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1.bin" ContentType="application/vnd.openxmlformats-officedocument.spreadsheetml.customProperty"/>
  <Override PartName="/xl/drawings/drawing10.xml" ContentType="application/vnd.openxmlformats-officedocument.drawing+xml"/>
  <Override PartName="/xl/customProperty2.bin" ContentType="application/vnd.openxmlformats-officedocument.spreadsheetml.customProperty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2.xml" ContentType="application/vnd.openxmlformats-officedocument.drawing+xml"/>
  <Override PartName="/xl/customProperty7.bin" ContentType="application/vnd.openxmlformats-officedocument.spreadsheetml.customProperty"/>
  <Override PartName="/xl/drawings/drawing13.xml" ContentType="application/vnd.openxmlformats-officedocument.drawing+xml"/>
  <Override PartName="/xl/customProperty8.bin" ContentType="application/vnd.openxmlformats-officedocument.spreadsheetml.customProperty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updateLinks="never" codeName="ThisWorkbook"/>
  <mc:AlternateContent xmlns:mc="http://schemas.openxmlformats.org/markup-compatibility/2006">
    <mc:Choice Requires="x15">
      <x15ac:absPath xmlns:x15ac="http://schemas.microsoft.com/office/spreadsheetml/2010/11/ac" url="G:\INTERIM REPORTS\Interim reports 2019\Q1\Final\"/>
    </mc:Choice>
  </mc:AlternateContent>
  <xr:revisionPtr revIDLastSave="0" documentId="8_{33D81DCC-CD58-4221-AC84-209F65FD4731}" xr6:coauthVersionLast="36" xr6:coauthVersionMax="36" xr10:uidLastSave="{00000000-0000-0000-0000-000000000000}"/>
  <bookViews>
    <workbookView xWindow="0" yWindow="228" windowWidth="10212" windowHeight="4260" tabRatio="857" firstSheet="41" activeTab="41" xr2:uid="{00000000-000D-0000-FFFF-FFFF00000000}"/>
  </bookViews>
  <sheets>
    <sheet name="Factbook Q1 2019 " sheetId="2" r:id="rId1"/>
    <sheet name="Contents" sheetId="4" r:id="rId2"/>
    <sheet name="Overview start" sheetId="5" r:id="rId3"/>
    <sheet name="Nordea overview" sheetId="6" r:id="rId4"/>
    <sheet name="Financials start" sheetId="7" r:id="rId5"/>
    <sheet name="Key financial figures " sheetId="539" r:id="rId6"/>
    <sheet name="Key financial figures 2 " sheetId="540" r:id="rId7"/>
    <sheet name="NII - bridge  " sheetId="491" r:id="rId8"/>
    <sheet name="NCI, Expenses, Loan losses  " sheetId="555" r:id="rId9"/>
    <sheet name="Net loan losses  " sheetId="556" r:id="rId10"/>
    <sheet name="PeB" sheetId="11" r:id="rId11"/>
    <sheet name="BA - PeB  " sheetId="501" r:id="rId12"/>
    <sheet name="PeB - Den &amp; Fin       " sheetId="502" r:id="rId13"/>
    <sheet name="PeB - Nor &amp; Swe   " sheetId="503" r:id="rId14"/>
    <sheet name=" PeB - Other     " sheetId="504" r:id="rId15"/>
    <sheet name="CBB  Start " sheetId="112" r:id="rId16"/>
    <sheet name="BA - CBB    " sheetId="499" r:id="rId17"/>
    <sheet name="BA - CBB Spec  " sheetId="500" r:id="rId18"/>
    <sheet name="Nordea Finance     " sheetId="551" r:id="rId19"/>
    <sheet name="WB start" sheetId="21" r:id="rId20"/>
    <sheet name="BA - WB  " sheetId="496" r:id="rId21"/>
    <sheet name="WM start" sheetId="26" r:id="rId22"/>
    <sheet name="BA - Asset &amp; Wealth Management " sheetId="493" r:id="rId23"/>
    <sheet name="A&amp;WMan - Nordic Private B &amp; Oth" sheetId="494" r:id="rId24"/>
    <sheet name="Wealth Mgmt - Life &amp; Pensio " sheetId="492" r:id="rId25"/>
    <sheet name="A&amp;WMan - AuM " sheetId="495" r:id="rId26"/>
    <sheet name="Group Functions and Other start" sheetId="31" r:id="rId27"/>
    <sheet name="Group Functions and Other " sheetId="538" r:id="rId28"/>
    <sheet name="Risk, liquidity, capital st " sheetId="323" r:id="rId29"/>
    <sheet name="Lending by sector " sheetId="541" r:id="rId30"/>
    <sheet name="Fair Value " sheetId="542" r:id="rId31"/>
    <sheet name="Lending by country and indu " sheetId="543" r:id="rId32"/>
    <sheet name="Lending by industry" sheetId="544" r:id="rId33"/>
    <sheet name="Credit portfolio by BU Q1 New" sheetId="545" r:id="rId34"/>
    <sheet name="Credit portfolio by BU Q4 N " sheetId="546" r:id="rId35"/>
    <sheet name="Shipping oil and oil services" sheetId="547" r:id="rId36"/>
    <sheet name="Impaired Loans 1 " sheetId="548" r:id="rId37"/>
    <sheet name="Impaired Loans 2" sheetId="549" r:id="rId38"/>
    <sheet name="Loans &amp; Impairment  " sheetId="552" r:id="rId39"/>
    <sheet name="Rating, Market risk" sheetId="435" r:id="rId40"/>
    <sheet name=" LTV and amortization " sheetId="537" r:id="rId41"/>
    <sheet name="Own Funds &amp; Ratios " sheetId="523" r:id="rId42"/>
    <sheet name="REA &amp; Risk weights" sheetId="524" r:id="rId43"/>
    <sheet name="Requirement" sheetId="525" r:id="rId44"/>
    <sheet name="Market risk" sheetId="526" r:id="rId45"/>
    <sheet name="Own funds" sheetId="553" r:id="rId46"/>
    <sheet name="IRB" sheetId="529" r:id="rId47"/>
    <sheet name="REA - legal" sheetId="530" r:id="rId48"/>
    <sheet name="Graph " sheetId="531" r:id="rId49"/>
    <sheet name="Bank" sheetId="532" r:id="rId50"/>
    <sheet name="Bank2" sheetId="533" r:id="rId51"/>
    <sheet name="Bank3 " sheetId="534" r:id="rId52"/>
    <sheet name="Bank4 " sheetId="535" r:id="rId53"/>
    <sheet name="Bank5 " sheetId="536" r:id="rId54"/>
    <sheet name="Funding  " sheetId="490" r:id="rId55"/>
    <sheet name="Liquidity " sheetId="521" r:id="rId56"/>
    <sheet name="General info &amp; macro start" sheetId="64" r:id="rId57"/>
    <sheet name="Market shares    " sheetId="550" r:id="rId58"/>
    <sheet name="Info - Macroeconomic data   " sheetId="522" r:id="rId59"/>
    <sheet name="Contacts and financial calendar" sheetId="68" r:id="rId60"/>
  </sheets>
  <externalReferences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EUR2003" localSheetId="58">'[1]Calculated forecast'!$O$2</definedName>
    <definedName name="___EUR2003" localSheetId="55">'[1]Calculated forecast'!$O$2</definedName>
    <definedName name="___EUR2003" localSheetId="8">'[2]Calculated forecast'!$O$2</definedName>
    <definedName name="___EUR2003" localSheetId="9">'[2]Calculated forecast'!$O$2</definedName>
    <definedName name="___EUR2003" localSheetId="7">'[2]Calculated forecast'!$O$2</definedName>
    <definedName name="___EUR2003">'[3]Calculated forecast'!$O$2</definedName>
    <definedName name="__EUR2003" localSheetId="58">'[1]Calculated forecast'!$O$2</definedName>
    <definedName name="__EUR2003" localSheetId="55">'[1]Calculated forecast'!$O$2</definedName>
    <definedName name="__EUR2003" localSheetId="8">'[2]Calculated forecast'!$O$2</definedName>
    <definedName name="__EUR2003" localSheetId="9">'[2]Calculated forecast'!$O$2</definedName>
    <definedName name="__EUR2003" localSheetId="7">'[2]Calculated forecast'!$O$2</definedName>
    <definedName name="__EUR2003">'[3]Calculated forecast'!$O$2</definedName>
    <definedName name="__inv1" localSheetId="40">#REF!</definedName>
    <definedName name="__inv1" localSheetId="25">#REF!</definedName>
    <definedName name="__inv1" localSheetId="23">#REF!</definedName>
    <definedName name="__inv1" localSheetId="22">#REF!</definedName>
    <definedName name="__inv1" localSheetId="16">#REF!</definedName>
    <definedName name="__inv1" localSheetId="17">#REF!</definedName>
    <definedName name="__inv1" localSheetId="20">#REF!</definedName>
    <definedName name="__inv1" localSheetId="33">#REF!</definedName>
    <definedName name="__inv1" localSheetId="34">#REF!</definedName>
    <definedName name="__inv1" localSheetId="54">#REF!</definedName>
    <definedName name="__inv1" localSheetId="27">#REF!</definedName>
    <definedName name="__inv1" localSheetId="58">#REF!</definedName>
    <definedName name="__inv1" localSheetId="5">#REF!</definedName>
    <definedName name="__inv1" localSheetId="6">#REF!</definedName>
    <definedName name="__inv1" localSheetId="55">#REF!</definedName>
    <definedName name="__inv1" localSheetId="38">#REF!</definedName>
    <definedName name="__inv1" localSheetId="57">#REF!</definedName>
    <definedName name="__inv1" localSheetId="8">#REF!</definedName>
    <definedName name="__inv1" localSheetId="9">#REF!</definedName>
    <definedName name="__inv1" localSheetId="7">#REF!</definedName>
    <definedName name="__inv1" localSheetId="18">#REF!</definedName>
    <definedName name="__inv1" localSheetId="24">#REF!</definedName>
    <definedName name="__inv1">#REF!</definedName>
    <definedName name="__Key1" localSheetId="40">#REF!</definedName>
    <definedName name="__Key1" localSheetId="25">#REF!</definedName>
    <definedName name="__Key1" localSheetId="23">#REF!</definedName>
    <definedName name="__Key1" localSheetId="22">#REF!</definedName>
    <definedName name="__Key1" localSheetId="16">#REF!</definedName>
    <definedName name="__Key1" localSheetId="17">#REF!</definedName>
    <definedName name="__Key1" localSheetId="20">#REF!</definedName>
    <definedName name="__Key1" localSheetId="33">#REF!</definedName>
    <definedName name="__Key1" localSheetId="34">#REF!</definedName>
    <definedName name="__Key1" localSheetId="54">#REF!</definedName>
    <definedName name="__Key1" localSheetId="27">#REF!</definedName>
    <definedName name="__Key1" localSheetId="58">#REF!</definedName>
    <definedName name="__Key1" localSheetId="5">#REF!</definedName>
    <definedName name="__Key1" localSheetId="6">#REF!</definedName>
    <definedName name="__Key1" localSheetId="55">#REF!</definedName>
    <definedName name="__Key1" localSheetId="38">#REF!</definedName>
    <definedName name="__Key1" localSheetId="57">#REF!</definedName>
    <definedName name="__Key1" localSheetId="8">#REF!</definedName>
    <definedName name="__Key1" localSheetId="9">#REF!</definedName>
    <definedName name="__Key1" localSheetId="7">#REF!</definedName>
    <definedName name="__Key1" localSheetId="18">#REF!</definedName>
    <definedName name="__Key1" localSheetId="24">#REF!</definedName>
    <definedName name="__Key1">#REF!</definedName>
    <definedName name="__key2" localSheetId="40">#REF!</definedName>
    <definedName name="__key2" localSheetId="25">#REF!</definedName>
    <definedName name="__key2" localSheetId="23">#REF!</definedName>
    <definedName name="__key2" localSheetId="22">#REF!</definedName>
    <definedName name="__key2" localSheetId="16">#REF!</definedName>
    <definedName name="__key2" localSheetId="17">#REF!</definedName>
    <definedName name="__key2" localSheetId="20">#REF!</definedName>
    <definedName name="__key2" localSheetId="33">#REF!</definedName>
    <definedName name="__key2" localSheetId="34">#REF!</definedName>
    <definedName name="__key2" localSheetId="54">#REF!</definedName>
    <definedName name="__key2" localSheetId="27">#REF!</definedName>
    <definedName name="__key2" localSheetId="58">#REF!</definedName>
    <definedName name="__key2" localSheetId="5">#REF!</definedName>
    <definedName name="__key2" localSheetId="6">#REF!</definedName>
    <definedName name="__key2" localSheetId="55">#REF!</definedName>
    <definedName name="__key2" localSheetId="38">#REF!</definedName>
    <definedName name="__key2" localSheetId="57">#REF!</definedName>
    <definedName name="__key2" localSheetId="8">#REF!</definedName>
    <definedName name="__key2" localSheetId="9">#REF!</definedName>
    <definedName name="__key2" localSheetId="7">#REF!</definedName>
    <definedName name="__key2" localSheetId="18">#REF!</definedName>
    <definedName name="__key2" localSheetId="24">#REF!</definedName>
    <definedName name="__key2">#REF!</definedName>
    <definedName name="_AMO_UniqueIdentifier" hidden="1">"'965a6ed6-3ee4-4d00-96d5-1559ea48fc0d'"</definedName>
    <definedName name="_aum2" localSheetId="40">#REF!</definedName>
    <definedName name="_aum2" localSheetId="25">#REF!</definedName>
    <definedName name="_aum2" localSheetId="23">#REF!</definedName>
    <definedName name="_aum2" localSheetId="22">#REF!</definedName>
    <definedName name="_aum2" localSheetId="16">#REF!</definedName>
    <definedName name="_aum2" localSheetId="17">#REF!</definedName>
    <definedName name="_aum2" localSheetId="20">#REF!</definedName>
    <definedName name="_aum2" localSheetId="33">#REF!</definedName>
    <definedName name="_aum2" localSheetId="34">#REF!</definedName>
    <definedName name="_aum2" localSheetId="54">#REF!</definedName>
    <definedName name="_aum2" localSheetId="27">#REF!</definedName>
    <definedName name="_aum2" localSheetId="58">#REF!</definedName>
    <definedName name="_aum2" localSheetId="5">#REF!</definedName>
    <definedName name="_aum2" localSheetId="6">#REF!</definedName>
    <definedName name="_aum2" localSheetId="55">#REF!</definedName>
    <definedName name="_aum2" localSheetId="38">#REF!</definedName>
    <definedName name="_aum2" localSheetId="57">#REF!</definedName>
    <definedName name="_aum2" localSheetId="8">#REF!</definedName>
    <definedName name="_aum2" localSheetId="9">#REF!</definedName>
    <definedName name="_aum2" localSheetId="7">#REF!</definedName>
    <definedName name="_aum2" localSheetId="18">#REF!</definedName>
    <definedName name="_aum2" localSheetId="24">#REF!</definedName>
    <definedName name="_aum2">#REF!</definedName>
    <definedName name="_EUR2003" localSheetId="58">'[1]Calculated forecast'!$O$2</definedName>
    <definedName name="_EUR2003" localSheetId="55">'[1]Calculated forecast'!$O$2</definedName>
    <definedName name="_EUR2003" localSheetId="8">'[2]Calculated forecast'!$O$2</definedName>
    <definedName name="_EUR2003" localSheetId="9">'[2]Calculated forecast'!$O$2</definedName>
    <definedName name="_EUR2003" localSheetId="7">'[2]Calculated forecast'!$O$2</definedName>
    <definedName name="_EUR2003">'[3]Calculated forecast'!$O$2</definedName>
    <definedName name="_inv1" localSheetId="40">#REF!</definedName>
    <definedName name="_inv1" localSheetId="25">#REF!</definedName>
    <definedName name="_inv1" localSheetId="23">#REF!</definedName>
    <definedName name="_inv1" localSheetId="22">#REF!</definedName>
    <definedName name="_inv1" localSheetId="16">#REF!</definedName>
    <definedName name="_inv1" localSheetId="17">#REF!</definedName>
    <definedName name="_inv1" localSheetId="20">#REF!</definedName>
    <definedName name="_inv1" localSheetId="33">#REF!</definedName>
    <definedName name="_inv1" localSheetId="34">#REF!</definedName>
    <definedName name="_inv1" localSheetId="54">#REF!</definedName>
    <definedName name="_inv1" localSheetId="27">#REF!</definedName>
    <definedName name="_inv1" localSheetId="58">#REF!</definedName>
    <definedName name="_inv1" localSheetId="5">#REF!</definedName>
    <definedName name="_inv1" localSheetId="6">#REF!</definedName>
    <definedName name="_inv1" localSheetId="55">#REF!</definedName>
    <definedName name="_inv1" localSheetId="38">#REF!</definedName>
    <definedName name="_inv1" localSheetId="57">#REF!</definedName>
    <definedName name="_inv1" localSheetId="8">#REF!</definedName>
    <definedName name="_inv1" localSheetId="9">#REF!</definedName>
    <definedName name="_inv1" localSheetId="7">#REF!</definedName>
    <definedName name="_inv1" localSheetId="18">#REF!</definedName>
    <definedName name="_inv1" localSheetId="24">#REF!</definedName>
    <definedName name="_inv1">#REF!</definedName>
    <definedName name="_Key1" localSheetId="40">#REF!</definedName>
    <definedName name="_Key1" localSheetId="25">#REF!</definedName>
    <definedName name="_Key1" localSheetId="23">#REF!</definedName>
    <definedName name="_Key1" localSheetId="22">#REF!</definedName>
    <definedName name="_Key1" localSheetId="16">#REF!</definedName>
    <definedName name="_Key1" localSheetId="17">#REF!</definedName>
    <definedName name="_Key1" localSheetId="20">#REF!</definedName>
    <definedName name="_Key1" localSheetId="33">#REF!</definedName>
    <definedName name="_Key1" localSheetId="34">#REF!</definedName>
    <definedName name="_Key1" localSheetId="54">#REF!</definedName>
    <definedName name="_Key1" localSheetId="27">#REF!</definedName>
    <definedName name="_Key1" localSheetId="58">#REF!</definedName>
    <definedName name="_Key1" localSheetId="5">#REF!</definedName>
    <definedName name="_Key1" localSheetId="6">#REF!</definedName>
    <definedName name="_Key1" localSheetId="55">#REF!</definedName>
    <definedName name="_Key1" localSheetId="38">#REF!</definedName>
    <definedName name="_Key1" localSheetId="57">#REF!</definedName>
    <definedName name="_Key1" localSheetId="8">#REF!</definedName>
    <definedName name="_Key1" localSheetId="9">#REF!</definedName>
    <definedName name="_Key1" localSheetId="7">#REF!</definedName>
    <definedName name="_Key1" localSheetId="18">#REF!</definedName>
    <definedName name="_Key1" localSheetId="24">#REF!</definedName>
    <definedName name="_Key1">#REF!</definedName>
    <definedName name="_key2" localSheetId="40">#REF!</definedName>
    <definedName name="_key2" localSheetId="25">#REF!</definedName>
    <definedName name="_key2" localSheetId="23">#REF!</definedName>
    <definedName name="_key2" localSheetId="22">#REF!</definedName>
    <definedName name="_key2" localSheetId="16">#REF!</definedName>
    <definedName name="_key2" localSheetId="17">#REF!</definedName>
    <definedName name="_key2" localSheetId="20">#REF!</definedName>
    <definedName name="_key2" localSheetId="33">#REF!</definedName>
    <definedName name="_key2" localSheetId="34">#REF!</definedName>
    <definedName name="_key2" localSheetId="54">#REF!</definedName>
    <definedName name="_key2" localSheetId="27">#REF!</definedName>
    <definedName name="_key2" localSheetId="58">#REF!</definedName>
    <definedName name="_key2" localSheetId="5">#REF!</definedName>
    <definedName name="_key2" localSheetId="6">#REF!</definedName>
    <definedName name="_key2" localSheetId="55">#REF!</definedName>
    <definedName name="_key2" localSheetId="38">#REF!</definedName>
    <definedName name="_key2" localSheetId="57">#REF!</definedName>
    <definedName name="_key2" localSheetId="8">#REF!</definedName>
    <definedName name="_key2" localSheetId="9">#REF!</definedName>
    <definedName name="_key2" localSheetId="7">#REF!</definedName>
    <definedName name="_key2" localSheetId="18">#REF!</definedName>
    <definedName name="_key2" localSheetId="24">#REF!</definedName>
    <definedName name="_key2">#REF!</definedName>
    <definedName name="_MM1" localSheetId="58">[4]XXX!$C$38</definedName>
    <definedName name="_MM1" localSheetId="55">[4]XXX!$C$38</definedName>
    <definedName name="_MM1" localSheetId="8">[5]XXX!$C$38</definedName>
    <definedName name="_MM1" localSheetId="9">[5]XXX!$C$38</definedName>
    <definedName name="_MM1" localSheetId="7">[5]XXX!$C$38</definedName>
    <definedName name="_MM1">[6]XXX!$C$38</definedName>
    <definedName name="_Order1" hidden="1">255</definedName>
    <definedName name="_Order2" hidden="1">255</definedName>
    <definedName name="_Sort" localSheetId="40" hidden="1">'[7]Work Sheet'!#REF!</definedName>
    <definedName name="_Sort" localSheetId="25" hidden="1">'[7]Work Sheet'!#REF!</definedName>
    <definedName name="_Sort" localSheetId="23" hidden="1">'[7]Work Sheet'!#REF!</definedName>
    <definedName name="_Sort" localSheetId="22" hidden="1">'[7]Work Sheet'!#REF!</definedName>
    <definedName name="_Sort" localSheetId="16" hidden="1">'[7]Work Sheet'!#REF!</definedName>
    <definedName name="_Sort" localSheetId="17" hidden="1">'[7]Work Sheet'!#REF!</definedName>
    <definedName name="_Sort" localSheetId="20" hidden="1">'[7]Work Sheet'!#REF!</definedName>
    <definedName name="_Sort" localSheetId="33" hidden="1">'[7]Work Sheet'!#REF!</definedName>
    <definedName name="_Sort" localSheetId="34" hidden="1">'[7]Work Sheet'!#REF!</definedName>
    <definedName name="_Sort" localSheetId="30" hidden="1">'[7]Work Sheet'!#REF!</definedName>
    <definedName name="_Sort" localSheetId="54" hidden="1">'[7]Work Sheet'!#REF!</definedName>
    <definedName name="_Sort" localSheetId="27" hidden="1">'[7]Work Sheet'!#REF!</definedName>
    <definedName name="_Sort" localSheetId="58" hidden="1">'[7]Work Sheet'!#REF!</definedName>
    <definedName name="_Sort" localSheetId="5" hidden="1">'[7]Work Sheet'!#REF!</definedName>
    <definedName name="_Sort" localSheetId="6" hidden="1">'[7]Work Sheet'!#REF!</definedName>
    <definedName name="_Sort" localSheetId="32" hidden="1">'[7]Work Sheet'!#REF!</definedName>
    <definedName name="_Sort" localSheetId="55" hidden="1">'[7]Work Sheet'!#REF!</definedName>
    <definedName name="_Sort" localSheetId="38" hidden="1">'[7]Work Sheet'!#REF!</definedName>
    <definedName name="_Sort" localSheetId="57" hidden="1">'[7]Work Sheet'!#REF!</definedName>
    <definedName name="_Sort" localSheetId="8" hidden="1">'[7]Work Sheet'!#REF!</definedName>
    <definedName name="_Sort" localSheetId="9" hidden="1">'[7]Work Sheet'!#REF!</definedName>
    <definedName name="_Sort" localSheetId="7" hidden="1">'[7]Work Sheet'!#REF!</definedName>
    <definedName name="_Sort" localSheetId="18" hidden="1">'[7]Work Sheet'!#REF!</definedName>
    <definedName name="_Sort" localSheetId="45" hidden="1">'[7]Work Sheet'!#REF!</definedName>
    <definedName name="_Sort" localSheetId="24" hidden="1">'[7]Work Sheet'!#REF!</definedName>
    <definedName name="_Sort" hidden="1">'[7]Work Sheet'!#REF!</definedName>
    <definedName name="_YY1" localSheetId="58">[4]XXX!$C$36</definedName>
    <definedName name="_YY1" localSheetId="55">[4]XXX!$C$36</definedName>
    <definedName name="_YY1" localSheetId="8">[5]XXX!$C$36</definedName>
    <definedName name="_YY1" localSheetId="9">[5]XXX!$C$36</definedName>
    <definedName name="_YY1" localSheetId="7">[5]XXX!$C$36</definedName>
    <definedName name="_YY1">[6]XXX!$C$36</definedName>
    <definedName name="A" localSheetId="40">#REF!</definedName>
    <definedName name="A" localSheetId="25">#REF!</definedName>
    <definedName name="A" localSheetId="23">#REF!</definedName>
    <definedName name="A" localSheetId="22">#REF!</definedName>
    <definedName name="A" localSheetId="16">#REF!</definedName>
    <definedName name="A" localSheetId="17">#REF!</definedName>
    <definedName name="A" localSheetId="20">#REF!</definedName>
    <definedName name="A" localSheetId="33">#REF!</definedName>
    <definedName name="A" localSheetId="34">#REF!</definedName>
    <definedName name="A" localSheetId="54">#REF!</definedName>
    <definedName name="A" localSheetId="27">#REF!</definedName>
    <definedName name="A" localSheetId="58">#REF!</definedName>
    <definedName name="A" localSheetId="5">#REF!</definedName>
    <definedName name="A" localSheetId="6">#REF!</definedName>
    <definedName name="A" localSheetId="55">#REF!</definedName>
    <definedName name="A" localSheetId="38">#REF!</definedName>
    <definedName name="A" localSheetId="57">#REF!</definedName>
    <definedName name="A" localSheetId="8">#REF!</definedName>
    <definedName name="A" localSheetId="9">#REF!</definedName>
    <definedName name="A" localSheetId="7">#REF!</definedName>
    <definedName name="A" localSheetId="18">#REF!</definedName>
    <definedName name="A" localSheetId="24">#REF!</definedName>
    <definedName name="A">#REF!</definedName>
    <definedName name="abc" localSheetId="17">#REF!</definedName>
    <definedName name="abc" localSheetId="54">#REF!</definedName>
    <definedName name="abc" localSheetId="27">#REF!</definedName>
    <definedName name="abc" localSheetId="58">#REF!</definedName>
    <definedName name="abc" localSheetId="38">#REF!</definedName>
    <definedName name="abc" localSheetId="57">#REF!</definedName>
    <definedName name="abc" localSheetId="8">#REF!</definedName>
    <definedName name="abc" localSheetId="9">#REF!</definedName>
    <definedName name="abc" localSheetId="7">#REF!</definedName>
    <definedName name="abc" localSheetId="18">#REF!</definedName>
    <definedName name="abc">#REF!</definedName>
    <definedName name="Afr" localSheetId="40">#REF!</definedName>
    <definedName name="Afr" localSheetId="25">#REF!</definedName>
    <definedName name="Afr" localSheetId="23">#REF!</definedName>
    <definedName name="Afr" localSheetId="22">#REF!</definedName>
    <definedName name="Afr" localSheetId="16">#REF!</definedName>
    <definedName name="Afr" localSheetId="17">#REF!</definedName>
    <definedName name="Afr" localSheetId="20">#REF!</definedName>
    <definedName name="Afr" localSheetId="33">#REF!</definedName>
    <definedName name="Afr" localSheetId="34">#REF!</definedName>
    <definedName name="Afr" localSheetId="54">#REF!</definedName>
    <definedName name="Afr" localSheetId="27">#REF!</definedName>
    <definedName name="Afr" localSheetId="58">#REF!</definedName>
    <definedName name="Afr" localSheetId="5">#REF!</definedName>
    <definedName name="Afr" localSheetId="6">#REF!</definedName>
    <definedName name="Afr" localSheetId="55">#REF!</definedName>
    <definedName name="Afr" localSheetId="38">#REF!</definedName>
    <definedName name="Afr" localSheetId="57">#REF!</definedName>
    <definedName name="Afr" localSheetId="8">#REF!</definedName>
    <definedName name="Afr" localSheetId="9">#REF!</definedName>
    <definedName name="Afr" localSheetId="7">#REF!</definedName>
    <definedName name="Afr" localSheetId="18">#REF!</definedName>
    <definedName name="Afr" localSheetId="24">#REF!</definedName>
    <definedName name="Afr">#REF!</definedName>
    <definedName name="AMKeyFig" localSheetId="40">#REF!</definedName>
    <definedName name="AMKeyFig" localSheetId="25">#REF!</definedName>
    <definedName name="AMKeyFig" localSheetId="23">#REF!</definedName>
    <definedName name="AMKeyFig" localSheetId="22">#REF!</definedName>
    <definedName name="AMKeyFig" localSheetId="16">#REF!</definedName>
    <definedName name="AMKeyFig" localSheetId="17">#REF!</definedName>
    <definedName name="AMKeyFig" localSheetId="20">#REF!</definedName>
    <definedName name="AMKeyFig" localSheetId="33">#REF!</definedName>
    <definedName name="AMKeyFig" localSheetId="34">#REF!</definedName>
    <definedName name="AMKeyFig" localSheetId="54">#REF!</definedName>
    <definedName name="AMKeyFig" localSheetId="27">#REF!</definedName>
    <definedName name="AMKeyFig" localSheetId="58">#REF!</definedName>
    <definedName name="AMKeyFig" localSheetId="5">#REF!</definedName>
    <definedName name="AMKeyFig" localSheetId="6">#REF!</definedName>
    <definedName name="AMKeyFig" localSheetId="55">#REF!</definedName>
    <definedName name="AMKeyFig" localSheetId="38">#REF!</definedName>
    <definedName name="AMKeyFig" localSheetId="57">#REF!</definedName>
    <definedName name="AMKeyFig" localSheetId="8">#REF!</definedName>
    <definedName name="AMKeyFig" localSheetId="9">#REF!</definedName>
    <definedName name="AMKeyFig" localSheetId="7">#REF!</definedName>
    <definedName name="AMKeyFig" localSheetId="18">#REF!</definedName>
    <definedName name="AMKeyFig" localSheetId="24">#REF!</definedName>
    <definedName name="AMKeyFig">#REF!</definedName>
    <definedName name="AMKeyFigLife" localSheetId="40">#REF!</definedName>
    <definedName name="AMKeyFigLife" localSheetId="25">#REF!</definedName>
    <definedName name="AMKeyFigLife" localSheetId="23">#REF!</definedName>
    <definedName name="AMKeyFigLife" localSheetId="22">#REF!</definedName>
    <definedName name="AMKeyFigLife" localSheetId="16">#REF!</definedName>
    <definedName name="AMKeyFigLife" localSheetId="17">#REF!</definedName>
    <definedName name="AMKeyFigLife" localSheetId="20">#REF!</definedName>
    <definedName name="AMKeyFigLife" localSheetId="33">#REF!</definedName>
    <definedName name="AMKeyFigLife" localSheetId="34">#REF!</definedName>
    <definedName name="AMKeyFigLife" localSheetId="54">#REF!</definedName>
    <definedName name="AMKeyFigLife" localSheetId="27">#REF!</definedName>
    <definedName name="AMKeyFigLife" localSheetId="58">#REF!</definedName>
    <definedName name="AMKeyFigLife" localSheetId="5">#REF!</definedName>
    <definedName name="AMKeyFigLife" localSheetId="6">#REF!</definedName>
    <definedName name="AMKeyFigLife" localSheetId="55">#REF!</definedName>
    <definedName name="AMKeyFigLife" localSheetId="38">#REF!</definedName>
    <definedName name="AMKeyFigLife" localSheetId="57">#REF!</definedName>
    <definedName name="AMKeyFigLife" localSheetId="8">#REF!</definedName>
    <definedName name="AMKeyFigLife" localSheetId="9">#REF!</definedName>
    <definedName name="AMKeyFigLife" localSheetId="7">#REF!</definedName>
    <definedName name="AMKeyFigLife" localSheetId="18">#REF!</definedName>
    <definedName name="AMKeyFigLife" localSheetId="24">#REF!</definedName>
    <definedName name="AMKeyFigLife">#REF!</definedName>
    <definedName name="AMVolume" localSheetId="40">#REF!</definedName>
    <definedName name="AMVolume" localSheetId="25">#REF!</definedName>
    <definedName name="AMVolume" localSheetId="23">#REF!</definedName>
    <definedName name="AMVolume" localSheetId="22">#REF!</definedName>
    <definedName name="AMVolume" localSheetId="16">#REF!</definedName>
    <definedName name="AMVolume" localSheetId="17">#REF!</definedName>
    <definedName name="AMVolume" localSheetId="20">#REF!</definedName>
    <definedName name="AMVolume" localSheetId="33">#REF!</definedName>
    <definedName name="AMVolume" localSheetId="34">#REF!</definedName>
    <definedName name="AMVolume" localSheetId="54">#REF!</definedName>
    <definedName name="AMVolume" localSheetId="27">#REF!</definedName>
    <definedName name="AMVolume" localSheetId="58">#REF!</definedName>
    <definedName name="AMVolume" localSheetId="5">#REF!</definedName>
    <definedName name="AMVolume" localSheetId="6">#REF!</definedName>
    <definedName name="AMVolume" localSheetId="55">#REF!</definedName>
    <definedName name="AMVolume" localSheetId="38">#REF!</definedName>
    <definedName name="AMVolume" localSheetId="57">#REF!</definedName>
    <definedName name="AMVolume" localSheetId="8">#REF!</definedName>
    <definedName name="AMVolume" localSheetId="9">#REF!</definedName>
    <definedName name="AMVolume" localSheetId="7">#REF!</definedName>
    <definedName name="AMVolume" localSheetId="18">#REF!</definedName>
    <definedName name="AMVolume" localSheetId="24">#REF!</definedName>
    <definedName name="AMVolume">#REF!</definedName>
    <definedName name="as" localSheetId="40" hidden="1">{"5 * utfall + budget",#N/A,FALSE,"T-0298";"5 * bolag",#N/A,FALSE,"T-0298";"Unibank, utfall alla",#N/A,FALSE,"T-0298";#N/A,#N/A,FALSE,"Koncernskulder";#N/A,#N/A,FALSE,"Koncernfakturering"}</definedName>
    <definedName name="as" localSheetId="25" hidden="1">{"5 * utfall + budget",#N/A,FALSE,"T-0298";"5 * bolag",#N/A,FALSE,"T-0298";"Unibank, utfall alla",#N/A,FALSE,"T-0298";#N/A,#N/A,FALSE,"Koncernskulder";#N/A,#N/A,FALSE,"Koncernfakturering"}</definedName>
    <definedName name="as" localSheetId="23" hidden="1">{"5 * utfall + budget",#N/A,FALSE,"T-0298";"5 * bolag",#N/A,FALSE,"T-0298";"Unibank, utfall alla",#N/A,FALSE,"T-0298";#N/A,#N/A,FALSE,"Koncernskulder";#N/A,#N/A,FALSE,"Koncernfakturering"}</definedName>
    <definedName name="as" localSheetId="22" hidden="1">{"5 * utfall + budget",#N/A,FALSE,"T-0298";"5 * bolag",#N/A,FALSE,"T-0298";"Unibank, utfall alla",#N/A,FALSE,"T-0298";#N/A,#N/A,FALSE,"Koncernskulder";#N/A,#N/A,FALSE,"Koncernfakturering"}</definedName>
    <definedName name="as" localSheetId="16" hidden="1">{"5 * utfall + budget",#N/A,FALSE,"T-0298";"5 * bolag",#N/A,FALSE,"T-0298";"Unibank, utfall alla",#N/A,FALSE,"T-0298";#N/A,#N/A,FALSE,"Koncernskulder";#N/A,#N/A,FALSE,"Koncernfakturering"}</definedName>
    <definedName name="as" localSheetId="17" hidden="1">{"5 * utfall + budget",#N/A,FALSE,"T-0298";"5 * bolag",#N/A,FALSE,"T-0298";"Unibank, utfall alla",#N/A,FALSE,"T-0298";#N/A,#N/A,FALSE,"Koncernskulder";#N/A,#N/A,FALSE,"Koncernfakturering"}</definedName>
    <definedName name="as" localSheetId="20" hidden="1">{"5 * utfall + budget",#N/A,FALSE,"T-0298";"5 * bolag",#N/A,FALSE,"T-0298";"Unibank, utfall alla",#N/A,FALSE,"T-0298";#N/A,#N/A,FALSE,"Koncernskulder";#N/A,#N/A,FALSE,"Koncernfakturering"}</definedName>
    <definedName name="as" localSheetId="33" hidden="1">{"5 * utfall + budget",#N/A,FALSE,"T-0298";"5 * bolag",#N/A,FALSE,"T-0298";"Unibank, utfall alla",#N/A,FALSE,"T-0298";#N/A,#N/A,FALSE,"Koncernskulder";#N/A,#N/A,FALSE,"Koncernfakturering"}</definedName>
    <definedName name="as" localSheetId="34" hidden="1">{"5 * utfall + budget",#N/A,FALSE,"T-0298";"5 * bolag",#N/A,FALSE,"T-0298";"Unibank, utfall alla",#N/A,FALSE,"T-0298";#N/A,#N/A,FALSE,"Koncernskulder";#N/A,#N/A,FALSE,"Koncernfakturering"}</definedName>
    <definedName name="as" localSheetId="30" hidden="1">{"5 * utfall + budget",#N/A,FALSE,"T-0298";"5 * bolag",#N/A,FALSE,"T-0298";"Unibank, utfall alla",#N/A,FALSE,"T-0298";#N/A,#N/A,FALSE,"Koncernskulder";#N/A,#N/A,FALSE,"Koncernfakturering"}</definedName>
    <definedName name="as" localSheetId="54" hidden="1">{"5 * utfall + budget",#N/A,FALSE,"T-0298";"5 * bolag",#N/A,FALSE,"T-0298";"Unibank, utfall alla",#N/A,FALSE,"T-0298";#N/A,#N/A,FALSE,"Koncernskulder";#N/A,#N/A,FALSE,"Koncernfakturering"}</definedName>
    <definedName name="as" localSheetId="27" hidden="1">{"5 * utfall + budget",#N/A,FALSE,"T-0298";"5 * bolag",#N/A,FALSE,"T-0298";"Unibank, utfall alla",#N/A,FALSE,"T-0298";#N/A,#N/A,FALSE,"Koncernskulder";#N/A,#N/A,FALSE,"Koncernfakturering"}</definedName>
    <definedName name="as" localSheetId="58" hidden="1">{"5 * utfall + budget",#N/A,FALSE,"T-0298";"5 * bolag",#N/A,FALSE,"T-0298";"Unibank, utfall alla",#N/A,FALSE,"T-0298";#N/A,#N/A,FALSE,"Koncernskulder";#N/A,#N/A,FALSE,"Koncernfakturering"}</definedName>
    <definedName name="as" localSheetId="5" hidden="1">{"5 * utfall + budget",#N/A,FALSE,"T-0298";"5 * bolag",#N/A,FALSE,"T-0298";"Unibank, utfall alla",#N/A,FALSE,"T-0298";#N/A,#N/A,FALSE,"Koncernskulder";#N/A,#N/A,FALSE,"Koncernfakturering"}</definedName>
    <definedName name="as" localSheetId="6" hidden="1">{"5 * utfall + budget",#N/A,FALSE,"T-0298";"5 * bolag",#N/A,FALSE,"T-0298";"Unibank, utfall alla",#N/A,FALSE,"T-0298";#N/A,#N/A,FALSE,"Koncernskulder";#N/A,#N/A,FALSE,"Koncernfakturering"}</definedName>
    <definedName name="as" localSheetId="55" hidden="1">{"5 * utfall + budget",#N/A,FALSE,"T-0298";"5 * bolag",#N/A,FALSE,"T-0298";"Unibank, utfall alla",#N/A,FALSE,"T-0298";#N/A,#N/A,FALSE,"Koncernskulder";#N/A,#N/A,FALSE,"Koncernfakturering"}</definedName>
    <definedName name="as" localSheetId="38" hidden="1">{"5 * utfall + budget",#N/A,FALSE,"T-0298";"5 * bolag",#N/A,FALSE,"T-0298";"Unibank, utfall alla",#N/A,FALSE,"T-0298";#N/A,#N/A,FALSE,"Koncernskulder";#N/A,#N/A,FALSE,"Koncernfakturering"}</definedName>
    <definedName name="as" localSheetId="57" hidden="1">{"5 * utfall + budget",#N/A,FALSE,"T-0298";"5 * bolag",#N/A,FALSE,"T-0298";"Unibank, utfall alla",#N/A,FALSE,"T-0298";#N/A,#N/A,FALSE,"Koncernskulder";#N/A,#N/A,FALSE,"Koncernfakturering"}</definedName>
    <definedName name="as" localSheetId="8" hidden="1">{"5 * utfall + budget",#N/A,FALSE,"T-0298";"5 * bolag",#N/A,FALSE,"T-0298";"Unibank, utfall alla",#N/A,FALSE,"T-0298";#N/A,#N/A,FALSE,"Koncernskulder";#N/A,#N/A,FALSE,"Koncernfakturering"}</definedName>
    <definedName name="as" localSheetId="9" hidden="1">{"5 * utfall + budget",#N/A,FALSE,"T-0298";"5 * bolag",#N/A,FALSE,"T-0298";"Unibank, utfall alla",#N/A,FALSE,"T-0298";#N/A,#N/A,FALSE,"Koncernskulder";#N/A,#N/A,FALSE,"Koncernfakturering"}</definedName>
    <definedName name="as" localSheetId="7" hidden="1">{"5 * utfall + budget",#N/A,FALSE,"T-0298";"5 * bolag",#N/A,FALSE,"T-0298";"Unibank, utfall alla",#N/A,FALSE,"T-0298";#N/A,#N/A,FALSE,"Koncernskulder";#N/A,#N/A,FALSE,"Koncernfakturering"}</definedName>
    <definedName name="as" localSheetId="18" hidden="1">{"5 * utfall + budget",#N/A,FALSE,"T-0298";"5 * bolag",#N/A,FALSE,"T-0298";"Unibank, utfall alla",#N/A,FALSE,"T-0298";#N/A,#N/A,FALSE,"Koncernskulder";#N/A,#N/A,FALSE,"Koncernfakturering"}</definedName>
    <definedName name="as" localSheetId="45" hidden="1">{"5 * utfall + budget",#N/A,FALSE,"T-0298";"5 * bolag",#N/A,FALSE,"T-0298";"Unibank, utfall alla",#N/A,FALSE,"T-0298";#N/A,#N/A,FALSE,"Koncernskulder";#N/A,#N/A,FALSE,"Koncernfakturering"}</definedName>
    <definedName name="as" localSheetId="41" hidden="1">{"5 * utfall + budget",#N/A,FALSE,"T-0298";"5 * bolag",#N/A,FALSE,"T-0298";"Unibank, utfall alla",#N/A,FALSE,"T-0298";#N/A,#N/A,FALSE,"Koncernskulder";#N/A,#N/A,FALSE,"Koncernfakturering"}</definedName>
    <definedName name="as" localSheetId="39" hidden="1">{"5 * utfall + budget",#N/A,FALSE,"T-0298";"5 * bolag",#N/A,FALSE,"T-0298";"Unibank, utfall alla",#N/A,FALSE,"T-0298";#N/A,#N/A,FALSE,"Koncernskulder";#N/A,#N/A,FALSE,"Koncernfakturering"}</definedName>
    <definedName name="as" localSheetId="24" hidden="1">{"5 * utfall + budget",#N/A,FALSE,"T-0298";"5 * bolag",#N/A,FALSE,"T-0298";"Unibank, utfall alla",#N/A,FALSE,"T-0298";#N/A,#N/A,FALSE,"Koncernskulder";#N/A,#N/A,FALSE,"Koncernfakturering"}</definedName>
    <definedName name="as" hidden="1">{"5 * utfall + budget",#N/A,FALSE,"T-0298";"5 * bolag",#N/A,FALSE,"T-0298";"Unibank, utfall alla",#N/A,FALSE,"T-0298";#N/A,#N/A,FALSE,"Koncernskulder";#N/A,#N/A,FALSE,"Koncernfakturering"}</definedName>
    <definedName name="asset" localSheetId="40">#REF!</definedName>
    <definedName name="asset" localSheetId="25">#REF!</definedName>
    <definedName name="asset" localSheetId="23">#REF!</definedName>
    <definedName name="asset" localSheetId="22">#REF!</definedName>
    <definedName name="asset" localSheetId="16">#REF!</definedName>
    <definedName name="asset" localSheetId="17">#REF!</definedName>
    <definedName name="asset" localSheetId="20">#REF!</definedName>
    <definedName name="asset" localSheetId="33">#REF!</definedName>
    <definedName name="asset" localSheetId="34">#REF!</definedName>
    <definedName name="asset" localSheetId="54">#REF!</definedName>
    <definedName name="asset" localSheetId="27">#REF!</definedName>
    <definedName name="asset" localSheetId="58">#REF!</definedName>
    <definedName name="asset" localSheetId="5">#REF!</definedName>
    <definedName name="asset" localSheetId="6">#REF!</definedName>
    <definedName name="asset" localSheetId="55">#REF!</definedName>
    <definedName name="asset" localSheetId="38">#REF!</definedName>
    <definedName name="asset" localSheetId="57">#REF!</definedName>
    <definedName name="asset" localSheetId="8">#REF!</definedName>
    <definedName name="asset" localSheetId="9">#REF!</definedName>
    <definedName name="asset" localSheetId="7">#REF!</definedName>
    <definedName name="asset" localSheetId="18">#REF!</definedName>
    <definedName name="asset" localSheetId="24">#REF!</definedName>
    <definedName name="asset">#REF!</definedName>
    <definedName name="asset1" localSheetId="40">#REF!</definedName>
    <definedName name="asset1" localSheetId="25">#REF!</definedName>
    <definedName name="asset1" localSheetId="23">#REF!</definedName>
    <definedName name="asset1" localSheetId="22">#REF!</definedName>
    <definedName name="asset1" localSheetId="16">#REF!</definedName>
    <definedName name="asset1" localSheetId="17">#REF!</definedName>
    <definedName name="asset1" localSheetId="20">#REF!</definedName>
    <definedName name="asset1" localSheetId="33">#REF!</definedName>
    <definedName name="asset1" localSheetId="34">#REF!</definedName>
    <definedName name="asset1" localSheetId="54">#REF!</definedName>
    <definedName name="asset1" localSheetId="27">#REF!</definedName>
    <definedName name="asset1" localSheetId="58">#REF!</definedName>
    <definedName name="asset1" localSheetId="5">#REF!</definedName>
    <definedName name="asset1" localSheetId="6">#REF!</definedName>
    <definedName name="asset1" localSheetId="55">#REF!</definedName>
    <definedName name="asset1" localSheetId="38">#REF!</definedName>
    <definedName name="asset1" localSheetId="57">#REF!</definedName>
    <definedName name="asset1" localSheetId="8">#REF!</definedName>
    <definedName name="asset1" localSheetId="9">#REF!</definedName>
    <definedName name="asset1" localSheetId="7">#REF!</definedName>
    <definedName name="asset1" localSheetId="18">#REF!</definedName>
    <definedName name="asset1" localSheetId="24">#REF!</definedName>
    <definedName name="asset1">#REF!</definedName>
    <definedName name="aum" localSheetId="40">#REF!</definedName>
    <definedName name="aum" localSheetId="25">#REF!</definedName>
    <definedName name="aum" localSheetId="23">#REF!</definedName>
    <definedName name="aum" localSheetId="22">#REF!</definedName>
    <definedName name="aum" localSheetId="16">#REF!</definedName>
    <definedName name="aum" localSheetId="17">#REF!</definedName>
    <definedName name="aum" localSheetId="20">#REF!</definedName>
    <definedName name="aum" localSheetId="33">#REF!</definedName>
    <definedName name="aum" localSheetId="34">#REF!</definedName>
    <definedName name="aum" localSheetId="54">#REF!</definedName>
    <definedName name="aum" localSheetId="27">#REF!</definedName>
    <definedName name="aum" localSheetId="58">#REF!</definedName>
    <definedName name="aum" localSheetId="5">#REF!</definedName>
    <definedName name="aum" localSheetId="6">#REF!</definedName>
    <definedName name="aum" localSheetId="55">#REF!</definedName>
    <definedName name="aum" localSheetId="38">#REF!</definedName>
    <definedName name="aum" localSheetId="57">#REF!</definedName>
    <definedName name="aum" localSheetId="8">#REF!</definedName>
    <definedName name="aum" localSheetId="9">#REF!</definedName>
    <definedName name="aum" localSheetId="7">#REF!</definedName>
    <definedName name="aum" localSheetId="18">#REF!</definedName>
    <definedName name="aum" localSheetId="24">#REF!</definedName>
    <definedName name="aum">#REF!</definedName>
    <definedName name="AUMs" localSheetId="40">#REF!</definedName>
    <definedName name="AUMs" localSheetId="25">#REF!</definedName>
    <definedName name="AUMs" localSheetId="23">#REF!</definedName>
    <definedName name="AUMs" localSheetId="22">#REF!</definedName>
    <definedName name="AUMs" localSheetId="16">#REF!</definedName>
    <definedName name="AUMs" localSheetId="17">#REF!</definedName>
    <definedName name="AUMs" localSheetId="20">#REF!</definedName>
    <definedName name="AUMs" localSheetId="33">#REF!</definedName>
    <definedName name="AUMs" localSheetId="34">#REF!</definedName>
    <definedName name="AUMs" localSheetId="54">#REF!</definedName>
    <definedName name="AUMs" localSheetId="27">#REF!</definedName>
    <definedName name="AUMs" localSheetId="58">#REF!</definedName>
    <definedName name="AUMs" localSheetId="5">#REF!</definedName>
    <definedName name="AUMs" localSheetId="6">#REF!</definedName>
    <definedName name="AUMs" localSheetId="55">#REF!</definedName>
    <definedName name="AUMs" localSheetId="38">#REF!</definedName>
    <definedName name="AUMs" localSheetId="57">#REF!</definedName>
    <definedName name="AUMs" localSheetId="8">#REF!</definedName>
    <definedName name="AUMs" localSheetId="9">#REF!</definedName>
    <definedName name="AUMs" localSheetId="7">#REF!</definedName>
    <definedName name="AUMs" localSheetId="18">#REF!</definedName>
    <definedName name="AUMs" localSheetId="24">#REF!</definedName>
    <definedName name="AUMs">#REF!</definedName>
    <definedName name="balance" localSheetId="40">#REF!</definedName>
    <definedName name="balance" localSheetId="25">#REF!</definedName>
    <definedName name="balance" localSheetId="23">#REF!</definedName>
    <definedName name="balance" localSheetId="22">#REF!</definedName>
    <definedName name="balance" localSheetId="16">#REF!</definedName>
    <definedName name="balance" localSheetId="17">#REF!</definedName>
    <definedName name="balance" localSheetId="20">#REF!</definedName>
    <definedName name="balance" localSheetId="33">#REF!</definedName>
    <definedName name="balance" localSheetId="34">#REF!</definedName>
    <definedName name="balance" localSheetId="54">#REF!</definedName>
    <definedName name="balance" localSheetId="27">#REF!</definedName>
    <definedName name="balance" localSheetId="58">#REF!</definedName>
    <definedName name="balance" localSheetId="5">#REF!</definedName>
    <definedName name="balance" localSheetId="6">#REF!</definedName>
    <definedName name="balance" localSheetId="55">#REF!</definedName>
    <definedName name="balance" localSheetId="38">#REF!</definedName>
    <definedName name="balance" localSheetId="57">#REF!</definedName>
    <definedName name="balance" localSheetId="8">#REF!</definedName>
    <definedName name="balance" localSheetId="9">#REF!</definedName>
    <definedName name="balance" localSheetId="7">#REF!</definedName>
    <definedName name="balance" localSheetId="18">#REF!</definedName>
    <definedName name="balance" localSheetId="24">#REF!</definedName>
    <definedName name="balance">#REF!</definedName>
    <definedName name="Balance_sheet__end_of_period" localSheetId="40">#REF!</definedName>
    <definedName name="Balance_sheet__end_of_period" localSheetId="25">#REF!</definedName>
    <definedName name="Balance_sheet__end_of_period" localSheetId="23">#REF!</definedName>
    <definedName name="Balance_sheet__end_of_period" localSheetId="22">#REF!</definedName>
    <definedName name="Balance_sheet__end_of_period" localSheetId="16">#REF!</definedName>
    <definedName name="Balance_sheet__end_of_period" localSheetId="17">#REF!</definedName>
    <definedName name="Balance_sheet__end_of_period" localSheetId="20">#REF!</definedName>
    <definedName name="Balance_sheet__end_of_period" localSheetId="33">#REF!</definedName>
    <definedName name="Balance_sheet__end_of_period" localSheetId="34">#REF!</definedName>
    <definedName name="Balance_sheet__end_of_period" localSheetId="54">#REF!</definedName>
    <definedName name="Balance_sheet__end_of_period" localSheetId="27">#REF!</definedName>
    <definedName name="Balance_sheet__end_of_period" localSheetId="58">#REF!</definedName>
    <definedName name="Balance_sheet__end_of_period" localSheetId="5">#REF!</definedName>
    <definedName name="Balance_sheet__end_of_period" localSheetId="6">#REF!</definedName>
    <definedName name="Balance_sheet__end_of_period" localSheetId="55">#REF!</definedName>
    <definedName name="Balance_sheet__end_of_period" localSheetId="38">#REF!</definedName>
    <definedName name="Balance_sheet__end_of_period" localSheetId="57">#REF!</definedName>
    <definedName name="Balance_sheet__end_of_period" localSheetId="8">#REF!</definedName>
    <definedName name="Balance_sheet__end_of_period" localSheetId="9">#REF!</definedName>
    <definedName name="Balance_sheet__end_of_period" localSheetId="7">#REF!</definedName>
    <definedName name="Balance_sheet__end_of_period" localSheetId="18">#REF!</definedName>
    <definedName name="Balance_sheet__end_of_period" localSheetId="24">#REF!</definedName>
    <definedName name="Balance_sheet__end_of_period">#REF!</definedName>
    <definedName name="balancesheet" localSheetId="40">#REF!</definedName>
    <definedName name="balancesheet" localSheetId="25">#REF!</definedName>
    <definedName name="balancesheet" localSheetId="23">#REF!</definedName>
    <definedName name="balancesheet" localSheetId="22">#REF!</definedName>
    <definedName name="balancesheet" localSheetId="16">#REF!</definedName>
    <definedName name="balancesheet" localSheetId="17">#REF!</definedName>
    <definedName name="balancesheet" localSheetId="20">#REF!</definedName>
    <definedName name="balancesheet" localSheetId="33">#REF!</definedName>
    <definedName name="balancesheet" localSheetId="34">#REF!</definedName>
    <definedName name="balancesheet" localSheetId="54">#REF!</definedName>
    <definedName name="balancesheet" localSheetId="27">#REF!</definedName>
    <definedName name="balancesheet" localSheetId="58">#REF!</definedName>
    <definedName name="balancesheet" localSheetId="5">#REF!</definedName>
    <definedName name="balancesheet" localSheetId="6">#REF!</definedName>
    <definedName name="balancesheet" localSheetId="55">#REF!</definedName>
    <definedName name="balancesheet" localSheetId="38">#REF!</definedName>
    <definedName name="balancesheet" localSheetId="57">#REF!</definedName>
    <definedName name="balancesheet" localSheetId="8">#REF!</definedName>
    <definedName name="balancesheet" localSheetId="9">#REF!</definedName>
    <definedName name="balancesheet" localSheetId="7">#REF!</definedName>
    <definedName name="balancesheet" localSheetId="18">#REF!</definedName>
    <definedName name="balancesheet" localSheetId="24">#REF!</definedName>
    <definedName name="balancesheet">#REF!</definedName>
    <definedName name="bankBaltics" localSheetId="40">#REF!</definedName>
    <definedName name="bankBaltics" localSheetId="25">#REF!</definedName>
    <definedName name="bankBaltics" localSheetId="23">#REF!</definedName>
    <definedName name="bankBaltics" localSheetId="22">#REF!</definedName>
    <definedName name="bankBaltics" localSheetId="16">#REF!</definedName>
    <definedName name="bankBaltics" localSheetId="17">#REF!</definedName>
    <definedName name="bankBaltics" localSheetId="20">#REF!</definedName>
    <definedName name="bankBaltics" localSheetId="33">#REF!</definedName>
    <definedName name="bankBaltics" localSheetId="34">#REF!</definedName>
    <definedName name="bankBaltics" localSheetId="54">#REF!</definedName>
    <definedName name="bankBaltics" localSheetId="27">#REF!</definedName>
    <definedName name="bankBaltics" localSheetId="58">#REF!</definedName>
    <definedName name="bankBaltics" localSheetId="5">#REF!</definedName>
    <definedName name="bankBaltics" localSheetId="6">#REF!</definedName>
    <definedName name="bankBaltics" localSheetId="55">#REF!</definedName>
    <definedName name="bankBaltics" localSheetId="38">#REF!</definedName>
    <definedName name="bankBaltics" localSheetId="57">#REF!</definedName>
    <definedName name="bankBaltics" localSheetId="8">#REF!</definedName>
    <definedName name="bankBaltics" localSheetId="9">#REF!</definedName>
    <definedName name="bankBaltics" localSheetId="7">#REF!</definedName>
    <definedName name="bankBaltics" localSheetId="18">#REF!</definedName>
    <definedName name="bankBaltics" localSheetId="24">#REF!</definedName>
    <definedName name="bankBaltics">#REF!</definedName>
    <definedName name="bankingRussia" localSheetId="40">#REF!</definedName>
    <definedName name="bankingRussia" localSheetId="25">#REF!</definedName>
    <definedName name="bankingRussia" localSheetId="23">#REF!</definedName>
    <definedName name="bankingRussia" localSheetId="22">#REF!</definedName>
    <definedName name="bankingRussia" localSheetId="16">#REF!</definedName>
    <definedName name="bankingRussia" localSheetId="17">#REF!</definedName>
    <definedName name="bankingRussia" localSheetId="20">#REF!</definedName>
    <definedName name="bankingRussia" localSheetId="33">#REF!</definedName>
    <definedName name="bankingRussia" localSheetId="34">#REF!</definedName>
    <definedName name="bankingRussia" localSheetId="54">#REF!</definedName>
    <definedName name="bankingRussia" localSheetId="27">#REF!</definedName>
    <definedName name="bankingRussia" localSheetId="58">#REF!</definedName>
    <definedName name="bankingRussia" localSheetId="5">#REF!</definedName>
    <definedName name="bankingRussia" localSheetId="6">#REF!</definedName>
    <definedName name="bankingRussia" localSheetId="55">#REF!</definedName>
    <definedName name="bankingRussia" localSheetId="38">#REF!</definedName>
    <definedName name="bankingRussia" localSheetId="57">#REF!</definedName>
    <definedName name="bankingRussia" localSheetId="8">#REF!</definedName>
    <definedName name="bankingRussia" localSheetId="9">#REF!</definedName>
    <definedName name="bankingRussia" localSheetId="7">#REF!</definedName>
    <definedName name="bankingRussia" localSheetId="18">#REF!</definedName>
    <definedName name="bankingRussia" localSheetId="24">#REF!</definedName>
    <definedName name="bankingRussia">#REF!</definedName>
    <definedName name="bankPoland" localSheetId="40">#REF!</definedName>
    <definedName name="bankPoland" localSheetId="25">#REF!</definedName>
    <definedName name="bankPoland" localSheetId="23">#REF!</definedName>
    <definedName name="bankPoland" localSheetId="22">#REF!</definedName>
    <definedName name="bankPoland" localSheetId="16">#REF!</definedName>
    <definedName name="bankPoland" localSheetId="17">#REF!</definedName>
    <definedName name="bankPoland" localSheetId="20">#REF!</definedName>
    <definedName name="bankPoland" localSheetId="33">#REF!</definedName>
    <definedName name="bankPoland" localSheetId="34">#REF!</definedName>
    <definedName name="bankPoland" localSheetId="54">#REF!</definedName>
    <definedName name="bankPoland" localSheetId="27">#REF!</definedName>
    <definedName name="bankPoland" localSheetId="58">#REF!</definedName>
    <definedName name="bankPoland" localSheetId="5">#REF!</definedName>
    <definedName name="bankPoland" localSheetId="6">#REF!</definedName>
    <definedName name="bankPoland" localSheetId="55">#REF!</definedName>
    <definedName name="bankPoland" localSheetId="38">#REF!</definedName>
    <definedName name="bankPoland" localSheetId="57">#REF!</definedName>
    <definedName name="bankPoland" localSheetId="8">#REF!</definedName>
    <definedName name="bankPoland" localSheetId="9">#REF!</definedName>
    <definedName name="bankPoland" localSheetId="7">#REF!</definedName>
    <definedName name="bankPoland" localSheetId="18">#REF!</definedName>
    <definedName name="bankPoland" localSheetId="24">#REF!</definedName>
    <definedName name="bankPoland">#REF!</definedName>
    <definedName name="BAtable" localSheetId="40">#REF!</definedName>
    <definedName name="BAtable" localSheetId="25">#REF!</definedName>
    <definedName name="BAtable" localSheetId="23">#REF!</definedName>
    <definedName name="BAtable" localSheetId="22">#REF!</definedName>
    <definedName name="BAtable" localSheetId="16">#REF!</definedName>
    <definedName name="BAtable" localSheetId="17">#REF!</definedName>
    <definedName name="BAtable" localSheetId="20">#REF!</definedName>
    <definedName name="BAtable" localSheetId="33">#REF!</definedName>
    <definedName name="BAtable" localSheetId="34">#REF!</definedName>
    <definedName name="BAtable" localSheetId="54">#REF!</definedName>
    <definedName name="BAtable" localSheetId="27">#REF!</definedName>
    <definedName name="BAtable" localSheetId="58">#REF!</definedName>
    <definedName name="BAtable" localSheetId="5">#REF!</definedName>
    <definedName name="BAtable" localSheetId="6">#REF!</definedName>
    <definedName name="BAtable" localSheetId="55">#REF!</definedName>
    <definedName name="BAtable" localSheetId="38">#REF!</definedName>
    <definedName name="BAtable" localSheetId="57">#REF!</definedName>
    <definedName name="BAtable" localSheetId="8">#REF!</definedName>
    <definedName name="BAtable" localSheetId="9">#REF!</definedName>
    <definedName name="BAtable" localSheetId="7">#REF!</definedName>
    <definedName name="BAtable" localSheetId="18">#REF!</definedName>
    <definedName name="BAtable" localSheetId="24">#REF!</definedName>
    <definedName name="BAtable">#REF!</definedName>
    <definedName name="BB" localSheetId="58">[8]Försäkringar!$AD$2</definedName>
    <definedName name="BB" localSheetId="55">[8]Försäkringar!$AD$2</definedName>
    <definedName name="BB" localSheetId="8">[9]Försäkringar!$AD$2</definedName>
    <definedName name="BB" localSheetId="9">[9]Försäkringar!$AD$2</definedName>
    <definedName name="BB" localSheetId="7">[9]Försäkringar!$AD$2</definedName>
    <definedName name="BB">[10]Försäkringar!$AD$2</definedName>
    <definedName name="Bol" localSheetId="58">'[8]Konto koncern'!$A$6:$A$337</definedName>
    <definedName name="Bol" localSheetId="55">'[8]Konto koncern'!$A$6:$A$337</definedName>
    <definedName name="Bol" localSheetId="8">'[9]Konto koncern'!$A$6:$A$337</definedName>
    <definedName name="Bol" localSheetId="9">'[9]Konto koncern'!$A$6:$A$337</definedName>
    <definedName name="Bol" localSheetId="7">'[9]Konto koncern'!$A$6:$A$337</definedName>
    <definedName name="Bol">'[10]Konto koncern'!$A$6:$A$337</definedName>
    <definedName name="BPS" localSheetId="34">OFFSET([11]Chart!$Z$11,1,0,COUNTA([11]Chart!$Z$11:$Z$38)-1,1)</definedName>
    <definedName name="BPS" localSheetId="30">OFFSET([11]Chart!$Z$11,1,0,COUNTA([11]Chart!$Z$11:$Z$38)-1,1)</definedName>
    <definedName name="BPS" localSheetId="58">OFFSET([12]Chart!$Z$11,1,0,COUNTA([12]Chart!$Z$11:$Z$38)-1,1)</definedName>
    <definedName name="BPS" localSheetId="55">OFFSET([12]Chart!$Z$11,1,0,COUNTA([12]Chart!$Z$11:$Z$38)-1,1)</definedName>
    <definedName name="BPS" localSheetId="8">OFFSET([13]Chart!$Z$11,1,0,COUNTA([13]Chart!$Z$11:$Z$38)-1,1)</definedName>
    <definedName name="BPS" localSheetId="9">OFFSET([13]Chart!$Z$11,1,0,COUNTA([13]Chart!$Z$11:$Z$38)-1,1)</definedName>
    <definedName name="BPS" localSheetId="7">OFFSET([13]Chart!$Z$11,1,0,COUNTA([13]Chart!$Z$11:$Z$38)-1,1)</definedName>
    <definedName name="BPS">OFFSET([11]Chart!$Z$11,1,0,COUNTA([11]Chart!$Z$11:$Z$38)-1,1)</definedName>
    <definedName name="BPSVerticalchart" localSheetId="34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30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PSVerticalchart" localSheetId="58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55">IF([12]Chart!$AG$16=1,OFFSET([12]Chart!$Z$11,1,0,COUNTA([12]Chart!$Z$11:$Z$33)-1,1),IF([12]Chart!$AG$16=2,OFFSET([12]Chart!$Z$11,1,0,COUNTA([12]Chart!$Z$11:$Z$38)-1,1),IF([12]Chart!$AG$16=3,OFFSET([12]Chart!$Z$11,1,0,COUNTA([12]Chart!$Z$11:$Z$21)-1,1),IF([12]Chart!$AG$16=4,OFFSET([12]Chart!$Z$11,1,0,COUNTA([12]Chart!$Z$11:$Z$28)-1,1)))))</definedName>
    <definedName name="BPSVerticalchart" localSheetId="8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9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 localSheetId="7">IF([13]Chart!$AG$16=1,OFFSET([13]Chart!$Z$11,1,0,COUNTA([13]Chart!$Z$11:$Z$33)-1,1),IF([13]Chart!$AG$16=2,OFFSET([13]Chart!$Z$11,1,0,COUNTA([13]Chart!$Z$11:$Z$38)-1,1),IF([13]Chart!$AG$16=3,OFFSET([13]Chart!$Z$11,1,0,COUNTA([13]Chart!$Z$11:$Z$21)-1,1),IF([13]Chart!$AG$16=4,OFFSET([13]Chart!$Z$11,1,0,COUNTA([13]Chart!$Z$11:$Z$28)-1,1)))))</definedName>
    <definedName name="BPSVerticalchart">IF([11]Chart!$AG$16=1,OFFSET([11]Chart!$Z$11,1,0,COUNTA([11]Chart!$Z$11:$Z$33)-1,1),IF([11]Chart!$AG$16=2,OFFSET([11]Chart!$Z$11,1,0,COUNTA([11]Chart!$Z$11:$Z$38)-1,1),IF([11]Chart!$AG$16=3,OFFSET([11]Chart!$Z$11,1,0,COUNTA([11]Chart!$Z$11:$Z$21)-1,1),IF([11]Chart!$AG$16=4,OFFSET([11]Chart!$Z$11,1,0,COUNTA([11]Chart!$Z$11:$Z$28)-1,1)))))</definedName>
    <definedName name="business" localSheetId="40">#REF!</definedName>
    <definedName name="business" localSheetId="25">#REF!</definedName>
    <definedName name="business" localSheetId="23">#REF!</definedName>
    <definedName name="business" localSheetId="22">#REF!</definedName>
    <definedName name="business" localSheetId="16">#REF!</definedName>
    <definedName name="business" localSheetId="17">#REF!</definedName>
    <definedName name="business" localSheetId="20">#REF!</definedName>
    <definedName name="business" localSheetId="33">#REF!</definedName>
    <definedName name="business" localSheetId="34">#REF!</definedName>
    <definedName name="business" localSheetId="54">#REF!</definedName>
    <definedName name="business" localSheetId="27">#REF!</definedName>
    <definedName name="business" localSheetId="58">#REF!</definedName>
    <definedName name="business" localSheetId="5">#REF!</definedName>
    <definedName name="business" localSheetId="6">#REF!</definedName>
    <definedName name="business" localSheetId="55">#REF!</definedName>
    <definedName name="business" localSheetId="38">#REF!</definedName>
    <definedName name="business" localSheetId="57">#REF!</definedName>
    <definedName name="business" localSheetId="8">#REF!</definedName>
    <definedName name="business" localSheetId="9">#REF!</definedName>
    <definedName name="business" localSheetId="7">#REF!</definedName>
    <definedName name="business" localSheetId="18">#REF!</definedName>
    <definedName name="business" localSheetId="24">#REF!</definedName>
    <definedName name="business">#REF!</definedName>
    <definedName name="cap.adequacy" localSheetId="40">#REF!</definedName>
    <definedName name="cap.adequacy" localSheetId="25">#REF!</definedName>
    <definedName name="cap.adequacy" localSheetId="23">#REF!</definedName>
    <definedName name="cap.adequacy" localSheetId="22">#REF!</definedName>
    <definedName name="cap.adequacy" localSheetId="16">#REF!</definedName>
    <definedName name="cap.adequacy" localSheetId="17">#REF!</definedName>
    <definedName name="cap.adequacy" localSheetId="20">#REF!</definedName>
    <definedName name="cap.adequacy" localSheetId="33">#REF!</definedName>
    <definedName name="cap.adequacy" localSheetId="34">#REF!</definedName>
    <definedName name="cap.adequacy" localSheetId="54">#REF!</definedName>
    <definedName name="cap.adequacy" localSheetId="27">#REF!</definedName>
    <definedName name="cap.adequacy" localSheetId="58">#REF!</definedName>
    <definedName name="cap.adequacy" localSheetId="5">#REF!</definedName>
    <definedName name="cap.adequacy" localSheetId="6">#REF!</definedName>
    <definedName name="cap.adequacy" localSheetId="55">#REF!</definedName>
    <definedName name="cap.adequacy" localSheetId="38">#REF!</definedName>
    <definedName name="cap.adequacy" localSheetId="57">#REF!</definedName>
    <definedName name="cap.adequacy" localSheetId="8">#REF!</definedName>
    <definedName name="cap.adequacy" localSheetId="9">#REF!</definedName>
    <definedName name="cap.adequacy" localSheetId="7">#REF!</definedName>
    <definedName name="cap.adequacy" localSheetId="18">#REF!</definedName>
    <definedName name="cap.adequacy" localSheetId="24">#REF!</definedName>
    <definedName name="cap.adequacy">#REF!</definedName>
    <definedName name="Capital_adequacy" localSheetId="40">#REF!</definedName>
    <definedName name="Capital_adequacy" localSheetId="25">#REF!</definedName>
    <definedName name="Capital_adequacy" localSheetId="23">#REF!</definedName>
    <definedName name="Capital_adequacy" localSheetId="22">#REF!</definedName>
    <definedName name="Capital_adequacy" localSheetId="16">#REF!</definedName>
    <definedName name="Capital_adequacy" localSheetId="17">#REF!</definedName>
    <definedName name="Capital_adequacy" localSheetId="20">#REF!</definedName>
    <definedName name="Capital_adequacy" localSheetId="33">#REF!</definedName>
    <definedName name="Capital_adequacy" localSheetId="34">#REF!</definedName>
    <definedName name="Capital_adequacy" localSheetId="54">#REF!</definedName>
    <definedName name="Capital_adequacy" localSheetId="27">#REF!</definedName>
    <definedName name="Capital_adequacy" localSheetId="58">#REF!</definedName>
    <definedName name="Capital_adequacy" localSheetId="5">#REF!</definedName>
    <definedName name="Capital_adequacy" localSheetId="6">#REF!</definedName>
    <definedName name="Capital_adequacy" localSheetId="55">#REF!</definedName>
    <definedName name="Capital_adequacy" localSheetId="38">#REF!</definedName>
    <definedName name="Capital_adequacy" localSheetId="57">#REF!</definedName>
    <definedName name="Capital_adequacy" localSheetId="8">#REF!</definedName>
    <definedName name="Capital_adequacy" localSheetId="9">#REF!</definedName>
    <definedName name="Capital_adequacy" localSheetId="7">#REF!</definedName>
    <definedName name="Capital_adequacy" localSheetId="18">#REF!</definedName>
    <definedName name="Capital_adequacy" localSheetId="24">#REF!</definedName>
    <definedName name="Capital_adequacy">#REF!</definedName>
    <definedName name="Carol" localSheetId="54">#REF!</definedName>
    <definedName name="Carol" localSheetId="27">#REF!</definedName>
    <definedName name="Carol" localSheetId="58">#REF!</definedName>
    <definedName name="Carol" localSheetId="38">#REF!</definedName>
    <definedName name="Carol" localSheetId="57">#REF!</definedName>
    <definedName name="Carol" localSheetId="8">#REF!</definedName>
    <definedName name="Carol" localSheetId="9">#REF!</definedName>
    <definedName name="Carol" localSheetId="7">#REF!</definedName>
    <definedName name="Carol" localSheetId="18">#REF!</definedName>
    <definedName name="Carol">#REF!</definedName>
    <definedName name="cashflow" localSheetId="40">#REF!</definedName>
    <definedName name="cashflow" localSheetId="25">#REF!</definedName>
    <definedName name="cashflow" localSheetId="23">#REF!</definedName>
    <definedName name="cashflow" localSheetId="22">#REF!</definedName>
    <definedName name="cashflow" localSheetId="16">#REF!</definedName>
    <definedName name="cashflow" localSheetId="17">#REF!</definedName>
    <definedName name="cashflow" localSheetId="20">#REF!</definedName>
    <definedName name="cashflow" localSheetId="33">#REF!</definedName>
    <definedName name="cashflow" localSheetId="34">#REF!</definedName>
    <definedName name="cashflow" localSheetId="54">#REF!</definedName>
    <definedName name="cashflow" localSheetId="27">#REF!</definedName>
    <definedName name="cashflow" localSheetId="58">#REF!</definedName>
    <definedName name="cashflow" localSheetId="5">#REF!</definedName>
    <definedName name="cashflow" localSheetId="6">#REF!</definedName>
    <definedName name="cashflow" localSheetId="55">#REF!</definedName>
    <definedName name="cashflow" localSheetId="38">#REF!</definedName>
    <definedName name="cashflow" localSheetId="57">#REF!</definedName>
    <definedName name="cashflow" localSheetId="8">#REF!</definedName>
    <definedName name="cashflow" localSheetId="9">#REF!</definedName>
    <definedName name="cashflow" localSheetId="7">#REF!</definedName>
    <definedName name="cashflow" localSheetId="18">#REF!</definedName>
    <definedName name="cashflow" localSheetId="24">#REF!</definedName>
    <definedName name="cashflow">#REF!</definedName>
    <definedName name="CIBKeyFig" localSheetId="40">#REF!</definedName>
    <definedName name="CIBKeyFig" localSheetId="25">#REF!</definedName>
    <definedName name="CIBKeyFig" localSheetId="23">#REF!</definedName>
    <definedName name="CIBKeyFig" localSheetId="22">#REF!</definedName>
    <definedName name="CIBKeyFig" localSheetId="16">#REF!</definedName>
    <definedName name="CIBKeyFig" localSheetId="17">#REF!</definedName>
    <definedName name="CIBKeyFig" localSheetId="20">#REF!</definedName>
    <definedName name="CIBKeyFig" localSheetId="33">#REF!</definedName>
    <definedName name="CIBKeyFig" localSheetId="34">#REF!</definedName>
    <definedName name="CIBKeyFig" localSheetId="54">#REF!</definedName>
    <definedName name="CIBKeyFig" localSheetId="27">#REF!</definedName>
    <definedName name="CIBKeyFig" localSheetId="58">#REF!</definedName>
    <definedName name="CIBKeyFig" localSheetId="5">#REF!</definedName>
    <definedName name="CIBKeyFig" localSheetId="6">#REF!</definedName>
    <definedName name="CIBKeyFig" localSheetId="55">#REF!</definedName>
    <definedName name="CIBKeyFig" localSheetId="38">#REF!</definedName>
    <definedName name="CIBKeyFig" localSheetId="57">#REF!</definedName>
    <definedName name="CIBKeyFig" localSheetId="8">#REF!</definedName>
    <definedName name="CIBKeyFig" localSheetId="9">#REF!</definedName>
    <definedName name="CIBKeyFig" localSheetId="7">#REF!</definedName>
    <definedName name="CIBKeyFig" localSheetId="18">#REF!</definedName>
    <definedName name="CIBKeyFig" localSheetId="24">#REF!</definedName>
    <definedName name="CIBKeyFig">#REF!</definedName>
    <definedName name="CIBOP" localSheetId="40">#REF!</definedName>
    <definedName name="CIBOP" localSheetId="25">#REF!</definedName>
    <definedName name="CIBOP" localSheetId="23">#REF!</definedName>
    <definedName name="CIBOP" localSheetId="22">#REF!</definedName>
    <definedName name="CIBOP" localSheetId="16">#REF!</definedName>
    <definedName name="CIBOP" localSheetId="17">#REF!</definedName>
    <definedName name="CIBOP" localSheetId="20">#REF!</definedName>
    <definedName name="CIBOP" localSheetId="33">#REF!</definedName>
    <definedName name="CIBOP" localSheetId="34">#REF!</definedName>
    <definedName name="CIBOP" localSheetId="54">#REF!</definedName>
    <definedName name="CIBOP" localSheetId="27">#REF!</definedName>
    <definedName name="CIBOP" localSheetId="58">#REF!</definedName>
    <definedName name="CIBOP" localSheetId="5">#REF!</definedName>
    <definedName name="CIBOP" localSheetId="6">#REF!</definedName>
    <definedName name="CIBOP" localSheetId="55">#REF!</definedName>
    <definedName name="CIBOP" localSheetId="38">#REF!</definedName>
    <definedName name="CIBOP" localSheetId="57">#REF!</definedName>
    <definedName name="CIBOP" localSheetId="8">#REF!</definedName>
    <definedName name="CIBOP" localSheetId="9">#REF!</definedName>
    <definedName name="CIBOP" localSheetId="7">#REF!</definedName>
    <definedName name="CIBOP" localSheetId="18">#REF!</definedName>
    <definedName name="CIBOP" localSheetId="24">#REF!</definedName>
    <definedName name="CIBOP">#REF!</definedName>
    <definedName name="cmb" localSheetId="40">#REF!</definedName>
    <definedName name="cmb" localSheetId="25">#REF!</definedName>
    <definedName name="cmb" localSheetId="23">#REF!</definedName>
    <definedName name="cmb" localSheetId="22">#REF!</definedName>
    <definedName name="cmb" localSheetId="16">#REF!</definedName>
    <definedName name="cmb" localSheetId="17">#REF!</definedName>
    <definedName name="cmb" localSheetId="20">#REF!</definedName>
    <definedName name="cmb" localSheetId="33">#REF!</definedName>
    <definedName name="cmb" localSheetId="34">#REF!</definedName>
    <definedName name="cmb" localSheetId="54">#REF!</definedName>
    <definedName name="cmb" localSheetId="27">#REF!</definedName>
    <definedName name="cmb" localSheetId="58">#REF!</definedName>
    <definedName name="cmb" localSheetId="5">#REF!</definedName>
    <definedName name="cmb" localSheetId="6">#REF!</definedName>
    <definedName name="cmb" localSheetId="55">#REF!</definedName>
    <definedName name="cmb" localSheetId="38">#REF!</definedName>
    <definedName name="cmb" localSheetId="57">#REF!</definedName>
    <definedName name="cmb" localSheetId="8">#REF!</definedName>
    <definedName name="cmb" localSheetId="9">#REF!</definedName>
    <definedName name="cmb" localSheetId="7">#REF!</definedName>
    <definedName name="cmb" localSheetId="18">#REF!</definedName>
    <definedName name="cmb" localSheetId="24">#REF!</definedName>
    <definedName name="cmb">#REF!</definedName>
    <definedName name="cmb_cmb" localSheetId="40">#REF!</definedName>
    <definedName name="cmb_cmb" localSheetId="25">#REF!</definedName>
    <definedName name="cmb_cmb" localSheetId="23">#REF!</definedName>
    <definedName name="cmb_cmb" localSheetId="22">#REF!</definedName>
    <definedName name="cmb_cmb" localSheetId="16">#REF!</definedName>
    <definedName name="cmb_cmb" localSheetId="17">#REF!</definedName>
    <definedName name="cmb_cmb" localSheetId="20">#REF!</definedName>
    <definedName name="cmb_cmb" localSheetId="33">#REF!</definedName>
    <definedName name="cmb_cmb" localSheetId="34">#REF!</definedName>
    <definedName name="cmb_cmb" localSheetId="54">#REF!</definedName>
    <definedName name="cmb_cmb" localSheetId="27">#REF!</definedName>
    <definedName name="cmb_cmb" localSheetId="58">#REF!</definedName>
    <definedName name="cmb_cmb" localSheetId="5">#REF!</definedName>
    <definedName name="cmb_cmb" localSheetId="6">#REF!</definedName>
    <definedName name="cmb_cmb" localSheetId="55">#REF!</definedName>
    <definedName name="cmb_cmb" localSheetId="38">#REF!</definedName>
    <definedName name="cmb_cmb" localSheetId="57">#REF!</definedName>
    <definedName name="cmb_cmb" localSheetId="8">#REF!</definedName>
    <definedName name="cmb_cmb" localSheetId="9">#REF!</definedName>
    <definedName name="cmb_cmb" localSheetId="7">#REF!</definedName>
    <definedName name="cmb_cmb" localSheetId="18">#REF!</definedName>
    <definedName name="cmb_cmb" localSheetId="24">#REF!</definedName>
    <definedName name="cmb_cmb">#REF!</definedName>
    <definedName name="cmp" localSheetId="40">#REF!</definedName>
    <definedName name="cmp" localSheetId="25">#REF!</definedName>
    <definedName name="cmp" localSheetId="23">#REF!</definedName>
    <definedName name="cmp" localSheetId="22">#REF!</definedName>
    <definedName name="cmp" localSheetId="16">#REF!</definedName>
    <definedName name="cmp" localSheetId="17">#REF!</definedName>
    <definedName name="cmp" localSheetId="20">#REF!</definedName>
    <definedName name="cmp" localSheetId="33">#REF!</definedName>
    <definedName name="cmp" localSheetId="34">#REF!</definedName>
    <definedName name="cmp" localSheetId="54">#REF!</definedName>
    <definedName name="cmp" localSheetId="27">#REF!</definedName>
    <definedName name="cmp" localSheetId="58">#REF!</definedName>
    <definedName name="cmp" localSheetId="5">#REF!</definedName>
    <definedName name="cmp" localSheetId="6">#REF!</definedName>
    <definedName name="cmp" localSheetId="55">#REF!</definedName>
    <definedName name="cmp" localSheetId="38">#REF!</definedName>
    <definedName name="cmp" localSheetId="57">#REF!</definedName>
    <definedName name="cmp" localSheetId="8">#REF!</definedName>
    <definedName name="cmp" localSheetId="9">#REF!</definedName>
    <definedName name="cmp" localSheetId="7">#REF!</definedName>
    <definedName name="cmp" localSheetId="18">#REF!</definedName>
    <definedName name="cmp" localSheetId="24">#REF!</definedName>
    <definedName name="cmp">#REF!</definedName>
    <definedName name="CONS" localSheetId="34">OFFSET('[14]Chart Losses'!$M$7,COUNT('[14]Chart Losses'!$M$7:$M$50)-'[14]Chart Losses'!$H$1,,'[14]Chart Losses'!$H$1)</definedName>
    <definedName name="CONS" localSheetId="30">OFFSET('[14]Chart Losses'!$M$7,COUNT('[14]Chart Losses'!$M$7:$M$50)-'[14]Chart Losses'!$H$1,,'[14]Chart Losses'!$H$1)</definedName>
    <definedName name="CONS" localSheetId="58">OFFSET('[15]Chart Losses'!$M$7,COUNT('[15]Chart Losses'!$M$7:$M$50)-'[15]Chart Losses'!$H$1,,'[15]Chart Losses'!$H$1)</definedName>
    <definedName name="CONS" localSheetId="55">OFFSET('[15]Chart Losses'!$M$7,COUNT('[15]Chart Losses'!$M$7:$M$50)-'[15]Chart Losses'!$H$1,,'[15]Chart Losses'!$H$1)</definedName>
    <definedName name="CONS" localSheetId="8">OFFSET('[16]Chart Losses'!$M$7,COUNT('[16]Chart Losses'!$M$7:$M$50)-'[16]Chart Losses'!$H$1,,'[16]Chart Losses'!$H$1)</definedName>
    <definedName name="CONS" localSheetId="9">OFFSET('[16]Chart Losses'!$M$7,COUNT('[16]Chart Losses'!$M$7:$M$50)-'[16]Chart Losses'!$H$1,,'[16]Chart Losses'!$H$1)</definedName>
    <definedName name="CONS" localSheetId="7">OFFSET('[16]Chart Losses'!$M$7,COUNT('[16]Chart Losses'!$M$7:$M$50)-'[16]Chart Losses'!$H$1,,'[16]Chart Losses'!$H$1)</definedName>
    <definedName name="CONS">OFFSET('[14]Chart Losses'!$M$7,COUNT('[14]Chart Losses'!$M$7:$M$50)-'[14]Chart Losses'!$H$1,,'[14]Chart Losses'!$H$1)</definedName>
    <definedName name="CORP" localSheetId="34">OFFSET('[14]Chart Losses'!$J$7,COUNT('[14]Chart Losses'!$J$7:$J$50)-'[14]Chart Losses'!$H$1,,'[14]Chart Losses'!$H$1)</definedName>
    <definedName name="CORP" localSheetId="30">OFFSET('[14]Chart Losses'!$J$7,COUNT('[14]Chart Losses'!$J$7:$J$50)-'[14]Chart Losses'!$H$1,,'[14]Chart Losses'!$H$1)</definedName>
    <definedName name="CORP" localSheetId="58">OFFSET('[15]Chart Losses'!$J$7,COUNT('[15]Chart Losses'!$J$7:$J$50)-'[15]Chart Losses'!$H$1,,'[15]Chart Losses'!$H$1)</definedName>
    <definedName name="CORP" localSheetId="55">OFFSET('[15]Chart Losses'!$J$7,COUNT('[15]Chart Losses'!$J$7:$J$50)-'[15]Chart Losses'!$H$1,,'[15]Chart Losses'!$H$1)</definedName>
    <definedName name="CORP" localSheetId="8">OFFSET('[16]Chart Losses'!$J$7,COUNT('[16]Chart Losses'!$J$7:$J$50)-'[16]Chart Losses'!$H$1,,'[16]Chart Losses'!$H$1)</definedName>
    <definedName name="CORP" localSheetId="9">OFFSET('[16]Chart Losses'!$J$7,COUNT('[16]Chart Losses'!$J$7:$J$50)-'[16]Chart Losses'!$H$1,,'[16]Chart Losses'!$H$1)</definedName>
    <definedName name="CORP" localSheetId="7">OFFSET('[16]Chart Losses'!$J$7,COUNT('[16]Chart Losses'!$J$7:$J$50)-'[16]Chart Losses'!$H$1,,'[16]Chart Losses'!$H$1)</definedName>
    <definedName name="CORP">OFFSET('[14]Chart Losses'!$J$7,COUNT('[14]Chart Losses'!$J$7:$J$50)-'[14]Chart Losses'!$H$1,,'[14]Chart Losses'!$H$1)</definedName>
    <definedName name="corp.inst" localSheetId="40">#REF!</definedName>
    <definedName name="corp.inst" localSheetId="25">#REF!</definedName>
    <definedName name="corp.inst" localSheetId="23">#REF!</definedName>
    <definedName name="corp.inst" localSheetId="22">#REF!</definedName>
    <definedName name="corp.inst" localSheetId="16">#REF!</definedName>
    <definedName name="corp.inst" localSheetId="17">#REF!</definedName>
    <definedName name="corp.inst" localSheetId="20">#REF!</definedName>
    <definedName name="corp.inst" localSheetId="33">#REF!</definedName>
    <definedName name="corp.inst" localSheetId="34">#REF!</definedName>
    <definedName name="corp.inst" localSheetId="54">#REF!</definedName>
    <definedName name="corp.inst" localSheetId="27">#REF!</definedName>
    <definedName name="corp.inst" localSheetId="58">#REF!</definedName>
    <definedName name="corp.inst" localSheetId="5">#REF!</definedName>
    <definedName name="corp.inst" localSheetId="6">#REF!</definedName>
    <definedName name="corp.inst" localSheetId="55">#REF!</definedName>
    <definedName name="corp.inst" localSheetId="38">#REF!</definedName>
    <definedName name="corp.inst" localSheetId="57">#REF!</definedName>
    <definedName name="corp.inst" localSheetId="8">#REF!</definedName>
    <definedName name="corp.inst" localSheetId="9">#REF!</definedName>
    <definedName name="corp.inst" localSheetId="7">#REF!</definedName>
    <definedName name="corp.inst" localSheetId="18">#REF!</definedName>
    <definedName name="corp.inst" localSheetId="24">#REF!</definedName>
    <definedName name="corp.inst">#REF!</definedName>
    <definedName name="corp1" localSheetId="40">#REF!</definedName>
    <definedName name="corp1" localSheetId="25">#REF!</definedName>
    <definedName name="corp1" localSheetId="23">#REF!</definedName>
    <definedName name="corp1" localSheetId="22">#REF!</definedName>
    <definedName name="corp1" localSheetId="16">#REF!</definedName>
    <definedName name="corp1" localSheetId="17">#REF!</definedName>
    <definedName name="corp1" localSheetId="20">#REF!</definedName>
    <definedName name="corp1" localSheetId="33">#REF!</definedName>
    <definedName name="corp1" localSheetId="34">#REF!</definedName>
    <definedName name="corp1" localSheetId="54">#REF!</definedName>
    <definedName name="corp1" localSheetId="27">#REF!</definedName>
    <definedName name="corp1" localSheetId="58">#REF!</definedName>
    <definedName name="corp1" localSheetId="5">#REF!</definedName>
    <definedName name="corp1" localSheetId="6">#REF!</definedName>
    <definedName name="corp1" localSheetId="55">#REF!</definedName>
    <definedName name="corp1" localSheetId="38">#REF!</definedName>
    <definedName name="corp1" localSheetId="57">#REF!</definedName>
    <definedName name="corp1" localSheetId="8">#REF!</definedName>
    <definedName name="corp1" localSheetId="9">#REF!</definedName>
    <definedName name="corp1" localSheetId="7">#REF!</definedName>
    <definedName name="corp1" localSheetId="18">#REF!</definedName>
    <definedName name="corp1" localSheetId="24">#REF!</definedName>
    <definedName name="corp1">#REF!</definedName>
    <definedName name="_xlnm.Criteria" localSheetId="40">#REF!</definedName>
    <definedName name="_xlnm.Criteria" localSheetId="25">#REF!</definedName>
    <definedName name="_xlnm.Criteria" localSheetId="23">#REF!</definedName>
    <definedName name="_xlnm.Criteria" localSheetId="22">#REF!</definedName>
    <definedName name="_xlnm.Criteria" localSheetId="16">#REF!</definedName>
    <definedName name="_xlnm.Criteria" localSheetId="17">#REF!</definedName>
    <definedName name="_xlnm.Criteria" localSheetId="20">#REF!</definedName>
    <definedName name="_xlnm.Criteria" localSheetId="33">#REF!</definedName>
    <definedName name="_xlnm.Criteria" localSheetId="34">#REF!</definedName>
    <definedName name="_xlnm.Criteria" localSheetId="30">#REF!</definedName>
    <definedName name="_xlnm.Criteria" localSheetId="54">#REF!</definedName>
    <definedName name="_xlnm.Criteria" localSheetId="27">#REF!</definedName>
    <definedName name="_xlnm.Criteria" localSheetId="58">#REF!</definedName>
    <definedName name="_xlnm.Criteria" localSheetId="5">#REF!</definedName>
    <definedName name="_xlnm.Criteria" localSheetId="6">#REF!</definedName>
    <definedName name="_xlnm.Criteria" localSheetId="55">#REF!</definedName>
    <definedName name="_xlnm.Criteria" localSheetId="38">#REF!</definedName>
    <definedName name="_xlnm.Criteria" localSheetId="57">#REF!</definedName>
    <definedName name="_xlnm.Criteria" localSheetId="8">#REF!</definedName>
    <definedName name="_xlnm.Criteria" localSheetId="9">#REF!</definedName>
    <definedName name="_xlnm.Criteria" localSheetId="7">#REF!</definedName>
    <definedName name="_xlnm.Criteria" localSheetId="18">#REF!</definedName>
    <definedName name="_xlnm.Criteria" localSheetId="24">#REF!</definedName>
    <definedName name="_xlnm.Criteria">#REF!</definedName>
    <definedName name="cru_ytd" localSheetId="40">#REF!</definedName>
    <definedName name="cru_ytd" localSheetId="25">#REF!</definedName>
    <definedName name="cru_ytd" localSheetId="23">#REF!</definedName>
    <definedName name="cru_ytd" localSheetId="22">#REF!</definedName>
    <definedName name="cru_ytd" localSheetId="16">#REF!</definedName>
    <definedName name="cru_ytd" localSheetId="17">#REF!</definedName>
    <definedName name="cru_ytd" localSheetId="20">#REF!</definedName>
    <definedName name="cru_ytd" localSheetId="33">#REF!</definedName>
    <definedName name="cru_ytd" localSheetId="34">#REF!</definedName>
    <definedName name="cru_ytd" localSheetId="54">#REF!</definedName>
    <definedName name="cru_ytd" localSheetId="27">#REF!</definedName>
    <definedName name="cru_ytd" localSheetId="58">#REF!</definedName>
    <definedName name="cru_ytd" localSheetId="5">#REF!</definedName>
    <definedName name="cru_ytd" localSheetId="6">#REF!</definedName>
    <definedName name="cru_ytd" localSheetId="55">#REF!</definedName>
    <definedName name="cru_ytd" localSheetId="38">#REF!</definedName>
    <definedName name="cru_ytd" localSheetId="57">#REF!</definedName>
    <definedName name="cru_ytd" localSheetId="8">#REF!</definedName>
    <definedName name="cru_ytd" localSheetId="9">#REF!</definedName>
    <definedName name="cru_ytd" localSheetId="7">#REF!</definedName>
    <definedName name="cru_ytd" localSheetId="18">#REF!</definedName>
    <definedName name="cru_ytd" localSheetId="24">#REF!</definedName>
    <definedName name="cru_ytd">#REF!</definedName>
    <definedName name="cru_ytd_eng" localSheetId="40">#REF!</definedName>
    <definedName name="cru_ytd_eng" localSheetId="25">#REF!</definedName>
    <definedName name="cru_ytd_eng" localSheetId="23">#REF!</definedName>
    <definedName name="cru_ytd_eng" localSheetId="22">#REF!</definedName>
    <definedName name="cru_ytd_eng" localSheetId="16">#REF!</definedName>
    <definedName name="cru_ytd_eng" localSheetId="17">#REF!</definedName>
    <definedName name="cru_ytd_eng" localSheetId="20">#REF!</definedName>
    <definedName name="cru_ytd_eng" localSheetId="33">#REF!</definedName>
    <definedName name="cru_ytd_eng" localSheetId="34">#REF!</definedName>
    <definedName name="cru_ytd_eng" localSheetId="54">#REF!</definedName>
    <definedName name="cru_ytd_eng" localSheetId="27">#REF!</definedName>
    <definedName name="cru_ytd_eng" localSheetId="58">#REF!</definedName>
    <definedName name="cru_ytd_eng" localSheetId="5">#REF!</definedName>
    <definedName name="cru_ytd_eng" localSheetId="6">#REF!</definedName>
    <definedName name="cru_ytd_eng" localSheetId="55">#REF!</definedName>
    <definedName name="cru_ytd_eng" localSheetId="38">#REF!</definedName>
    <definedName name="cru_ytd_eng" localSheetId="57">#REF!</definedName>
    <definedName name="cru_ytd_eng" localSheetId="8">#REF!</definedName>
    <definedName name="cru_ytd_eng" localSheetId="9">#REF!</definedName>
    <definedName name="cru_ytd_eng" localSheetId="7">#REF!</definedName>
    <definedName name="cru_ytd_eng" localSheetId="18">#REF!</definedName>
    <definedName name="cru_ytd_eng" localSheetId="24">#REF!</definedName>
    <definedName name="cru_ytd_eng">#REF!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LocalConsolidationOnSubmit">1</definedName>
    <definedName name="csNFC_XL_Pensionfunds_Dim01">"="</definedName>
    <definedName name="csNFC_XL_Pensionfunds_Dim02">"="</definedName>
    <definedName name="csNFC_XL_Pensionfunds_Dim03">"="</definedName>
    <definedName name="csNFC_XL_Pensionfunds_Dim04">"="</definedName>
    <definedName name="csNFC_XL_Pensionfunds_Dim05">"="</definedName>
    <definedName name="csNFC_XL_Pensionfunds_Dim06">"="</definedName>
    <definedName name="csNFC_XL_Pensionfunds_Dim07">"="</definedName>
    <definedName name="csNFC_XL_Pensionfunds_Dim08">"="</definedName>
    <definedName name="csNFC_XL_Pensionfunds_Dim09">"="</definedName>
    <definedName name="csNFC_XL_Pensionfunds_Dim10">"="</definedName>
    <definedName name="csNFC_XL_Pensionfunds_Dim11" localSheetId="40">#REF!</definedName>
    <definedName name="csNFC_XL_Pensionfunds_Dim11" localSheetId="25">#REF!</definedName>
    <definedName name="csNFC_XL_Pensionfunds_Dim11" localSheetId="23">#REF!</definedName>
    <definedName name="csNFC_XL_Pensionfunds_Dim11" localSheetId="22">#REF!</definedName>
    <definedName name="csNFC_XL_Pensionfunds_Dim11" localSheetId="16">#REF!</definedName>
    <definedName name="csNFC_XL_Pensionfunds_Dim11" localSheetId="17">#REF!</definedName>
    <definedName name="csNFC_XL_Pensionfunds_Dim11" localSheetId="20">#REF!</definedName>
    <definedName name="csNFC_XL_Pensionfunds_Dim11" localSheetId="33">#REF!</definedName>
    <definedName name="csNFC_XL_Pensionfunds_Dim11" localSheetId="34">#REF!</definedName>
    <definedName name="csNFC_XL_Pensionfunds_Dim11" localSheetId="54">#REF!</definedName>
    <definedName name="csNFC_XL_Pensionfunds_Dim11" localSheetId="27">#REF!</definedName>
    <definedName name="csNFC_XL_Pensionfunds_Dim11" localSheetId="58">#REF!</definedName>
    <definedName name="csNFC_XL_Pensionfunds_Dim11" localSheetId="5">#REF!</definedName>
    <definedName name="csNFC_XL_Pensionfunds_Dim11" localSheetId="6">#REF!</definedName>
    <definedName name="csNFC_XL_Pensionfunds_Dim11" localSheetId="55">#REF!</definedName>
    <definedName name="csNFC_XL_Pensionfunds_Dim11" localSheetId="38">#REF!</definedName>
    <definedName name="csNFC_XL_Pensionfunds_Dim11" localSheetId="57">#REF!</definedName>
    <definedName name="csNFC_XL_Pensionfunds_Dim11" localSheetId="8">#REF!</definedName>
    <definedName name="csNFC_XL_Pensionfunds_Dim11" localSheetId="9">#REF!</definedName>
    <definedName name="csNFC_XL_Pensionfunds_Dim11" localSheetId="7">#REF!</definedName>
    <definedName name="csNFC_XL_Pensionfunds_Dim11" localSheetId="18">#REF!</definedName>
    <definedName name="csNFC_XL_Pensionfunds_Dim11" localSheetId="24">#REF!</definedName>
    <definedName name="csNFC_XL_Pensionfunds_Dim11">#REF!</definedName>
    <definedName name="csNFC_XL_Pensionfunds_Dim12">"="</definedName>
    <definedName name="csNFC_XL_PensionfundsAnchor" localSheetId="40">#REF!</definedName>
    <definedName name="csNFC_XL_PensionfundsAnchor" localSheetId="25">#REF!</definedName>
    <definedName name="csNFC_XL_PensionfundsAnchor" localSheetId="23">#REF!</definedName>
    <definedName name="csNFC_XL_PensionfundsAnchor" localSheetId="22">#REF!</definedName>
    <definedName name="csNFC_XL_PensionfundsAnchor" localSheetId="16">#REF!</definedName>
    <definedName name="csNFC_XL_PensionfundsAnchor" localSheetId="17">#REF!</definedName>
    <definedName name="csNFC_XL_PensionfundsAnchor" localSheetId="20">#REF!</definedName>
    <definedName name="csNFC_XL_PensionfundsAnchor" localSheetId="33">#REF!</definedName>
    <definedName name="csNFC_XL_PensionfundsAnchor" localSheetId="34">#REF!</definedName>
    <definedName name="csNFC_XL_PensionfundsAnchor" localSheetId="54">#REF!</definedName>
    <definedName name="csNFC_XL_PensionfundsAnchor" localSheetId="27">#REF!</definedName>
    <definedName name="csNFC_XL_PensionfundsAnchor" localSheetId="58">#REF!</definedName>
    <definedName name="csNFC_XL_PensionfundsAnchor" localSheetId="5">#REF!</definedName>
    <definedName name="csNFC_XL_PensionfundsAnchor" localSheetId="6">#REF!</definedName>
    <definedName name="csNFC_XL_PensionfundsAnchor" localSheetId="55">#REF!</definedName>
    <definedName name="csNFC_XL_PensionfundsAnchor" localSheetId="38">#REF!</definedName>
    <definedName name="csNFC_XL_PensionfundsAnchor" localSheetId="57">#REF!</definedName>
    <definedName name="csNFC_XL_PensionfundsAnchor" localSheetId="8">#REF!</definedName>
    <definedName name="csNFC_XL_PensionfundsAnchor" localSheetId="9">#REF!</definedName>
    <definedName name="csNFC_XL_PensionfundsAnchor" localSheetId="7">#REF!</definedName>
    <definedName name="csNFC_XL_PensionfundsAnchor" localSheetId="18">#REF!</definedName>
    <definedName name="csNFC_XL_PensionfundsAnchor" localSheetId="24">#REF!</definedName>
    <definedName name="csNFC_XL_PensionfundsAnchor">#REF!</definedName>
    <definedName name="csRefreshOnOpen">1</definedName>
    <definedName name="csRefreshOnRotate">1</definedName>
    <definedName name="Currency" localSheetId="58">[17]Factors!$B$13</definedName>
    <definedName name="Currency" localSheetId="55">[17]Factors!$B$13</definedName>
    <definedName name="Currency" localSheetId="8">[18]Factors!$B$13</definedName>
    <definedName name="Currency" localSheetId="9">[18]Factors!$B$13</definedName>
    <definedName name="Currency" localSheetId="7">[18]Factors!$B$13</definedName>
    <definedName name="Currency">[19]Factors!$B$13</definedName>
    <definedName name="cust" localSheetId="40">#REF!</definedName>
    <definedName name="cust" localSheetId="25">#REF!</definedName>
    <definedName name="cust" localSheetId="23">#REF!</definedName>
    <definedName name="cust" localSheetId="22">#REF!</definedName>
    <definedName name="cust" localSheetId="16">#REF!</definedName>
    <definedName name="cust" localSheetId="17">#REF!</definedName>
    <definedName name="cust" localSheetId="20">#REF!</definedName>
    <definedName name="cust" localSheetId="33">#REF!</definedName>
    <definedName name="cust" localSheetId="34">#REF!</definedName>
    <definedName name="cust" localSheetId="54">#REF!</definedName>
    <definedName name="cust" localSheetId="27">#REF!</definedName>
    <definedName name="cust" localSheetId="58">#REF!</definedName>
    <definedName name="cust" localSheetId="5">#REF!</definedName>
    <definedName name="cust" localSheetId="6">#REF!</definedName>
    <definedName name="cust" localSheetId="55">#REF!</definedName>
    <definedName name="cust" localSheetId="38">#REF!</definedName>
    <definedName name="cust" localSheetId="57">#REF!</definedName>
    <definedName name="cust" localSheetId="8">#REF!</definedName>
    <definedName name="cust" localSheetId="9">#REF!</definedName>
    <definedName name="cust" localSheetId="7">#REF!</definedName>
    <definedName name="cust" localSheetId="18">#REF!</definedName>
    <definedName name="cust" localSheetId="24">#REF!</definedName>
    <definedName name="cust">#REF!</definedName>
    <definedName name="cust_segm" localSheetId="40">#REF!</definedName>
    <definedName name="cust_segm" localSheetId="25">#REF!</definedName>
    <definedName name="cust_segm" localSheetId="23">#REF!</definedName>
    <definedName name="cust_segm" localSheetId="22">#REF!</definedName>
    <definedName name="cust_segm" localSheetId="16">#REF!</definedName>
    <definedName name="cust_segm" localSheetId="17">#REF!</definedName>
    <definedName name="cust_segm" localSheetId="20">#REF!</definedName>
    <definedName name="cust_segm" localSheetId="33">#REF!</definedName>
    <definedName name="cust_segm" localSheetId="34">#REF!</definedName>
    <definedName name="cust_segm" localSheetId="54">#REF!</definedName>
    <definedName name="cust_segm" localSheetId="27">#REF!</definedName>
    <definedName name="cust_segm" localSheetId="58">#REF!</definedName>
    <definedName name="cust_segm" localSheetId="5">#REF!</definedName>
    <definedName name="cust_segm" localSheetId="6">#REF!</definedName>
    <definedName name="cust_segm" localSheetId="55">#REF!</definedName>
    <definedName name="cust_segm" localSheetId="38">#REF!</definedName>
    <definedName name="cust_segm" localSheetId="57">#REF!</definedName>
    <definedName name="cust_segm" localSheetId="8">#REF!</definedName>
    <definedName name="cust_segm" localSheetId="9">#REF!</definedName>
    <definedName name="cust_segm" localSheetId="7">#REF!</definedName>
    <definedName name="cust_segm" localSheetId="18">#REF!</definedName>
    <definedName name="cust_segm" localSheetId="24">#REF!</definedName>
    <definedName name="cust_segm">#REF!</definedName>
    <definedName name="DanskMdRapport" localSheetId="58">[20]Månedsrapport!$A$1:$F$103</definedName>
    <definedName name="DanskMdRapport" localSheetId="55">[20]Månedsrapport!$A$1:$F$103</definedName>
    <definedName name="DanskMdRapport" localSheetId="8">[21]Månedsrapport!$A$1:$F$103</definedName>
    <definedName name="DanskMdRapport" localSheetId="9">[21]Månedsrapport!$A$1:$F$103</definedName>
    <definedName name="DanskMdRapport" localSheetId="7">[21]Månedsrapport!$A$1:$F$103</definedName>
    <definedName name="DanskMdRapport">[22]Månedsrapport!$A$1:$F$103</definedName>
    <definedName name="data_imp_start" localSheetId="40">[23]Beholdningsdata!#REF!</definedName>
    <definedName name="data_imp_start" localSheetId="25">[23]Beholdningsdata!#REF!</definedName>
    <definedName name="data_imp_start" localSheetId="23">[23]Beholdningsdata!#REF!</definedName>
    <definedName name="data_imp_start" localSheetId="22">[23]Beholdningsdata!#REF!</definedName>
    <definedName name="data_imp_start" localSheetId="16">[23]Beholdningsdata!#REF!</definedName>
    <definedName name="data_imp_start" localSheetId="17">[23]Beholdningsdata!#REF!</definedName>
    <definedName name="data_imp_start" localSheetId="20">[23]Beholdningsdata!#REF!</definedName>
    <definedName name="data_imp_start" localSheetId="33">[23]Beholdningsdata!#REF!</definedName>
    <definedName name="data_imp_start" localSheetId="34">[23]Beholdningsdata!#REF!</definedName>
    <definedName name="data_imp_start" localSheetId="54">[23]Beholdningsdata!#REF!</definedName>
    <definedName name="data_imp_start" localSheetId="27">[23]Beholdningsdata!#REF!</definedName>
    <definedName name="data_imp_start" localSheetId="58">[23]Beholdningsdata!#REF!</definedName>
    <definedName name="data_imp_start" localSheetId="5">[23]Beholdningsdata!#REF!</definedName>
    <definedName name="data_imp_start" localSheetId="6">[23]Beholdningsdata!#REF!</definedName>
    <definedName name="data_imp_start" localSheetId="55">[23]Beholdningsdata!#REF!</definedName>
    <definedName name="data_imp_start" localSheetId="38">[23]Beholdningsdata!#REF!</definedName>
    <definedName name="data_imp_start" localSheetId="57">[23]Beholdningsdata!#REF!</definedName>
    <definedName name="data_imp_start" localSheetId="8">[23]Beholdningsdata!#REF!</definedName>
    <definedName name="data_imp_start" localSheetId="9">[23]Beholdningsdata!#REF!</definedName>
    <definedName name="data_imp_start" localSheetId="7">[23]Beholdningsdata!#REF!</definedName>
    <definedName name="data_imp_start" localSheetId="18">[23]Beholdningsdata!#REF!</definedName>
    <definedName name="data_imp_start" localSheetId="24">[23]Beholdningsdata!#REF!</definedName>
    <definedName name="data_imp_start">[23]Beholdningsdata!#REF!</definedName>
    <definedName name="_xlnm.Database" localSheetId="40">#REF!</definedName>
    <definedName name="_xlnm.Database" localSheetId="25">#REF!</definedName>
    <definedName name="_xlnm.Database" localSheetId="23">#REF!</definedName>
    <definedName name="_xlnm.Database" localSheetId="22">#REF!</definedName>
    <definedName name="_xlnm.Database" localSheetId="16">#REF!</definedName>
    <definedName name="_xlnm.Database" localSheetId="17">#REF!</definedName>
    <definedName name="_xlnm.Database" localSheetId="20">#REF!</definedName>
    <definedName name="_xlnm.Database" localSheetId="33">#REF!</definedName>
    <definedName name="_xlnm.Database" localSheetId="34">#REF!</definedName>
    <definedName name="_xlnm.Database" localSheetId="30">#REF!</definedName>
    <definedName name="_xlnm.Database" localSheetId="54">#REF!</definedName>
    <definedName name="_xlnm.Database" localSheetId="27">#REF!</definedName>
    <definedName name="_xlnm.Database" localSheetId="58">#REF!</definedName>
    <definedName name="_xlnm.Database" localSheetId="5">#REF!</definedName>
    <definedName name="_xlnm.Database" localSheetId="6">#REF!</definedName>
    <definedName name="_xlnm.Database" localSheetId="55">#REF!</definedName>
    <definedName name="_xlnm.Database" localSheetId="38">#REF!</definedName>
    <definedName name="_xlnm.Database" localSheetId="57">#REF!</definedName>
    <definedName name="_xlnm.Database" localSheetId="8">#REF!</definedName>
    <definedName name="_xlnm.Database" localSheetId="9">#REF!</definedName>
    <definedName name="_xlnm.Database" localSheetId="7">#REF!</definedName>
    <definedName name="_xlnm.Database" localSheetId="18">#REF!</definedName>
    <definedName name="_xlnm.Database" localSheetId="24">#REF!</definedName>
    <definedName name="_xlnm.Database">#REF!</definedName>
    <definedName name="Date" localSheetId="58">'[24]Input Sheet'!$A$1</definedName>
    <definedName name="Date" localSheetId="55">'[24]Input Sheet'!$A$1</definedName>
    <definedName name="Date" localSheetId="8">'[25]Input Sheet'!$A$1</definedName>
    <definedName name="Date" localSheetId="9">'[25]Input Sheet'!$A$1</definedName>
    <definedName name="Date" localSheetId="7">'[25]Input Sheet'!$A$1</definedName>
    <definedName name="Date">'[26]Input Sheet'!$A$1</definedName>
    <definedName name="DatoValg" localSheetId="58">[20]HelpSheet!$C$5:$C$16</definedName>
    <definedName name="DatoValg" localSheetId="55">[20]HelpSheet!$C$5:$C$16</definedName>
    <definedName name="DatoValg" localSheetId="8">[21]HelpSheet!$C$5:$C$16</definedName>
    <definedName name="DatoValg" localSheetId="9">[21]HelpSheet!$C$5:$C$16</definedName>
    <definedName name="DatoValg" localSheetId="7">[21]HelpSheet!$C$5:$C$16</definedName>
    <definedName name="DatoValg">[22]HelpSheet!$C$5:$C$16</definedName>
    <definedName name="DATUM" localSheetId="34">OFFSET('[14]Chart Losses'!$H$7,COUNT('[14]Chart Losses'!$H$7:$H$50)-'[14]Chart Losses'!$H$1,,'[14]Chart Losses'!$H$1)</definedName>
    <definedName name="DATUM" localSheetId="30">OFFSET('[14]Chart Losses'!$H$7,COUNT('[14]Chart Losses'!$H$7:$H$50)-'[14]Chart Losses'!$H$1,,'[14]Chart Losses'!$H$1)</definedName>
    <definedName name="DATUM" localSheetId="58">OFFSET('[15]Chart Losses'!$H$7,COUNT('[15]Chart Losses'!$H$7:$H$50)-'[15]Chart Losses'!$H$1,,'[15]Chart Losses'!$H$1)</definedName>
    <definedName name="DATUM" localSheetId="55">OFFSET('[15]Chart Losses'!$H$7,COUNT('[15]Chart Losses'!$H$7:$H$50)-'[15]Chart Losses'!$H$1,,'[15]Chart Losses'!$H$1)</definedName>
    <definedName name="DATUM" localSheetId="8">OFFSET('[16]Chart Losses'!$H$7,COUNT('[16]Chart Losses'!$H$7:$H$50)-'[16]Chart Losses'!$H$1,,'[16]Chart Losses'!$H$1)</definedName>
    <definedName name="DATUM" localSheetId="9">OFFSET('[16]Chart Losses'!$H$7,COUNT('[16]Chart Losses'!$H$7:$H$50)-'[16]Chart Losses'!$H$1,,'[16]Chart Losses'!$H$1)</definedName>
    <definedName name="DATUM" localSheetId="7">OFFSET('[16]Chart Losses'!$H$7,COUNT('[16]Chart Losses'!$H$7:$H$50)-'[16]Chart Losses'!$H$1,,'[16]Chart Losses'!$H$1)</definedName>
    <definedName name="DATUM">OFFSET('[14]Chart Losses'!$H$7,COUNT('[14]Chart Losses'!$H$7:$H$50)-'[14]Chart Losses'!$H$1,,'[14]Chart Losses'!$H$1)</definedName>
    <definedName name="DB" localSheetId="58">'[8]Konto koncern'!$A$3:$O$335</definedName>
    <definedName name="DB" localSheetId="55">'[8]Konto koncern'!$A$3:$O$335</definedName>
    <definedName name="DB" localSheetId="8">'[9]Konto koncern'!$A$3:$O$335</definedName>
    <definedName name="DB" localSheetId="9">'[9]Konto koncern'!$A$3:$O$335</definedName>
    <definedName name="DB" localSheetId="7">'[9]Konto koncern'!$A$3:$O$335</definedName>
    <definedName name="DB">'[10]Konto koncern'!$A$3:$O$335</definedName>
    <definedName name="dddd" localSheetId="40" hidden="1">{#N/A,#N/A,TRUE,"Forside";#N/A,#N/A,TRUE,"Contents";#N/A,#N/A,TRUE,"Opera. income stat.";#N/A,#N/A,TRUE,"Business area ";#N/A,#N/A,TRUE,"Statutory income statem."}</definedName>
    <definedName name="dddd" localSheetId="25" hidden="1">{#N/A,#N/A,TRUE,"Forside";#N/A,#N/A,TRUE,"Contents";#N/A,#N/A,TRUE,"Opera. income stat.";#N/A,#N/A,TRUE,"Business area ";#N/A,#N/A,TRUE,"Statutory income statem."}</definedName>
    <definedName name="dddd" localSheetId="23" hidden="1">{#N/A,#N/A,TRUE,"Forside";#N/A,#N/A,TRUE,"Contents";#N/A,#N/A,TRUE,"Opera. income stat.";#N/A,#N/A,TRUE,"Business area ";#N/A,#N/A,TRUE,"Statutory income statem."}</definedName>
    <definedName name="dddd" localSheetId="22" hidden="1">{#N/A,#N/A,TRUE,"Forside";#N/A,#N/A,TRUE,"Contents";#N/A,#N/A,TRUE,"Opera. income stat.";#N/A,#N/A,TRUE,"Business area ";#N/A,#N/A,TRUE,"Statutory income statem."}</definedName>
    <definedName name="dddd" localSheetId="16" hidden="1">{#N/A,#N/A,TRUE,"Forside";#N/A,#N/A,TRUE,"Contents";#N/A,#N/A,TRUE,"Opera. income stat.";#N/A,#N/A,TRUE,"Business area ";#N/A,#N/A,TRUE,"Statutory income statem."}</definedName>
    <definedName name="dddd" localSheetId="17" hidden="1">{#N/A,#N/A,TRUE,"Forside";#N/A,#N/A,TRUE,"Contents";#N/A,#N/A,TRUE,"Opera. income stat.";#N/A,#N/A,TRUE,"Business area ";#N/A,#N/A,TRUE,"Statutory income statem."}</definedName>
    <definedName name="dddd" localSheetId="20" hidden="1">{#N/A,#N/A,TRUE,"Forside";#N/A,#N/A,TRUE,"Contents";#N/A,#N/A,TRUE,"Opera. income stat.";#N/A,#N/A,TRUE,"Business area ";#N/A,#N/A,TRUE,"Statutory income statem."}</definedName>
    <definedName name="dddd" localSheetId="33" hidden="1">{#N/A,#N/A,TRUE,"Forside";#N/A,#N/A,TRUE,"Contents";#N/A,#N/A,TRUE,"Opera. income stat.";#N/A,#N/A,TRUE,"Business area ";#N/A,#N/A,TRUE,"Statutory income statem."}</definedName>
    <definedName name="dddd" localSheetId="34" hidden="1">{#N/A,#N/A,TRUE,"Forside";#N/A,#N/A,TRUE,"Contents";#N/A,#N/A,TRUE,"Opera. income stat.";#N/A,#N/A,TRUE,"Business area ";#N/A,#N/A,TRUE,"Statutory income statem."}</definedName>
    <definedName name="dddd" localSheetId="30" hidden="1">{#N/A,#N/A,TRUE,"Forside";#N/A,#N/A,TRUE,"Contents";#N/A,#N/A,TRUE,"Opera. income stat.";#N/A,#N/A,TRUE,"Business area ";#N/A,#N/A,TRUE,"Statutory income statem."}</definedName>
    <definedName name="dddd" localSheetId="54" hidden="1">{#N/A,#N/A,TRUE,"Forside";#N/A,#N/A,TRUE,"Contents";#N/A,#N/A,TRUE,"Opera. income stat.";#N/A,#N/A,TRUE,"Business area ";#N/A,#N/A,TRUE,"Statutory income statem."}</definedName>
    <definedName name="dddd" localSheetId="27" hidden="1">{#N/A,#N/A,TRUE,"Forside";#N/A,#N/A,TRUE,"Contents";#N/A,#N/A,TRUE,"Opera. income stat.";#N/A,#N/A,TRUE,"Business area ";#N/A,#N/A,TRUE,"Statutory income statem."}</definedName>
    <definedName name="dddd" localSheetId="58" hidden="1">{#N/A,#N/A,TRUE,"Forside";#N/A,#N/A,TRUE,"Contents";#N/A,#N/A,TRUE,"Opera. income stat.";#N/A,#N/A,TRUE,"Business area ";#N/A,#N/A,TRUE,"Statutory income statem."}</definedName>
    <definedName name="dddd" localSheetId="5" hidden="1">{#N/A,#N/A,TRUE,"Forside";#N/A,#N/A,TRUE,"Contents";#N/A,#N/A,TRUE,"Opera. income stat.";#N/A,#N/A,TRUE,"Business area ";#N/A,#N/A,TRUE,"Statutory income statem."}</definedName>
    <definedName name="dddd" localSheetId="6" hidden="1">{#N/A,#N/A,TRUE,"Forside";#N/A,#N/A,TRUE,"Contents";#N/A,#N/A,TRUE,"Opera. income stat.";#N/A,#N/A,TRUE,"Business area ";#N/A,#N/A,TRUE,"Statutory income statem."}</definedName>
    <definedName name="dddd" localSheetId="55" hidden="1">{#N/A,#N/A,TRUE,"Forside";#N/A,#N/A,TRUE,"Contents";#N/A,#N/A,TRUE,"Opera. income stat.";#N/A,#N/A,TRUE,"Business area ";#N/A,#N/A,TRUE,"Statutory income statem."}</definedName>
    <definedName name="dddd" localSheetId="38" hidden="1">{#N/A,#N/A,TRUE,"Forside";#N/A,#N/A,TRUE,"Contents";#N/A,#N/A,TRUE,"Opera. income stat.";#N/A,#N/A,TRUE,"Business area ";#N/A,#N/A,TRUE,"Statutory income statem."}</definedName>
    <definedName name="dddd" localSheetId="57" hidden="1">{#N/A,#N/A,TRUE,"Forside";#N/A,#N/A,TRUE,"Contents";#N/A,#N/A,TRUE,"Opera. income stat.";#N/A,#N/A,TRUE,"Business area ";#N/A,#N/A,TRUE,"Statutory income statem."}</definedName>
    <definedName name="dddd" localSheetId="8" hidden="1">{#N/A,#N/A,TRUE,"Forside";#N/A,#N/A,TRUE,"Contents";#N/A,#N/A,TRUE,"Opera. income stat.";#N/A,#N/A,TRUE,"Business area ";#N/A,#N/A,TRUE,"Statutory income statem."}</definedName>
    <definedName name="dddd" localSheetId="9" hidden="1">{#N/A,#N/A,TRUE,"Forside";#N/A,#N/A,TRUE,"Contents";#N/A,#N/A,TRUE,"Opera. income stat.";#N/A,#N/A,TRUE,"Business area ";#N/A,#N/A,TRUE,"Statutory income statem."}</definedName>
    <definedName name="dddd" localSheetId="7" hidden="1">{#N/A,#N/A,TRUE,"Forside";#N/A,#N/A,TRUE,"Contents";#N/A,#N/A,TRUE,"Opera. income stat.";#N/A,#N/A,TRUE,"Business area ";#N/A,#N/A,TRUE,"Statutory income statem."}</definedName>
    <definedName name="dddd" localSheetId="18" hidden="1">{#N/A,#N/A,TRUE,"Forside";#N/A,#N/A,TRUE,"Contents";#N/A,#N/A,TRUE,"Opera. income stat.";#N/A,#N/A,TRUE,"Business area ";#N/A,#N/A,TRUE,"Statutory income statem."}</definedName>
    <definedName name="dddd" localSheetId="45" hidden="1">{#N/A,#N/A,TRUE,"Forside";#N/A,#N/A,TRUE,"Contents";#N/A,#N/A,TRUE,"Opera. income stat.";#N/A,#N/A,TRUE,"Business area ";#N/A,#N/A,TRUE,"Statutory income statem."}</definedName>
    <definedName name="dddd" localSheetId="41" hidden="1">{#N/A,#N/A,TRUE,"Forside";#N/A,#N/A,TRUE,"Contents";#N/A,#N/A,TRUE,"Opera. income stat.";#N/A,#N/A,TRUE,"Business area ";#N/A,#N/A,TRUE,"Statutory income statem."}</definedName>
    <definedName name="dddd" localSheetId="39" hidden="1">{#N/A,#N/A,TRUE,"Forside";#N/A,#N/A,TRUE,"Contents";#N/A,#N/A,TRUE,"Opera. income stat.";#N/A,#N/A,TRUE,"Business area ";#N/A,#N/A,TRUE,"Statutory income statem."}</definedName>
    <definedName name="dddd" localSheetId="24" hidden="1">{#N/A,#N/A,TRUE,"Forside";#N/A,#N/A,TRUE,"Contents";#N/A,#N/A,TRUE,"Opera. income stat.";#N/A,#N/A,TRUE,"Business area ";#N/A,#N/A,TRUE,"Statutory income statem."}</definedName>
    <definedName name="dddd" hidden="1">{#N/A,#N/A,TRUE,"Forside";#N/A,#N/A,TRUE,"Contents";#N/A,#N/A,TRUE,"Opera. income stat.";#N/A,#N/A,TRUE,"Business area ";#N/A,#N/A,TRUE,"Statutory income statem."}</definedName>
    <definedName name="DeafaultedLoans" localSheetId="40">#REF!</definedName>
    <definedName name="DeafaultedLoans" localSheetId="25">#REF!</definedName>
    <definedName name="DeafaultedLoans" localSheetId="23">#REF!</definedName>
    <definedName name="DeafaultedLoans" localSheetId="22">#REF!</definedName>
    <definedName name="DeafaultedLoans" localSheetId="16">#REF!</definedName>
    <definedName name="DeafaultedLoans" localSheetId="17">#REF!</definedName>
    <definedName name="DeafaultedLoans" localSheetId="20">#REF!</definedName>
    <definedName name="DeafaultedLoans" localSheetId="33">#REF!</definedName>
    <definedName name="DeafaultedLoans" localSheetId="34">#REF!</definedName>
    <definedName name="DeafaultedLoans" localSheetId="54">#REF!</definedName>
    <definedName name="DeafaultedLoans" localSheetId="27">#REF!</definedName>
    <definedName name="DeafaultedLoans" localSheetId="58">#REF!</definedName>
    <definedName name="DeafaultedLoans" localSheetId="5">#REF!</definedName>
    <definedName name="DeafaultedLoans" localSheetId="6">#REF!</definedName>
    <definedName name="DeafaultedLoans" localSheetId="55">#REF!</definedName>
    <definedName name="DeafaultedLoans" localSheetId="38">#REF!</definedName>
    <definedName name="DeafaultedLoans" localSheetId="57">#REF!</definedName>
    <definedName name="DeafaultedLoans" localSheetId="8">#REF!</definedName>
    <definedName name="DeafaultedLoans" localSheetId="9">#REF!</definedName>
    <definedName name="DeafaultedLoans" localSheetId="7">#REF!</definedName>
    <definedName name="DeafaultedLoans" localSheetId="18">#REF!</definedName>
    <definedName name="DeafaultedLoans" localSheetId="24">#REF!</definedName>
    <definedName name="DeafaultedLoans">#REF!</definedName>
    <definedName name="Denmark" localSheetId="58">[27]Sheet1!$C$17</definedName>
    <definedName name="Denmark" localSheetId="55">[27]Sheet1!$C$17</definedName>
    <definedName name="Denmark" localSheetId="8">[28]Sheet1!$C$17</definedName>
    <definedName name="Denmark" localSheetId="9">[28]Sheet1!$C$17</definedName>
    <definedName name="Denmark" localSheetId="7">[28]Sheet1!$C$17</definedName>
    <definedName name="Denmark">[29]Sheet1!$C$17</definedName>
    <definedName name="derivatives" localSheetId="40">#REF!</definedName>
    <definedName name="derivatives" localSheetId="25">#REF!</definedName>
    <definedName name="derivatives" localSheetId="23">#REF!</definedName>
    <definedName name="derivatives" localSheetId="22">#REF!</definedName>
    <definedName name="derivatives" localSheetId="16">#REF!</definedName>
    <definedName name="derivatives" localSheetId="17">#REF!</definedName>
    <definedName name="derivatives" localSheetId="20">#REF!</definedName>
    <definedName name="derivatives" localSheetId="33">#REF!</definedName>
    <definedName name="derivatives" localSheetId="34">#REF!</definedName>
    <definedName name="derivatives" localSheetId="54">#REF!</definedName>
    <definedName name="derivatives" localSheetId="27">#REF!</definedName>
    <definedName name="derivatives" localSheetId="58">#REF!</definedName>
    <definedName name="derivatives" localSheetId="5">#REF!</definedName>
    <definedName name="derivatives" localSheetId="6">#REF!</definedName>
    <definedName name="derivatives" localSheetId="55">#REF!</definedName>
    <definedName name="derivatives" localSheetId="38">#REF!</definedName>
    <definedName name="derivatives" localSheetId="57">#REF!</definedName>
    <definedName name="derivatives" localSheetId="8">#REF!</definedName>
    <definedName name="derivatives" localSheetId="9">#REF!</definedName>
    <definedName name="derivatives" localSheetId="7">#REF!</definedName>
    <definedName name="derivatives" localSheetId="18">#REF!</definedName>
    <definedName name="derivatives" localSheetId="24">#REF!</definedName>
    <definedName name="derivatives">#REF!</definedName>
    <definedName name="DK_DKK_V" localSheetId="58">[27]Sheet1!$C$21</definedName>
    <definedName name="DK_DKK_V" localSheetId="55">[27]Sheet1!$C$21</definedName>
    <definedName name="DK_DKK_V" localSheetId="8">[28]Sheet1!$C$21</definedName>
    <definedName name="DK_DKK_V" localSheetId="9">[28]Sheet1!$C$21</definedName>
    <definedName name="DK_DKK_V" localSheetId="7">[28]Sheet1!$C$21</definedName>
    <definedName name="DK_DKK_V">[29]Sheet1!$C$21</definedName>
    <definedName name="DK_EURO_V" localSheetId="58">[30]Sheet1!$C$12</definedName>
    <definedName name="DK_EURO_V" localSheetId="55">[30]Sheet1!$C$12</definedName>
    <definedName name="DK_EURO_V" localSheetId="8">[31]Sheet1!$C$12</definedName>
    <definedName name="DK_EURO_V" localSheetId="9">[31]Sheet1!$C$12</definedName>
    <definedName name="DK_EURO_V" localSheetId="7">[31]Sheet1!$C$12</definedName>
    <definedName name="DK_EURO_V">[32]Sheet1!$C$12</definedName>
    <definedName name="dollarkurs" localSheetId="58">[33]Forecast!$C$182</definedName>
    <definedName name="dollarkurs" localSheetId="55">[33]Forecast!$C$182</definedName>
    <definedName name="dollarkurs" localSheetId="8">[34]Forecast!$C$182</definedName>
    <definedName name="dollarkurs" localSheetId="9">[34]Forecast!$C$182</definedName>
    <definedName name="dollarkurs" localSheetId="7">[34]Forecast!$C$182</definedName>
    <definedName name="dollarkurs">[35]Forecast!$C$182</definedName>
    <definedName name="EngelskMdRapport" localSheetId="40">[22]Månedsrapport!#REF!</definedName>
    <definedName name="EngelskMdRapport" localSheetId="25">[22]Månedsrapport!#REF!</definedName>
    <definedName name="EngelskMdRapport" localSheetId="23">[22]Månedsrapport!#REF!</definedName>
    <definedName name="EngelskMdRapport" localSheetId="22">[22]Månedsrapport!#REF!</definedName>
    <definedName name="EngelskMdRapport" localSheetId="16">[22]Månedsrapport!#REF!</definedName>
    <definedName name="EngelskMdRapport" localSheetId="17">[22]Månedsrapport!#REF!</definedName>
    <definedName name="EngelskMdRapport" localSheetId="20">[22]Månedsrapport!#REF!</definedName>
    <definedName name="EngelskMdRapport" localSheetId="33">[22]Månedsrapport!#REF!</definedName>
    <definedName name="EngelskMdRapport" localSheetId="34">[22]Månedsrapport!#REF!</definedName>
    <definedName name="EngelskMdRapport" localSheetId="54">[22]Månedsrapport!#REF!</definedName>
    <definedName name="EngelskMdRapport" localSheetId="27">[22]Månedsrapport!#REF!</definedName>
    <definedName name="EngelskMdRapport" localSheetId="58">[20]Månedsrapport!#REF!</definedName>
    <definedName name="EngelskMdRapport" localSheetId="5">[22]Månedsrapport!#REF!</definedName>
    <definedName name="EngelskMdRapport" localSheetId="6">[22]Månedsrapport!#REF!</definedName>
    <definedName name="EngelskMdRapport" localSheetId="55">[20]Månedsrapport!#REF!</definedName>
    <definedName name="EngelskMdRapport" localSheetId="38">[22]Månedsrapport!#REF!</definedName>
    <definedName name="EngelskMdRapport" localSheetId="57">[22]Månedsrapport!#REF!</definedName>
    <definedName name="EngelskMdRapport" localSheetId="8">[21]Månedsrapport!#REF!</definedName>
    <definedName name="EngelskMdRapport" localSheetId="9">[21]Månedsrapport!#REF!</definedName>
    <definedName name="EngelskMdRapport" localSheetId="7">[21]Månedsrapport!#REF!</definedName>
    <definedName name="EngelskMdRapport" localSheetId="18">[22]Månedsrapport!#REF!</definedName>
    <definedName name="EngelskMdRapport" localSheetId="24">[22]Månedsrapport!#REF!</definedName>
    <definedName name="EngelskMdRapport">[22]Månedsrapport!#REF!</definedName>
    <definedName name="EUR" localSheetId="58">'[36]Budget 2001'!$J$1</definedName>
    <definedName name="EUR" localSheetId="55">'[36]Budget 2001'!$J$1</definedName>
    <definedName name="EUR" localSheetId="8">'[37]Budget 2001'!$J$1</definedName>
    <definedName name="EUR" localSheetId="9">'[37]Budget 2001'!$J$1</definedName>
    <definedName name="EUR" localSheetId="7">'[37]Budget 2001'!$J$1</definedName>
    <definedName name="EUR">'[38]Budget 2001'!$J$1</definedName>
    <definedName name="EUR_1.kv." localSheetId="40">#REF!</definedName>
    <definedName name="EUR_1.kv." localSheetId="25">#REF!</definedName>
    <definedName name="EUR_1.kv." localSheetId="23">#REF!</definedName>
    <definedName name="EUR_1.kv." localSheetId="22">#REF!</definedName>
    <definedName name="EUR_1.kv." localSheetId="16">#REF!</definedName>
    <definedName name="EUR_1.kv." localSheetId="17">#REF!</definedName>
    <definedName name="EUR_1.kv." localSheetId="20">#REF!</definedName>
    <definedName name="EUR_1.kv." localSheetId="33">#REF!</definedName>
    <definedName name="EUR_1.kv." localSheetId="34">#REF!</definedName>
    <definedName name="EUR_1.kv." localSheetId="54">#REF!</definedName>
    <definedName name="EUR_1.kv." localSheetId="27">#REF!</definedName>
    <definedName name="EUR_1.kv." localSheetId="58">#REF!</definedName>
    <definedName name="EUR_1.kv." localSheetId="5">#REF!</definedName>
    <definedName name="EUR_1.kv." localSheetId="6">#REF!</definedName>
    <definedName name="EUR_1.kv." localSheetId="55">#REF!</definedName>
    <definedName name="EUR_1.kv." localSheetId="38">#REF!</definedName>
    <definedName name="EUR_1.kv." localSheetId="57">#REF!</definedName>
    <definedName name="EUR_1.kv." localSheetId="8">#REF!</definedName>
    <definedName name="EUR_1.kv." localSheetId="9">#REF!</definedName>
    <definedName name="EUR_1.kv." localSheetId="7">#REF!</definedName>
    <definedName name="EUR_1.kv." localSheetId="18">#REF!</definedName>
    <definedName name="EUR_1.kv." localSheetId="24">#REF!</definedName>
    <definedName name="EUR_1.kv.">#REF!</definedName>
    <definedName name="EUR_2.kv." localSheetId="40">#REF!</definedName>
    <definedName name="EUR_2.kv." localSheetId="25">#REF!</definedName>
    <definedName name="EUR_2.kv." localSheetId="23">#REF!</definedName>
    <definedName name="EUR_2.kv." localSheetId="22">#REF!</definedName>
    <definedName name="EUR_2.kv." localSheetId="16">#REF!</definedName>
    <definedName name="EUR_2.kv." localSheetId="17">#REF!</definedName>
    <definedName name="EUR_2.kv." localSheetId="20">#REF!</definedName>
    <definedName name="EUR_2.kv." localSheetId="33">#REF!</definedName>
    <definedName name="EUR_2.kv." localSheetId="34">#REF!</definedName>
    <definedName name="EUR_2.kv." localSheetId="54">#REF!</definedName>
    <definedName name="EUR_2.kv." localSheetId="27">#REF!</definedName>
    <definedName name="EUR_2.kv." localSheetId="58">#REF!</definedName>
    <definedName name="EUR_2.kv." localSheetId="5">#REF!</definedName>
    <definedName name="EUR_2.kv." localSheetId="6">#REF!</definedName>
    <definedName name="EUR_2.kv." localSheetId="55">#REF!</definedName>
    <definedName name="EUR_2.kv." localSheetId="38">#REF!</definedName>
    <definedName name="EUR_2.kv." localSheetId="57">#REF!</definedName>
    <definedName name="EUR_2.kv." localSheetId="8">#REF!</definedName>
    <definedName name="EUR_2.kv." localSheetId="9">#REF!</definedName>
    <definedName name="EUR_2.kv." localSheetId="7">#REF!</definedName>
    <definedName name="EUR_2.kv." localSheetId="18">#REF!</definedName>
    <definedName name="EUR_2.kv." localSheetId="24">#REF!</definedName>
    <definedName name="EUR_2.kv.">#REF!</definedName>
    <definedName name="EUR_3.kv." localSheetId="40">#REF!</definedName>
    <definedName name="EUR_3.kv." localSheetId="25">#REF!</definedName>
    <definedName name="EUR_3.kv." localSheetId="23">#REF!</definedName>
    <definedName name="EUR_3.kv." localSheetId="22">#REF!</definedName>
    <definedName name="EUR_3.kv." localSheetId="16">#REF!</definedName>
    <definedName name="EUR_3.kv." localSheetId="17">#REF!</definedName>
    <definedName name="EUR_3.kv." localSheetId="20">#REF!</definedName>
    <definedName name="EUR_3.kv." localSheetId="33">#REF!</definedName>
    <definedName name="EUR_3.kv." localSheetId="34">#REF!</definedName>
    <definedName name="EUR_3.kv." localSheetId="54">#REF!</definedName>
    <definedName name="EUR_3.kv." localSheetId="27">#REF!</definedName>
    <definedName name="EUR_3.kv." localSheetId="58">#REF!</definedName>
    <definedName name="EUR_3.kv." localSheetId="5">#REF!</definedName>
    <definedName name="EUR_3.kv." localSheetId="6">#REF!</definedName>
    <definedName name="EUR_3.kv." localSheetId="55">#REF!</definedName>
    <definedName name="EUR_3.kv." localSheetId="38">#REF!</definedName>
    <definedName name="EUR_3.kv." localSheetId="57">#REF!</definedName>
    <definedName name="EUR_3.kv." localSheetId="8">#REF!</definedName>
    <definedName name="EUR_3.kv." localSheetId="9">#REF!</definedName>
    <definedName name="EUR_3.kv." localSheetId="7">#REF!</definedName>
    <definedName name="EUR_3.kv." localSheetId="18">#REF!</definedName>
    <definedName name="EUR_3.kv." localSheetId="24">#REF!</definedName>
    <definedName name="EUR_3.kv.">#REF!</definedName>
    <definedName name="EUR_30.06." localSheetId="40">#REF!</definedName>
    <definedName name="EUR_30.06." localSheetId="25">#REF!</definedName>
    <definedName name="EUR_30.06." localSheetId="23">#REF!</definedName>
    <definedName name="EUR_30.06." localSheetId="22">#REF!</definedName>
    <definedName name="EUR_30.06." localSheetId="16">#REF!</definedName>
    <definedName name="EUR_30.06." localSheetId="17">#REF!</definedName>
    <definedName name="EUR_30.06." localSheetId="20">#REF!</definedName>
    <definedName name="EUR_30.06." localSheetId="33">#REF!</definedName>
    <definedName name="EUR_30.06." localSheetId="34">#REF!</definedName>
    <definedName name="EUR_30.06." localSheetId="54">#REF!</definedName>
    <definedName name="EUR_30.06." localSheetId="27">#REF!</definedName>
    <definedName name="EUR_30.06." localSheetId="58">#REF!</definedName>
    <definedName name="EUR_30.06." localSheetId="5">#REF!</definedName>
    <definedName name="EUR_30.06." localSheetId="6">#REF!</definedName>
    <definedName name="EUR_30.06." localSheetId="55">#REF!</definedName>
    <definedName name="EUR_30.06." localSheetId="38">#REF!</definedName>
    <definedName name="EUR_30.06." localSheetId="57">#REF!</definedName>
    <definedName name="EUR_30.06." localSheetId="8">#REF!</definedName>
    <definedName name="EUR_30.06." localSheetId="9">#REF!</definedName>
    <definedName name="EUR_30.06." localSheetId="7">#REF!</definedName>
    <definedName name="EUR_30.06." localSheetId="18">#REF!</definedName>
    <definedName name="EUR_30.06." localSheetId="24">#REF!</definedName>
    <definedName name="EUR_30.06.">#REF!</definedName>
    <definedName name="EUR_30.09." localSheetId="40">#REF!</definedName>
    <definedName name="EUR_30.09." localSheetId="25">#REF!</definedName>
    <definedName name="EUR_30.09." localSheetId="23">#REF!</definedName>
    <definedName name="EUR_30.09." localSheetId="22">#REF!</definedName>
    <definedName name="EUR_30.09." localSheetId="16">#REF!</definedName>
    <definedName name="EUR_30.09." localSheetId="17">#REF!</definedName>
    <definedName name="EUR_30.09." localSheetId="20">#REF!</definedName>
    <definedName name="EUR_30.09." localSheetId="33">#REF!</definedName>
    <definedName name="EUR_30.09." localSheetId="34">#REF!</definedName>
    <definedName name="EUR_30.09." localSheetId="54">#REF!</definedName>
    <definedName name="EUR_30.09." localSheetId="27">#REF!</definedName>
    <definedName name="EUR_30.09." localSheetId="58">#REF!</definedName>
    <definedName name="EUR_30.09." localSheetId="5">#REF!</definedName>
    <definedName name="EUR_30.09." localSheetId="6">#REF!</definedName>
    <definedName name="EUR_30.09." localSheetId="55">#REF!</definedName>
    <definedName name="EUR_30.09." localSheetId="38">#REF!</definedName>
    <definedName name="EUR_30.09." localSheetId="57">#REF!</definedName>
    <definedName name="EUR_30.09." localSheetId="8">#REF!</definedName>
    <definedName name="EUR_30.09." localSheetId="9">#REF!</definedName>
    <definedName name="EUR_30.09." localSheetId="7">#REF!</definedName>
    <definedName name="EUR_30.09." localSheetId="18">#REF!</definedName>
    <definedName name="EUR_30.09." localSheetId="24">#REF!</definedName>
    <definedName name="EUR_30.09.">#REF!</definedName>
    <definedName name="EUR_31.03." localSheetId="40">#REF!</definedName>
    <definedName name="EUR_31.03." localSheetId="25">#REF!</definedName>
    <definedName name="EUR_31.03." localSheetId="23">#REF!</definedName>
    <definedName name="EUR_31.03." localSheetId="22">#REF!</definedName>
    <definedName name="EUR_31.03." localSheetId="16">#REF!</definedName>
    <definedName name="EUR_31.03." localSheetId="17">#REF!</definedName>
    <definedName name="EUR_31.03." localSheetId="20">#REF!</definedName>
    <definedName name="EUR_31.03." localSheetId="33">#REF!</definedName>
    <definedName name="EUR_31.03." localSheetId="34">#REF!</definedName>
    <definedName name="EUR_31.03." localSheetId="54">#REF!</definedName>
    <definedName name="EUR_31.03." localSheetId="27">#REF!</definedName>
    <definedName name="EUR_31.03." localSheetId="58">#REF!</definedName>
    <definedName name="EUR_31.03." localSheetId="5">#REF!</definedName>
    <definedName name="EUR_31.03." localSheetId="6">#REF!</definedName>
    <definedName name="EUR_31.03." localSheetId="55">#REF!</definedName>
    <definedName name="EUR_31.03." localSheetId="38">#REF!</definedName>
    <definedName name="EUR_31.03." localSheetId="57">#REF!</definedName>
    <definedName name="EUR_31.03." localSheetId="8">#REF!</definedName>
    <definedName name="EUR_31.03." localSheetId="9">#REF!</definedName>
    <definedName name="EUR_31.03." localSheetId="7">#REF!</definedName>
    <definedName name="EUR_31.03." localSheetId="18">#REF!</definedName>
    <definedName name="EUR_31.03." localSheetId="24">#REF!</definedName>
    <definedName name="EUR_31.03.">#REF!</definedName>
    <definedName name="EUR_4.kv." localSheetId="40">#REF!</definedName>
    <definedName name="EUR_4.kv." localSheetId="25">#REF!</definedName>
    <definedName name="EUR_4.kv." localSheetId="23">#REF!</definedName>
    <definedName name="EUR_4.kv." localSheetId="22">#REF!</definedName>
    <definedName name="EUR_4.kv." localSheetId="16">#REF!</definedName>
    <definedName name="EUR_4.kv." localSheetId="17">#REF!</definedName>
    <definedName name="EUR_4.kv." localSheetId="20">#REF!</definedName>
    <definedName name="EUR_4.kv." localSheetId="33">#REF!</definedName>
    <definedName name="EUR_4.kv." localSheetId="34">#REF!</definedName>
    <definedName name="EUR_4.kv." localSheetId="54">#REF!</definedName>
    <definedName name="EUR_4.kv." localSheetId="27">#REF!</definedName>
    <definedName name="EUR_4.kv." localSheetId="58">#REF!</definedName>
    <definedName name="EUR_4.kv." localSheetId="5">#REF!</definedName>
    <definedName name="EUR_4.kv." localSheetId="6">#REF!</definedName>
    <definedName name="EUR_4.kv." localSheetId="55">#REF!</definedName>
    <definedName name="EUR_4.kv." localSheetId="38">#REF!</definedName>
    <definedName name="EUR_4.kv." localSheetId="57">#REF!</definedName>
    <definedName name="EUR_4.kv." localSheetId="8">#REF!</definedName>
    <definedName name="EUR_4.kv." localSheetId="9">#REF!</definedName>
    <definedName name="EUR_4.kv." localSheetId="7">#REF!</definedName>
    <definedName name="EUR_4.kv." localSheetId="18">#REF!</definedName>
    <definedName name="EUR_4.kv." localSheetId="24">#REF!</definedName>
    <definedName name="EUR_4.kv.">#REF!</definedName>
    <definedName name="EUR_Primo" localSheetId="40">#REF!</definedName>
    <definedName name="EUR_Primo" localSheetId="25">#REF!</definedName>
    <definedName name="EUR_Primo" localSheetId="23">#REF!</definedName>
    <definedName name="EUR_Primo" localSheetId="22">#REF!</definedName>
    <definedName name="EUR_Primo" localSheetId="16">#REF!</definedName>
    <definedName name="EUR_Primo" localSheetId="17">#REF!</definedName>
    <definedName name="EUR_Primo" localSheetId="20">#REF!</definedName>
    <definedName name="EUR_Primo" localSheetId="33">#REF!</definedName>
    <definedName name="EUR_Primo" localSheetId="34">#REF!</definedName>
    <definedName name="EUR_Primo" localSheetId="54">#REF!</definedName>
    <definedName name="EUR_Primo" localSheetId="27">#REF!</definedName>
    <definedName name="EUR_Primo" localSheetId="58">#REF!</definedName>
    <definedName name="EUR_Primo" localSheetId="5">#REF!</definedName>
    <definedName name="EUR_Primo" localSheetId="6">#REF!</definedName>
    <definedName name="EUR_Primo" localSheetId="55">#REF!</definedName>
    <definedName name="EUR_Primo" localSheetId="38">#REF!</definedName>
    <definedName name="EUR_Primo" localSheetId="57">#REF!</definedName>
    <definedName name="EUR_Primo" localSheetId="8">#REF!</definedName>
    <definedName name="EUR_Primo" localSheetId="9">#REF!</definedName>
    <definedName name="EUR_Primo" localSheetId="7">#REF!</definedName>
    <definedName name="EUR_Primo" localSheetId="18">#REF!</definedName>
    <definedName name="EUR_Primo" localSheetId="24">#REF!</definedName>
    <definedName name="EUR_Primo">#REF!</definedName>
    <definedName name="EUR_Ultimo" localSheetId="40">#REF!</definedName>
    <definedName name="EUR_Ultimo" localSheetId="25">#REF!</definedName>
    <definedName name="EUR_Ultimo" localSheetId="23">#REF!</definedName>
    <definedName name="EUR_Ultimo" localSheetId="22">#REF!</definedName>
    <definedName name="EUR_Ultimo" localSheetId="16">#REF!</definedName>
    <definedName name="EUR_Ultimo" localSheetId="17">#REF!</definedName>
    <definedName name="EUR_Ultimo" localSheetId="20">#REF!</definedName>
    <definedName name="EUR_Ultimo" localSheetId="33">#REF!</definedName>
    <definedName name="EUR_Ultimo" localSheetId="34">#REF!</definedName>
    <definedName name="EUR_Ultimo" localSheetId="54">#REF!</definedName>
    <definedName name="EUR_Ultimo" localSheetId="27">#REF!</definedName>
    <definedName name="EUR_Ultimo" localSheetId="58">#REF!</definedName>
    <definedName name="EUR_Ultimo" localSheetId="5">#REF!</definedName>
    <definedName name="EUR_Ultimo" localSheetId="6">#REF!</definedName>
    <definedName name="EUR_Ultimo" localSheetId="55">#REF!</definedName>
    <definedName name="EUR_Ultimo" localSheetId="38">#REF!</definedName>
    <definedName name="EUR_Ultimo" localSheetId="57">#REF!</definedName>
    <definedName name="EUR_Ultimo" localSheetId="8">#REF!</definedName>
    <definedName name="EUR_Ultimo" localSheetId="9">#REF!</definedName>
    <definedName name="EUR_Ultimo" localSheetId="7">#REF!</definedName>
    <definedName name="EUR_Ultimo" localSheetId="18">#REF!</definedName>
    <definedName name="EUR_Ultimo" localSheetId="24">#REF!</definedName>
    <definedName name="EUR_Ultimo">#REF!</definedName>
    <definedName name="euro" localSheetId="58">'[39]KF 97-01'!$Q$39</definedName>
    <definedName name="euro" localSheetId="55">'[39]KF 97-01'!$Q$39</definedName>
    <definedName name="euro" localSheetId="8">'[40]KF 97-01'!$Q$39</definedName>
    <definedName name="euro" localSheetId="9">'[40]KF 97-01'!$Q$39</definedName>
    <definedName name="euro" localSheetId="7">'[40]KF 97-01'!$Q$39</definedName>
    <definedName name="euro">'[41]KF 97-01'!$Q$39</definedName>
    <definedName name="Euro01" localSheetId="58">[20]Valutakurser!$F$8</definedName>
    <definedName name="Euro01" localSheetId="55">[20]Valutakurser!$F$8</definedName>
    <definedName name="Euro01" localSheetId="8">[21]Valutakurser!$F$8</definedName>
    <definedName name="Euro01" localSheetId="9">[21]Valutakurser!$F$8</definedName>
    <definedName name="Euro01" localSheetId="7">[21]Valutakurser!$F$8</definedName>
    <definedName name="Euro01">[22]Valutakurser!$F$8</definedName>
    <definedName name="Euro02" localSheetId="58">[20]Valutakurser!$G$8</definedName>
    <definedName name="Euro02" localSheetId="55">[20]Valutakurser!$G$8</definedName>
    <definedName name="Euro02" localSheetId="8">[21]Valutakurser!$G$8</definedName>
    <definedName name="Euro02" localSheetId="9">[21]Valutakurser!$G$8</definedName>
    <definedName name="Euro02" localSheetId="7">[21]Valutakurser!$G$8</definedName>
    <definedName name="Euro02">[22]Valutakurser!$G$8</definedName>
    <definedName name="Euro03" localSheetId="58">[20]Valutakurser!$H$8</definedName>
    <definedName name="Euro03" localSheetId="55">[20]Valutakurser!$H$8</definedName>
    <definedName name="Euro03" localSheetId="8">[21]Valutakurser!$H$8</definedName>
    <definedName name="Euro03" localSheetId="9">[21]Valutakurser!$H$8</definedName>
    <definedName name="Euro03" localSheetId="7">[21]Valutakurser!$H$8</definedName>
    <definedName name="Euro03">[22]Valutakurser!$H$8</definedName>
    <definedName name="Euro04" localSheetId="58">[20]Valutakurser!$I$8</definedName>
    <definedName name="Euro04" localSheetId="55">[20]Valutakurser!$I$8</definedName>
    <definedName name="Euro04" localSheetId="8">[21]Valutakurser!$I$8</definedName>
    <definedName name="Euro04" localSheetId="9">[21]Valutakurser!$I$8</definedName>
    <definedName name="Euro04" localSheetId="7">[21]Valutakurser!$I$8</definedName>
    <definedName name="Euro04">[22]Valutakurser!$I$8</definedName>
    <definedName name="Euro05" localSheetId="58">[20]Valutakurser!$J$8</definedName>
    <definedName name="Euro05" localSheetId="55">[20]Valutakurser!$J$8</definedName>
    <definedName name="Euro05" localSheetId="8">[21]Valutakurser!$J$8</definedName>
    <definedName name="Euro05" localSheetId="9">[21]Valutakurser!$J$8</definedName>
    <definedName name="Euro05" localSheetId="7">[21]Valutakurser!$J$8</definedName>
    <definedName name="Euro05">[22]Valutakurser!$J$8</definedName>
    <definedName name="Euro06" localSheetId="58">[20]Valutakurser!$K$8</definedName>
    <definedName name="Euro06" localSheetId="55">[20]Valutakurser!$K$8</definedName>
    <definedName name="Euro06" localSheetId="8">[21]Valutakurser!$K$8</definedName>
    <definedName name="Euro06" localSheetId="9">[21]Valutakurser!$K$8</definedName>
    <definedName name="Euro06" localSheetId="7">[21]Valutakurser!$K$8</definedName>
    <definedName name="Euro06">[22]Valutakurser!$K$8</definedName>
    <definedName name="Euro07" localSheetId="58">[20]Valutakurser!$L$8</definedName>
    <definedName name="Euro07" localSheetId="55">[20]Valutakurser!$L$8</definedName>
    <definedName name="Euro07" localSheetId="8">[21]Valutakurser!$L$8</definedName>
    <definedName name="Euro07" localSheetId="9">[21]Valutakurser!$L$8</definedName>
    <definedName name="Euro07" localSheetId="7">[21]Valutakurser!$L$8</definedName>
    <definedName name="Euro07">[22]Valutakurser!$L$8</definedName>
    <definedName name="Euro08" localSheetId="58">[20]Valutakurser!$M$8</definedName>
    <definedName name="Euro08" localSheetId="55">[20]Valutakurser!$M$8</definedName>
    <definedName name="Euro08" localSheetId="8">[21]Valutakurser!$M$8</definedName>
    <definedName name="Euro08" localSheetId="9">[21]Valutakurser!$M$8</definedName>
    <definedName name="Euro08" localSheetId="7">[21]Valutakurser!$M$8</definedName>
    <definedName name="Euro08">[22]Valutakurser!$M$8</definedName>
    <definedName name="Euro09" localSheetId="58">[20]Valutakurser!$N$8</definedName>
    <definedName name="Euro09" localSheetId="55">[20]Valutakurser!$N$8</definedName>
    <definedName name="Euro09" localSheetId="8">[21]Valutakurser!$N$8</definedName>
    <definedName name="Euro09" localSheetId="9">[21]Valutakurser!$N$8</definedName>
    <definedName name="Euro09" localSheetId="7">[21]Valutakurser!$N$8</definedName>
    <definedName name="Euro09">[22]Valutakurser!$N$8</definedName>
    <definedName name="Euro10" localSheetId="58">[20]Valutakurser!$O$8</definedName>
    <definedName name="Euro10" localSheetId="55">[20]Valutakurser!$O$8</definedName>
    <definedName name="Euro10" localSheetId="8">[21]Valutakurser!$O$8</definedName>
    <definedName name="Euro10" localSheetId="9">[21]Valutakurser!$O$8</definedName>
    <definedName name="Euro10" localSheetId="7">[21]Valutakurser!$O$8</definedName>
    <definedName name="Euro10">[22]Valutakurser!$O$8</definedName>
    <definedName name="Euro11" localSheetId="58">[20]Valutakurser!$P$8</definedName>
    <definedName name="Euro11" localSheetId="55">[20]Valutakurser!$P$8</definedName>
    <definedName name="Euro11" localSheetId="8">[21]Valutakurser!$P$8</definedName>
    <definedName name="Euro11" localSheetId="9">[21]Valutakurser!$P$8</definedName>
    <definedName name="Euro11" localSheetId="7">[21]Valutakurser!$P$8</definedName>
    <definedName name="Euro11">[22]Valutakurser!$P$8</definedName>
    <definedName name="Euro12" localSheetId="58">[20]Valutakurser!$Q$8</definedName>
    <definedName name="Euro12" localSheetId="55">[20]Valutakurser!$Q$8</definedName>
    <definedName name="Euro12" localSheetId="8">[21]Valutakurser!$Q$8</definedName>
    <definedName name="Euro12" localSheetId="9">[21]Valutakurser!$Q$8</definedName>
    <definedName name="Euro12" localSheetId="7">[21]Valutakurser!$Q$8</definedName>
    <definedName name="Euro12">[22]Valutakurser!$Q$8</definedName>
    <definedName name="EuroBeregnet" localSheetId="58">[20]Investment_assets!$C$47:$AX$55</definedName>
    <definedName name="EuroBeregnet" localSheetId="55">[20]Investment_assets!$C$47:$AX$55</definedName>
    <definedName name="EuroBeregnet" localSheetId="8">[21]Investment_assets!$C$47:$AX$55</definedName>
    <definedName name="EuroBeregnet" localSheetId="9">[21]Investment_assets!$C$47:$AX$55</definedName>
    <definedName name="EuroBeregnet" localSheetId="7">[21]Investment_assets!$C$47:$AX$55</definedName>
    <definedName name="EuroBeregnet">[22]Investment_assets!$C$47:$AX$55</definedName>
    <definedName name="EuroKurs1" localSheetId="58">[20]HelpSheet!$G$21</definedName>
    <definedName name="EuroKurs1" localSheetId="55">[20]HelpSheet!$G$21</definedName>
    <definedName name="EuroKurs1" localSheetId="8">[21]HelpSheet!$G$21</definedName>
    <definedName name="EuroKurs1" localSheetId="9">[21]HelpSheet!$G$21</definedName>
    <definedName name="EuroKurs1" localSheetId="7">[21]HelpSheet!$G$21</definedName>
    <definedName name="EuroKurs1">[22]HelpSheet!$G$21</definedName>
    <definedName name="EuroKurs2" localSheetId="58">[20]HelpSheet!$G$23</definedName>
    <definedName name="EuroKurs2" localSheetId="55">[20]HelpSheet!$G$23</definedName>
    <definedName name="EuroKurs2" localSheetId="8">[21]HelpSheet!$G$23</definedName>
    <definedName name="EuroKurs2" localSheetId="9">[21]HelpSheet!$G$23</definedName>
    <definedName name="EuroKurs2" localSheetId="7">[21]HelpSheet!$G$23</definedName>
    <definedName name="EuroKurs2">[22]HelpSheet!$G$23</definedName>
    <definedName name="EuroKurs3" localSheetId="58">[20]HelpSheet!$G$25</definedName>
    <definedName name="EuroKurs3" localSheetId="55">[20]HelpSheet!$G$25</definedName>
    <definedName name="EuroKurs3" localSheetId="8">[21]HelpSheet!$G$25</definedName>
    <definedName name="EuroKurs3" localSheetId="9">[21]HelpSheet!$G$25</definedName>
    <definedName name="EuroKurs3" localSheetId="7">[21]HelpSheet!$G$25</definedName>
    <definedName name="EuroKurs3">[22]HelpSheet!$G$25</definedName>
    <definedName name="EuroLastYear" localSheetId="58">[20]Valutakurser!$E$8</definedName>
    <definedName name="EuroLastYear" localSheetId="55">[20]Valutakurser!$E$8</definedName>
    <definedName name="EuroLastYear" localSheetId="8">[21]Valutakurser!$E$8</definedName>
    <definedName name="EuroLastYear" localSheetId="9">[21]Valutakurser!$E$8</definedName>
    <definedName name="EuroLastYear" localSheetId="7">[21]Valutakurser!$E$8</definedName>
    <definedName name="EuroLastYear">[22]Valutakurser!$E$8</definedName>
    <definedName name="Exch.rate" localSheetId="58">'[42]LTS&amp;L'!$I$5</definedName>
    <definedName name="Exch.rate" localSheetId="55">'[42]LTS&amp;L'!$I$5</definedName>
    <definedName name="Exch.rate" localSheetId="8">'[43]LTS&amp;L'!$I$5</definedName>
    <definedName name="Exch.rate" localSheetId="9">'[43]LTS&amp;L'!$I$5</definedName>
    <definedName name="Exch.rate" localSheetId="7">'[43]LTS&amp;L'!$I$5</definedName>
    <definedName name="Exch.rate">'[44]LTS&amp;L'!$I$5</definedName>
    <definedName name="exchange" localSheetId="40">#REF!</definedName>
    <definedName name="exchange" localSheetId="25">#REF!</definedName>
    <definedName name="exchange" localSheetId="23">#REF!</definedName>
    <definedName name="exchange" localSheetId="22">#REF!</definedName>
    <definedName name="exchange" localSheetId="16">#REF!</definedName>
    <definedName name="exchange" localSheetId="17">#REF!</definedName>
    <definedName name="exchange" localSheetId="20">#REF!</definedName>
    <definedName name="exchange" localSheetId="33">#REF!</definedName>
    <definedName name="exchange" localSheetId="34">#REF!</definedName>
    <definedName name="exchange" localSheetId="54">#REF!</definedName>
    <definedName name="exchange" localSheetId="27">#REF!</definedName>
    <definedName name="exchange" localSheetId="58">#REF!</definedName>
    <definedName name="exchange" localSheetId="5">#REF!</definedName>
    <definedName name="exchange" localSheetId="6">#REF!</definedName>
    <definedName name="exchange" localSheetId="55">#REF!</definedName>
    <definedName name="exchange" localSheetId="38">#REF!</definedName>
    <definedName name="exchange" localSheetId="57">#REF!</definedName>
    <definedName name="exchange" localSheetId="8">#REF!</definedName>
    <definedName name="exchange" localSheetId="9">#REF!</definedName>
    <definedName name="exchange" localSheetId="7">#REF!</definedName>
    <definedName name="exchange" localSheetId="18">#REF!</definedName>
    <definedName name="exchange" localSheetId="24">#REF!</definedName>
    <definedName name="exchange">#REF!</definedName>
    <definedName name="Exchange_rates_applied" localSheetId="40">#REF!</definedName>
    <definedName name="Exchange_rates_applied" localSheetId="25">#REF!</definedName>
    <definedName name="Exchange_rates_applied" localSheetId="23">#REF!</definedName>
    <definedName name="Exchange_rates_applied" localSheetId="22">#REF!</definedName>
    <definedName name="Exchange_rates_applied" localSheetId="16">#REF!</definedName>
    <definedName name="Exchange_rates_applied" localSheetId="17">#REF!</definedName>
    <definedName name="Exchange_rates_applied" localSheetId="20">#REF!</definedName>
    <definedName name="Exchange_rates_applied" localSheetId="33">#REF!</definedName>
    <definedName name="Exchange_rates_applied" localSheetId="34">#REF!</definedName>
    <definedName name="Exchange_rates_applied" localSheetId="54">#REF!</definedName>
    <definedName name="Exchange_rates_applied" localSheetId="27">#REF!</definedName>
    <definedName name="Exchange_rates_applied" localSheetId="58">#REF!</definedName>
    <definedName name="Exchange_rates_applied" localSheetId="5">#REF!</definedName>
    <definedName name="Exchange_rates_applied" localSheetId="6">#REF!</definedName>
    <definedName name="Exchange_rates_applied" localSheetId="55">#REF!</definedName>
    <definedName name="Exchange_rates_applied" localSheetId="38">#REF!</definedName>
    <definedName name="Exchange_rates_applied" localSheetId="57">#REF!</definedName>
    <definedName name="Exchange_rates_applied" localSheetId="8">#REF!</definedName>
    <definedName name="Exchange_rates_applied" localSheetId="9">#REF!</definedName>
    <definedName name="Exchange_rates_applied" localSheetId="7">#REF!</definedName>
    <definedName name="Exchange_rates_applied" localSheetId="18">#REF!</definedName>
    <definedName name="Exchange_rates_applied" localSheetId="24">#REF!</definedName>
    <definedName name="Exchange_rates_applied">#REF!</definedName>
    <definedName name="_xlnm.Extract" localSheetId="40">#REF!</definedName>
    <definedName name="_xlnm.Extract" localSheetId="25">#REF!</definedName>
    <definedName name="_xlnm.Extract" localSheetId="23">#REF!</definedName>
    <definedName name="_xlnm.Extract" localSheetId="22">#REF!</definedName>
    <definedName name="_xlnm.Extract" localSheetId="16">#REF!</definedName>
    <definedName name="_xlnm.Extract" localSheetId="17">#REF!</definedName>
    <definedName name="_xlnm.Extract" localSheetId="20">#REF!</definedName>
    <definedName name="_xlnm.Extract" localSheetId="33">#REF!</definedName>
    <definedName name="_xlnm.Extract" localSheetId="34">#REF!</definedName>
    <definedName name="_xlnm.Extract" localSheetId="30">#REF!</definedName>
    <definedName name="_xlnm.Extract" localSheetId="54">#REF!</definedName>
    <definedName name="_xlnm.Extract" localSheetId="27">#REF!</definedName>
    <definedName name="_xlnm.Extract" localSheetId="58">#REF!</definedName>
    <definedName name="_xlnm.Extract" localSheetId="5">#REF!</definedName>
    <definedName name="_xlnm.Extract" localSheetId="6">#REF!</definedName>
    <definedName name="_xlnm.Extract" localSheetId="55">#REF!</definedName>
    <definedName name="_xlnm.Extract" localSheetId="38">#REF!</definedName>
    <definedName name="_xlnm.Extract" localSheetId="57">#REF!</definedName>
    <definedName name="_xlnm.Extract" localSheetId="8">#REF!</definedName>
    <definedName name="_xlnm.Extract" localSheetId="9">#REF!</definedName>
    <definedName name="_xlnm.Extract" localSheetId="7">#REF!</definedName>
    <definedName name="_xlnm.Extract" localSheetId="18">#REF!</definedName>
    <definedName name="_xlnm.Extract" localSheetId="24">#REF!</definedName>
    <definedName name="_xlnm.Extract">#REF!</definedName>
    <definedName name="ff" localSheetId="58">[45]English!$B$162:$I$213</definedName>
    <definedName name="ff" localSheetId="55">[45]English!$B$162:$I$213</definedName>
    <definedName name="ff" localSheetId="8">[46]English!$B$162:$I$213</definedName>
    <definedName name="ff" localSheetId="9">[46]English!$B$162:$I$213</definedName>
    <definedName name="ff" localSheetId="7">[46]English!$B$162:$I$213</definedName>
    <definedName name="ff">[47]English!$B$162:$I$213</definedName>
    <definedName name="FI_EURO_V" localSheetId="58">[30]Sheet1!$C$13</definedName>
    <definedName name="FI_EURO_V" localSheetId="55">[30]Sheet1!$C$13</definedName>
    <definedName name="FI_EURO_V" localSheetId="8">[31]Sheet1!$C$13</definedName>
    <definedName name="FI_EURO_V" localSheetId="9">[31]Sheet1!$C$13</definedName>
    <definedName name="FI_EURO_V" localSheetId="7">[31]Sheet1!$C$13</definedName>
    <definedName name="FI_EURO_V">[32]Sheet1!$C$13</definedName>
    <definedName name="FID" localSheetId="40">#REF!</definedName>
    <definedName name="FID" localSheetId="25">#REF!</definedName>
    <definedName name="FID" localSheetId="23">#REF!</definedName>
    <definedName name="FID" localSheetId="22">#REF!</definedName>
    <definedName name="FID" localSheetId="16">#REF!</definedName>
    <definedName name="FID" localSheetId="17">#REF!</definedName>
    <definedName name="FID" localSheetId="20">#REF!</definedName>
    <definedName name="FID" localSheetId="33">#REF!</definedName>
    <definedName name="FID" localSheetId="34">#REF!</definedName>
    <definedName name="FID" localSheetId="54">#REF!</definedName>
    <definedName name="FID" localSheetId="27">#REF!</definedName>
    <definedName name="FID" localSheetId="58">#REF!</definedName>
    <definedName name="FID" localSheetId="5">#REF!</definedName>
    <definedName name="FID" localSheetId="6">#REF!</definedName>
    <definedName name="FID" localSheetId="55">#REF!</definedName>
    <definedName name="FID" localSheetId="38">#REF!</definedName>
    <definedName name="FID" localSheetId="57">#REF!</definedName>
    <definedName name="FID" localSheetId="8">#REF!</definedName>
    <definedName name="FID" localSheetId="9">#REF!</definedName>
    <definedName name="FID" localSheetId="7">#REF!</definedName>
    <definedName name="FID" localSheetId="18">#REF!</definedName>
    <definedName name="FID" localSheetId="24">#REF!</definedName>
    <definedName name="FID">#REF!</definedName>
    <definedName name="fid_sosi" localSheetId="40">#REF!</definedName>
    <definedName name="fid_sosi" localSheetId="25">#REF!</definedName>
    <definedName name="fid_sosi" localSheetId="23">#REF!</definedName>
    <definedName name="fid_sosi" localSheetId="22">#REF!</definedName>
    <definedName name="fid_sosi" localSheetId="16">#REF!</definedName>
    <definedName name="fid_sosi" localSheetId="17">#REF!</definedName>
    <definedName name="fid_sosi" localSheetId="20">#REF!</definedName>
    <definedName name="fid_sosi" localSheetId="33">#REF!</definedName>
    <definedName name="fid_sosi" localSheetId="34">#REF!</definedName>
    <definedName name="fid_sosi" localSheetId="54">#REF!</definedName>
    <definedName name="fid_sosi" localSheetId="27">#REF!</definedName>
    <definedName name="fid_sosi" localSheetId="58">#REF!</definedName>
    <definedName name="fid_sosi" localSheetId="5">#REF!</definedName>
    <definedName name="fid_sosi" localSheetId="6">#REF!</definedName>
    <definedName name="fid_sosi" localSheetId="55">#REF!</definedName>
    <definedName name="fid_sosi" localSheetId="38">#REF!</definedName>
    <definedName name="fid_sosi" localSheetId="57">#REF!</definedName>
    <definedName name="fid_sosi" localSheetId="8">#REF!</definedName>
    <definedName name="fid_sosi" localSheetId="9">#REF!</definedName>
    <definedName name="fid_sosi" localSheetId="7">#REF!</definedName>
    <definedName name="fid_sosi" localSheetId="18">#REF!</definedName>
    <definedName name="fid_sosi" localSheetId="24">#REF!</definedName>
    <definedName name="fid_sosi">#REF!</definedName>
    <definedName name="FIM_1.kv." localSheetId="40">#REF!</definedName>
    <definedName name="FIM_1.kv." localSheetId="25">#REF!</definedName>
    <definedName name="FIM_1.kv." localSheetId="23">#REF!</definedName>
    <definedName name="FIM_1.kv." localSheetId="22">#REF!</definedName>
    <definedName name="FIM_1.kv." localSheetId="16">#REF!</definedName>
    <definedName name="FIM_1.kv." localSheetId="17">#REF!</definedName>
    <definedName name="FIM_1.kv." localSheetId="20">#REF!</definedName>
    <definedName name="FIM_1.kv." localSheetId="33">#REF!</definedName>
    <definedName name="FIM_1.kv." localSheetId="34">#REF!</definedName>
    <definedName name="FIM_1.kv." localSheetId="54">#REF!</definedName>
    <definedName name="FIM_1.kv." localSheetId="27">#REF!</definedName>
    <definedName name="FIM_1.kv." localSheetId="58">#REF!</definedName>
    <definedName name="FIM_1.kv." localSheetId="5">#REF!</definedName>
    <definedName name="FIM_1.kv." localSheetId="6">#REF!</definedName>
    <definedName name="FIM_1.kv." localSheetId="55">#REF!</definedName>
    <definedName name="FIM_1.kv." localSheetId="38">#REF!</definedName>
    <definedName name="FIM_1.kv." localSheetId="57">#REF!</definedName>
    <definedName name="FIM_1.kv." localSheetId="8">#REF!</definedName>
    <definedName name="FIM_1.kv." localSheetId="9">#REF!</definedName>
    <definedName name="FIM_1.kv." localSheetId="7">#REF!</definedName>
    <definedName name="FIM_1.kv." localSheetId="18">#REF!</definedName>
    <definedName name="FIM_1.kv." localSheetId="24">#REF!</definedName>
    <definedName name="FIM_1.kv.">#REF!</definedName>
    <definedName name="FIM_2.kv." localSheetId="40">#REF!</definedName>
    <definedName name="FIM_2.kv." localSheetId="25">#REF!</definedName>
    <definedName name="FIM_2.kv." localSheetId="23">#REF!</definedName>
    <definedName name="FIM_2.kv." localSheetId="22">#REF!</definedName>
    <definedName name="FIM_2.kv." localSheetId="16">#REF!</definedName>
    <definedName name="FIM_2.kv." localSheetId="17">#REF!</definedName>
    <definedName name="FIM_2.kv." localSheetId="20">#REF!</definedName>
    <definedName name="FIM_2.kv." localSheetId="33">#REF!</definedName>
    <definedName name="FIM_2.kv." localSheetId="34">#REF!</definedName>
    <definedName name="FIM_2.kv." localSheetId="54">#REF!</definedName>
    <definedName name="FIM_2.kv." localSheetId="27">#REF!</definedName>
    <definedName name="FIM_2.kv." localSheetId="58">#REF!</definedName>
    <definedName name="FIM_2.kv." localSheetId="5">#REF!</definedName>
    <definedName name="FIM_2.kv." localSheetId="6">#REF!</definedName>
    <definedName name="FIM_2.kv." localSheetId="55">#REF!</definedName>
    <definedName name="FIM_2.kv." localSheetId="38">#REF!</definedName>
    <definedName name="FIM_2.kv." localSheetId="57">#REF!</definedName>
    <definedName name="FIM_2.kv." localSheetId="8">#REF!</definedName>
    <definedName name="FIM_2.kv." localSheetId="9">#REF!</definedName>
    <definedName name="FIM_2.kv." localSheetId="7">#REF!</definedName>
    <definedName name="FIM_2.kv." localSheetId="18">#REF!</definedName>
    <definedName name="FIM_2.kv." localSheetId="24">#REF!</definedName>
    <definedName name="FIM_2.kv.">#REF!</definedName>
    <definedName name="FIM_3.kv." localSheetId="40">#REF!</definedName>
    <definedName name="FIM_3.kv." localSheetId="25">#REF!</definedName>
    <definedName name="FIM_3.kv." localSheetId="23">#REF!</definedName>
    <definedName name="FIM_3.kv." localSheetId="22">#REF!</definedName>
    <definedName name="FIM_3.kv." localSheetId="16">#REF!</definedName>
    <definedName name="FIM_3.kv." localSheetId="17">#REF!</definedName>
    <definedName name="FIM_3.kv." localSheetId="20">#REF!</definedName>
    <definedName name="FIM_3.kv." localSheetId="33">#REF!</definedName>
    <definedName name="FIM_3.kv." localSheetId="34">#REF!</definedName>
    <definedName name="FIM_3.kv." localSheetId="54">#REF!</definedName>
    <definedName name="FIM_3.kv." localSheetId="27">#REF!</definedName>
    <definedName name="FIM_3.kv." localSheetId="58">#REF!</definedName>
    <definedName name="FIM_3.kv." localSheetId="5">#REF!</definedName>
    <definedName name="FIM_3.kv." localSheetId="6">#REF!</definedName>
    <definedName name="FIM_3.kv." localSheetId="55">#REF!</definedName>
    <definedName name="FIM_3.kv." localSheetId="38">#REF!</definedName>
    <definedName name="FIM_3.kv." localSheetId="57">#REF!</definedName>
    <definedName name="FIM_3.kv." localSheetId="8">#REF!</definedName>
    <definedName name="FIM_3.kv." localSheetId="9">#REF!</definedName>
    <definedName name="FIM_3.kv." localSheetId="7">#REF!</definedName>
    <definedName name="FIM_3.kv." localSheetId="18">#REF!</definedName>
    <definedName name="FIM_3.kv." localSheetId="24">#REF!</definedName>
    <definedName name="FIM_3.kv.">#REF!</definedName>
    <definedName name="FIM_30.06." localSheetId="40">#REF!</definedName>
    <definedName name="FIM_30.06." localSheetId="25">#REF!</definedName>
    <definedName name="FIM_30.06." localSheetId="23">#REF!</definedName>
    <definedName name="FIM_30.06." localSheetId="22">#REF!</definedName>
    <definedName name="FIM_30.06." localSheetId="16">#REF!</definedName>
    <definedName name="FIM_30.06." localSheetId="17">#REF!</definedName>
    <definedName name="FIM_30.06." localSheetId="20">#REF!</definedName>
    <definedName name="FIM_30.06." localSheetId="33">#REF!</definedName>
    <definedName name="FIM_30.06." localSheetId="34">#REF!</definedName>
    <definedName name="FIM_30.06." localSheetId="54">#REF!</definedName>
    <definedName name="FIM_30.06." localSheetId="27">#REF!</definedName>
    <definedName name="FIM_30.06." localSheetId="58">#REF!</definedName>
    <definedName name="FIM_30.06." localSheetId="5">#REF!</definedName>
    <definedName name="FIM_30.06." localSheetId="6">#REF!</definedName>
    <definedName name="FIM_30.06." localSheetId="55">#REF!</definedName>
    <definedName name="FIM_30.06." localSheetId="38">#REF!</definedName>
    <definedName name="FIM_30.06." localSheetId="57">#REF!</definedName>
    <definedName name="FIM_30.06." localSheetId="8">#REF!</definedName>
    <definedName name="FIM_30.06." localSheetId="9">#REF!</definedName>
    <definedName name="FIM_30.06." localSheetId="7">#REF!</definedName>
    <definedName name="FIM_30.06." localSheetId="18">#REF!</definedName>
    <definedName name="FIM_30.06." localSheetId="24">#REF!</definedName>
    <definedName name="FIM_30.06.">#REF!</definedName>
    <definedName name="FIM_30.09." localSheetId="40">#REF!</definedName>
    <definedName name="FIM_30.09." localSheetId="25">#REF!</definedName>
    <definedName name="FIM_30.09." localSheetId="23">#REF!</definedName>
    <definedName name="FIM_30.09." localSheetId="22">#REF!</definedName>
    <definedName name="FIM_30.09." localSheetId="16">#REF!</definedName>
    <definedName name="FIM_30.09." localSheetId="17">#REF!</definedName>
    <definedName name="FIM_30.09." localSheetId="20">#REF!</definedName>
    <definedName name="FIM_30.09." localSheetId="33">#REF!</definedName>
    <definedName name="FIM_30.09." localSheetId="34">#REF!</definedName>
    <definedName name="FIM_30.09." localSheetId="54">#REF!</definedName>
    <definedName name="FIM_30.09." localSheetId="27">#REF!</definedName>
    <definedName name="FIM_30.09." localSheetId="58">#REF!</definedName>
    <definedName name="FIM_30.09." localSheetId="5">#REF!</definedName>
    <definedName name="FIM_30.09." localSheetId="6">#REF!</definedName>
    <definedName name="FIM_30.09." localSheetId="55">#REF!</definedName>
    <definedName name="FIM_30.09." localSheetId="38">#REF!</definedName>
    <definedName name="FIM_30.09." localSheetId="57">#REF!</definedName>
    <definedName name="FIM_30.09." localSheetId="8">#REF!</definedName>
    <definedName name="FIM_30.09." localSheetId="9">#REF!</definedName>
    <definedName name="FIM_30.09." localSheetId="7">#REF!</definedName>
    <definedName name="FIM_30.09." localSheetId="18">#REF!</definedName>
    <definedName name="FIM_30.09." localSheetId="24">#REF!</definedName>
    <definedName name="FIM_30.09.">#REF!</definedName>
    <definedName name="FIM_31.03." localSheetId="40">#REF!</definedName>
    <definedName name="FIM_31.03." localSheetId="25">#REF!</definedName>
    <definedName name="FIM_31.03." localSheetId="23">#REF!</definedName>
    <definedName name="FIM_31.03." localSheetId="22">#REF!</definedName>
    <definedName name="FIM_31.03." localSheetId="16">#REF!</definedName>
    <definedName name="FIM_31.03." localSheetId="17">#REF!</definedName>
    <definedName name="FIM_31.03." localSheetId="20">#REF!</definedName>
    <definedName name="FIM_31.03." localSheetId="33">#REF!</definedName>
    <definedName name="FIM_31.03." localSheetId="34">#REF!</definedName>
    <definedName name="FIM_31.03." localSheetId="54">#REF!</definedName>
    <definedName name="FIM_31.03." localSheetId="27">#REF!</definedName>
    <definedName name="FIM_31.03." localSheetId="58">#REF!</definedName>
    <definedName name="FIM_31.03." localSheetId="5">#REF!</definedName>
    <definedName name="FIM_31.03." localSheetId="6">#REF!</definedName>
    <definedName name="FIM_31.03." localSheetId="55">#REF!</definedName>
    <definedName name="FIM_31.03." localSheetId="38">#REF!</definedName>
    <definedName name="FIM_31.03." localSheetId="57">#REF!</definedName>
    <definedName name="FIM_31.03." localSheetId="8">#REF!</definedName>
    <definedName name="FIM_31.03." localSheetId="9">#REF!</definedName>
    <definedName name="FIM_31.03." localSheetId="7">#REF!</definedName>
    <definedName name="FIM_31.03." localSheetId="18">#REF!</definedName>
    <definedName name="FIM_31.03." localSheetId="24">#REF!</definedName>
    <definedName name="FIM_31.03.">#REF!</definedName>
    <definedName name="FIM_4.kv." localSheetId="40">#REF!</definedName>
    <definedName name="FIM_4.kv." localSheetId="25">#REF!</definedName>
    <definedName name="FIM_4.kv." localSheetId="23">#REF!</definedName>
    <definedName name="FIM_4.kv." localSheetId="22">#REF!</definedName>
    <definedName name="FIM_4.kv." localSheetId="16">#REF!</definedName>
    <definedName name="FIM_4.kv." localSheetId="17">#REF!</definedName>
    <definedName name="FIM_4.kv." localSheetId="20">#REF!</definedName>
    <definedName name="FIM_4.kv." localSheetId="33">#REF!</definedName>
    <definedName name="FIM_4.kv." localSheetId="34">#REF!</definedName>
    <definedName name="FIM_4.kv." localSheetId="54">#REF!</definedName>
    <definedName name="FIM_4.kv." localSheetId="27">#REF!</definedName>
    <definedName name="FIM_4.kv." localSheetId="58">#REF!</definedName>
    <definedName name="FIM_4.kv." localSheetId="5">#REF!</definedName>
    <definedName name="FIM_4.kv." localSheetId="6">#REF!</definedName>
    <definedName name="FIM_4.kv." localSheetId="55">#REF!</definedName>
    <definedName name="FIM_4.kv." localSheetId="38">#REF!</definedName>
    <definedName name="FIM_4.kv." localSheetId="57">#REF!</definedName>
    <definedName name="FIM_4.kv." localSheetId="8">#REF!</definedName>
    <definedName name="FIM_4.kv." localSheetId="9">#REF!</definedName>
    <definedName name="FIM_4.kv." localSheetId="7">#REF!</definedName>
    <definedName name="FIM_4.kv." localSheetId="18">#REF!</definedName>
    <definedName name="FIM_4.kv." localSheetId="24">#REF!</definedName>
    <definedName name="FIM_4.kv.">#REF!</definedName>
    <definedName name="FIM_balansdagskurs" localSheetId="58">[33]Forecast!$D$27</definedName>
    <definedName name="FIM_balansdagskurs" localSheetId="55">[33]Forecast!$D$27</definedName>
    <definedName name="FIM_balansdagskurs" localSheetId="8">[34]Forecast!$D$27</definedName>
    <definedName name="FIM_balansdagskurs" localSheetId="9">[34]Forecast!$D$27</definedName>
    <definedName name="FIM_balansdagskurs" localSheetId="7">[34]Forecast!$D$27</definedName>
    <definedName name="FIM_balansdagskurs">[35]Forecast!$D$27</definedName>
    <definedName name="FIM_genomsnittskurs" localSheetId="58">[33]Forecast!$D$28</definedName>
    <definedName name="FIM_genomsnittskurs" localSheetId="55">[33]Forecast!$D$28</definedName>
    <definedName name="FIM_genomsnittskurs" localSheetId="8">[34]Forecast!$D$28</definedName>
    <definedName name="FIM_genomsnittskurs" localSheetId="9">[34]Forecast!$D$28</definedName>
    <definedName name="FIM_genomsnittskurs" localSheetId="7">[34]Forecast!$D$28</definedName>
    <definedName name="FIM_genomsnittskurs">[35]Forecast!$D$28</definedName>
    <definedName name="FIM_investeringskurs" localSheetId="58">[33]Forecast!$D$24</definedName>
    <definedName name="FIM_investeringskurs" localSheetId="55">[33]Forecast!$D$24</definedName>
    <definedName name="FIM_investeringskurs" localSheetId="8">[34]Forecast!$D$24</definedName>
    <definedName name="FIM_investeringskurs" localSheetId="9">[34]Forecast!$D$24</definedName>
    <definedName name="FIM_investeringskurs" localSheetId="7">[34]Forecast!$D$24</definedName>
    <definedName name="FIM_investeringskurs">[35]Forecast!$D$24</definedName>
    <definedName name="FIM_Investeringskurs_950405" localSheetId="40">[35]Forecast!#REF!</definedName>
    <definedName name="FIM_Investeringskurs_950405" localSheetId="25">[35]Forecast!#REF!</definedName>
    <definedName name="FIM_Investeringskurs_950405" localSheetId="23">[35]Forecast!#REF!</definedName>
    <definedName name="FIM_Investeringskurs_950405" localSheetId="22">[35]Forecast!#REF!</definedName>
    <definedName name="FIM_Investeringskurs_950405" localSheetId="16">[35]Forecast!#REF!</definedName>
    <definedName name="FIM_Investeringskurs_950405" localSheetId="17">[35]Forecast!#REF!</definedName>
    <definedName name="FIM_Investeringskurs_950405" localSheetId="20">[35]Forecast!#REF!</definedName>
    <definedName name="FIM_Investeringskurs_950405" localSheetId="33">[35]Forecast!#REF!</definedName>
    <definedName name="FIM_Investeringskurs_950405" localSheetId="34">[35]Forecast!#REF!</definedName>
    <definedName name="FIM_Investeringskurs_950405" localSheetId="54">[35]Forecast!#REF!</definedName>
    <definedName name="FIM_Investeringskurs_950405" localSheetId="27">[35]Forecast!#REF!</definedName>
    <definedName name="FIM_Investeringskurs_950405" localSheetId="58">[33]Forecast!#REF!</definedName>
    <definedName name="FIM_Investeringskurs_950405" localSheetId="5">[35]Forecast!#REF!</definedName>
    <definedName name="FIM_Investeringskurs_950405" localSheetId="6">[35]Forecast!#REF!</definedName>
    <definedName name="FIM_Investeringskurs_950405" localSheetId="55">[33]Forecast!#REF!</definedName>
    <definedName name="FIM_Investeringskurs_950405" localSheetId="38">[35]Forecast!#REF!</definedName>
    <definedName name="FIM_Investeringskurs_950405" localSheetId="57">[35]Forecast!#REF!</definedName>
    <definedName name="FIM_Investeringskurs_950405" localSheetId="8">[34]Forecast!#REF!</definedName>
    <definedName name="FIM_Investeringskurs_950405" localSheetId="9">[34]Forecast!#REF!</definedName>
    <definedName name="FIM_Investeringskurs_950405" localSheetId="7">[34]Forecast!#REF!</definedName>
    <definedName name="FIM_Investeringskurs_950405" localSheetId="18">[35]Forecast!#REF!</definedName>
    <definedName name="FIM_Investeringskurs_950405" localSheetId="24">[35]Forecast!#REF!</definedName>
    <definedName name="FIM_Investeringskurs_950405">[35]Forecast!#REF!</definedName>
    <definedName name="FIM_Investeringskurs_951109" localSheetId="40">[35]Forecast!#REF!</definedName>
    <definedName name="FIM_Investeringskurs_951109" localSheetId="25">[35]Forecast!#REF!</definedName>
    <definedName name="FIM_Investeringskurs_951109" localSheetId="23">[35]Forecast!#REF!</definedName>
    <definedName name="FIM_Investeringskurs_951109" localSheetId="22">[35]Forecast!#REF!</definedName>
    <definedName name="FIM_Investeringskurs_951109" localSheetId="16">[35]Forecast!#REF!</definedName>
    <definedName name="FIM_Investeringskurs_951109" localSheetId="17">[35]Forecast!#REF!</definedName>
    <definedName name="FIM_Investeringskurs_951109" localSheetId="20">[35]Forecast!#REF!</definedName>
    <definedName name="FIM_Investeringskurs_951109" localSheetId="33">[35]Forecast!#REF!</definedName>
    <definedName name="FIM_Investeringskurs_951109" localSheetId="34">[35]Forecast!#REF!</definedName>
    <definedName name="FIM_Investeringskurs_951109" localSheetId="54">[35]Forecast!#REF!</definedName>
    <definedName name="FIM_Investeringskurs_951109" localSheetId="27">[35]Forecast!#REF!</definedName>
    <definedName name="FIM_Investeringskurs_951109" localSheetId="58">[33]Forecast!#REF!</definedName>
    <definedName name="FIM_Investeringskurs_951109" localSheetId="5">[35]Forecast!#REF!</definedName>
    <definedName name="FIM_Investeringskurs_951109" localSheetId="6">[35]Forecast!#REF!</definedName>
    <definedName name="FIM_Investeringskurs_951109" localSheetId="55">[33]Forecast!#REF!</definedName>
    <definedName name="FIM_Investeringskurs_951109" localSheetId="38">[35]Forecast!#REF!</definedName>
    <definedName name="FIM_Investeringskurs_951109" localSheetId="57">[35]Forecast!#REF!</definedName>
    <definedName name="FIM_Investeringskurs_951109" localSheetId="8">[34]Forecast!#REF!</definedName>
    <definedName name="FIM_Investeringskurs_951109" localSheetId="9">[34]Forecast!#REF!</definedName>
    <definedName name="FIM_Investeringskurs_951109" localSheetId="7">[34]Forecast!#REF!</definedName>
    <definedName name="FIM_Investeringskurs_951109" localSheetId="18">[35]Forecast!#REF!</definedName>
    <definedName name="FIM_Investeringskurs_951109" localSheetId="24">[35]Forecast!#REF!</definedName>
    <definedName name="FIM_Investeringskurs_951109">[35]Forecast!#REF!</definedName>
    <definedName name="FIM_Investeringskurs_AÄtillskott" localSheetId="58">[33]Forecast!$D$25</definedName>
    <definedName name="FIM_Investeringskurs_AÄtillskott" localSheetId="55">[33]Forecast!$D$25</definedName>
    <definedName name="FIM_Investeringskurs_AÄtillskott" localSheetId="8">[34]Forecast!$D$25</definedName>
    <definedName name="FIM_Investeringskurs_AÄtillskott" localSheetId="9">[34]Forecast!$D$25</definedName>
    <definedName name="FIM_Investeringskurs_AÄtillskott" localSheetId="7">[34]Forecast!$D$25</definedName>
    <definedName name="FIM_Investeringskurs_AÄtillskott">[35]Forecast!$D$25</definedName>
    <definedName name="FIM_Primo" localSheetId="40">#REF!</definedName>
    <definedName name="FIM_Primo" localSheetId="25">#REF!</definedName>
    <definedName name="FIM_Primo" localSheetId="23">#REF!</definedName>
    <definedName name="FIM_Primo" localSheetId="22">#REF!</definedName>
    <definedName name="FIM_Primo" localSheetId="16">#REF!</definedName>
    <definedName name="FIM_Primo" localSheetId="17">#REF!</definedName>
    <definedName name="FIM_Primo" localSheetId="20">#REF!</definedName>
    <definedName name="FIM_Primo" localSheetId="33">#REF!</definedName>
    <definedName name="FIM_Primo" localSheetId="34">#REF!</definedName>
    <definedName name="FIM_Primo" localSheetId="54">#REF!</definedName>
    <definedName name="FIM_Primo" localSheetId="27">#REF!</definedName>
    <definedName name="FIM_Primo" localSheetId="58">#REF!</definedName>
    <definedName name="FIM_Primo" localSheetId="5">#REF!</definedName>
    <definedName name="FIM_Primo" localSheetId="6">#REF!</definedName>
    <definedName name="FIM_Primo" localSheetId="55">#REF!</definedName>
    <definedName name="FIM_Primo" localSheetId="38">#REF!</definedName>
    <definedName name="FIM_Primo" localSheetId="57">#REF!</definedName>
    <definedName name="FIM_Primo" localSheetId="8">#REF!</definedName>
    <definedName name="FIM_Primo" localSheetId="9">#REF!</definedName>
    <definedName name="FIM_Primo" localSheetId="7">#REF!</definedName>
    <definedName name="FIM_Primo" localSheetId="18">#REF!</definedName>
    <definedName name="FIM_Primo" localSheetId="24">#REF!</definedName>
    <definedName name="FIM_Primo">#REF!</definedName>
    <definedName name="FIM_Ultimo" localSheetId="40">#REF!</definedName>
    <definedName name="FIM_Ultimo" localSheetId="25">#REF!</definedName>
    <definedName name="FIM_Ultimo" localSheetId="23">#REF!</definedName>
    <definedName name="FIM_Ultimo" localSheetId="22">#REF!</definedName>
    <definedName name="FIM_Ultimo" localSheetId="16">#REF!</definedName>
    <definedName name="FIM_Ultimo" localSheetId="17">#REF!</definedName>
    <definedName name="FIM_Ultimo" localSheetId="20">#REF!</definedName>
    <definedName name="FIM_Ultimo" localSheetId="33">#REF!</definedName>
    <definedName name="FIM_Ultimo" localSheetId="34">#REF!</definedName>
    <definedName name="FIM_Ultimo" localSheetId="54">#REF!</definedName>
    <definedName name="FIM_Ultimo" localSheetId="27">#REF!</definedName>
    <definedName name="FIM_Ultimo" localSheetId="58">#REF!</definedName>
    <definedName name="FIM_Ultimo" localSheetId="5">#REF!</definedName>
    <definedName name="FIM_Ultimo" localSheetId="6">#REF!</definedName>
    <definedName name="FIM_Ultimo" localSheetId="55">#REF!</definedName>
    <definedName name="FIM_Ultimo" localSheetId="38">#REF!</definedName>
    <definedName name="FIM_Ultimo" localSheetId="57">#REF!</definedName>
    <definedName name="FIM_Ultimo" localSheetId="8">#REF!</definedName>
    <definedName name="FIM_Ultimo" localSheetId="9">#REF!</definedName>
    <definedName name="FIM_Ultimo" localSheetId="7">#REF!</definedName>
    <definedName name="FIM_Ultimo" localSheetId="18">#REF!</definedName>
    <definedName name="FIM_Ultimo" localSheetId="24">#REF!</definedName>
    <definedName name="FIM_Ultimo">#REF!</definedName>
    <definedName name="Finland" localSheetId="58">[27]Sheet1!$C$18</definedName>
    <definedName name="Finland" localSheetId="55">[27]Sheet1!$C$18</definedName>
    <definedName name="Finland" localSheetId="8">[28]Sheet1!$C$18</definedName>
    <definedName name="Finland" localSheetId="9">[28]Sheet1!$C$18</definedName>
    <definedName name="Finland" localSheetId="7">[28]Sheet1!$C$18</definedName>
    <definedName name="Finland">[29]Sheet1!$C$18</definedName>
    <definedName name="GBP_1.kv." localSheetId="40">#REF!</definedName>
    <definedName name="GBP_1.kv." localSheetId="25">#REF!</definedName>
    <definedName name="GBP_1.kv." localSheetId="23">#REF!</definedName>
    <definedName name="GBP_1.kv." localSheetId="22">#REF!</definedName>
    <definedName name="GBP_1.kv." localSheetId="16">#REF!</definedName>
    <definedName name="GBP_1.kv." localSheetId="17">#REF!</definedName>
    <definedName name="GBP_1.kv." localSheetId="20">#REF!</definedName>
    <definedName name="GBP_1.kv." localSheetId="33">#REF!</definedName>
    <definedName name="GBP_1.kv." localSheetId="34">#REF!</definedName>
    <definedName name="GBP_1.kv." localSheetId="54">#REF!</definedName>
    <definedName name="GBP_1.kv." localSheetId="27">#REF!</definedName>
    <definedName name="GBP_1.kv." localSheetId="58">#REF!</definedName>
    <definedName name="GBP_1.kv." localSheetId="5">#REF!</definedName>
    <definedName name="GBP_1.kv." localSheetId="6">#REF!</definedName>
    <definedName name="GBP_1.kv." localSheetId="55">#REF!</definedName>
    <definedName name="GBP_1.kv." localSheetId="38">#REF!</definedName>
    <definedName name="GBP_1.kv." localSheetId="57">#REF!</definedName>
    <definedName name="GBP_1.kv." localSheetId="8">#REF!</definedName>
    <definedName name="GBP_1.kv." localSheetId="9">#REF!</definedName>
    <definedName name="GBP_1.kv." localSheetId="7">#REF!</definedName>
    <definedName name="GBP_1.kv." localSheetId="18">#REF!</definedName>
    <definedName name="GBP_1.kv." localSheetId="24">#REF!</definedName>
    <definedName name="GBP_1.kv.">#REF!</definedName>
    <definedName name="GBP_2.kv." localSheetId="40">#REF!</definedName>
    <definedName name="GBP_2.kv." localSheetId="25">#REF!</definedName>
    <definedName name="GBP_2.kv." localSheetId="23">#REF!</definedName>
    <definedName name="GBP_2.kv." localSheetId="22">#REF!</definedName>
    <definedName name="GBP_2.kv." localSheetId="16">#REF!</definedName>
    <definedName name="GBP_2.kv." localSheetId="17">#REF!</definedName>
    <definedName name="GBP_2.kv." localSheetId="20">#REF!</definedName>
    <definedName name="GBP_2.kv." localSheetId="33">#REF!</definedName>
    <definedName name="GBP_2.kv." localSheetId="34">#REF!</definedName>
    <definedName name="GBP_2.kv." localSheetId="54">#REF!</definedName>
    <definedName name="GBP_2.kv." localSheetId="27">#REF!</definedName>
    <definedName name="GBP_2.kv." localSheetId="58">#REF!</definedName>
    <definedName name="GBP_2.kv." localSheetId="5">#REF!</definedName>
    <definedName name="GBP_2.kv." localSheetId="6">#REF!</definedName>
    <definedName name="GBP_2.kv." localSheetId="55">#REF!</definedName>
    <definedName name="GBP_2.kv." localSheetId="38">#REF!</definedName>
    <definedName name="GBP_2.kv." localSheetId="57">#REF!</definedName>
    <definedName name="GBP_2.kv." localSheetId="8">#REF!</definedName>
    <definedName name="GBP_2.kv." localSheetId="9">#REF!</definedName>
    <definedName name="GBP_2.kv." localSheetId="7">#REF!</definedName>
    <definedName name="GBP_2.kv." localSheetId="18">#REF!</definedName>
    <definedName name="GBP_2.kv." localSheetId="24">#REF!</definedName>
    <definedName name="GBP_2.kv.">#REF!</definedName>
    <definedName name="GBP_3.kv." localSheetId="40">#REF!</definedName>
    <definedName name="GBP_3.kv." localSheetId="25">#REF!</definedName>
    <definedName name="GBP_3.kv." localSheetId="23">#REF!</definedName>
    <definedName name="GBP_3.kv." localSheetId="22">#REF!</definedName>
    <definedName name="GBP_3.kv." localSheetId="16">#REF!</definedName>
    <definedName name="GBP_3.kv." localSheetId="17">#REF!</definedName>
    <definedName name="GBP_3.kv." localSheetId="20">#REF!</definedName>
    <definedName name="GBP_3.kv." localSheetId="33">#REF!</definedName>
    <definedName name="GBP_3.kv." localSheetId="34">#REF!</definedName>
    <definedName name="GBP_3.kv." localSheetId="54">#REF!</definedName>
    <definedName name="GBP_3.kv." localSheetId="27">#REF!</definedName>
    <definedName name="GBP_3.kv." localSheetId="58">#REF!</definedName>
    <definedName name="GBP_3.kv." localSheetId="5">#REF!</definedName>
    <definedName name="GBP_3.kv." localSheetId="6">#REF!</definedName>
    <definedName name="GBP_3.kv." localSheetId="55">#REF!</definedName>
    <definedName name="GBP_3.kv." localSheetId="38">#REF!</definedName>
    <definedName name="GBP_3.kv." localSheetId="57">#REF!</definedName>
    <definedName name="GBP_3.kv." localSheetId="8">#REF!</definedName>
    <definedName name="GBP_3.kv." localSheetId="9">#REF!</definedName>
    <definedName name="GBP_3.kv." localSheetId="7">#REF!</definedName>
    <definedName name="GBP_3.kv." localSheetId="18">#REF!</definedName>
    <definedName name="GBP_3.kv." localSheetId="24">#REF!</definedName>
    <definedName name="GBP_3.kv.">#REF!</definedName>
    <definedName name="GBP_30.06." localSheetId="40">#REF!</definedName>
    <definedName name="GBP_30.06." localSheetId="25">#REF!</definedName>
    <definedName name="GBP_30.06." localSheetId="23">#REF!</definedName>
    <definedName name="GBP_30.06." localSheetId="22">#REF!</definedName>
    <definedName name="GBP_30.06." localSheetId="16">#REF!</definedName>
    <definedName name="GBP_30.06." localSheetId="17">#REF!</definedName>
    <definedName name="GBP_30.06." localSheetId="20">#REF!</definedName>
    <definedName name="GBP_30.06." localSheetId="33">#REF!</definedName>
    <definedName name="GBP_30.06." localSheetId="34">#REF!</definedName>
    <definedName name="GBP_30.06." localSheetId="54">#REF!</definedName>
    <definedName name="GBP_30.06." localSheetId="27">#REF!</definedName>
    <definedName name="GBP_30.06." localSheetId="58">#REF!</definedName>
    <definedName name="GBP_30.06." localSheetId="5">#REF!</definedName>
    <definedName name="GBP_30.06." localSheetId="6">#REF!</definedName>
    <definedName name="GBP_30.06." localSheetId="55">#REF!</definedName>
    <definedName name="GBP_30.06." localSheetId="38">#REF!</definedName>
    <definedName name="GBP_30.06." localSheetId="57">#REF!</definedName>
    <definedName name="GBP_30.06." localSheetId="8">#REF!</definedName>
    <definedName name="GBP_30.06." localSheetId="9">#REF!</definedName>
    <definedName name="GBP_30.06." localSheetId="7">#REF!</definedName>
    <definedName name="GBP_30.06." localSheetId="18">#REF!</definedName>
    <definedName name="GBP_30.06." localSheetId="24">#REF!</definedName>
    <definedName name="GBP_30.06.">#REF!</definedName>
    <definedName name="GBP_30.09." localSheetId="40">#REF!</definedName>
    <definedName name="GBP_30.09." localSheetId="25">#REF!</definedName>
    <definedName name="GBP_30.09." localSheetId="23">#REF!</definedName>
    <definedName name="GBP_30.09." localSheetId="22">#REF!</definedName>
    <definedName name="GBP_30.09." localSheetId="16">#REF!</definedName>
    <definedName name="GBP_30.09." localSheetId="17">#REF!</definedName>
    <definedName name="GBP_30.09." localSheetId="20">#REF!</definedName>
    <definedName name="GBP_30.09." localSheetId="33">#REF!</definedName>
    <definedName name="GBP_30.09." localSheetId="34">#REF!</definedName>
    <definedName name="GBP_30.09." localSheetId="54">#REF!</definedName>
    <definedName name="GBP_30.09." localSheetId="27">#REF!</definedName>
    <definedName name="GBP_30.09." localSheetId="58">#REF!</definedName>
    <definedName name="GBP_30.09." localSheetId="5">#REF!</definedName>
    <definedName name="GBP_30.09." localSheetId="6">#REF!</definedName>
    <definedName name="GBP_30.09." localSheetId="55">#REF!</definedName>
    <definedName name="GBP_30.09." localSheetId="38">#REF!</definedName>
    <definedName name="GBP_30.09." localSheetId="57">#REF!</definedName>
    <definedName name="GBP_30.09." localSheetId="8">#REF!</definedName>
    <definedName name="GBP_30.09." localSheetId="9">#REF!</definedName>
    <definedName name="GBP_30.09." localSheetId="7">#REF!</definedName>
    <definedName name="GBP_30.09." localSheetId="18">#REF!</definedName>
    <definedName name="GBP_30.09." localSheetId="24">#REF!</definedName>
    <definedName name="GBP_30.09.">#REF!</definedName>
    <definedName name="GBP_31.03." localSheetId="40">#REF!</definedName>
    <definedName name="GBP_31.03." localSheetId="25">#REF!</definedName>
    <definedName name="GBP_31.03." localSheetId="23">#REF!</definedName>
    <definedName name="GBP_31.03." localSheetId="22">#REF!</definedName>
    <definedName name="GBP_31.03." localSheetId="16">#REF!</definedName>
    <definedName name="GBP_31.03." localSheetId="17">#REF!</definedName>
    <definedName name="GBP_31.03." localSheetId="20">#REF!</definedName>
    <definedName name="GBP_31.03." localSheetId="33">#REF!</definedName>
    <definedName name="GBP_31.03." localSheetId="34">#REF!</definedName>
    <definedName name="GBP_31.03." localSheetId="54">#REF!</definedName>
    <definedName name="GBP_31.03." localSheetId="27">#REF!</definedName>
    <definedName name="GBP_31.03." localSheetId="58">#REF!</definedName>
    <definedName name="GBP_31.03." localSheetId="5">#REF!</definedName>
    <definedName name="GBP_31.03." localSheetId="6">#REF!</definedName>
    <definedName name="GBP_31.03." localSheetId="55">#REF!</definedName>
    <definedName name="GBP_31.03." localSheetId="38">#REF!</definedName>
    <definedName name="GBP_31.03." localSheetId="57">#REF!</definedName>
    <definedName name="GBP_31.03." localSheetId="8">#REF!</definedName>
    <definedName name="GBP_31.03." localSheetId="9">#REF!</definedName>
    <definedName name="GBP_31.03." localSheetId="7">#REF!</definedName>
    <definedName name="GBP_31.03." localSheetId="18">#REF!</definedName>
    <definedName name="GBP_31.03." localSheetId="24">#REF!</definedName>
    <definedName name="GBP_31.03.">#REF!</definedName>
    <definedName name="GBP_4.kv." localSheetId="40">#REF!</definedName>
    <definedName name="GBP_4.kv." localSheetId="25">#REF!</definedName>
    <definedName name="GBP_4.kv." localSheetId="23">#REF!</definedName>
    <definedName name="GBP_4.kv." localSheetId="22">#REF!</definedName>
    <definedName name="GBP_4.kv." localSheetId="16">#REF!</definedName>
    <definedName name="GBP_4.kv." localSheetId="17">#REF!</definedName>
    <definedName name="GBP_4.kv." localSheetId="20">#REF!</definedName>
    <definedName name="GBP_4.kv." localSheetId="33">#REF!</definedName>
    <definedName name="GBP_4.kv." localSheetId="34">#REF!</definedName>
    <definedName name="GBP_4.kv." localSheetId="54">#REF!</definedName>
    <definedName name="GBP_4.kv." localSheetId="27">#REF!</definedName>
    <definedName name="GBP_4.kv." localSheetId="58">#REF!</definedName>
    <definedName name="GBP_4.kv." localSheetId="5">#REF!</definedName>
    <definedName name="GBP_4.kv." localSheetId="6">#REF!</definedName>
    <definedName name="GBP_4.kv." localSheetId="55">#REF!</definedName>
    <definedName name="GBP_4.kv." localSheetId="38">#REF!</definedName>
    <definedName name="GBP_4.kv." localSheetId="57">#REF!</definedName>
    <definedName name="GBP_4.kv." localSheetId="8">#REF!</definedName>
    <definedName name="GBP_4.kv." localSheetId="9">#REF!</definedName>
    <definedName name="GBP_4.kv." localSheetId="7">#REF!</definedName>
    <definedName name="GBP_4.kv." localSheetId="18">#REF!</definedName>
    <definedName name="GBP_4.kv." localSheetId="24">#REF!</definedName>
    <definedName name="GBP_4.kv.">#REF!</definedName>
    <definedName name="GBP_Primo" localSheetId="40">#REF!</definedName>
    <definedName name="GBP_Primo" localSheetId="25">#REF!</definedName>
    <definedName name="GBP_Primo" localSheetId="23">#REF!</definedName>
    <definedName name="GBP_Primo" localSheetId="22">#REF!</definedName>
    <definedName name="GBP_Primo" localSheetId="16">#REF!</definedName>
    <definedName name="GBP_Primo" localSheetId="17">#REF!</definedName>
    <definedName name="GBP_Primo" localSheetId="20">#REF!</definedName>
    <definedName name="GBP_Primo" localSheetId="33">#REF!</definedName>
    <definedName name="GBP_Primo" localSheetId="34">#REF!</definedName>
    <definedName name="GBP_Primo" localSheetId="54">#REF!</definedName>
    <definedName name="GBP_Primo" localSheetId="27">#REF!</definedName>
    <definedName name="GBP_Primo" localSheetId="58">#REF!</definedName>
    <definedName name="GBP_Primo" localSheetId="5">#REF!</definedName>
    <definedName name="GBP_Primo" localSheetId="6">#REF!</definedName>
    <definedName name="GBP_Primo" localSheetId="55">#REF!</definedName>
    <definedName name="GBP_Primo" localSheetId="38">#REF!</definedName>
    <definedName name="GBP_Primo" localSheetId="57">#REF!</definedName>
    <definedName name="GBP_Primo" localSheetId="8">#REF!</definedName>
    <definedName name="GBP_Primo" localSheetId="9">#REF!</definedName>
    <definedName name="GBP_Primo" localSheetId="7">#REF!</definedName>
    <definedName name="GBP_Primo" localSheetId="18">#REF!</definedName>
    <definedName name="GBP_Primo" localSheetId="24">#REF!</definedName>
    <definedName name="GBP_Primo">#REF!</definedName>
    <definedName name="GBP_Ultimo" localSheetId="40">#REF!</definedName>
    <definedName name="GBP_Ultimo" localSheetId="25">#REF!</definedName>
    <definedName name="GBP_Ultimo" localSheetId="23">#REF!</definedName>
    <definedName name="GBP_Ultimo" localSheetId="22">#REF!</definedName>
    <definedName name="GBP_Ultimo" localSheetId="16">#REF!</definedName>
    <definedName name="GBP_Ultimo" localSheetId="17">#REF!</definedName>
    <definedName name="GBP_Ultimo" localSheetId="20">#REF!</definedName>
    <definedName name="GBP_Ultimo" localSheetId="33">#REF!</definedName>
    <definedName name="GBP_Ultimo" localSheetId="34">#REF!</definedName>
    <definedName name="GBP_Ultimo" localSheetId="54">#REF!</definedName>
    <definedName name="GBP_Ultimo" localSheetId="27">#REF!</definedName>
    <definedName name="GBP_Ultimo" localSheetId="58">#REF!</definedName>
    <definedName name="GBP_Ultimo" localSheetId="5">#REF!</definedName>
    <definedName name="GBP_Ultimo" localSheetId="6">#REF!</definedName>
    <definedName name="GBP_Ultimo" localSheetId="55">#REF!</definedName>
    <definedName name="GBP_Ultimo" localSheetId="38">#REF!</definedName>
    <definedName name="GBP_Ultimo" localSheetId="57">#REF!</definedName>
    <definedName name="GBP_Ultimo" localSheetId="8">#REF!</definedName>
    <definedName name="GBP_Ultimo" localSheetId="9">#REF!</definedName>
    <definedName name="GBP_Ultimo" localSheetId="7">#REF!</definedName>
    <definedName name="GBP_Ultimo" localSheetId="18">#REF!</definedName>
    <definedName name="GBP_Ultimo" localSheetId="24">#REF!</definedName>
    <definedName name="GBP_Ultimo">#REF!</definedName>
    <definedName name="gcc" localSheetId="40">#REF!</definedName>
    <definedName name="gcc" localSheetId="25">#REF!</definedName>
    <definedName name="gcc" localSheetId="23">#REF!</definedName>
    <definedName name="gcc" localSheetId="22">#REF!</definedName>
    <definedName name="gcc" localSheetId="16">#REF!</definedName>
    <definedName name="gcc" localSheetId="17">#REF!</definedName>
    <definedName name="gcc" localSheetId="20">#REF!</definedName>
    <definedName name="gcc" localSheetId="33">#REF!</definedName>
    <definedName name="gcc" localSheetId="34">#REF!</definedName>
    <definedName name="gcc" localSheetId="54">#REF!</definedName>
    <definedName name="gcc" localSheetId="27">#REF!</definedName>
    <definedName name="gcc" localSheetId="58">#REF!</definedName>
    <definedName name="gcc" localSheetId="5">#REF!</definedName>
    <definedName name="gcc" localSheetId="6">#REF!</definedName>
    <definedName name="gcc" localSheetId="55">#REF!</definedName>
    <definedName name="gcc" localSheetId="38">#REF!</definedName>
    <definedName name="gcc" localSheetId="57">#REF!</definedName>
    <definedName name="gcc" localSheetId="8">#REF!</definedName>
    <definedName name="gcc" localSheetId="9">#REF!</definedName>
    <definedName name="gcc" localSheetId="7">#REF!</definedName>
    <definedName name="gcc" localSheetId="18">#REF!</definedName>
    <definedName name="gcc" localSheetId="24">#REF!</definedName>
    <definedName name="gcc">#REF!</definedName>
    <definedName name="gcc_other" localSheetId="40">#REF!</definedName>
    <definedName name="gcc_other" localSheetId="25">#REF!</definedName>
    <definedName name="gcc_other" localSheetId="23">#REF!</definedName>
    <definedName name="gcc_other" localSheetId="22">#REF!</definedName>
    <definedName name="gcc_other" localSheetId="16">#REF!</definedName>
    <definedName name="gcc_other" localSheetId="17">#REF!</definedName>
    <definedName name="gcc_other" localSheetId="20">#REF!</definedName>
    <definedName name="gcc_other" localSheetId="33">#REF!</definedName>
    <definedName name="gcc_other" localSheetId="34">#REF!</definedName>
    <definedName name="gcc_other" localSheetId="54">#REF!</definedName>
    <definedName name="gcc_other" localSheetId="27">#REF!</definedName>
    <definedName name="gcc_other" localSheetId="58">#REF!</definedName>
    <definedName name="gcc_other" localSheetId="5">#REF!</definedName>
    <definedName name="gcc_other" localSheetId="6">#REF!</definedName>
    <definedName name="gcc_other" localSheetId="55">#REF!</definedName>
    <definedName name="gcc_other" localSheetId="38">#REF!</definedName>
    <definedName name="gcc_other" localSheetId="57">#REF!</definedName>
    <definedName name="gcc_other" localSheetId="8">#REF!</definedName>
    <definedName name="gcc_other" localSheetId="9">#REF!</definedName>
    <definedName name="gcc_other" localSheetId="7">#REF!</definedName>
    <definedName name="gcc_other" localSheetId="18">#REF!</definedName>
    <definedName name="gcc_other" localSheetId="24">#REF!</definedName>
    <definedName name="gcc_other">#REF!</definedName>
    <definedName name="General" localSheetId="40">#REF!</definedName>
    <definedName name="General" localSheetId="25">#REF!</definedName>
    <definedName name="General" localSheetId="23">#REF!</definedName>
    <definedName name="General" localSheetId="22">#REF!</definedName>
    <definedName name="General" localSheetId="16">#REF!</definedName>
    <definedName name="General" localSheetId="17">#REF!</definedName>
    <definedName name="General" localSheetId="20">#REF!</definedName>
    <definedName name="General" localSheetId="33">#REF!</definedName>
    <definedName name="General" localSheetId="34">#REF!</definedName>
    <definedName name="General" localSheetId="54">#REF!</definedName>
    <definedName name="General" localSheetId="27">#REF!</definedName>
    <definedName name="General" localSheetId="58">#REF!</definedName>
    <definedName name="General" localSheetId="5">#REF!</definedName>
    <definedName name="General" localSheetId="6">#REF!</definedName>
    <definedName name="General" localSheetId="55">#REF!</definedName>
    <definedName name="General" localSheetId="38">#REF!</definedName>
    <definedName name="General" localSheetId="57">#REF!</definedName>
    <definedName name="General" localSheetId="8">#REF!</definedName>
    <definedName name="General" localSheetId="9">#REF!</definedName>
    <definedName name="General" localSheetId="7">#REF!</definedName>
    <definedName name="General" localSheetId="18">#REF!</definedName>
    <definedName name="General" localSheetId="24">#REF!</definedName>
    <definedName name="General">#REF!</definedName>
    <definedName name="general1" localSheetId="40">#REF!</definedName>
    <definedName name="general1" localSheetId="25">#REF!</definedName>
    <definedName name="general1" localSheetId="23">#REF!</definedName>
    <definedName name="general1" localSheetId="22">#REF!</definedName>
    <definedName name="general1" localSheetId="16">#REF!</definedName>
    <definedName name="general1" localSheetId="17">#REF!</definedName>
    <definedName name="general1" localSheetId="20">#REF!</definedName>
    <definedName name="general1" localSheetId="33">#REF!</definedName>
    <definedName name="general1" localSheetId="34">#REF!</definedName>
    <definedName name="general1" localSheetId="54">#REF!</definedName>
    <definedName name="general1" localSheetId="27">#REF!</definedName>
    <definedName name="general1" localSheetId="58">#REF!</definedName>
    <definedName name="general1" localSheetId="5">#REF!</definedName>
    <definedName name="general1" localSheetId="6">#REF!</definedName>
    <definedName name="general1" localSheetId="55">#REF!</definedName>
    <definedName name="general1" localSheetId="38">#REF!</definedName>
    <definedName name="general1" localSheetId="57">#REF!</definedName>
    <definedName name="general1" localSheetId="8">#REF!</definedName>
    <definedName name="general1" localSheetId="9">#REF!</definedName>
    <definedName name="general1" localSheetId="7">#REF!</definedName>
    <definedName name="general1" localSheetId="18">#REF!</definedName>
    <definedName name="general1" localSheetId="24">#REF!</definedName>
    <definedName name="general1">#REF!</definedName>
    <definedName name="GenInsKeyFig" localSheetId="40">#REF!</definedName>
    <definedName name="GenInsKeyFig" localSheetId="25">#REF!</definedName>
    <definedName name="GenInsKeyFig" localSheetId="23">#REF!</definedName>
    <definedName name="GenInsKeyFig" localSheetId="22">#REF!</definedName>
    <definedName name="GenInsKeyFig" localSheetId="16">#REF!</definedName>
    <definedName name="GenInsKeyFig" localSheetId="17">#REF!</definedName>
    <definedName name="GenInsKeyFig" localSheetId="20">#REF!</definedName>
    <definedName name="GenInsKeyFig" localSheetId="33">#REF!</definedName>
    <definedName name="GenInsKeyFig" localSheetId="34">#REF!</definedName>
    <definedName name="GenInsKeyFig" localSheetId="54">#REF!</definedName>
    <definedName name="GenInsKeyFig" localSheetId="27">#REF!</definedName>
    <definedName name="GenInsKeyFig" localSheetId="58">#REF!</definedName>
    <definedName name="GenInsKeyFig" localSheetId="5">#REF!</definedName>
    <definedName name="GenInsKeyFig" localSheetId="6">#REF!</definedName>
    <definedName name="GenInsKeyFig" localSheetId="55">#REF!</definedName>
    <definedName name="GenInsKeyFig" localSheetId="38">#REF!</definedName>
    <definedName name="GenInsKeyFig" localSheetId="57">#REF!</definedName>
    <definedName name="GenInsKeyFig" localSheetId="8">#REF!</definedName>
    <definedName name="GenInsKeyFig" localSheetId="9">#REF!</definedName>
    <definedName name="GenInsKeyFig" localSheetId="7">#REF!</definedName>
    <definedName name="GenInsKeyFig" localSheetId="18">#REF!</definedName>
    <definedName name="GenInsKeyFig" localSheetId="24">#REF!</definedName>
    <definedName name="GenInsKeyFig">#REF!</definedName>
    <definedName name="ggg" localSheetId="40" hidden="1">{"5 * utfall + budget",#N/A,FALSE,"T-0298";"5 * bolag",#N/A,FALSE,"T-0298";"Unibank, utfall alla",#N/A,FALSE,"T-0298";#N/A,#N/A,FALSE,"Koncernskulder";#N/A,#N/A,FALSE,"Koncernfakturering"}</definedName>
    <definedName name="ggg" localSheetId="25" hidden="1">{"5 * utfall + budget",#N/A,FALSE,"T-0298";"5 * bolag",#N/A,FALSE,"T-0298";"Unibank, utfall alla",#N/A,FALSE,"T-0298";#N/A,#N/A,FALSE,"Koncernskulder";#N/A,#N/A,FALSE,"Koncernfakturering"}</definedName>
    <definedName name="ggg" localSheetId="23" hidden="1">{"5 * utfall + budget",#N/A,FALSE,"T-0298";"5 * bolag",#N/A,FALSE,"T-0298";"Unibank, utfall alla",#N/A,FALSE,"T-0298";#N/A,#N/A,FALSE,"Koncernskulder";#N/A,#N/A,FALSE,"Koncernfakturering"}</definedName>
    <definedName name="ggg" localSheetId="22" hidden="1">{"5 * utfall + budget",#N/A,FALSE,"T-0298";"5 * bolag",#N/A,FALSE,"T-0298";"Unibank, utfall alla",#N/A,FALSE,"T-0298";#N/A,#N/A,FALSE,"Koncernskulder";#N/A,#N/A,FALSE,"Koncernfakturering"}</definedName>
    <definedName name="ggg" localSheetId="16" hidden="1">{"5 * utfall + budget",#N/A,FALSE,"T-0298";"5 * bolag",#N/A,FALSE,"T-0298";"Unibank, utfall alla",#N/A,FALSE,"T-0298";#N/A,#N/A,FALSE,"Koncernskulder";#N/A,#N/A,FALSE,"Koncernfakturering"}</definedName>
    <definedName name="ggg" localSheetId="17" hidden="1">{"5 * utfall + budget",#N/A,FALSE,"T-0298";"5 * bolag",#N/A,FALSE,"T-0298";"Unibank, utfall alla",#N/A,FALSE,"T-0298";#N/A,#N/A,FALSE,"Koncernskulder";#N/A,#N/A,FALSE,"Koncernfakturering"}</definedName>
    <definedName name="ggg" localSheetId="20" hidden="1">{"5 * utfall + budget",#N/A,FALSE,"T-0298";"5 * bolag",#N/A,FALSE,"T-0298";"Unibank, utfall alla",#N/A,FALSE,"T-0298";#N/A,#N/A,FALSE,"Koncernskulder";#N/A,#N/A,FALSE,"Koncernfakturering"}</definedName>
    <definedName name="ggg" localSheetId="33" hidden="1">{"5 * utfall + budget",#N/A,FALSE,"T-0298";"5 * bolag",#N/A,FALSE,"T-0298";"Unibank, utfall alla",#N/A,FALSE,"T-0298";#N/A,#N/A,FALSE,"Koncernskulder";#N/A,#N/A,FALSE,"Koncernfakturering"}</definedName>
    <definedName name="ggg" localSheetId="34" hidden="1">{"5 * utfall + budget",#N/A,FALSE,"T-0298";"5 * bolag",#N/A,FALSE,"T-0298";"Unibank, utfall alla",#N/A,FALSE,"T-0298";#N/A,#N/A,FALSE,"Koncernskulder";#N/A,#N/A,FALSE,"Koncernfakturering"}</definedName>
    <definedName name="ggg" localSheetId="30" hidden="1">{"5 * utfall + budget",#N/A,FALSE,"T-0298";"5 * bolag",#N/A,FALSE,"T-0298";"Unibank, utfall alla",#N/A,FALSE,"T-0298";#N/A,#N/A,FALSE,"Koncernskulder";#N/A,#N/A,FALSE,"Koncernfakturering"}</definedName>
    <definedName name="ggg" localSheetId="54" hidden="1">{"5 * utfall + budget",#N/A,FALSE,"T-0298";"5 * bolag",#N/A,FALSE,"T-0298";"Unibank, utfall alla",#N/A,FALSE,"T-0298";#N/A,#N/A,FALSE,"Koncernskulder";#N/A,#N/A,FALSE,"Koncernfakturering"}</definedName>
    <definedName name="ggg" localSheetId="27" hidden="1">{"5 * utfall + budget",#N/A,FALSE,"T-0298";"5 * bolag",#N/A,FALSE,"T-0298";"Unibank, utfall alla",#N/A,FALSE,"T-0298";#N/A,#N/A,FALSE,"Koncernskulder";#N/A,#N/A,FALSE,"Koncernfakturering"}</definedName>
    <definedName name="ggg" localSheetId="58" hidden="1">{"5 * utfall + budget",#N/A,FALSE,"T-0298";"5 * bolag",#N/A,FALSE,"T-0298";"Unibank, utfall alla",#N/A,FALSE,"T-0298";#N/A,#N/A,FALSE,"Koncernskulder";#N/A,#N/A,FALSE,"Koncernfakturering"}</definedName>
    <definedName name="ggg" localSheetId="5" hidden="1">{"5 * utfall + budget",#N/A,FALSE,"T-0298";"5 * bolag",#N/A,FALSE,"T-0298";"Unibank, utfall alla",#N/A,FALSE,"T-0298";#N/A,#N/A,FALSE,"Koncernskulder";#N/A,#N/A,FALSE,"Koncernfakturering"}</definedName>
    <definedName name="ggg" localSheetId="6" hidden="1">{"5 * utfall + budget",#N/A,FALSE,"T-0298";"5 * bolag",#N/A,FALSE,"T-0298";"Unibank, utfall alla",#N/A,FALSE,"T-0298";#N/A,#N/A,FALSE,"Koncernskulder";#N/A,#N/A,FALSE,"Koncernfakturering"}</definedName>
    <definedName name="ggg" localSheetId="55" hidden="1">{"5 * utfall + budget",#N/A,FALSE,"T-0298";"5 * bolag",#N/A,FALSE,"T-0298";"Unibank, utfall alla",#N/A,FALSE,"T-0298";#N/A,#N/A,FALSE,"Koncernskulder";#N/A,#N/A,FALSE,"Koncernfakturering"}</definedName>
    <definedName name="ggg" localSheetId="38" hidden="1">{"5 * utfall + budget",#N/A,FALSE,"T-0298";"5 * bolag",#N/A,FALSE,"T-0298";"Unibank, utfall alla",#N/A,FALSE,"T-0298";#N/A,#N/A,FALSE,"Koncernskulder";#N/A,#N/A,FALSE,"Koncernfakturering"}</definedName>
    <definedName name="ggg" localSheetId="57" hidden="1">{"5 * utfall + budget",#N/A,FALSE,"T-0298";"5 * bolag",#N/A,FALSE,"T-0298";"Unibank, utfall alla",#N/A,FALSE,"T-0298";#N/A,#N/A,FALSE,"Koncernskulder";#N/A,#N/A,FALSE,"Koncernfakturering"}</definedName>
    <definedName name="ggg" localSheetId="8" hidden="1">{"5 * utfall + budget",#N/A,FALSE,"T-0298";"5 * bolag",#N/A,FALSE,"T-0298";"Unibank, utfall alla",#N/A,FALSE,"T-0298";#N/A,#N/A,FALSE,"Koncernskulder";#N/A,#N/A,FALSE,"Koncernfakturering"}</definedName>
    <definedName name="ggg" localSheetId="9" hidden="1">{"5 * utfall + budget",#N/A,FALSE,"T-0298";"5 * bolag",#N/A,FALSE,"T-0298";"Unibank, utfall alla",#N/A,FALSE,"T-0298";#N/A,#N/A,FALSE,"Koncernskulder";#N/A,#N/A,FALSE,"Koncernfakturering"}</definedName>
    <definedName name="ggg" localSheetId="7" hidden="1">{"5 * utfall + budget",#N/A,FALSE,"T-0298";"5 * bolag",#N/A,FALSE,"T-0298";"Unibank, utfall alla",#N/A,FALSE,"T-0298";#N/A,#N/A,FALSE,"Koncernskulder";#N/A,#N/A,FALSE,"Koncernfakturering"}</definedName>
    <definedName name="ggg" localSheetId="18" hidden="1">{"5 * utfall + budget",#N/A,FALSE,"T-0298";"5 * bolag",#N/A,FALSE,"T-0298";"Unibank, utfall alla",#N/A,FALSE,"T-0298";#N/A,#N/A,FALSE,"Koncernskulder";#N/A,#N/A,FALSE,"Koncernfakturering"}</definedName>
    <definedName name="ggg" localSheetId="45" hidden="1">{"5 * utfall + budget",#N/A,FALSE,"T-0298";"5 * bolag",#N/A,FALSE,"T-0298";"Unibank, utfall alla",#N/A,FALSE,"T-0298";#N/A,#N/A,FALSE,"Koncernskulder";#N/A,#N/A,FALSE,"Koncernfakturering"}</definedName>
    <definedName name="ggg" localSheetId="41" hidden="1">{"5 * utfall + budget",#N/A,FALSE,"T-0298";"5 * bolag",#N/A,FALSE,"T-0298";"Unibank, utfall alla",#N/A,FALSE,"T-0298";#N/A,#N/A,FALSE,"Koncernskulder";#N/A,#N/A,FALSE,"Koncernfakturering"}</definedName>
    <definedName name="ggg" localSheetId="39" hidden="1">{"5 * utfall + budget",#N/A,FALSE,"T-0298";"5 * bolag",#N/A,FALSE,"T-0298";"Unibank, utfall alla",#N/A,FALSE,"T-0298";#N/A,#N/A,FALSE,"Koncernskulder";#N/A,#N/A,FALSE,"Koncernfakturering"}</definedName>
    <definedName name="ggg" localSheetId="24" hidden="1">{"5 * utfall + budget",#N/A,FALSE,"T-0298";"5 * bolag",#N/A,FALSE,"T-0298";"Unibank, utfall alla",#N/A,FALSE,"T-0298";#N/A,#N/A,FALSE,"Koncernskulder";#N/A,#N/A,FALSE,"Koncernfakturering"}</definedName>
    <definedName name="ggg" hidden="1">{"5 * utfall + budget",#N/A,FALSE,"T-0298";"5 * bolag",#N/A,FALSE,"T-0298";"Unibank, utfall alla",#N/A,FALSE,"T-0298";#N/A,#N/A,FALSE,"Koncernskulder";#N/A,#N/A,FALSE,"Koncernfakturering"}</definedName>
    <definedName name="GROUP" localSheetId="34">OFFSET('[14]Chart Losses'!$I$7,COUNT('[14]Chart Losses'!$I$7:$I$50)-'[14]Chart Losses'!$H$1,,'[14]Chart Losses'!$H$1)</definedName>
    <definedName name="GROUP" localSheetId="30">OFFSET('[14]Chart Losses'!$I$7,COUNT('[14]Chart Losses'!$I$7:$I$50)-'[14]Chart Losses'!$H$1,,'[14]Chart Losses'!$H$1)</definedName>
    <definedName name="GROUP" localSheetId="58">OFFSET('[15]Chart Losses'!$I$7,COUNT('[15]Chart Losses'!$I$7:$I$50)-'[15]Chart Losses'!$H$1,,'[15]Chart Losses'!$H$1)</definedName>
    <definedName name="GROUP" localSheetId="55">OFFSET('[15]Chart Losses'!$I$7,COUNT('[15]Chart Losses'!$I$7:$I$50)-'[15]Chart Losses'!$H$1,,'[15]Chart Losses'!$H$1)</definedName>
    <definedName name="GROUP" localSheetId="8">OFFSET('[16]Chart Losses'!$I$7,COUNT('[16]Chart Losses'!$I$7:$I$50)-'[16]Chart Losses'!$H$1,,'[16]Chart Losses'!$H$1)</definedName>
    <definedName name="GROUP" localSheetId="9">OFFSET('[16]Chart Losses'!$I$7,COUNT('[16]Chart Losses'!$I$7:$I$50)-'[16]Chart Losses'!$H$1,,'[16]Chart Losses'!$H$1)</definedName>
    <definedName name="GROUP" localSheetId="7">OFFSET('[16]Chart Losses'!$I$7,COUNT('[16]Chart Losses'!$I$7:$I$50)-'[16]Chart Losses'!$H$1,,'[16]Chart Losses'!$H$1)</definedName>
    <definedName name="GROUP">OFFSET('[14]Chart Losses'!$I$7,COUNT('[14]Chart Losses'!$I$7:$I$50)-'[14]Chart Losses'!$H$1,,'[14]Chart Losses'!$H$1)</definedName>
    <definedName name="GroupQ" localSheetId="40">#REF!</definedName>
    <definedName name="GroupQ" localSheetId="25">#REF!</definedName>
    <definedName name="GroupQ" localSheetId="23">#REF!</definedName>
    <definedName name="GroupQ" localSheetId="22">#REF!</definedName>
    <definedName name="GroupQ" localSheetId="16">#REF!</definedName>
    <definedName name="GroupQ" localSheetId="17">#REF!</definedName>
    <definedName name="GroupQ" localSheetId="20">#REF!</definedName>
    <definedName name="GroupQ" localSheetId="33">#REF!</definedName>
    <definedName name="GroupQ" localSheetId="34">#REF!</definedName>
    <definedName name="GroupQ" localSheetId="54">#REF!</definedName>
    <definedName name="GroupQ" localSheetId="27">#REF!</definedName>
    <definedName name="GroupQ" localSheetId="58">#REF!</definedName>
    <definedName name="GroupQ" localSheetId="5">#REF!</definedName>
    <definedName name="GroupQ" localSheetId="6">#REF!</definedName>
    <definedName name="GroupQ" localSheetId="55">#REF!</definedName>
    <definedName name="GroupQ" localSheetId="38">#REF!</definedName>
    <definedName name="GroupQ" localSheetId="57">#REF!</definedName>
    <definedName name="GroupQ" localSheetId="8">#REF!</definedName>
    <definedName name="GroupQ" localSheetId="9">#REF!</definedName>
    <definedName name="GroupQ" localSheetId="7">#REF!</definedName>
    <definedName name="GroupQ" localSheetId="18">#REF!</definedName>
    <definedName name="GroupQ" localSheetId="24">#REF!</definedName>
    <definedName name="GroupQ">#REF!</definedName>
    <definedName name="GroupYTD" localSheetId="40">#REF!</definedName>
    <definedName name="GroupYTD" localSheetId="25">#REF!</definedName>
    <definedName name="GroupYTD" localSheetId="23">#REF!</definedName>
    <definedName name="GroupYTD" localSheetId="22">#REF!</definedName>
    <definedName name="GroupYTD" localSheetId="16">#REF!</definedName>
    <definedName name="GroupYTD" localSheetId="17">#REF!</definedName>
    <definedName name="GroupYTD" localSheetId="20">#REF!</definedName>
    <definedName name="GroupYTD" localSheetId="33">#REF!</definedName>
    <definedName name="GroupYTD" localSheetId="34">#REF!</definedName>
    <definedName name="GroupYTD" localSheetId="54">#REF!</definedName>
    <definedName name="GroupYTD" localSheetId="27">#REF!</definedName>
    <definedName name="GroupYTD" localSheetId="58">#REF!</definedName>
    <definedName name="GroupYTD" localSheetId="5">#REF!</definedName>
    <definedName name="GroupYTD" localSheetId="6">#REF!</definedName>
    <definedName name="GroupYTD" localSheetId="55">#REF!</definedName>
    <definedName name="GroupYTD" localSheetId="38">#REF!</definedName>
    <definedName name="GroupYTD" localSheetId="57">#REF!</definedName>
    <definedName name="GroupYTD" localSheetId="8">#REF!</definedName>
    <definedName name="GroupYTD" localSheetId="9">#REF!</definedName>
    <definedName name="GroupYTD" localSheetId="7">#REF!</definedName>
    <definedName name="GroupYTD" localSheetId="18">#REF!</definedName>
    <definedName name="GroupYTD" localSheetId="24">#REF!</definedName>
    <definedName name="GroupYTD">#REF!</definedName>
    <definedName name="gw" localSheetId="40" hidden="1">{"5 * utfall + budget",#N/A,FALSE,"T-0298";"5 * bolag",#N/A,FALSE,"T-0298";"Unibank, utfall alla",#N/A,FALSE,"T-0298";#N/A,#N/A,FALSE,"Koncernskulder";#N/A,#N/A,FALSE,"Koncernfakturering"}</definedName>
    <definedName name="gw" localSheetId="25" hidden="1">{"5 * utfall + budget",#N/A,FALSE,"T-0298";"5 * bolag",#N/A,FALSE,"T-0298";"Unibank, utfall alla",#N/A,FALSE,"T-0298";#N/A,#N/A,FALSE,"Koncernskulder";#N/A,#N/A,FALSE,"Koncernfakturering"}</definedName>
    <definedName name="gw" localSheetId="23" hidden="1">{"5 * utfall + budget",#N/A,FALSE,"T-0298";"5 * bolag",#N/A,FALSE,"T-0298";"Unibank, utfall alla",#N/A,FALSE,"T-0298";#N/A,#N/A,FALSE,"Koncernskulder";#N/A,#N/A,FALSE,"Koncernfakturering"}</definedName>
    <definedName name="gw" localSheetId="22" hidden="1">{"5 * utfall + budget",#N/A,FALSE,"T-0298";"5 * bolag",#N/A,FALSE,"T-0298";"Unibank, utfall alla",#N/A,FALSE,"T-0298";#N/A,#N/A,FALSE,"Koncernskulder";#N/A,#N/A,FALSE,"Koncernfakturering"}</definedName>
    <definedName name="gw" localSheetId="16" hidden="1">{"5 * utfall + budget",#N/A,FALSE,"T-0298";"5 * bolag",#N/A,FALSE,"T-0298";"Unibank, utfall alla",#N/A,FALSE,"T-0298";#N/A,#N/A,FALSE,"Koncernskulder";#N/A,#N/A,FALSE,"Koncernfakturering"}</definedName>
    <definedName name="gw" localSheetId="17" hidden="1">{"5 * utfall + budget",#N/A,FALSE,"T-0298";"5 * bolag",#N/A,FALSE,"T-0298";"Unibank, utfall alla",#N/A,FALSE,"T-0298";#N/A,#N/A,FALSE,"Koncernskulder";#N/A,#N/A,FALSE,"Koncernfakturering"}</definedName>
    <definedName name="gw" localSheetId="20" hidden="1">{"5 * utfall + budget",#N/A,FALSE,"T-0298";"5 * bolag",#N/A,FALSE,"T-0298";"Unibank, utfall alla",#N/A,FALSE,"T-0298";#N/A,#N/A,FALSE,"Koncernskulder";#N/A,#N/A,FALSE,"Koncernfakturering"}</definedName>
    <definedName name="gw" localSheetId="33" hidden="1">{"5 * utfall + budget",#N/A,FALSE,"T-0298";"5 * bolag",#N/A,FALSE,"T-0298";"Unibank, utfall alla",#N/A,FALSE,"T-0298";#N/A,#N/A,FALSE,"Koncernskulder";#N/A,#N/A,FALSE,"Koncernfakturering"}</definedName>
    <definedName name="gw" localSheetId="34" hidden="1">{"5 * utfall + budget",#N/A,FALSE,"T-0298";"5 * bolag",#N/A,FALSE,"T-0298";"Unibank, utfall alla",#N/A,FALSE,"T-0298";#N/A,#N/A,FALSE,"Koncernskulder";#N/A,#N/A,FALSE,"Koncernfakturering"}</definedName>
    <definedName name="gw" localSheetId="30" hidden="1">{"5 * utfall + budget",#N/A,FALSE,"T-0298";"5 * bolag",#N/A,FALSE,"T-0298";"Unibank, utfall alla",#N/A,FALSE,"T-0298";#N/A,#N/A,FALSE,"Koncernskulder";#N/A,#N/A,FALSE,"Koncernfakturering"}</definedName>
    <definedName name="gw" localSheetId="54" hidden="1">{"5 * utfall + budget",#N/A,FALSE,"T-0298";"5 * bolag",#N/A,FALSE,"T-0298";"Unibank, utfall alla",#N/A,FALSE,"T-0298";#N/A,#N/A,FALSE,"Koncernskulder";#N/A,#N/A,FALSE,"Koncernfakturering"}</definedName>
    <definedName name="gw" localSheetId="27" hidden="1">{"5 * utfall + budget",#N/A,FALSE,"T-0298";"5 * bolag",#N/A,FALSE,"T-0298";"Unibank, utfall alla",#N/A,FALSE,"T-0298";#N/A,#N/A,FALSE,"Koncernskulder";#N/A,#N/A,FALSE,"Koncernfakturering"}</definedName>
    <definedName name="gw" localSheetId="58" hidden="1">{"5 * utfall + budget",#N/A,FALSE,"T-0298";"5 * bolag",#N/A,FALSE,"T-0298";"Unibank, utfall alla",#N/A,FALSE,"T-0298";#N/A,#N/A,FALSE,"Koncernskulder";#N/A,#N/A,FALSE,"Koncernfakturering"}</definedName>
    <definedName name="gw" localSheetId="5" hidden="1">{"5 * utfall + budget",#N/A,FALSE,"T-0298";"5 * bolag",#N/A,FALSE,"T-0298";"Unibank, utfall alla",#N/A,FALSE,"T-0298";#N/A,#N/A,FALSE,"Koncernskulder";#N/A,#N/A,FALSE,"Koncernfakturering"}</definedName>
    <definedName name="gw" localSheetId="6" hidden="1">{"5 * utfall + budget",#N/A,FALSE,"T-0298";"5 * bolag",#N/A,FALSE,"T-0298";"Unibank, utfall alla",#N/A,FALSE,"T-0298";#N/A,#N/A,FALSE,"Koncernskulder";#N/A,#N/A,FALSE,"Koncernfakturering"}</definedName>
    <definedName name="gw" localSheetId="55" hidden="1">{"5 * utfall + budget",#N/A,FALSE,"T-0298";"5 * bolag",#N/A,FALSE,"T-0298";"Unibank, utfall alla",#N/A,FALSE,"T-0298";#N/A,#N/A,FALSE,"Koncernskulder";#N/A,#N/A,FALSE,"Koncernfakturering"}</definedName>
    <definedName name="gw" localSheetId="38" hidden="1">{"5 * utfall + budget",#N/A,FALSE,"T-0298";"5 * bolag",#N/A,FALSE,"T-0298";"Unibank, utfall alla",#N/A,FALSE,"T-0298";#N/A,#N/A,FALSE,"Koncernskulder";#N/A,#N/A,FALSE,"Koncernfakturering"}</definedName>
    <definedName name="gw" localSheetId="57" hidden="1">{"5 * utfall + budget",#N/A,FALSE,"T-0298";"5 * bolag",#N/A,FALSE,"T-0298";"Unibank, utfall alla",#N/A,FALSE,"T-0298";#N/A,#N/A,FALSE,"Koncernskulder";#N/A,#N/A,FALSE,"Koncernfakturering"}</definedName>
    <definedName name="gw" localSheetId="8" hidden="1">{"5 * utfall + budget",#N/A,FALSE,"T-0298";"5 * bolag",#N/A,FALSE,"T-0298";"Unibank, utfall alla",#N/A,FALSE,"T-0298";#N/A,#N/A,FALSE,"Koncernskulder";#N/A,#N/A,FALSE,"Koncernfakturering"}</definedName>
    <definedName name="gw" localSheetId="9" hidden="1">{"5 * utfall + budget",#N/A,FALSE,"T-0298";"5 * bolag",#N/A,FALSE,"T-0298";"Unibank, utfall alla",#N/A,FALSE,"T-0298";#N/A,#N/A,FALSE,"Koncernskulder";#N/A,#N/A,FALSE,"Koncernfakturering"}</definedName>
    <definedName name="gw" localSheetId="7" hidden="1">{"5 * utfall + budget",#N/A,FALSE,"T-0298";"5 * bolag",#N/A,FALSE,"T-0298";"Unibank, utfall alla",#N/A,FALSE,"T-0298";#N/A,#N/A,FALSE,"Koncernskulder";#N/A,#N/A,FALSE,"Koncernfakturering"}</definedName>
    <definedName name="gw" localSheetId="18" hidden="1">{"5 * utfall + budget",#N/A,FALSE,"T-0298";"5 * bolag",#N/A,FALSE,"T-0298";"Unibank, utfall alla",#N/A,FALSE,"T-0298";#N/A,#N/A,FALSE,"Koncernskulder";#N/A,#N/A,FALSE,"Koncernfakturering"}</definedName>
    <definedName name="gw" localSheetId="45" hidden="1">{"5 * utfall + budget",#N/A,FALSE,"T-0298";"5 * bolag",#N/A,FALSE,"T-0298";"Unibank, utfall alla",#N/A,FALSE,"T-0298";#N/A,#N/A,FALSE,"Koncernskulder";#N/A,#N/A,FALSE,"Koncernfakturering"}</definedName>
    <definedName name="gw" localSheetId="41" hidden="1">{"5 * utfall + budget",#N/A,FALSE,"T-0298";"5 * bolag",#N/A,FALSE,"T-0298";"Unibank, utfall alla",#N/A,FALSE,"T-0298";#N/A,#N/A,FALSE,"Koncernskulder";#N/A,#N/A,FALSE,"Koncernfakturering"}</definedName>
    <definedName name="gw" localSheetId="39" hidden="1">{"5 * utfall + budget",#N/A,FALSE,"T-0298";"5 * bolag",#N/A,FALSE,"T-0298";"Unibank, utfall alla",#N/A,FALSE,"T-0298";#N/A,#N/A,FALSE,"Koncernskulder";#N/A,#N/A,FALSE,"Koncernfakturering"}</definedName>
    <definedName name="gw" localSheetId="24" hidden="1">{"5 * utfall + budget",#N/A,FALSE,"T-0298";"5 * bolag",#N/A,FALSE,"T-0298";"Unibank, utfall alla",#N/A,FALSE,"T-0298";#N/A,#N/A,FALSE,"Koncernskulder";#N/A,#N/A,FALSE,"Koncernfakturering"}</definedName>
    <definedName name="gw" hidden="1">{"5 * utfall + budget",#N/A,FALSE,"T-0298";"5 * bolag",#N/A,FALSE,"T-0298";"Unibank, utfall alla",#N/A,FALSE,"T-0298";#N/A,#N/A,FALSE,"Koncernskulder";#N/A,#N/A,FALSE,"Koncernfakturering"}</definedName>
    <definedName name="HOUSE" localSheetId="34">OFFSET('[14]Chart Losses'!$K$7,COUNT('[14]Chart Losses'!$K$7:$K$50)-'[14]Chart Losses'!$H$1,,'[14]Chart Losses'!$H$1)</definedName>
    <definedName name="HOUSE" localSheetId="30">OFFSET('[14]Chart Losses'!$K$7,COUNT('[14]Chart Losses'!$K$7:$K$50)-'[14]Chart Losses'!$H$1,,'[14]Chart Losses'!$H$1)</definedName>
    <definedName name="HOUSE" localSheetId="58">OFFSET('[15]Chart Losses'!$K$7,COUNT('[15]Chart Losses'!$K$7:$K$50)-'[15]Chart Losses'!$H$1,,'[15]Chart Losses'!$H$1)</definedName>
    <definedName name="HOUSE" localSheetId="55">OFFSET('[15]Chart Losses'!$K$7,COUNT('[15]Chart Losses'!$K$7:$K$50)-'[15]Chart Losses'!$H$1,,'[15]Chart Losses'!$H$1)</definedName>
    <definedName name="HOUSE" localSheetId="8">OFFSET('[16]Chart Losses'!$K$7,COUNT('[16]Chart Losses'!$K$7:$K$50)-'[16]Chart Losses'!$H$1,,'[16]Chart Losses'!$H$1)</definedName>
    <definedName name="HOUSE" localSheetId="9">OFFSET('[16]Chart Losses'!$K$7,COUNT('[16]Chart Losses'!$K$7:$K$50)-'[16]Chart Losses'!$H$1,,'[16]Chart Losses'!$H$1)</definedName>
    <definedName name="HOUSE" localSheetId="7">OFFSET('[16]Chart Losses'!$K$7,COUNT('[16]Chart Losses'!$K$7:$K$50)-'[16]Chart Losses'!$H$1,,'[16]Chart Losses'!$H$1)</definedName>
    <definedName name="HOUSE">OFFSET('[14]Chart Losses'!$K$7,COUNT('[14]Chart Losses'!$K$7:$K$50)-'[14]Chart Losses'!$H$1,,'[14]Chart Losses'!$H$1)</definedName>
    <definedName name="HTML1_1" hidden="1">"'[BILAGOR.XLS]M&amp;I  T-FOND'!$A$1:$Z$62"</definedName>
    <definedName name="HTML1_11" hidden="1">1</definedName>
    <definedName name="HTML1_12" hidden="1">"J:\INTERNT\EKONOMI\BUDGET\MyHTML.htm"</definedName>
    <definedName name="HTML1_2" hidden="1">1</definedName>
    <definedName name="HTML1_3" hidden="1">"BILAGOR"</definedName>
    <definedName name="HTML1_4" hidden="1">"M&amp;I  T-FOND"</definedName>
    <definedName name="HTML1_6" hidden="1">1</definedName>
    <definedName name="HTML1_7" hidden="1">1</definedName>
    <definedName name="HTML1_8" hidden="1">35096</definedName>
    <definedName name="HTML1_9" hidden="1">"-"</definedName>
    <definedName name="HTMLCount" hidden="1">1</definedName>
    <definedName name="iib" localSheetId="40">#REF!</definedName>
    <definedName name="iib" localSheetId="25">#REF!</definedName>
    <definedName name="iib" localSheetId="23">#REF!</definedName>
    <definedName name="iib" localSheetId="22">#REF!</definedName>
    <definedName name="iib" localSheetId="16">#REF!</definedName>
    <definedName name="iib" localSheetId="17">#REF!</definedName>
    <definedName name="iib" localSheetId="20">#REF!</definedName>
    <definedName name="iib" localSheetId="33">#REF!</definedName>
    <definedName name="iib" localSheetId="34">#REF!</definedName>
    <definedName name="iib" localSheetId="54">#REF!</definedName>
    <definedName name="iib" localSheetId="27">#REF!</definedName>
    <definedName name="iib" localSheetId="58">#REF!</definedName>
    <definedName name="iib" localSheetId="5">#REF!</definedName>
    <definedName name="iib" localSheetId="6">#REF!</definedName>
    <definedName name="iib" localSheetId="55">#REF!</definedName>
    <definedName name="iib" localSheetId="38">#REF!</definedName>
    <definedName name="iib" localSheetId="57">#REF!</definedName>
    <definedName name="iib" localSheetId="8">#REF!</definedName>
    <definedName name="iib" localSheetId="9">#REF!</definedName>
    <definedName name="iib" localSheetId="7">#REF!</definedName>
    <definedName name="iib" localSheetId="18">#REF!</definedName>
    <definedName name="iib" localSheetId="24">#REF!</definedName>
    <definedName name="iib">#REF!</definedName>
    <definedName name="iib_total" localSheetId="40">#REF!</definedName>
    <definedName name="iib_total" localSheetId="25">#REF!</definedName>
    <definedName name="iib_total" localSheetId="23">#REF!</definedName>
    <definedName name="iib_total" localSheetId="22">#REF!</definedName>
    <definedName name="iib_total" localSheetId="16">#REF!</definedName>
    <definedName name="iib_total" localSheetId="17">#REF!</definedName>
    <definedName name="iib_total" localSheetId="20">#REF!</definedName>
    <definedName name="iib_total" localSheetId="33">#REF!</definedName>
    <definedName name="iib_total" localSheetId="34">#REF!</definedName>
    <definedName name="iib_total" localSheetId="54">#REF!</definedName>
    <definedName name="iib_total" localSheetId="27">#REF!</definedName>
    <definedName name="iib_total" localSheetId="58">#REF!</definedName>
    <definedName name="iib_total" localSheetId="5">#REF!</definedName>
    <definedName name="iib_total" localSheetId="6">#REF!</definedName>
    <definedName name="iib_total" localSheetId="55">#REF!</definedName>
    <definedName name="iib_total" localSheetId="38">#REF!</definedName>
    <definedName name="iib_total" localSheetId="57">#REF!</definedName>
    <definedName name="iib_total" localSheetId="8">#REF!</definedName>
    <definedName name="iib_total" localSheetId="9">#REF!</definedName>
    <definedName name="iib_total" localSheetId="7">#REF!</definedName>
    <definedName name="iib_total" localSheetId="18">#REF!</definedName>
    <definedName name="iib_total" localSheetId="24">#REF!</definedName>
    <definedName name="iib_total">#REF!</definedName>
    <definedName name="Income" localSheetId="40">#REF!</definedName>
    <definedName name="Income" localSheetId="25">#REF!</definedName>
    <definedName name="Income" localSheetId="23">#REF!</definedName>
    <definedName name="Income" localSheetId="22">#REF!</definedName>
    <definedName name="Income" localSheetId="16">#REF!</definedName>
    <definedName name="Income" localSheetId="17">#REF!</definedName>
    <definedName name="Income" localSheetId="20">#REF!</definedName>
    <definedName name="Income" localSheetId="33">#REF!</definedName>
    <definedName name="Income" localSheetId="34">#REF!</definedName>
    <definedName name="Income" localSheetId="54">#REF!</definedName>
    <definedName name="Income" localSheetId="27">#REF!</definedName>
    <definedName name="Income" localSheetId="58">#REF!</definedName>
    <definedName name="Income" localSheetId="5">#REF!</definedName>
    <definedName name="Income" localSheetId="6">#REF!</definedName>
    <definedName name="Income" localSheetId="55">#REF!</definedName>
    <definedName name="Income" localSheetId="38">#REF!</definedName>
    <definedName name="Income" localSheetId="57">#REF!</definedName>
    <definedName name="Income" localSheetId="8">#REF!</definedName>
    <definedName name="Income" localSheetId="9">#REF!</definedName>
    <definedName name="Income" localSheetId="7">#REF!</definedName>
    <definedName name="Income" localSheetId="18">#REF!</definedName>
    <definedName name="Income" localSheetId="24">#REF!</definedName>
    <definedName name="Income">#REF!</definedName>
    <definedName name="Income_statement__________________________________________________________SEKm" localSheetId="40">#REF!</definedName>
    <definedName name="Income_statement__________________________________________________________SEKm" localSheetId="25">#REF!</definedName>
    <definedName name="Income_statement__________________________________________________________SEKm" localSheetId="23">#REF!</definedName>
    <definedName name="Income_statement__________________________________________________________SEKm" localSheetId="22">#REF!</definedName>
    <definedName name="Income_statement__________________________________________________________SEKm" localSheetId="16">#REF!</definedName>
    <definedName name="Income_statement__________________________________________________________SEKm" localSheetId="17">#REF!</definedName>
    <definedName name="Income_statement__________________________________________________________SEKm" localSheetId="20">#REF!</definedName>
    <definedName name="Income_statement__________________________________________________________SEKm" localSheetId="33">#REF!</definedName>
    <definedName name="Income_statement__________________________________________________________SEKm" localSheetId="34">#REF!</definedName>
    <definedName name="Income_statement__________________________________________________________SEKm" localSheetId="54">#REF!</definedName>
    <definedName name="Income_statement__________________________________________________________SEKm" localSheetId="27">#REF!</definedName>
    <definedName name="Income_statement__________________________________________________________SEKm" localSheetId="58">#REF!</definedName>
    <definedName name="Income_statement__________________________________________________________SEKm" localSheetId="5">#REF!</definedName>
    <definedName name="Income_statement__________________________________________________________SEKm" localSheetId="6">#REF!</definedName>
    <definedName name="Income_statement__________________________________________________________SEKm" localSheetId="55">#REF!</definedName>
    <definedName name="Income_statement__________________________________________________________SEKm" localSheetId="38">#REF!</definedName>
    <definedName name="Income_statement__________________________________________________________SEKm" localSheetId="57">#REF!</definedName>
    <definedName name="Income_statement__________________________________________________________SEKm" localSheetId="8">#REF!</definedName>
    <definedName name="Income_statement__________________________________________________________SEKm" localSheetId="9">#REF!</definedName>
    <definedName name="Income_statement__________________________________________________________SEKm" localSheetId="7">#REF!</definedName>
    <definedName name="Income_statement__________________________________________________________SEKm" localSheetId="18">#REF!</definedName>
    <definedName name="Income_statement__________________________________________________________SEKm" localSheetId="24">#REF!</definedName>
    <definedName name="Income_statement__________________________________________________________SEKm">#REF!</definedName>
    <definedName name="INPR" localSheetId="40">#REF!</definedName>
    <definedName name="INPR" localSheetId="25">#REF!</definedName>
    <definedName name="INPR" localSheetId="23">#REF!</definedName>
    <definedName name="INPR" localSheetId="22">#REF!</definedName>
    <definedName name="INPR" localSheetId="16">#REF!</definedName>
    <definedName name="INPR" localSheetId="17">#REF!</definedName>
    <definedName name="INPR" localSheetId="20">#REF!</definedName>
    <definedName name="INPR" localSheetId="33">#REF!</definedName>
    <definedName name="INPR" localSheetId="34">#REF!</definedName>
    <definedName name="INPR" localSheetId="30">#REF!</definedName>
    <definedName name="INPR" localSheetId="54">#REF!</definedName>
    <definedName name="INPR" localSheetId="27">#REF!</definedName>
    <definedName name="INPR" localSheetId="58">#REF!</definedName>
    <definedName name="INPR" localSheetId="5">#REF!</definedName>
    <definedName name="INPR" localSheetId="6">#REF!</definedName>
    <definedName name="INPR" localSheetId="55">#REF!</definedName>
    <definedName name="INPR" localSheetId="38">#REF!</definedName>
    <definedName name="INPR" localSheetId="57">#REF!</definedName>
    <definedName name="INPR" localSheetId="8">#REF!</definedName>
    <definedName name="INPR" localSheetId="9">#REF!</definedName>
    <definedName name="INPR" localSheetId="7">#REF!</definedName>
    <definedName name="INPR" localSheetId="18">#REF!</definedName>
    <definedName name="INPR" localSheetId="24">#REF!</definedName>
    <definedName name="INPR">#REF!</definedName>
    <definedName name="inv.bank" localSheetId="40">#REF!</definedName>
    <definedName name="inv.bank" localSheetId="25">#REF!</definedName>
    <definedName name="inv.bank" localSheetId="23">#REF!</definedName>
    <definedName name="inv.bank" localSheetId="22">#REF!</definedName>
    <definedName name="inv.bank" localSheetId="16">#REF!</definedName>
    <definedName name="inv.bank" localSheetId="17">#REF!</definedName>
    <definedName name="inv.bank" localSheetId="20">#REF!</definedName>
    <definedName name="inv.bank" localSheetId="33">#REF!</definedName>
    <definedName name="inv.bank" localSheetId="34">#REF!</definedName>
    <definedName name="inv.bank" localSheetId="54">#REF!</definedName>
    <definedName name="inv.bank" localSheetId="27">#REF!</definedName>
    <definedName name="inv.bank" localSheetId="58">#REF!</definedName>
    <definedName name="inv.bank" localSheetId="5">#REF!</definedName>
    <definedName name="inv.bank" localSheetId="6">#REF!</definedName>
    <definedName name="inv.bank" localSheetId="55">#REF!</definedName>
    <definedName name="inv.bank" localSheetId="38">#REF!</definedName>
    <definedName name="inv.bank" localSheetId="57">#REF!</definedName>
    <definedName name="inv.bank" localSheetId="8">#REF!</definedName>
    <definedName name="inv.bank" localSheetId="9">#REF!</definedName>
    <definedName name="inv.bank" localSheetId="7">#REF!</definedName>
    <definedName name="inv.bank" localSheetId="18">#REF!</definedName>
    <definedName name="inv.bank" localSheetId="24">#REF!</definedName>
    <definedName name="inv.bank">#REF!</definedName>
    <definedName name="just" localSheetId="40">#REF!</definedName>
    <definedName name="just" localSheetId="25">#REF!</definedName>
    <definedName name="just" localSheetId="23">#REF!</definedName>
    <definedName name="just" localSheetId="22">#REF!</definedName>
    <definedName name="just" localSheetId="16">#REF!</definedName>
    <definedName name="just" localSheetId="17">#REF!</definedName>
    <definedName name="just" localSheetId="20">#REF!</definedName>
    <definedName name="just" localSheetId="33">#REF!</definedName>
    <definedName name="just" localSheetId="34">#REF!</definedName>
    <definedName name="just" localSheetId="54">#REF!</definedName>
    <definedName name="just" localSheetId="27">#REF!</definedName>
    <definedName name="just" localSheetId="58">#REF!</definedName>
    <definedName name="just" localSheetId="5">#REF!</definedName>
    <definedName name="just" localSheetId="6">#REF!</definedName>
    <definedName name="just" localSheetId="55">#REF!</definedName>
    <definedName name="just" localSheetId="38">#REF!</definedName>
    <definedName name="just" localSheetId="57">#REF!</definedName>
    <definedName name="just" localSheetId="8">#REF!</definedName>
    <definedName name="just" localSheetId="9">#REF!</definedName>
    <definedName name="just" localSheetId="7">#REF!</definedName>
    <definedName name="just" localSheetId="18">#REF!</definedName>
    <definedName name="just" localSheetId="24">#REF!</definedName>
    <definedName name="just">#REF!</definedName>
    <definedName name="Key" localSheetId="40">#REF!</definedName>
    <definedName name="Key" localSheetId="25">#REF!</definedName>
    <definedName name="Key" localSheetId="23">#REF!</definedName>
    <definedName name="Key" localSheetId="22">#REF!</definedName>
    <definedName name="Key" localSheetId="16">#REF!</definedName>
    <definedName name="Key" localSheetId="17">#REF!</definedName>
    <definedName name="Key" localSheetId="20">#REF!</definedName>
    <definedName name="Key" localSheetId="33">#REF!</definedName>
    <definedName name="Key" localSheetId="34">#REF!</definedName>
    <definedName name="Key" localSheetId="54">#REF!</definedName>
    <definedName name="Key" localSheetId="27">#REF!</definedName>
    <definedName name="Key" localSheetId="58">#REF!</definedName>
    <definedName name="Key" localSheetId="5">#REF!</definedName>
    <definedName name="Key" localSheetId="6">#REF!</definedName>
    <definedName name="Key" localSheetId="55">#REF!</definedName>
    <definedName name="Key" localSheetId="38">#REF!</definedName>
    <definedName name="Key" localSheetId="57">#REF!</definedName>
    <definedName name="Key" localSheetId="8">#REF!</definedName>
    <definedName name="Key" localSheetId="9">#REF!</definedName>
    <definedName name="Key" localSheetId="7">#REF!</definedName>
    <definedName name="Key" localSheetId="18">#REF!</definedName>
    <definedName name="Key" localSheetId="24">#REF!</definedName>
    <definedName name="Key">#REF!</definedName>
    <definedName name="key_life" localSheetId="40">#REF!</definedName>
    <definedName name="key_life" localSheetId="25">#REF!</definedName>
    <definedName name="key_life" localSheetId="23">#REF!</definedName>
    <definedName name="key_life" localSheetId="22">#REF!</definedName>
    <definedName name="key_life" localSheetId="16">#REF!</definedName>
    <definedName name="key_life" localSheetId="17">#REF!</definedName>
    <definedName name="key_life" localSheetId="20">#REF!</definedName>
    <definedName name="key_life" localSheetId="33">#REF!</definedName>
    <definedName name="key_life" localSheetId="34">#REF!</definedName>
    <definedName name="key_life" localSheetId="54">#REF!</definedName>
    <definedName name="key_life" localSheetId="27">#REF!</definedName>
    <definedName name="key_life" localSheetId="58">#REF!</definedName>
    <definedName name="key_life" localSheetId="5">#REF!</definedName>
    <definedName name="key_life" localSheetId="6">#REF!</definedName>
    <definedName name="key_life" localSheetId="55">#REF!</definedName>
    <definedName name="key_life" localSheetId="38">#REF!</definedName>
    <definedName name="key_life" localSheetId="57">#REF!</definedName>
    <definedName name="key_life" localSheetId="8">#REF!</definedName>
    <definedName name="key_life" localSheetId="9">#REF!</definedName>
    <definedName name="key_life" localSheetId="7">#REF!</definedName>
    <definedName name="key_life" localSheetId="18">#REF!</definedName>
    <definedName name="key_life" localSheetId="24">#REF!</definedName>
    <definedName name="key_life">#REF!</definedName>
    <definedName name="keyratio" localSheetId="40">#REF!</definedName>
    <definedName name="keyratio" localSheetId="25">#REF!</definedName>
    <definedName name="keyratio" localSheetId="23">#REF!</definedName>
    <definedName name="keyratio" localSheetId="22">#REF!</definedName>
    <definedName name="keyratio" localSheetId="16">#REF!</definedName>
    <definedName name="keyratio" localSheetId="17">#REF!</definedName>
    <definedName name="keyratio" localSheetId="20">#REF!</definedName>
    <definedName name="keyratio" localSheetId="33">#REF!</definedName>
    <definedName name="keyratio" localSheetId="34">#REF!</definedName>
    <definedName name="keyratio" localSheetId="54">#REF!</definedName>
    <definedName name="keyratio" localSheetId="27">#REF!</definedName>
    <definedName name="keyratio" localSheetId="58">#REF!</definedName>
    <definedName name="keyratio" localSheetId="5">#REF!</definedName>
    <definedName name="keyratio" localSheetId="6">#REF!</definedName>
    <definedName name="keyratio" localSheetId="55">#REF!</definedName>
    <definedName name="keyratio" localSheetId="38">#REF!</definedName>
    <definedName name="keyratio" localSheetId="57">#REF!</definedName>
    <definedName name="keyratio" localSheetId="8">#REF!</definedName>
    <definedName name="keyratio" localSheetId="9">#REF!</definedName>
    <definedName name="keyratio" localSheetId="7">#REF!</definedName>
    <definedName name="keyratio" localSheetId="18">#REF!</definedName>
    <definedName name="keyratio" localSheetId="24">#REF!</definedName>
    <definedName name="keyratio">#REF!</definedName>
    <definedName name="kk" localSheetId="58">[48]Syöttöpohja!$F$4</definedName>
    <definedName name="kk" localSheetId="55">[48]Syöttöpohja!$F$4</definedName>
    <definedName name="kk" localSheetId="8">[49]Syöttöpohja!$F$4</definedName>
    <definedName name="kk" localSheetId="9">[49]Syöttöpohja!$F$4</definedName>
    <definedName name="kk" localSheetId="7">[49]Syöttöpohja!$F$4</definedName>
    <definedName name="kk">[50]Syöttöpohja!$F$4</definedName>
    <definedName name="KolIndeks0" localSheetId="58">[20]HelpSheet!$G$9</definedName>
    <definedName name="KolIndeks0" localSheetId="55">[20]HelpSheet!$G$9</definedName>
    <definedName name="KolIndeks0" localSheetId="8">[21]HelpSheet!$G$9</definedName>
    <definedName name="KolIndeks0" localSheetId="9">[21]HelpSheet!$G$9</definedName>
    <definedName name="KolIndeks0" localSheetId="7">[21]HelpSheet!$G$9</definedName>
    <definedName name="KolIndeks0">[22]HelpSheet!$G$9</definedName>
    <definedName name="KolIndeks1" localSheetId="58">[20]HelpSheet!$G$11</definedName>
    <definedName name="KolIndeks1" localSheetId="55">[20]HelpSheet!$G$11</definedName>
    <definedName name="KolIndeks1" localSheetId="8">[21]HelpSheet!$G$11</definedName>
    <definedName name="KolIndeks1" localSheetId="9">[21]HelpSheet!$G$11</definedName>
    <definedName name="KolIndeks1" localSheetId="7">[21]HelpSheet!$G$11</definedName>
    <definedName name="KolIndeks1">[22]HelpSheet!$G$11</definedName>
    <definedName name="KolIndeks2" localSheetId="58">[20]HelpSheet!$G$13</definedName>
    <definedName name="KolIndeks2" localSheetId="55">[20]HelpSheet!$G$13</definedName>
    <definedName name="KolIndeks2" localSheetId="8">[21]HelpSheet!$G$13</definedName>
    <definedName name="KolIndeks2" localSheetId="9">[21]HelpSheet!$G$13</definedName>
    <definedName name="KolIndeks2" localSheetId="7">[21]HelpSheet!$G$13</definedName>
    <definedName name="KolIndeks2">[22]HelpSheet!$G$13</definedName>
    <definedName name="KolIndeks3" localSheetId="58">[20]HelpSheet!$G$15</definedName>
    <definedName name="KolIndeks3" localSheetId="55">[20]HelpSheet!$G$15</definedName>
    <definedName name="KolIndeks3" localSheetId="8">[21]HelpSheet!$G$15</definedName>
    <definedName name="KolIndeks3" localSheetId="9">[21]HelpSheet!$G$15</definedName>
    <definedName name="KolIndeks3" localSheetId="7">[21]HelpSheet!$G$15</definedName>
    <definedName name="KolIndeks3">[22]HelpSheet!$G$15</definedName>
    <definedName name="kop" localSheetId="40">#REF!</definedName>
    <definedName name="kop" localSheetId="25">#REF!</definedName>
    <definedName name="kop" localSheetId="23">#REF!</definedName>
    <definedName name="kop" localSheetId="22">#REF!</definedName>
    <definedName name="kop" localSheetId="16">#REF!</definedName>
    <definedName name="kop" localSheetId="17">#REF!</definedName>
    <definedName name="kop" localSheetId="20">#REF!</definedName>
    <definedName name="kop" localSheetId="33">#REF!</definedName>
    <definedName name="kop" localSheetId="34">#REF!</definedName>
    <definedName name="kop" localSheetId="54">#REF!</definedName>
    <definedName name="kop" localSheetId="27">#REF!</definedName>
    <definedName name="kop" localSheetId="58">#REF!</definedName>
    <definedName name="kop" localSheetId="5">#REF!</definedName>
    <definedName name="kop" localSheetId="6">#REF!</definedName>
    <definedName name="kop" localSheetId="55">#REF!</definedName>
    <definedName name="kop" localSheetId="38">#REF!</definedName>
    <definedName name="kop" localSheetId="57">#REF!</definedName>
    <definedName name="kop" localSheetId="8">#REF!</definedName>
    <definedName name="kop" localSheetId="9">#REF!</definedName>
    <definedName name="kop" localSheetId="7">#REF!</definedName>
    <definedName name="kop" localSheetId="18">#REF!</definedName>
    <definedName name="kop" localSheetId="24">#REF!</definedName>
    <definedName name="kop">#REF!</definedName>
    <definedName name="KvtKolIndeks1" localSheetId="58">[20]HelpSheet!$I$3</definedName>
    <definedName name="KvtKolIndeks1" localSheetId="55">[20]HelpSheet!$I$3</definedName>
    <definedName name="KvtKolIndeks1" localSheetId="8">[21]HelpSheet!$I$3</definedName>
    <definedName name="KvtKolIndeks1" localSheetId="9">[21]HelpSheet!$I$3</definedName>
    <definedName name="KvtKolIndeks1" localSheetId="7">[21]HelpSheet!$I$3</definedName>
    <definedName name="KvtKolIndeks1">[22]HelpSheet!$I$3</definedName>
    <definedName name="KvtKolIndeks2" localSheetId="58">[20]HelpSheet!$I$5</definedName>
    <definedName name="KvtKolIndeks2" localSheetId="55">[20]HelpSheet!$I$5</definedName>
    <definedName name="KvtKolIndeks2" localSheetId="8">[21]HelpSheet!$I$5</definedName>
    <definedName name="KvtKolIndeks2" localSheetId="9">[21]HelpSheet!$I$5</definedName>
    <definedName name="KvtKolIndeks2" localSheetId="7">[21]HelpSheet!$I$5</definedName>
    <definedName name="KvtKolIndeks2">[22]HelpSheet!$I$5</definedName>
    <definedName name="KvtKolIndeks3" localSheetId="58">[20]HelpSheet!$I$7</definedName>
    <definedName name="KvtKolIndeks3" localSheetId="55">[20]HelpSheet!$I$7</definedName>
    <definedName name="KvtKolIndeks3" localSheetId="8">[21]HelpSheet!$I$7</definedName>
    <definedName name="KvtKolIndeks3" localSheetId="9">[21]HelpSheet!$I$7</definedName>
    <definedName name="KvtKolIndeks3" localSheetId="7">[21]HelpSheet!$I$7</definedName>
    <definedName name="KvtKolIndeks3">[22]HelpSheet!$I$7</definedName>
    <definedName name="KvtKolIndeks4" localSheetId="58">[20]HelpSheet!$I$9</definedName>
    <definedName name="KvtKolIndeks4" localSheetId="55">[20]HelpSheet!$I$9</definedName>
    <definedName name="KvtKolIndeks4" localSheetId="8">[21]HelpSheet!$I$9</definedName>
    <definedName name="KvtKolIndeks4" localSheetId="9">[21]HelpSheet!$I$9</definedName>
    <definedName name="KvtKolIndeks4" localSheetId="7">[21]HelpSheet!$I$9</definedName>
    <definedName name="KvtKolIndeks4">[22]HelpSheet!$I$9</definedName>
    <definedName name="Life" localSheetId="40">#REF!</definedName>
    <definedName name="Life" localSheetId="25">#REF!</definedName>
    <definedName name="Life" localSheetId="23">#REF!</definedName>
    <definedName name="Life" localSheetId="22">#REF!</definedName>
    <definedName name="Life" localSheetId="16">#REF!</definedName>
    <definedName name="Life" localSheetId="17">#REF!</definedName>
    <definedName name="Life" localSheetId="20">#REF!</definedName>
    <definedName name="Life" localSheetId="33">#REF!</definedName>
    <definedName name="Life" localSheetId="34">#REF!</definedName>
    <definedName name="Life" localSheetId="54">#REF!</definedName>
    <definedName name="Life" localSheetId="27">#REF!</definedName>
    <definedName name="Life" localSheetId="58">#REF!</definedName>
    <definedName name="Life" localSheetId="5">#REF!</definedName>
    <definedName name="Life" localSheetId="6">#REF!</definedName>
    <definedName name="Life" localSheetId="55">#REF!</definedName>
    <definedName name="Life" localSheetId="38">#REF!</definedName>
    <definedName name="Life" localSheetId="57">#REF!</definedName>
    <definedName name="Life" localSheetId="8">#REF!</definedName>
    <definedName name="Life" localSheetId="9">#REF!</definedName>
    <definedName name="Life" localSheetId="7">#REF!</definedName>
    <definedName name="Life" localSheetId="18">#REF!</definedName>
    <definedName name="Life" localSheetId="24">#REF!</definedName>
    <definedName name="Life">#REF!</definedName>
    <definedName name="life_sam" localSheetId="40">#REF!</definedName>
    <definedName name="life_sam" localSheetId="25">#REF!</definedName>
    <definedName name="life_sam" localSheetId="23">#REF!</definedName>
    <definedName name="life_sam" localSheetId="22">#REF!</definedName>
    <definedName name="life_sam" localSheetId="16">#REF!</definedName>
    <definedName name="life_sam" localSheetId="17">#REF!</definedName>
    <definedName name="life_sam" localSheetId="20">#REF!</definedName>
    <definedName name="life_sam" localSheetId="33">#REF!</definedName>
    <definedName name="life_sam" localSheetId="34">#REF!</definedName>
    <definedName name="life_sam" localSheetId="54">#REF!</definedName>
    <definedName name="life_sam" localSheetId="27">#REF!</definedName>
    <definedName name="life_sam" localSheetId="58">#REF!</definedName>
    <definedName name="life_sam" localSheetId="5">#REF!</definedName>
    <definedName name="life_sam" localSheetId="6">#REF!</definedName>
    <definedName name="life_sam" localSheetId="55">#REF!</definedName>
    <definedName name="life_sam" localSheetId="38">#REF!</definedName>
    <definedName name="life_sam" localSheetId="57">#REF!</definedName>
    <definedName name="life_sam" localSheetId="8">#REF!</definedName>
    <definedName name="life_sam" localSheetId="9">#REF!</definedName>
    <definedName name="life_sam" localSheetId="7">#REF!</definedName>
    <definedName name="life_sam" localSheetId="18">#REF!</definedName>
    <definedName name="life_sam" localSheetId="24">#REF!</definedName>
    <definedName name="life_sam">#REF!</definedName>
    <definedName name="life1" localSheetId="40">#REF!</definedName>
    <definedName name="life1" localSheetId="25">#REF!</definedName>
    <definedName name="life1" localSheetId="23">#REF!</definedName>
    <definedName name="life1" localSheetId="22">#REF!</definedName>
    <definedName name="life1" localSheetId="16">#REF!</definedName>
    <definedName name="life1" localSheetId="17">#REF!</definedName>
    <definedName name="life1" localSheetId="20">#REF!</definedName>
    <definedName name="life1" localSheetId="33">#REF!</definedName>
    <definedName name="life1" localSheetId="34">#REF!</definedName>
    <definedName name="life1" localSheetId="54">#REF!</definedName>
    <definedName name="life1" localSheetId="27">#REF!</definedName>
    <definedName name="life1" localSheetId="58">#REF!</definedName>
    <definedName name="life1" localSheetId="5">#REF!</definedName>
    <definedName name="life1" localSheetId="6">#REF!</definedName>
    <definedName name="life1" localSheetId="55">#REF!</definedName>
    <definedName name="life1" localSheetId="38">#REF!</definedName>
    <definedName name="life1" localSheetId="57">#REF!</definedName>
    <definedName name="life1" localSheetId="8">#REF!</definedName>
    <definedName name="life1" localSheetId="9">#REF!</definedName>
    <definedName name="life1" localSheetId="7">#REF!</definedName>
    <definedName name="life1" localSheetId="18">#REF!</definedName>
    <definedName name="life1" localSheetId="24">#REF!</definedName>
    <definedName name="life1">#REF!</definedName>
    <definedName name="life2" localSheetId="40">#REF!</definedName>
    <definedName name="life2" localSheetId="25">#REF!</definedName>
    <definedName name="life2" localSheetId="23">#REF!</definedName>
    <definedName name="life2" localSheetId="22">#REF!</definedName>
    <definedName name="life2" localSheetId="16">#REF!</definedName>
    <definedName name="life2" localSheetId="17">#REF!</definedName>
    <definedName name="life2" localSheetId="20">#REF!</definedName>
    <definedName name="life2" localSheetId="33">#REF!</definedName>
    <definedName name="life2" localSheetId="34">#REF!</definedName>
    <definedName name="life2" localSheetId="54">#REF!</definedName>
    <definedName name="life2" localSheetId="27">#REF!</definedName>
    <definedName name="life2" localSheetId="58">#REF!</definedName>
    <definedName name="life2" localSheetId="5">#REF!</definedName>
    <definedName name="life2" localSheetId="6">#REF!</definedName>
    <definedName name="life2" localSheetId="55">#REF!</definedName>
    <definedName name="life2" localSheetId="38">#REF!</definedName>
    <definedName name="life2" localSheetId="57">#REF!</definedName>
    <definedName name="life2" localSheetId="8">#REF!</definedName>
    <definedName name="life2" localSheetId="9">#REF!</definedName>
    <definedName name="life2" localSheetId="7">#REF!</definedName>
    <definedName name="life2" localSheetId="18">#REF!</definedName>
    <definedName name="life2" localSheetId="24">#REF!</definedName>
    <definedName name="life2">#REF!</definedName>
    <definedName name="loansPortfolio" localSheetId="40">#REF!</definedName>
    <definedName name="loansPortfolio" localSheetId="25">#REF!</definedName>
    <definedName name="loansPortfolio" localSheetId="23">#REF!</definedName>
    <definedName name="loansPortfolio" localSheetId="22">#REF!</definedName>
    <definedName name="loansPortfolio" localSheetId="16">#REF!</definedName>
    <definedName name="loansPortfolio" localSheetId="17">#REF!</definedName>
    <definedName name="loansPortfolio" localSheetId="20">#REF!</definedName>
    <definedName name="loansPortfolio" localSheetId="33">#REF!</definedName>
    <definedName name="loansPortfolio" localSheetId="34">#REF!</definedName>
    <definedName name="loansPortfolio" localSheetId="54">#REF!</definedName>
    <definedName name="loansPortfolio" localSheetId="27">#REF!</definedName>
    <definedName name="loansPortfolio" localSheetId="58">#REF!</definedName>
    <definedName name="loansPortfolio" localSheetId="5">#REF!</definedName>
    <definedName name="loansPortfolio" localSheetId="6">#REF!</definedName>
    <definedName name="loansPortfolio" localSheetId="55">#REF!</definedName>
    <definedName name="loansPortfolio" localSheetId="38">#REF!</definedName>
    <definedName name="loansPortfolio" localSheetId="57">#REF!</definedName>
    <definedName name="loansPortfolio" localSheetId="8">#REF!</definedName>
    <definedName name="loansPortfolio" localSheetId="9">#REF!</definedName>
    <definedName name="loansPortfolio" localSheetId="7">#REF!</definedName>
    <definedName name="loansPortfolio" localSheetId="18">#REF!</definedName>
    <definedName name="loansPortfolio" localSheetId="24">#REF!</definedName>
    <definedName name="loansPortfolio">#REF!</definedName>
    <definedName name="mar" localSheetId="40" hidden="1">{#N/A,#N/A,TRUE,"Forside";#N/A,#N/A,TRUE,"Contents";#N/A,#N/A,TRUE,"Opera. income stat.";#N/A,#N/A,TRUE,"Business area ";#N/A,#N/A,TRUE,"Statutory income statem."}</definedName>
    <definedName name="mar" localSheetId="25" hidden="1">{#N/A,#N/A,TRUE,"Forside";#N/A,#N/A,TRUE,"Contents";#N/A,#N/A,TRUE,"Opera. income stat.";#N/A,#N/A,TRUE,"Business area ";#N/A,#N/A,TRUE,"Statutory income statem."}</definedName>
    <definedName name="mar" localSheetId="23" hidden="1">{#N/A,#N/A,TRUE,"Forside";#N/A,#N/A,TRUE,"Contents";#N/A,#N/A,TRUE,"Opera. income stat.";#N/A,#N/A,TRUE,"Business area ";#N/A,#N/A,TRUE,"Statutory income statem."}</definedName>
    <definedName name="mar" localSheetId="22" hidden="1">{#N/A,#N/A,TRUE,"Forside";#N/A,#N/A,TRUE,"Contents";#N/A,#N/A,TRUE,"Opera. income stat.";#N/A,#N/A,TRUE,"Business area ";#N/A,#N/A,TRUE,"Statutory income statem."}</definedName>
    <definedName name="mar" localSheetId="16" hidden="1">{#N/A,#N/A,TRUE,"Forside";#N/A,#N/A,TRUE,"Contents";#N/A,#N/A,TRUE,"Opera. income stat.";#N/A,#N/A,TRUE,"Business area ";#N/A,#N/A,TRUE,"Statutory income statem."}</definedName>
    <definedName name="mar" localSheetId="17" hidden="1">{#N/A,#N/A,TRUE,"Forside";#N/A,#N/A,TRUE,"Contents";#N/A,#N/A,TRUE,"Opera. income stat.";#N/A,#N/A,TRUE,"Business area ";#N/A,#N/A,TRUE,"Statutory income statem."}</definedName>
    <definedName name="mar" localSheetId="20" hidden="1">{#N/A,#N/A,TRUE,"Forside";#N/A,#N/A,TRUE,"Contents";#N/A,#N/A,TRUE,"Opera. income stat.";#N/A,#N/A,TRUE,"Business area ";#N/A,#N/A,TRUE,"Statutory income statem."}</definedName>
    <definedName name="mar" localSheetId="33" hidden="1">{#N/A,#N/A,TRUE,"Forside";#N/A,#N/A,TRUE,"Contents";#N/A,#N/A,TRUE,"Opera. income stat.";#N/A,#N/A,TRUE,"Business area ";#N/A,#N/A,TRUE,"Statutory income statem."}</definedName>
    <definedName name="mar" localSheetId="34" hidden="1">{#N/A,#N/A,TRUE,"Forside";#N/A,#N/A,TRUE,"Contents";#N/A,#N/A,TRUE,"Opera. income stat.";#N/A,#N/A,TRUE,"Business area ";#N/A,#N/A,TRUE,"Statutory income statem."}</definedName>
    <definedName name="mar" localSheetId="30" hidden="1">{#N/A,#N/A,TRUE,"Forside";#N/A,#N/A,TRUE,"Contents";#N/A,#N/A,TRUE,"Opera. income stat.";#N/A,#N/A,TRUE,"Business area ";#N/A,#N/A,TRUE,"Statutory income statem."}</definedName>
    <definedName name="mar" localSheetId="54" hidden="1">{#N/A,#N/A,TRUE,"Forside";#N/A,#N/A,TRUE,"Contents";#N/A,#N/A,TRUE,"Opera. income stat.";#N/A,#N/A,TRUE,"Business area ";#N/A,#N/A,TRUE,"Statutory income statem."}</definedName>
    <definedName name="mar" localSheetId="27" hidden="1">{#N/A,#N/A,TRUE,"Forside";#N/A,#N/A,TRUE,"Contents";#N/A,#N/A,TRUE,"Opera. income stat.";#N/A,#N/A,TRUE,"Business area ";#N/A,#N/A,TRUE,"Statutory income statem."}</definedName>
    <definedName name="mar" localSheetId="58" hidden="1">{#N/A,#N/A,TRUE,"Forside";#N/A,#N/A,TRUE,"Contents";#N/A,#N/A,TRUE,"Opera. income stat.";#N/A,#N/A,TRUE,"Business area ";#N/A,#N/A,TRUE,"Statutory income statem."}</definedName>
    <definedName name="mar" localSheetId="5" hidden="1">{#N/A,#N/A,TRUE,"Forside";#N/A,#N/A,TRUE,"Contents";#N/A,#N/A,TRUE,"Opera. income stat.";#N/A,#N/A,TRUE,"Business area ";#N/A,#N/A,TRUE,"Statutory income statem."}</definedName>
    <definedName name="mar" localSheetId="6" hidden="1">{#N/A,#N/A,TRUE,"Forside";#N/A,#N/A,TRUE,"Contents";#N/A,#N/A,TRUE,"Opera. income stat.";#N/A,#N/A,TRUE,"Business area ";#N/A,#N/A,TRUE,"Statutory income statem."}</definedName>
    <definedName name="mar" localSheetId="55" hidden="1">{#N/A,#N/A,TRUE,"Forside";#N/A,#N/A,TRUE,"Contents";#N/A,#N/A,TRUE,"Opera. income stat.";#N/A,#N/A,TRUE,"Business area ";#N/A,#N/A,TRUE,"Statutory income statem."}</definedName>
    <definedName name="mar" localSheetId="38" hidden="1">{#N/A,#N/A,TRUE,"Forside";#N/A,#N/A,TRUE,"Contents";#N/A,#N/A,TRUE,"Opera. income stat.";#N/A,#N/A,TRUE,"Business area ";#N/A,#N/A,TRUE,"Statutory income statem."}</definedName>
    <definedName name="mar" localSheetId="57" hidden="1">{#N/A,#N/A,TRUE,"Forside";#N/A,#N/A,TRUE,"Contents";#N/A,#N/A,TRUE,"Opera. income stat.";#N/A,#N/A,TRUE,"Business area ";#N/A,#N/A,TRUE,"Statutory income statem."}</definedName>
    <definedName name="mar" localSheetId="8" hidden="1">{#N/A,#N/A,TRUE,"Forside";#N/A,#N/A,TRUE,"Contents";#N/A,#N/A,TRUE,"Opera. income stat.";#N/A,#N/A,TRUE,"Business area ";#N/A,#N/A,TRUE,"Statutory income statem."}</definedName>
    <definedName name="mar" localSheetId="9" hidden="1">{#N/A,#N/A,TRUE,"Forside";#N/A,#N/A,TRUE,"Contents";#N/A,#N/A,TRUE,"Opera. income stat.";#N/A,#N/A,TRUE,"Business area ";#N/A,#N/A,TRUE,"Statutory income statem."}</definedName>
    <definedName name="mar" localSheetId="7" hidden="1">{#N/A,#N/A,TRUE,"Forside";#N/A,#N/A,TRUE,"Contents";#N/A,#N/A,TRUE,"Opera. income stat.";#N/A,#N/A,TRUE,"Business area ";#N/A,#N/A,TRUE,"Statutory income statem."}</definedName>
    <definedName name="mar" localSheetId="18" hidden="1">{#N/A,#N/A,TRUE,"Forside";#N/A,#N/A,TRUE,"Contents";#N/A,#N/A,TRUE,"Opera. income stat.";#N/A,#N/A,TRUE,"Business area ";#N/A,#N/A,TRUE,"Statutory income statem."}</definedName>
    <definedName name="mar" localSheetId="45" hidden="1">{#N/A,#N/A,TRUE,"Forside";#N/A,#N/A,TRUE,"Contents";#N/A,#N/A,TRUE,"Opera. income stat.";#N/A,#N/A,TRUE,"Business area ";#N/A,#N/A,TRUE,"Statutory income statem."}</definedName>
    <definedName name="mar" localSheetId="41" hidden="1">{#N/A,#N/A,TRUE,"Forside";#N/A,#N/A,TRUE,"Contents";#N/A,#N/A,TRUE,"Opera. income stat.";#N/A,#N/A,TRUE,"Business area ";#N/A,#N/A,TRUE,"Statutory income statem."}</definedName>
    <definedName name="mar" localSheetId="39" hidden="1">{#N/A,#N/A,TRUE,"Forside";#N/A,#N/A,TRUE,"Contents";#N/A,#N/A,TRUE,"Opera. income stat.";#N/A,#N/A,TRUE,"Business area ";#N/A,#N/A,TRUE,"Statutory income statem."}</definedName>
    <definedName name="mar" localSheetId="24" hidden="1">{#N/A,#N/A,TRUE,"Forside";#N/A,#N/A,TRUE,"Contents";#N/A,#N/A,TRUE,"Opera. income stat.";#N/A,#N/A,TRUE,"Business area ";#N/A,#N/A,TRUE,"Statutory income statem."}</definedName>
    <definedName name="mar" hidden="1">{#N/A,#N/A,TRUE,"Forside";#N/A,#N/A,TRUE,"Contents";#N/A,#N/A,TRUE,"Opera. income stat.";#N/A,#N/A,TRUE,"Business area ";#N/A,#N/A,TRUE,"Statutory income statem."}</definedName>
    <definedName name="Margins" localSheetId="58">[30]Sheet1!$C$10</definedName>
    <definedName name="Margins" localSheetId="55">[30]Sheet1!$C$10</definedName>
    <definedName name="Margins" localSheetId="8">[31]Sheet1!$C$10</definedName>
    <definedName name="Margins" localSheetId="9">[31]Sheet1!$C$10</definedName>
    <definedName name="Margins" localSheetId="7">[31]Sheet1!$C$10</definedName>
    <definedName name="Margins">[32]Sheet1!$C$10</definedName>
    <definedName name="Markets" localSheetId="40">#REF!</definedName>
    <definedName name="Markets" localSheetId="25">#REF!</definedName>
    <definedName name="Markets" localSheetId="23">#REF!</definedName>
    <definedName name="Markets" localSheetId="22">#REF!</definedName>
    <definedName name="Markets" localSheetId="16">#REF!</definedName>
    <definedName name="Markets" localSheetId="17">#REF!</definedName>
    <definedName name="Markets" localSheetId="20">#REF!</definedName>
    <definedName name="Markets" localSheetId="33">#REF!</definedName>
    <definedName name="Markets" localSheetId="34">#REF!</definedName>
    <definedName name="Markets" localSheetId="54">#REF!</definedName>
    <definedName name="Markets" localSheetId="27">#REF!</definedName>
    <definedName name="Markets" localSheetId="58">#REF!</definedName>
    <definedName name="Markets" localSheetId="5">#REF!</definedName>
    <definedName name="Markets" localSheetId="6">#REF!</definedName>
    <definedName name="Markets" localSheetId="55">#REF!</definedName>
    <definedName name="Markets" localSheetId="38">#REF!</definedName>
    <definedName name="Markets" localSheetId="57">#REF!</definedName>
    <definedName name="Markets" localSheetId="8">#REF!</definedName>
    <definedName name="Markets" localSheetId="9">#REF!</definedName>
    <definedName name="Markets" localSheetId="7">#REF!</definedName>
    <definedName name="Markets" localSheetId="18">#REF!</definedName>
    <definedName name="Markets" localSheetId="24">#REF!</definedName>
    <definedName name="Markets">#REF!</definedName>
    <definedName name="Meng" localSheetId="58">[4]XXX!$C$27</definedName>
    <definedName name="Meng" localSheetId="55">[4]XXX!$C$27</definedName>
    <definedName name="Meng" localSheetId="8">[5]XXX!$C$27</definedName>
    <definedName name="Meng" localSheetId="9">[5]XXX!$C$27</definedName>
    <definedName name="Meng" localSheetId="7">[5]XXX!$C$27</definedName>
    <definedName name="Meng">[6]XXX!$C$27</definedName>
    <definedName name="MM0" localSheetId="58">[4]XXX!$C$37</definedName>
    <definedName name="MM0" localSheetId="55">[4]XXX!$C$37</definedName>
    <definedName name="MM0" localSheetId="8">[5]XXX!$C$37</definedName>
    <definedName name="MM0" localSheetId="9">[5]XXX!$C$37</definedName>
    <definedName name="MM0" localSheetId="7">[5]XXX!$C$37</definedName>
    <definedName name="MM0">[6]XXX!$C$37</definedName>
    <definedName name="Month" localSheetId="58">[51]Input!$C$5</definedName>
    <definedName name="Month" localSheetId="55">[51]Input!$C$5</definedName>
    <definedName name="Month" localSheetId="8">[52]Input!$C$5</definedName>
    <definedName name="Month" localSheetId="9">[52]Input!$C$5</definedName>
    <definedName name="Month" localSheetId="7">[52]Input!$C$5</definedName>
    <definedName name="Month">[53]Input!$C$5</definedName>
    <definedName name="MORT" localSheetId="34">OFFSET('[14]Chart Losses'!$L$7,COUNT('[14]Chart Losses'!$L$7:$L$50)-'[14]Chart Losses'!$H$1,,'[14]Chart Losses'!$H$1)</definedName>
    <definedName name="MORT" localSheetId="30">OFFSET('[14]Chart Losses'!$L$7,COUNT('[14]Chart Losses'!$L$7:$L$50)-'[14]Chart Losses'!$H$1,,'[14]Chart Losses'!$H$1)</definedName>
    <definedName name="MORT" localSheetId="58">OFFSET('[15]Chart Losses'!$L$7,COUNT('[15]Chart Losses'!$L$7:$L$50)-'[15]Chart Losses'!$H$1,,'[15]Chart Losses'!$H$1)</definedName>
    <definedName name="MORT" localSheetId="55">OFFSET('[15]Chart Losses'!$L$7,COUNT('[15]Chart Losses'!$L$7:$L$50)-'[15]Chart Losses'!$H$1,,'[15]Chart Losses'!$H$1)</definedName>
    <definedName name="MORT" localSheetId="8">OFFSET('[16]Chart Losses'!$L$7,COUNT('[16]Chart Losses'!$L$7:$L$50)-'[16]Chart Losses'!$H$1,,'[16]Chart Losses'!$H$1)</definedName>
    <definedName name="MORT" localSheetId="9">OFFSET('[16]Chart Losses'!$L$7,COUNT('[16]Chart Losses'!$L$7:$L$50)-'[16]Chart Losses'!$H$1,,'[16]Chart Losses'!$H$1)</definedName>
    <definedName name="MORT" localSheetId="7">OFFSET('[16]Chart Losses'!$L$7,COUNT('[16]Chart Losses'!$L$7:$L$50)-'[16]Chart Losses'!$H$1,,'[16]Chart Losses'!$H$1)</definedName>
    <definedName name="MORT">OFFSET('[14]Chart Losses'!$L$7,COUNT('[14]Chart Losses'!$L$7:$L$50)-'[14]Chart Losses'!$H$1,,'[14]Chart Losses'!$H$1)</definedName>
    <definedName name="Movements_in_shareholders__equity__EURm" localSheetId="40">#REF!</definedName>
    <definedName name="Movements_in_shareholders__equity__EURm" localSheetId="25">#REF!</definedName>
    <definedName name="Movements_in_shareholders__equity__EURm" localSheetId="23">#REF!</definedName>
    <definedName name="Movements_in_shareholders__equity__EURm" localSheetId="22">#REF!</definedName>
    <definedName name="Movements_in_shareholders__equity__EURm" localSheetId="16">#REF!</definedName>
    <definedName name="Movements_in_shareholders__equity__EURm" localSheetId="17">#REF!</definedName>
    <definedName name="Movements_in_shareholders__equity__EURm" localSheetId="20">#REF!</definedName>
    <definedName name="Movements_in_shareholders__equity__EURm" localSheetId="33">#REF!</definedName>
    <definedName name="Movements_in_shareholders__equity__EURm" localSheetId="34">#REF!</definedName>
    <definedName name="Movements_in_shareholders__equity__EURm" localSheetId="54">#REF!</definedName>
    <definedName name="Movements_in_shareholders__equity__EURm" localSheetId="27">#REF!</definedName>
    <definedName name="Movements_in_shareholders__equity__EURm" localSheetId="58">#REF!</definedName>
    <definedName name="Movements_in_shareholders__equity__EURm" localSheetId="5">#REF!</definedName>
    <definedName name="Movements_in_shareholders__equity__EURm" localSheetId="6">#REF!</definedName>
    <definedName name="Movements_in_shareholders__equity__EURm" localSheetId="55">#REF!</definedName>
    <definedName name="Movements_in_shareholders__equity__EURm" localSheetId="38">#REF!</definedName>
    <definedName name="Movements_in_shareholders__equity__EURm" localSheetId="57">#REF!</definedName>
    <definedName name="Movements_in_shareholders__equity__EURm" localSheetId="8">#REF!</definedName>
    <definedName name="Movements_in_shareholders__equity__EURm" localSheetId="9">#REF!</definedName>
    <definedName name="Movements_in_shareholders__equity__EURm" localSheetId="7">#REF!</definedName>
    <definedName name="Movements_in_shareholders__equity__EURm" localSheetId="18">#REF!</definedName>
    <definedName name="Movements_in_shareholders__equity__EURm" localSheetId="24">#REF!</definedName>
    <definedName name="Movements_in_shareholders__equity__EURm">#REF!</definedName>
    <definedName name="msfile" localSheetId="58">[27]Sheet1!$B$5</definedName>
    <definedName name="msfile" localSheetId="55">[27]Sheet1!$B$5</definedName>
    <definedName name="msfile" localSheetId="8">[28]Sheet1!$B$5</definedName>
    <definedName name="msfile" localSheetId="9">[28]Sheet1!$B$5</definedName>
    <definedName name="msfile" localSheetId="7">[28]Sheet1!$B$5</definedName>
    <definedName name="msfile">[29]Sheet1!$B$5</definedName>
    <definedName name="Månad" localSheetId="40">#REF!</definedName>
    <definedName name="Månad" localSheetId="25">#REF!</definedName>
    <definedName name="Månad" localSheetId="23">#REF!</definedName>
    <definedName name="Månad" localSheetId="22">#REF!</definedName>
    <definedName name="Månad" localSheetId="16">#REF!</definedName>
    <definedName name="Månad" localSheetId="17">#REF!</definedName>
    <definedName name="Månad" localSheetId="20">#REF!</definedName>
    <definedName name="Månad" localSheetId="33">#REF!</definedName>
    <definedName name="Månad" localSheetId="34">#REF!</definedName>
    <definedName name="Månad" localSheetId="54">#REF!</definedName>
    <definedName name="Månad" localSheetId="27">#REF!</definedName>
    <definedName name="Månad" localSheetId="58">#REF!</definedName>
    <definedName name="Månad" localSheetId="5">#REF!</definedName>
    <definedName name="Månad" localSheetId="6">#REF!</definedName>
    <definedName name="Månad" localSheetId="55">#REF!</definedName>
    <definedName name="Månad" localSheetId="38">#REF!</definedName>
    <definedName name="Månad" localSheetId="57">#REF!</definedName>
    <definedName name="Månad" localSheetId="8">#REF!</definedName>
    <definedName name="Månad" localSheetId="9">#REF!</definedName>
    <definedName name="Månad" localSheetId="7">#REF!</definedName>
    <definedName name="Månad" localSheetId="18">#REF!</definedName>
    <definedName name="Månad" localSheetId="24">#REF!</definedName>
    <definedName name="Månad">#REF!</definedName>
    <definedName name="måned02" localSheetId="58">'[54]Schedule 8010'!$T$82:$U$93</definedName>
    <definedName name="måned02" localSheetId="55">'[54]Schedule 8010'!$T$82:$U$93</definedName>
    <definedName name="måned02" localSheetId="8">'[55]Schedule 8010'!$T$82:$U$93</definedName>
    <definedName name="måned02" localSheetId="9">'[55]Schedule 8010'!$T$82:$U$93</definedName>
    <definedName name="måned02" localSheetId="7">'[55]Schedule 8010'!$T$82:$U$93</definedName>
    <definedName name="måned02">'[56]Schedule 8010'!$T$82:$U$93</definedName>
    <definedName name="måneder" localSheetId="40">'[57]Dansk 31.03.2003'!#REF!</definedName>
    <definedName name="måneder" localSheetId="25">'[57]Dansk 31.03.2003'!#REF!</definedName>
    <definedName name="måneder" localSheetId="23">'[57]Dansk 31.03.2003'!#REF!</definedName>
    <definedName name="måneder" localSheetId="22">'[57]Dansk 31.03.2003'!#REF!</definedName>
    <definedName name="måneder" localSheetId="16">'[57]Dansk 31.03.2003'!#REF!</definedName>
    <definedName name="måneder" localSheetId="17">'[57]Dansk 31.03.2003'!#REF!</definedName>
    <definedName name="måneder" localSheetId="20">'[57]Dansk 31.03.2003'!#REF!</definedName>
    <definedName name="måneder" localSheetId="33">'[57]Dansk 31.03.2003'!#REF!</definedName>
    <definedName name="måneder" localSheetId="34">'[57]Dansk 31.03.2003'!#REF!</definedName>
    <definedName name="måneder" localSheetId="54">'[57]Dansk 31.03.2003'!#REF!</definedName>
    <definedName name="måneder" localSheetId="27">'[57]Dansk 31.03.2003'!#REF!</definedName>
    <definedName name="måneder" localSheetId="58">'[58]Dansk 31.03.2003'!#REF!</definedName>
    <definedName name="måneder" localSheetId="5">'[57]Dansk 31.03.2003'!#REF!</definedName>
    <definedName name="måneder" localSheetId="6">'[57]Dansk 31.03.2003'!#REF!</definedName>
    <definedName name="måneder" localSheetId="55">'[58]Dansk 31.03.2003'!#REF!</definedName>
    <definedName name="måneder" localSheetId="38">'[57]Dansk 31.03.2003'!#REF!</definedName>
    <definedName name="måneder" localSheetId="57">'[57]Dansk 31.03.2003'!#REF!</definedName>
    <definedName name="måneder" localSheetId="8">'[59]Dansk 31.03.2003'!#REF!</definedName>
    <definedName name="måneder" localSheetId="9">'[59]Dansk 31.03.2003'!#REF!</definedName>
    <definedName name="måneder" localSheetId="7">'[59]Dansk 31.03.2003'!#REF!</definedName>
    <definedName name="måneder" localSheetId="18">'[57]Dansk 31.03.2003'!#REF!</definedName>
    <definedName name="måneder" localSheetId="24">'[57]Dansk 31.03.2003'!#REF!</definedName>
    <definedName name="måneder">'[57]Dansk 31.03.2003'!#REF!</definedName>
    <definedName name="nb_den" localSheetId="40">#REF!</definedName>
    <definedName name="nb_den" localSheetId="25">#REF!</definedName>
    <definedName name="nb_den" localSheetId="23">#REF!</definedName>
    <definedName name="nb_den" localSheetId="22">#REF!</definedName>
    <definedName name="nb_den" localSheetId="16">#REF!</definedName>
    <definedName name="nb_den" localSheetId="17">#REF!</definedName>
    <definedName name="nb_den" localSheetId="20">#REF!</definedName>
    <definedName name="nb_den" localSheetId="33">#REF!</definedName>
    <definedName name="nb_den" localSheetId="34">#REF!</definedName>
    <definedName name="nb_den" localSheetId="54">#REF!</definedName>
    <definedName name="nb_den" localSheetId="27">#REF!</definedName>
    <definedName name="nb_den" localSheetId="58">#REF!</definedName>
    <definedName name="nb_den" localSheetId="5">#REF!</definedName>
    <definedName name="nb_den" localSheetId="6">#REF!</definedName>
    <definedName name="nb_den" localSheetId="55">#REF!</definedName>
    <definedName name="nb_den" localSheetId="38">#REF!</definedName>
    <definedName name="nb_den" localSheetId="57">#REF!</definedName>
    <definedName name="nb_den" localSheetId="8">#REF!</definedName>
    <definedName name="nb_den" localSheetId="9">#REF!</definedName>
    <definedName name="nb_den" localSheetId="7">#REF!</definedName>
    <definedName name="nb_den" localSheetId="18">#REF!</definedName>
    <definedName name="nb_den" localSheetId="24">#REF!</definedName>
    <definedName name="nb_den">#REF!</definedName>
    <definedName name="nb_denmark" localSheetId="40">#REF!</definedName>
    <definedName name="nb_denmark" localSheetId="25">#REF!</definedName>
    <definedName name="nb_denmark" localSheetId="23">#REF!</definedName>
    <definedName name="nb_denmark" localSheetId="22">#REF!</definedName>
    <definedName name="nb_denmark" localSheetId="16">#REF!</definedName>
    <definedName name="nb_denmark" localSheetId="17">#REF!</definedName>
    <definedName name="nb_denmark" localSheetId="20">#REF!</definedName>
    <definedName name="nb_denmark" localSheetId="33">#REF!</definedName>
    <definedName name="nb_denmark" localSheetId="34">#REF!</definedName>
    <definedName name="nb_denmark" localSheetId="54">#REF!</definedName>
    <definedName name="nb_denmark" localSheetId="27">#REF!</definedName>
    <definedName name="nb_denmark" localSheetId="58">#REF!</definedName>
    <definedName name="nb_denmark" localSheetId="5">#REF!</definedName>
    <definedName name="nb_denmark" localSheetId="6">#REF!</definedName>
    <definedName name="nb_denmark" localSheetId="55">#REF!</definedName>
    <definedName name="nb_denmark" localSheetId="38">#REF!</definedName>
    <definedName name="nb_denmark" localSheetId="57">#REF!</definedName>
    <definedName name="nb_denmark" localSheetId="8">#REF!</definedName>
    <definedName name="nb_denmark" localSheetId="9">#REF!</definedName>
    <definedName name="nb_denmark" localSheetId="7">#REF!</definedName>
    <definedName name="nb_denmark" localSheetId="18">#REF!</definedName>
    <definedName name="nb_denmark" localSheetId="24">#REF!</definedName>
    <definedName name="nb_denmark">#REF!</definedName>
    <definedName name="nb_denmark_msh" localSheetId="40">#REF!</definedName>
    <definedName name="nb_denmark_msh" localSheetId="25">#REF!</definedName>
    <definedName name="nb_denmark_msh" localSheetId="23">#REF!</definedName>
    <definedName name="nb_denmark_msh" localSheetId="22">#REF!</definedName>
    <definedName name="nb_denmark_msh" localSheetId="16">#REF!</definedName>
    <definedName name="nb_denmark_msh" localSheetId="17">#REF!</definedName>
    <definedName name="nb_denmark_msh" localSheetId="20">#REF!</definedName>
    <definedName name="nb_denmark_msh" localSheetId="33">#REF!</definedName>
    <definedName name="nb_denmark_msh" localSheetId="34">#REF!</definedName>
    <definedName name="nb_denmark_msh" localSheetId="54">#REF!</definedName>
    <definedName name="nb_denmark_msh" localSheetId="27">#REF!</definedName>
    <definedName name="nb_denmark_msh" localSheetId="58">#REF!</definedName>
    <definedName name="nb_denmark_msh" localSheetId="5">#REF!</definedName>
    <definedName name="nb_denmark_msh" localSheetId="6">#REF!</definedName>
    <definedName name="nb_denmark_msh" localSheetId="55">#REF!</definedName>
    <definedName name="nb_denmark_msh" localSheetId="38">#REF!</definedName>
    <definedName name="nb_denmark_msh" localSheetId="57">#REF!</definedName>
    <definedName name="nb_denmark_msh" localSheetId="8">#REF!</definedName>
    <definedName name="nb_denmark_msh" localSheetId="9">#REF!</definedName>
    <definedName name="nb_denmark_msh" localSheetId="7">#REF!</definedName>
    <definedName name="nb_denmark_msh" localSheetId="18">#REF!</definedName>
    <definedName name="nb_denmark_msh" localSheetId="24">#REF!</definedName>
    <definedName name="nb_denmark_msh">#REF!</definedName>
    <definedName name="NB_EURO" localSheetId="58">[27]Sheet1!$C$4</definedName>
    <definedName name="NB_EURO" localSheetId="55">[27]Sheet1!$C$4</definedName>
    <definedName name="NB_EURO" localSheetId="8">[28]Sheet1!$C$4</definedName>
    <definedName name="NB_EURO" localSheetId="9">[28]Sheet1!$C$4</definedName>
    <definedName name="NB_EURO" localSheetId="7">[28]Sheet1!$C$4</definedName>
    <definedName name="NB_EURO">[29]Sheet1!$C$4</definedName>
    <definedName name="NB_EURO_V" localSheetId="58">[30]Sheet1!$C$11</definedName>
    <definedName name="NB_EURO_V" localSheetId="55">[30]Sheet1!$C$11</definedName>
    <definedName name="NB_EURO_V" localSheetId="8">[31]Sheet1!$C$11</definedName>
    <definedName name="NB_EURO_V" localSheetId="9">[31]Sheet1!$C$11</definedName>
    <definedName name="NB_EURO_V" localSheetId="7">[31]Sheet1!$C$11</definedName>
    <definedName name="NB_EURO_V">[32]Sheet1!$C$11</definedName>
    <definedName name="nb_fin" localSheetId="40">#REF!</definedName>
    <definedName name="nb_fin" localSheetId="25">#REF!</definedName>
    <definedName name="nb_fin" localSheetId="23">#REF!</definedName>
    <definedName name="nb_fin" localSheetId="22">#REF!</definedName>
    <definedName name="nb_fin" localSheetId="16">#REF!</definedName>
    <definedName name="nb_fin" localSheetId="17">#REF!</definedName>
    <definedName name="nb_fin" localSheetId="20">#REF!</definedName>
    <definedName name="nb_fin" localSheetId="33">#REF!</definedName>
    <definedName name="nb_fin" localSheetId="34">#REF!</definedName>
    <definedName name="nb_fin" localSheetId="54">#REF!</definedName>
    <definedName name="nb_fin" localSheetId="27">#REF!</definedName>
    <definedName name="nb_fin" localSheetId="58">#REF!</definedName>
    <definedName name="nb_fin" localSheetId="5">#REF!</definedName>
    <definedName name="nb_fin" localSheetId="6">#REF!</definedName>
    <definedName name="nb_fin" localSheetId="55">#REF!</definedName>
    <definedName name="nb_fin" localSheetId="38">#REF!</definedName>
    <definedName name="nb_fin" localSheetId="57">#REF!</definedName>
    <definedName name="nb_fin" localSheetId="8">#REF!</definedName>
    <definedName name="nb_fin" localSheetId="9">#REF!</definedName>
    <definedName name="nb_fin" localSheetId="7">#REF!</definedName>
    <definedName name="nb_fin" localSheetId="18">#REF!</definedName>
    <definedName name="nb_fin" localSheetId="24">#REF!</definedName>
    <definedName name="nb_fin">#REF!</definedName>
    <definedName name="nb_Finland" localSheetId="40">#REF!</definedName>
    <definedName name="nb_Finland" localSheetId="25">#REF!</definedName>
    <definedName name="nb_Finland" localSheetId="23">#REF!</definedName>
    <definedName name="nb_Finland" localSheetId="22">#REF!</definedName>
    <definedName name="nb_Finland" localSheetId="16">#REF!</definedName>
    <definedName name="nb_Finland" localSheetId="17">#REF!</definedName>
    <definedName name="nb_Finland" localSheetId="20">#REF!</definedName>
    <definedName name="nb_Finland" localSheetId="33">#REF!</definedName>
    <definedName name="nb_Finland" localSheetId="34">#REF!</definedName>
    <definedName name="nb_Finland" localSheetId="54">#REF!</definedName>
    <definedName name="nb_Finland" localSheetId="27">#REF!</definedName>
    <definedName name="nb_Finland" localSheetId="58">#REF!</definedName>
    <definedName name="nb_Finland" localSheetId="5">#REF!</definedName>
    <definedName name="nb_Finland" localSheetId="6">#REF!</definedName>
    <definedName name="nb_Finland" localSheetId="55">#REF!</definedName>
    <definedName name="nb_Finland" localSheetId="38">#REF!</definedName>
    <definedName name="nb_Finland" localSheetId="57">#REF!</definedName>
    <definedName name="nb_Finland" localSheetId="8">#REF!</definedName>
    <definedName name="nb_Finland" localSheetId="9">#REF!</definedName>
    <definedName name="nb_Finland" localSheetId="7">#REF!</definedName>
    <definedName name="nb_Finland" localSheetId="18">#REF!</definedName>
    <definedName name="nb_Finland" localSheetId="24">#REF!</definedName>
    <definedName name="nb_Finland">#REF!</definedName>
    <definedName name="nb_Finland_Msh" localSheetId="40">#REF!</definedName>
    <definedName name="nb_Finland_Msh" localSheetId="25">#REF!</definedName>
    <definedName name="nb_Finland_Msh" localSheetId="23">#REF!</definedName>
    <definedName name="nb_Finland_Msh" localSheetId="22">#REF!</definedName>
    <definedName name="nb_Finland_Msh" localSheetId="16">#REF!</definedName>
    <definedName name="nb_Finland_Msh" localSheetId="17">#REF!</definedName>
    <definedName name="nb_Finland_Msh" localSheetId="20">#REF!</definedName>
    <definedName name="nb_Finland_Msh" localSheetId="33">#REF!</definedName>
    <definedName name="nb_Finland_Msh" localSheetId="34">#REF!</definedName>
    <definedName name="nb_Finland_Msh" localSheetId="54">#REF!</definedName>
    <definedName name="nb_Finland_Msh" localSheetId="27">#REF!</definedName>
    <definedName name="nb_Finland_Msh" localSheetId="58">#REF!</definedName>
    <definedName name="nb_Finland_Msh" localSheetId="5">#REF!</definedName>
    <definedName name="nb_Finland_Msh" localSheetId="6">#REF!</definedName>
    <definedName name="nb_Finland_Msh" localSheetId="55">#REF!</definedName>
    <definedName name="nb_Finland_Msh" localSheetId="38">#REF!</definedName>
    <definedName name="nb_Finland_Msh" localSheetId="57">#REF!</definedName>
    <definedName name="nb_Finland_Msh" localSheetId="8">#REF!</definedName>
    <definedName name="nb_Finland_Msh" localSheetId="9">#REF!</definedName>
    <definedName name="nb_Finland_Msh" localSheetId="7">#REF!</definedName>
    <definedName name="nb_Finland_Msh" localSheetId="18">#REF!</definedName>
    <definedName name="nb_Finland_Msh" localSheetId="24">#REF!</definedName>
    <definedName name="nb_Finland_Msh">#REF!</definedName>
    <definedName name="nb_iib" localSheetId="40">#REF!</definedName>
    <definedName name="nb_iib" localSheetId="25">#REF!</definedName>
    <definedName name="nb_iib" localSheetId="23">#REF!</definedName>
    <definedName name="nb_iib" localSheetId="22">#REF!</definedName>
    <definedName name="nb_iib" localSheetId="16">#REF!</definedName>
    <definedName name="nb_iib" localSheetId="17">#REF!</definedName>
    <definedName name="nb_iib" localSheetId="20">#REF!</definedName>
    <definedName name="nb_iib" localSheetId="33">#REF!</definedName>
    <definedName name="nb_iib" localSheetId="34">#REF!</definedName>
    <definedName name="nb_iib" localSheetId="54">#REF!</definedName>
    <definedName name="nb_iib" localSheetId="27">#REF!</definedName>
    <definedName name="nb_iib" localSheetId="58">#REF!</definedName>
    <definedName name="nb_iib" localSheetId="5">#REF!</definedName>
    <definedName name="nb_iib" localSheetId="6">#REF!</definedName>
    <definedName name="nb_iib" localSheetId="55">#REF!</definedName>
    <definedName name="nb_iib" localSheetId="38">#REF!</definedName>
    <definedName name="nb_iib" localSheetId="57">#REF!</definedName>
    <definedName name="nb_iib" localSheetId="8">#REF!</definedName>
    <definedName name="nb_iib" localSheetId="9">#REF!</definedName>
    <definedName name="nb_iib" localSheetId="7">#REF!</definedName>
    <definedName name="nb_iib" localSheetId="18">#REF!</definedName>
    <definedName name="nb_iib" localSheetId="24">#REF!</definedName>
    <definedName name="nb_iib">#REF!</definedName>
    <definedName name="nb_nor" localSheetId="40">#REF!</definedName>
    <definedName name="nb_nor" localSheetId="25">#REF!</definedName>
    <definedName name="nb_nor" localSheetId="23">#REF!</definedName>
    <definedName name="nb_nor" localSheetId="22">#REF!</definedName>
    <definedName name="nb_nor" localSheetId="16">#REF!</definedName>
    <definedName name="nb_nor" localSheetId="17">#REF!</definedName>
    <definedName name="nb_nor" localSheetId="20">#REF!</definedName>
    <definedName name="nb_nor" localSheetId="33">#REF!</definedName>
    <definedName name="nb_nor" localSheetId="34">#REF!</definedName>
    <definedName name="nb_nor" localSheetId="54">#REF!</definedName>
    <definedName name="nb_nor" localSheetId="27">#REF!</definedName>
    <definedName name="nb_nor" localSheetId="58">#REF!</definedName>
    <definedName name="nb_nor" localSheetId="5">#REF!</definedName>
    <definedName name="nb_nor" localSheetId="6">#REF!</definedName>
    <definedName name="nb_nor" localSheetId="55">#REF!</definedName>
    <definedName name="nb_nor" localSheetId="38">#REF!</definedName>
    <definedName name="nb_nor" localSheetId="57">#REF!</definedName>
    <definedName name="nb_nor" localSheetId="8">#REF!</definedName>
    <definedName name="nb_nor" localSheetId="9">#REF!</definedName>
    <definedName name="nb_nor" localSheetId="7">#REF!</definedName>
    <definedName name="nb_nor" localSheetId="18">#REF!</definedName>
    <definedName name="nb_nor" localSheetId="24">#REF!</definedName>
    <definedName name="nb_nor">#REF!</definedName>
    <definedName name="nb_nordic" localSheetId="40">#REF!</definedName>
    <definedName name="nb_nordic" localSheetId="25">#REF!</definedName>
    <definedName name="nb_nordic" localSheetId="23">#REF!</definedName>
    <definedName name="nb_nordic" localSheetId="22">#REF!</definedName>
    <definedName name="nb_nordic" localSheetId="16">#REF!</definedName>
    <definedName name="nb_nordic" localSheetId="17">#REF!</definedName>
    <definedName name="nb_nordic" localSheetId="20">#REF!</definedName>
    <definedName name="nb_nordic" localSheetId="33">#REF!</definedName>
    <definedName name="nb_nordic" localSheetId="34">#REF!</definedName>
    <definedName name="nb_nordic" localSheetId="54">#REF!</definedName>
    <definedName name="nb_nordic" localSheetId="27">#REF!</definedName>
    <definedName name="nb_nordic" localSheetId="58">#REF!</definedName>
    <definedName name="nb_nordic" localSheetId="5">#REF!</definedName>
    <definedName name="nb_nordic" localSheetId="6">#REF!</definedName>
    <definedName name="nb_nordic" localSheetId="55">#REF!</definedName>
    <definedName name="nb_nordic" localSheetId="38">#REF!</definedName>
    <definedName name="nb_nordic" localSheetId="57">#REF!</definedName>
    <definedName name="nb_nordic" localSheetId="8">#REF!</definedName>
    <definedName name="nb_nordic" localSheetId="9">#REF!</definedName>
    <definedName name="nb_nordic" localSheetId="7">#REF!</definedName>
    <definedName name="nb_nordic" localSheetId="18">#REF!</definedName>
    <definedName name="nb_nordic" localSheetId="24">#REF!</definedName>
    <definedName name="nb_nordic">#REF!</definedName>
    <definedName name="nb_norway" localSheetId="40">#REF!</definedName>
    <definedName name="nb_norway" localSheetId="25">#REF!</definedName>
    <definedName name="nb_norway" localSheetId="23">#REF!</definedName>
    <definedName name="nb_norway" localSheetId="22">#REF!</definedName>
    <definedName name="nb_norway" localSheetId="16">#REF!</definedName>
    <definedName name="nb_norway" localSheetId="17">#REF!</definedName>
    <definedName name="nb_norway" localSheetId="20">#REF!</definedName>
    <definedName name="nb_norway" localSheetId="33">#REF!</definedName>
    <definedName name="nb_norway" localSheetId="34">#REF!</definedName>
    <definedName name="nb_norway" localSheetId="54">#REF!</definedName>
    <definedName name="nb_norway" localSheetId="27">#REF!</definedName>
    <definedName name="nb_norway" localSheetId="58">#REF!</definedName>
    <definedName name="nb_norway" localSheetId="5">#REF!</definedName>
    <definedName name="nb_norway" localSheetId="6">#REF!</definedName>
    <definedName name="nb_norway" localSheetId="55">#REF!</definedName>
    <definedName name="nb_norway" localSheetId="38">#REF!</definedName>
    <definedName name="nb_norway" localSheetId="57">#REF!</definedName>
    <definedName name="nb_norway" localSheetId="8">#REF!</definedName>
    <definedName name="nb_norway" localSheetId="9">#REF!</definedName>
    <definedName name="nb_norway" localSheetId="7">#REF!</definedName>
    <definedName name="nb_norway" localSheetId="18">#REF!</definedName>
    <definedName name="nb_norway" localSheetId="24">#REF!</definedName>
    <definedName name="nb_norway">#REF!</definedName>
    <definedName name="nb_norway_msh" localSheetId="40">#REF!</definedName>
    <definedName name="nb_norway_msh" localSheetId="25">#REF!</definedName>
    <definedName name="nb_norway_msh" localSheetId="23">#REF!</definedName>
    <definedName name="nb_norway_msh" localSheetId="22">#REF!</definedName>
    <definedName name="nb_norway_msh" localSheetId="16">#REF!</definedName>
    <definedName name="nb_norway_msh" localSheetId="17">#REF!</definedName>
    <definedName name="nb_norway_msh" localSheetId="20">#REF!</definedName>
    <definedName name="nb_norway_msh" localSheetId="33">#REF!</definedName>
    <definedName name="nb_norway_msh" localSheetId="34">#REF!</definedName>
    <definedName name="nb_norway_msh" localSheetId="54">#REF!</definedName>
    <definedName name="nb_norway_msh" localSheetId="27">#REF!</definedName>
    <definedName name="nb_norway_msh" localSheetId="58">#REF!</definedName>
    <definedName name="nb_norway_msh" localSheetId="5">#REF!</definedName>
    <definedName name="nb_norway_msh" localSheetId="6">#REF!</definedName>
    <definedName name="nb_norway_msh" localSheetId="55">#REF!</definedName>
    <definedName name="nb_norway_msh" localSheetId="38">#REF!</definedName>
    <definedName name="nb_norway_msh" localSheetId="57">#REF!</definedName>
    <definedName name="nb_norway_msh" localSheetId="8">#REF!</definedName>
    <definedName name="nb_norway_msh" localSheetId="9">#REF!</definedName>
    <definedName name="nb_norway_msh" localSheetId="7">#REF!</definedName>
    <definedName name="nb_norway_msh" localSheetId="18">#REF!</definedName>
    <definedName name="nb_norway_msh" localSheetId="24">#REF!</definedName>
    <definedName name="nb_norway_msh">#REF!</definedName>
    <definedName name="nb_swe" localSheetId="40">#REF!</definedName>
    <definedName name="nb_swe" localSheetId="25">#REF!</definedName>
    <definedName name="nb_swe" localSheetId="23">#REF!</definedName>
    <definedName name="nb_swe" localSheetId="22">#REF!</definedName>
    <definedName name="nb_swe" localSheetId="16">#REF!</definedName>
    <definedName name="nb_swe" localSheetId="17">#REF!</definedName>
    <definedName name="nb_swe" localSheetId="20">#REF!</definedName>
    <definedName name="nb_swe" localSheetId="33">#REF!</definedName>
    <definedName name="nb_swe" localSheetId="34">#REF!</definedName>
    <definedName name="nb_swe" localSheetId="54">#REF!</definedName>
    <definedName name="nb_swe" localSheetId="27">#REF!</definedName>
    <definedName name="nb_swe" localSheetId="58">#REF!</definedName>
    <definedName name="nb_swe" localSheetId="5">#REF!</definedName>
    <definedName name="nb_swe" localSheetId="6">#REF!</definedName>
    <definedName name="nb_swe" localSheetId="55">#REF!</definedName>
    <definedName name="nb_swe" localSheetId="38">#REF!</definedName>
    <definedName name="nb_swe" localSheetId="57">#REF!</definedName>
    <definedName name="nb_swe" localSheetId="8">#REF!</definedName>
    <definedName name="nb_swe" localSheetId="9">#REF!</definedName>
    <definedName name="nb_swe" localSheetId="7">#REF!</definedName>
    <definedName name="nb_swe" localSheetId="18">#REF!</definedName>
    <definedName name="nb_swe" localSheetId="24">#REF!</definedName>
    <definedName name="nb_swe">#REF!</definedName>
    <definedName name="nb_Sweden" localSheetId="40">#REF!</definedName>
    <definedName name="nb_Sweden" localSheetId="25">#REF!</definedName>
    <definedName name="nb_Sweden" localSheetId="23">#REF!</definedName>
    <definedName name="nb_Sweden" localSheetId="22">#REF!</definedName>
    <definedName name="nb_Sweden" localSheetId="16">#REF!</definedName>
    <definedName name="nb_Sweden" localSheetId="17">#REF!</definedName>
    <definedName name="nb_Sweden" localSheetId="20">#REF!</definedName>
    <definedName name="nb_Sweden" localSheetId="33">#REF!</definedName>
    <definedName name="nb_Sweden" localSheetId="34">#REF!</definedName>
    <definedName name="nb_Sweden" localSheetId="54">#REF!</definedName>
    <definedName name="nb_Sweden" localSheetId="27">#REF!</definedName>
    <definedName name="nb_Sweden" localSheetId="58">#REF!</definedName>
    <definedName name="nb_Sweden" localSheetId="5">#REF!</definedName>
    <definedName name="nb_Sweden" localSheetId="6">#REF!</definedName>
    <definedName name="nb_Sweden" localSheetId="55">#REF!</definedName>
    <definedName name="nb_Sweden" localSheetId="38">#REF!</definedName>
    <definedName name="nb_Sweden" localSheetId="57">#REF!</definedName>
    <definedName name="nb_Sweden" localSheetId="8">#REF!</definedName>
    <definedName name="nb_Sweden" localSheetId="9">#REF!</definedName>
    <definedName name="nb_Sweden" localSheetId="7">#REF!</definedName>
    <definedName name="nb_Sweden" localSheetId="18">#REF!</definedName>
    <definedName name="nb_Sweden" localSheetId="24">#REF!</definedName>
    <definedName name="nb_Sweden">#REF!</definedName>
    <definedName name="nb_sweden_msh" localSheetId="40">#REF!</definedName>
    <definedName name="nb_sweden_msh" localSheetId="25">#REF!</definedName>
    <definedName name="nb_sweden_msh" localSheetId="23">#REF!</definedName>
    <definedName name="nb_sweden_msh" localSheetId="22">#REF!</definedName>
    <definedName name="nb_sweden_msh" localSheetId="16">#REF!</definedName>
    <definedName name="nb_sweden_msh" localSheetId="17">#REF!</definedName>
    <definedName name="nb_sweden_msh" localSheetId="20">#REF!</definedName>
    <definedName name="nb_sweden_msh" localSheetId="33">#REF!</definedName>
    <definedName name="nb_sweden_msh" localSheetId="34">#REF!</definedName>
    <definedName name="nb_sweden_msh" localSheetId="54">#REF!</definedName>
    <definedName name="nb_sweden_msh" localSheetId="27">#REF!</definedName>
    <definedName name="nb_sweden_msh" localSheetId="58">#REF!</definedName>
    <definedName name="nb_sweden_msh" localSheetId="5">#REF!</definedName>
    <definedName name="nb_sweden_msh" localSheetId="6">#REF!</definedName>
    <definedName name="nb_sweden_msh" localSheetId="55">#REF!</definedName>
    <definedName name="nb_sweden_msh" localSheetId="38">#REF!</definedName>
    <definedName name="nb_sweden_msh" localSheetId="57">#REF!</definedName>
    <definedName name="nb_sweden_msh" localSheetId="8">#REF!</definedName>
    <definedName name="nb_sweden_msh" localSheetId="9">#REF!</definedName>
    <definedName name="nb_sweden_msh" localSheetId="7">#REF!</definedName>
    <definedName name="nb_sweden_msh" localSheetId="18">#REF!</definedName>
    <definedName name="nb_sweden_msh" localSheetId="24">#REF!</definedName>
    <definedName name="nb_sweden_msh">#REF!</definedName>
    <definedName name="NBHbalancesheet" localSheetId="40">#REF!</definedName>
    <definedName name="NBHbalancesheet" localSheetId="25">#REF!</definedName>
    <definedName name="NBHbalancesheet" localSheetId="23">#REF!</definedName>
    <definedName name="NBHbalancesheet" localSheetId="22">#REF!</definedName>
    <definedName name="NBHbalancesheet" localSheetId="16">#REF!</definedName>
    <definedName name="NBHbalancesheet" localSheetId="17">#REF!</definedName>
    <definedName name="NBHbalancesheet" localSheetId="20">#REF!</definedName>
    <definedName name="NBHbalancesheet" localSheetId="33">#REF!</definedName>
    <definedName name="NBHbalancesheet" localSheetId="34">#REF!</definedName>
    <definedName name="NBHbalancesheet" localSheetId="54">#REF!</definedName>
    <definedName name="NBHbalancesheet" localSheetId="27">#REF!</definedName>
    <definedName name="NBHbalancesheet" localSheetId="58">#REF!</definedName>
    <definedName name="NBHbalancesheet" localSheetId="5">#REF!</definedName>
    <definedName name="NBHbalancesheet" localSheetId="6">#REF!</definedName>
    <definedName name="NBHbalancesheet" localSheetId="55">#REF!</definedName>
    <definedName name="NBHbalancesheet" localSheetId="38">#REF!</definedName>
    <definedName name="NBHbalancesheet" localSheetId="57">#REF!</definedName>
    <definedName name="NBHbalancesheet" localSheetId="8">#REF!</definedName>
    <definedName name="NBHbalancesheet" localSheetId="9">#REF!</definedName>
    <definedName name="NBHbalancesheet" localSheetId="7">#REF!</definedName>
    <definedName name="NBHbalancesheet" localSheetId="18">#REF!</definedName>
    <definedName name="NBHbalancesheet" localSheetId="24">#REF!</definedName>
    <definedName name="NBHbalancesheet">#REF!</definedName>
    <definedName name="nem" localSheetId="40">#REF!</definedName>
    <definedName name="nem" localSheetId="25">#REF!</definedName>
    <definedName name="nem" localSheetId="23">#REF!</definedName>
    <definedName name="nem" localSheetId="22">#REF!</definedName>
    <definedName name="nem" localSheetId="16">#REF!</definedName>
    <definedName name="nem" localSheetId="17">#REF!</definedName>
    <definedName name="nem" localSheetId="20">#REF!</definedName>
    <definedName name="nem" localSheetId="33">#REF!</definedName>
    <definedName name="nem" localSheetId="34">#REF!</definedName>
    <definedName name="nem" localSheetId="54">#REF!</definedName>
    <definedName name="nem" localSheetId="27">#REF!</definedName>
    <definedName name="nem" localSheetId="58">#REF!</definedName>
    <definedName name="nem" localSheetId="5">#REF!</definedName>
    <definedName name="nem" localSheetId="6">#REF!</definedName>
    <definedName name="nem" localSheetId="55">#REF!</definedName>
    <definedName name="nem" localSheetId="38">#REF!</definedName>
    <definedName name="nem" localSheetId="57">#REF!</definedName>
    <definedName name="nem" localSheetId="8">#REF!</definedName>
    <definedName name="nem" localSheetId="9">#REF!</definedName>
    <definedName name="nem" localSheetId="7">#REF!</definedName>
    <definedName name="nem" localSheetId="18">#REF!</definedName>
    <definedName name="nem" localSheetId="24">#REF!</definedName>
    <definedName name="nem">#REF!</definedName>
    <definedName name="New_BU_Q3" localSheetId="33">#REF!</definedName>
    <definedName name="New_BU_Q3" localSheetId="27">#REF!</definedName>
    <definedName name="New_BU_Q3" localSheetId="58">#REF!</definedName>
    <definedName name="New_BU_Q3" localSheetId="38">#REF!</definedName>
    <definedName name="New_BU_Q3" localSheetId="57">#REF!</definedName>
    <definedName name="New_BU_Q3" localSheetId="7">#REF!</definedName>
    <definedName name="New_BU_Q3" localSheetId="18">#REF!</definedName>
    <definedName name="New_BU_Q3">#REF!</definedName>
    <definedName name="NO_EURO_V" localSheetId="58">[30]Sheet1!$C$14</definedName>
    <definedName name="NO_EURO_V" localSheetId="55">[30]Sheet1!$C$14</definedName>
    <definedName name="NO_EURO_V" localSheetId="8">[31]Sheet1!$C$14</definedName>
    <definedName name="NO_EURO_V" localSheetId="9">[31]Sheet1!$C$14</definedName>
    <definedName name="NO_EURO_V" localSheetId="7">[31]Sheet1!$C$14</definedName>
    <definedName name="NO_EURO_V">[32]Sheet1!$C$14</definedName>
    <definedName name="NO_NOK_V" localSheetId="58">[27]Sheet1!$C$22</definedName>
    <definedName name="NO_NOK_V" localSheetId="55">[27]Sheet1!$C$22</definedName>
    <definedName name="NO_NOK_V" localSheetId="8">[28]Sheet1!$C$22</definedName>
    <definedName name="NO_NOK_V" localSheetId="9">[28]Sheet1!$C$22</definedName>
    <definedName name="NO_NOK_V" localSheetId="7">[28]Sheet1!$C$22</definedName>
    <definedName name="NO_NOK_V">[29]Sheet1!$C$22</definedName>
    <definedName name="NOK_1.kv." localSheetId="40">#REF!</definedName>
    <definedName name="NOK_1.kv." localSheetId="25">#REF!</definedName>
    <definedName name="NOK_1.kv." localSheetId="23">#REF!</definedName>
    <definedName name="NOK_1.kv." localSheetId="22">#REF!</definedName>
    <definedName name="NOK_1.kv." localSheetId="16">#REF!</definedName>
    <definedName name="NOK_1.kv." localSheetId="17">#REF!</definedName>
    <definedName name="NOK_1.kv." localSheetId="20">#REF!</definedName>
    <definedName name="NOK_1.kv." localSheetId="33">#REF!</definedName>
    <definedName name="NOK_1.kv." localSheetId="34">#REF!</definedName>
    <definedName name="NOK_1.kv." localSheetId="54">#REF!</definedName>
    <definedName name="NOK_1.kv." localSheetId="27">#REF!</definedName>
    <definedName name="NOK_1.kv." localSheetId="58">#REF!</definedName>
    <definedName name="NOK_1.kv." localSheetId="5">#REF!</definedName>
    <definedName name="NOK_1.kv." localSheetId="6">#REF!</definedName>
    <definedName name="NOK_1.kv." localSheetId="55">#REF!</definedName>
    <definedName name="NOK_1.kv." localSheetId="38">#REF!</definedName>
    <definedName name="NOK_1.kv." localSheetId="57">#REF!</definedName>
    <definedName name="NOK_1.kv." localSheetId="8">#REF!</definedName>
    <definedName name="NOK_1.kv." localSheetId="9">#REF!</definedName>
    <definedName name="NOK_1.kv." localSheetId="7">#REF!</definedName>
    <definedName name="NOK_1.kv." localSheetId="18">#REF!</definedName>
    <definedName name="NOK_1.kv." localSheetId="24">#REF!</definedName>
    <definedName name="NOK_1.kv.">#REF!</definedName>
    <definedName name="NOK_2.kv." localSheetId="40">#REF!</definedName>
    <definedName name="NOK_2.kv." localSheetId="25">#REF!</definedName>
    <definedName name="NOK_2.kv." localSheetId="23">#REF!</definedName>
    <definedName name="NOK_2.kv." localSheetId="22">#REF!</definedName>
    <definedName name="NOK_2.kv." localSheetId="16">#REF!</definedName>
    <definedName name="NOK_2.kv." localSheetId="17">#REF!</definedName>
    <definedName name="NOK_2.kv." localSheetId="20">#REF!</definedName>
    <definedName name="NOK_2.kv." localSheetId="33">#REF!</definedName>
    <definedName name="NOK_2.kv." localSheetId="34">#REF!</definedName>
    <definedName name="NOK_2.kv." localSheetId="54">#REF!</definedName>
    <definedName name="NOK_2.kv." localSheetId="27">#REF!</definedName>
    <definedName name="NOK_2.kv." localSheetId="58">#REF!</definedName>
    <definedName name="NOK_2.kv." localSheetId="5">#REF!</definedName>
    <definedName name="NOK_2.kv." localSheetId="6">#REF!</definedName>
    <definedName name="NOK_2.kv." localSheetId="55">#REF!</definedName>
    <definedName name="NOK_2.kv." localSheetId="38">#REF!</definedName>
    <definedName name="NOK_2.kv." localSheetId="57">#REF!</definedName>
    <definedName name="NOK_2.kv." localSheetId="8">#REF!</definedName>
    <definedName name="NOK_2.kv." localSheetId="9">#REF!</definedName>
    <definedName name="NOK_2.kv." localSheetId="7">#REF!</definedName>
    <definedName name="NOK_2.kv." localSheetId="18">#REF!</definedName>
    <definedName name="NOK_2.kv." localSheetId="24">#REF!</definedName>
    <definedName name="NOK_2.kv.">#REF!</definedName>
    <definedName name="NOK_3.kv." localSheetId="40">#REF!</definedName>
    <definedName name="NOK_3.kv." localSheetId="25">#REF!</definedName>
    <definedName name="NOK_3.kv." localSheetId="23">#REF!</definedName>
    <definedName name="NOK_3.kv." localSheetId="22">#REF!</definedName>
    <definedName name="NOK_3.kv." localSheetId="16">#REF!</definedName>
    <definedName name="NOK_3.kv." localSheetId="17">#REF!</definedName>
    <definedName name="NOK_3.kv." localSheetId="20">#REF!</definedName>
    <definedName name="NOK_3.kv." localSheetId="33">#REF!</definedName>
    <definedName name="NOK_3.kv." localSheetId="34">#REF!</definedName>
    <definedName name="NOK_3.kv." localSheetId="54">#REF!</definedName>
    <definedName name="NOK_3.kv." localSheetId="27">#REF!</definedName>
    <definedName name="NOK_3.kv." localSheetId="58">#REF!</definedName>
    <definedName name="NOK_3.kv." localSheetId="5">#REF!</definedName>
    <definedName name="NOK_3.kv." localSheetId="6">#REF!</definedName>
    <definedName name="NOK_3.kv." localSheetId="55">#REF!</definedName>
    <definedName name="NOK_3.kv." localSheetId="38">#REF!</definedName>
    <definedName name="NOK_3.kv." localSheetId="57">#REF!</definedName>
    <definedName name="NOK_3.kv." localSheetId="8">#REF!</definedName>
    <definedName name="NOK_3.kv." localSheetId="9">#REF!</definedName>
    <definedName name="NOK_3.kv." localSheetId="7">#REF!</definedName>
    <definedName name="NOK_3.kv." localSheetId="18">#REF!</definedName>
    <definedName name="NOK_3.kv." localSheetId="24">#REF!</definedName>
    <definedName name="NOK_3.kv.">#REF!</definedName>
    <definedName name="NOK_30.06." localSheetId="40">#REF!</definedName>
    <definedName name="NOK_30.06." localSheetId="25">#REF!</definedName>
    <definedName name="NOK_30.06." localSheetId="23">#REF!</definedName>
    <definedName name="NOK_30.06." localSheetId="22">#REF!</definedName>
    <definedName name="NOK_30.06." localSheetId="16">#REF!</definedName>
    <definedName name="NOK_30.06." localSheetId="17">#REF!</definedName>
    <definedName name="NOK_30.06." localSheetId="20">#REF!</definedName>
    <definedName name="NOK_30.06." localSheetId="33">#REF!</definedName>
    <definedName name="NOK_30.06." localSheetId="34">#REF!</definedName>
    <definedName name="NOK_30.06." localSheetId="54">#REF!</definedName>
    <definedName name="NOK_30.06." localSheetId="27">#REF!</definedName>
    <definedName name="NOK_30.06." localSheetId="58">#REF!</definedName>
    <definedName name="NOK_30.06." localSheetId="5">#REF!</definedName>
    <definedName name="NOK_30.06." localSheetId="6">#REF!</definedName>
    <definedName name="NOK_30.06." localSheetId="55">#REF!</definedName>
    <definedName name="NOK_30.06." localSheetId="38">#REF!</definedName>
    <definedName name="NOK_30.06." localSheetId="57">#REF!</definedName>
    <definedName name="NOK_30.06." localSheetId="8">#REF!</definedName>
    <definedName name="NOK_30.06." localSheetId="9">#REF!</definedName>
    <definedName name="NOK_30.06." localSheetId="7">#REF!</definedName>
    <definedName name="NOK_30.06." localSheetId="18">#REF!</definedName>
    <definedName name="NOK_30.06." localSheetId="24">#REF!</definedName>
    <definedName name="NOK_30.06.">#REF!</definedName>
    <definedName name="NOK_30.09." localSheetId="40">#REF!</definedName>
    <definedName name="NOK_30.09." localSheetId="25">#REF!</definedName>
    <definedName name="NOK_30.09." localSheetId="23">#REF!</definedName>
    <definedName name="NOK_30.09." localSheetId="22">#REF!</definedName>
    <definedName name="NOK_30.09." localSheetId="16">#REF!</definedName>
    <definedName name="NOK_30.09." localSheetId="17">#REF!</definedName>
    <definedName name="NOK_30.09." localSheetId="20">#REF!</definedName>
    <definedName name="NOK_30.09." localSheetId="33">#REF!</definedName>
    <definedName name="NOK_30.09." localSheetId="34">#REF!</definedName>
    <definedName name="NOK_30.09." localSheetId="54">#REF!</definedName>
    <definedName name="NOK_30.09." localSheetId="27">#REF!</definedName>
    <definedName name="NOK_30.09." localSheetId="58">#REF!</definedName>
    <definedName name="NOK_30.09." localSheetId="5">#REF!</definedName>
    <definedName name="NOK_30.09." localSheetId="6">#REF!</definedName>
    <definedName name="NOK_30.09." localSheetId="55">#REF!</definedName>
    <definedName name="NOK_30.09." localSheetId="38">#REF!</definedName>
    <definedName name="NOK_30.09." localSheetId="57">#REF!</definedName>
    <definedName name="NOK_30.09." localSheetId="8">#REF!</definedName>
    <definedName name="NOK_30.09." localSheetId="9">#REF!</definedName>
    <definedName name="NOK_30.09." localSheetId="7">#REF!</definedName>
    <definedName name="NOK_30.09." localSheetId="18">#REF!</definedName>
    <definedName name="NOK_30.09." localSheetId="24">#REF!</definedName>
    <definedName name="NOK_30.09.">#REF!</definedName>
    <definedName name="NOK_31.03." localSheetId="40">#REF!</definedName>
    <definedName name="NOK_31.03." localSheetId="25">#REF!</definedName>
    <definedName name="NOK_31.03." localSheetId="23">#REF!</definedName>
    <definedName name="NOK_31.03." localSheetId="22">#REF!</definedName>
    <definedName name="NOK_31.03." localSheetId="16">#REF!</definedName>
    <definedName name="NOK_31.03." localSheetId="17">#REF!</definedName>
    <definedName name="NOK_31.03." localSheetId="20">#REF!</definedName>
    <definedName name="NOK_31.03." localSheetId="33">#REF!</definedName>
    <definedName name="NOK_31.03." localSheetId="34">#REF!</definedName>
    <definedName name="NOK_31.03." localSheetId="54">#REF!</definedName>
    <definedName name="NOK_31.03." localSheetId="27">#REF!</definedName>
    <definedName name="NOK_31.03." localSheetId="58">#REF!</definedName>
    <definedName name="NOK_31.03." localSheetId="5">#REF!</definedName>
    <definedName name="NOK_31.03." localSheetId="6">#REF!</definedName>
    <definedName name="NOK_31.03." localSheetId="55">#REF!</definedName>
    <definedName name="NOK_31.03." localSheetId="38">#REF!</definedName>
    <definedName name="NOK_31.03." localSheetId="57">#REF!</definedName>
    <definedName name="NOK_31.03." localSheetId="8">#REF!</definedName>
    <definedName name="NOK_31.03." localSheetId="9">#REF!</definedName>
    <definedName name="NOK_31.03." localSheetId="7">#REF!</definedName>
    <definedName name="NOK_31.03." localSheetId="18">#REF!</definedName>
    <definedName name="NOK_31.03." localSheetId="24">#REF!</definedName>
    <definedName name="NOK_31.03.">#REF!</definedName>
    <definedName name="NOK_4.kv." localSheetId="40">#REF!</definedName>
    <definedName name="NOK_4.kv." localSheetId="25">#REF!</definedName>
    <definedName name="NOK_4.kv." localSheetId="23">#REF!</definedName>
    <definedName name="NOK_4.kv." localSheetId="22">#REF!</definedName>
    <definedName name="NOK_4.kv." localSheetId="16">#REF!</definedName>
    <definedName name="NOK_4.kv." localSheetId="17">#REF!</definedName>
    <definedName name="NOK_4.kv." localSheetId="20">#REF!</definedName>
    <definedName name="NOK_4.kv." localSheetId="33">#REF!</definedName>
    <definedName name="NOK_4.kv." localSheetId="34">#REF!</definedName>
    <definedName name="NOK_4.kv." localSheetId="54">#REF!</definedName>
    <definedName name="NOK_4.kv." localSheetId="27">#REF!</definedName>
    <definedName name="NOK_4.kv." localSheetId="58">#REF!</definedName>
    <definedName name="NOK_4.kv." localSheetId="5">#REF!</definedName>
    <definedName name="NOK_4.kv." localSheetId="6">#REF!</definedName>
    <definedName name="NOK_4.kv." localSheetId="55">#REF!</definedName>
    <definedName name="NOK_4.kv." localSheetId="38">#REF!</definedName>
    <definedName name="NOK_4.kv." localSheetId="57">#REF!</definedName>
    <definedName name="NOK_4.kv." localSheetId="8">#REF!</definedName>
    <definedName name="NOK_4.kv." localSheetId="9">#REF!</definedName>
    <definedName name="NOK_4.kv." localSheetId="7">#REF!</definedName>
    <definedName name="NOK_4.kv." localSheetId="18">#REF!</definedName>
    <definedName name="NOK_4.kv." localSheetId="24">#REF!</definedName>
    <definedName name="NOK_4.kv.">#REF!</definedName>
    <definedName name="NOK_Primo" localSheetId="40">#REF!</definedName>
    <definedName name="NOK_Primo" localSheetId="25">#REF!</definedName>
    <definedName name="NOK_Primo" localSheetId="23">#REF!</definedName>
    <definedName name="NOK_Primo" localSheetId="22">#REF!</definedName>
    <definedName name="NOK_Primo" localSheetId="16">#REF!</definedName>
    <definedName name="NOK_Primo" localSheetId="17">#REF!</definedName>
    <definedName name="NOK_Primo" localSheetId="20">#REF!</definedName>
    <definedName name="NOK_Primo" localSheetId="33">#REF!</definedName>
    <definedName name="NOK_Primo" localSheetId="34">#REF!</definedName>
    <definedName name="NOK_Primo" localSheetId="54">#REF!</definedName>
    <definedName name="NOK_Primo" localSheetId="27">#REF!</definedName>
    <definedName name="NOK_Primo" localSheetId="58">#REF!</definedName>
    <definedName name="NOK_Primo" localSheetId="5">#REF!</definedName>
    <definedName name="NOK_Primo" localSheetId="6">#REF!</definedName>
    <definedName name="NOK_Primo" localSheetId="55">#REF!</definedName>
    <definedName name="NOK_Primo" localSheetId="38">#REF!</definedName>
    <definedName name="NOK_Primo" localSheetId="57">#REF!</definedName>
    <definedName name="NOK_Primo" localSheetId="8">#REF!</definedName>
    <definedName name="NOK_Primo" localSheetId="9">#REF!</definedName>
    <definedName name="NOK_Primo" localSheetId="7">#REF!</definedName>
    <definedName name="NOK_Primo" localSheetId="18">#REF!</definedName>
    <definedName name="NOK_Primo" localSheetId="24">#REF!</definedName>
    <definedName name="NOK_Primo">#REF!</definedName>
    <definedName name="NOK_Ultimo" localSheetId="40">#REF!</definedName>
    <definedName name="NOK_Ultimo" localSheetId="25">#REF!</definedName>
    <definedName name="NOK_Ultimo" localSheetId="23">#REF!</definedName>
    <definedName name="NOK_Ultimo" localSheetId="22">#REF!</definedName>
    <definedName name="NOK_Ultimo" localSheetId="16">#REF!</definedName>
    <definedName name="NOK_Ultimo" localSheetId="17">#REF!</definedName>
    <definedName name="NOK_Ultimo" localSheetId="20">#REF!</definedName>
    <definedName name="NOK_Ultimo" localSheetId="33">#REF!</definedName>
    <definedName name="NOK_Ultimo" localSheetId="34">#REF!</definedName>
    <definedName name="NOK_Ultimo" localSheetId="54">#REF!</definedName>
    <definedName name="NOK_Ultimo" localSheetId="27">#REF!</definedName>
    <definedName name="NOK_Ultimo" localSheetId="58">#REF!</definedName>
    <definedName name="NOK_Ultimo" localSheetId="5">#REF!</definedName>
    <definedName name="NOK_Ultimo" localSheetId="6">#REF!</definedName>
    <definedName name="NOK_Ultimo" localSheetId="55">#REF!</definedName>
    <definedName name="NOK_Ultimo" localSheetId="38">#REF!</definedName>
    <definedName name="NOK_Ultimo" localSheetId="57">#REF!</definedName>
    <definedName name="NOK_Ultimo" localSheetId="8">#REF!</definedName>
    <definedName name="NOK_Ultimo" localSheetId="9">#REF!</definedName>
    <definedName name="NOK_Ultimo" localSheetId="7">#REF!</definedName>
    <definedName name="NOK_Ultimo" localSheetId="18">#REF!</definedName>
    <definedName name="NOK_Ultimo" localSheetId="24">#REF!</definedName>
    <definedName name="NOK_Ultimo">#REF!</definedName>
    <definedName name="NokLastYear" localSheetId="58">[20]Valutakurser!$E$7</definedName>
    <definedName name="NokLastYear" localSheetId="55">[20]Valutakurser!$E$7</definedName>
    <definedName name="NokLastYear" localSheetId="8">[21]Valutakurser!$E$7</definedName>
    <definedName name="NokLastYear" localSheetId="9">[21]Valutakurser!$E$7</definedName>
    <definedName name="NokLastYear" localSheetId="7">[21]Valutakurser!$E$7</definedName>
    <definedName name="NokLastYear">[22]Valutakurser!$E$7</definedName>
    <definedName name="Nordea_Estonia" localSheetId="40">#REF!</definedName>
    <definedName name="Nordea_Estonia" localSheetId="25">#REF!</definedName>
    <definedName name="Nordea_Estonia" localSheetId="23">#REF!</definedName>
    <definedName name="Nordea_Estonia" localSheetId="22">#REF!</definedName>
    <definedName name="Nordea_Estonia" localSheetId="16">#REF!</definedName>
    <definedName name="Nordea_Estonia" localSheetId="17">#REF!</definedName>
    <definedName name="Nordea_Estonia" localSheetId="20">#REF!</definedName>
    <definedName name="Nordea_Estonia" localSheetId="33">#REF!</definedName>
    <definedName name="Nordea_Estonia" localSheetId="34">#REF!</definedName>
    <definedName name="Nordea_Estonia" localSheetId="54">#REF!</definedName>
    <definedName name="Nordea_Estonia" localSheetId="27">#REF!</definedName>
    <definedName name="Nordea_Estonia" localSheetId="58">#REF!</definedName>
    <definedName name="Nordea_Estonia" localSheetId="5">#REF!</definedName>
    <definedName name="Nordea_Estonia" localSheetId="6">#REF!</definedName>
    <definedName name="Nordea_Estonia" localSheetId="55">#REF!</definedName>
    <definedName name="Nordea_Estonia" localSheetId="38">#REF!</definedName>
    <definedName name="Nordea_Estonia" localSheetId="57">#REF!</definedName>
    <definedName name="Nordea_Estonia" localSheetId="8">#REF!</definedName>
    <definedName name="Nordea_Estonia" localSheetId="9">#REF!</definedName>
    <definedName name="Nordea_Estonia" localSheetId="7">#REF!</definedName>
    <definedName name="Nordea_Estonia" localSheetId="18">#REF!</definedName>
    <definedName name="Nordea_Estonia" localSheetId="24">#REF!</definedName>
    <definedName name="Nordea_Estonia">#REF!</definedName>
    <definedName name="Nordea_IOM" localSheetId="40">#REF!</definedName>
    <definedName name="Nordea_IOM" localSheetId="25">#REF!</definedName>
    <definedName name="Nordea_IOM" localSheetId="23">#REF!</definedName>
    <definedName name="Nordea_IOM" localSheetId="22">#REF!</definedName>
    <definedName name="Nordea_IOM" localSheetId="16">#REF!</definedName>
    <definedName name="Nordea_IOM" localSheetId="17">#REF!</definedName>
    <definedName name="Nordea_IOM" localSheetId="20">#REF!</definedName>
    <definedName name="Nordea_IOM" localSheetId="33">#REF!</definedName>
    <definedName name="Nordea_IOM" localSheetId="34">#REF!</definedName>
    <definedName name="Nordea_IOM" localSheetId="54">#REF!</definedName>
    <definedName name="Nordea_IOM" localSheetId="27">#REF!</definedName>
    <definedName name="Nordea_IOM" localSheetId="58">#REF!</definedName>
    <definedName name="Nordea_IOM" localSheetId="5">#REF!</definedName>
    <definedName name="Nordea_IOM" localSheetId="6">#REF!</definedName>
    <definedName name="Nordea_IOM" localSheetId="55">#REF!</definedName>
    <definedName name="Nordea_IOM" localSheetId="38">#REF!</definedName>
    <definedName name="Nordea_IOM" localSheetId="57">#REF!</definedName>
    <definedName name="Nordea_IOM" localSheetId="8">#REF!</definedName>
    <definedName name="Nordea_IOM" localSheetId="9">#REF!</definedName>
    <definedName name="Nordea_IOM" localSheetId="7">#REF!</definedName>
    <definedName name="Nordea_IOM" localSheetId="18">#REF!</definedName>
    <definedName name="Nordea_IOM" localSheetId="24">#REF!</definedName>
    <definedName name="Nordea_IOM">#REF!</definedName>
    <definedName name="Nordea_Latvia" localSheetId="40">#REF!</definedName>
    <definedName name="Nordea_Latvia" localSheetId="25">#REF!</definedName>
    <definedName name="Nordea_Latvia" localSheetId="23">#REF!</definedName>
    <definedName name="Nordea_Latvia" localSheetId="22">#REF!</definedName>
    <definedName name="Nordea_Latvia" localSheetId="16">#REF!</definedName>
    <definedName name="Nordea_Latvia" localSheetId="17">#REF!</definedName>
    <definedName name="Nordea_Latvia" localSheetId="20">#REF!</definedName>
    <definedName name="Nordea_Latvia" localSheetId="33">#REF!</definedName>
    <definedName name="Nordea_Latvia" localSheetId="34">#REF!</definedName>
    <definedName name="Nordea_Latvia" localSheetId="54">#REF!</definedName>
    <definedName name="Nordea_Latvia" localSheetId="27">#REF!</definedName>
    <definedName name="Nordea_Latvia" localSheetId="58">#REF!</definedName>
    <definedName name="Nordea_Latvia" localSheetId="5">#REF!</definedName>
    <definedName name="Nordea_Latvia" localSheetId="6">#REF!</definedName>
    <definedName name="Nordea_Latvia" localSheetId="55">#REF!</definedName>
    <definedName name="Nordea_Latvia" localSheetId="38">#REF!</definedName>
    <definedName name="Nordea_Latvia" localSheetId="57">#REF!</definedName>
    <definedName name="Nordea_Latvia" localSheetId="8">#REF!</definedName>
    <definedName name="Nordea_Latvia" localSheetId="9">#REF!</definedName>
    <definedName name="Nordea_Latvia" localSheetId="7">#REF!</definedName>
    <definedName name="Nordea_Latvia" localSheetId="18">#REF!</definedName>
    <definedName name="Nordea_Latvia" localSheetId="24">#REF!</definedName>
    <definedName name="Nordea_Latvia">#REF!</definedName>
    <definedName name="Nordea_life_Ass_LTD_Finland" localSheetId="40">#REF!</definedName>
    <definedName name="Nordea_life_Ass_LTD_Finland" localSheetId="25">#REF!</definedName>
    <definedName name="Nordea_life_Ass_LTD_Finland" localSheetId="23">#REF!</definedName>
    <definedName name="Nordea_life_Ass_LTD_Finland" localSheetId="22">#REF!</definedName>
    <definedName name="Nordea_life_Ass_LTD_Finland" localSheetId="16">#REF!</definedName>
    <definedName name="Nordea_life_Ass_LTD_Finland" localSheetId="17">#REF!</definedName>
    <definedName name="Nordea_life_Ass_LTD_Finland" localSheetId="20">#REF!</definedName>
    <definedName name="Nordea_life_Ass_LTD_Finland" localSheetId="33">#REF!</definedName>
    <definedName name="Nordea_life_Ass_LTD_Finland" localSheetId="34">#REF!</definedName>
    <definedName name="Nordea_life_Ass_LTD_Finland" localSheetId="54">#REF!</definedName>
    <definedName name="Nordea_life_Ass_LTD_Finland" localSheetId="27">#REF!</definedName>
    <definedName name="Nordea_life_Ass_LTD_Finland" localSheetId="58">#REF!</definedName>
    <definedName name="Nordea_life_Ass_LTD_Finland" localSheetId="5">#REF!</definedName>
    <definedName name="Nordea_life_Ass_LTD_Finland" localSheetId="6">#REF!</definedName>
    <definedName name="Nordea_life_Ass_LTD_Finland" localSheetId="55">#REF!</definedName>
    <definedName name="Nordea_life_Ass_LTD_Finland" localSheetId="38">#REF!</definedName>
    <definedName name="Nordea_life_Ass_LTD_Finland" localSheetId="57">#REF!</definedName>
    <definedName name="Nordea_life_Ass_LTD_Finland" localSheetId="8">#REF!</definedName>
    <definedName name="Nordea_life_Ass_LTD_Finland" localSheetId="9">#REF!</definedName>
    <definedName name="Nordea_life_Ass_LTD_Finland" localSheetId="7">#REF!</definedName>
    <definedName name="Nordea_life_Ass_LTD_Finland" localSheetId="18">#REF!</definedName>
    <definedName name="Nordea_life_Ass_LTD_Finland" localSheetId="24">#REF!</definedName>
    <definedName name="Nordea_life_Ass_LTD_Finland">#REF!</definedName>
    <definedName name="Nordea_life_Ass_LTD_Sverige" localSheetId="40">#REF!</definedName>
    <definedName name="Nordea_life_Ass_LTD_Sverige" localSheetId="25">#REF!</definedName>
    <definedName name="Nordea_life_Ass_LTD_Sverige" localSheetId="23">#REF!</definedName>
    <definedName name="Nordea_life_Ass_LTD_Sverige" localSheetId="22">#REF!</definedName>
    <definedName name="Nordea_life_Ass_LTD_Sverige" localSheetId="16">#REF!</definedName>
    <definedName name="Nordea_life_Ass_LTD_Sverige" localSheetId="17">#REF!</definedName>
    <definedName name="Nordea_life_Ass_LTD_Sverige" localSheetId="20">#REF!</definedName>
    <definedName name="Nordea_life_Ass_LTD_Sverige" localSheetId="33">#REF!</definedName>
    <definedName name="Nordea_life_Ass_LTD_Sverige" localSheetId="34">#REF!</definedName>
    <definedName name="Nordea_life_Ass_LTD_Sverige" localSheetId="54">#REF!</definedName>
    <definedName name="Nordea_life_Ass_LTD_Sverige" localSheetId="27">#REF!</definedName>
    <definedName name="Nordea_life_Ass_LTD_Sverige" localSheetId="58">#REF!</definedName>
    <definedName name="Nordea_life_Ass_LTD_Sverige" localSheetId="5">#REF!</definedName>
    <definedName name="Nordea_life_Ass_LTD_Sverige" localSheetId="6">#REF!</definedName>
    <definedName name="Nordea_life_Ass_LTD_Sverige" localSheetId="55">#REF!</definedName>
    <definedName name="Nordea_life_Ass_LTD_Sverige" localSheetId="38">#REF!</definedName>
    <definedName name="Nordea_life_Ass_LTD_Sverige" localSheetId="57">#REF!</definedName>
    <definedName name="Nordea_life_Ass_LTD_Sverige" localSheetId="8">#REF!</definedName>
    <definedName name="Nordea_life_Ass_LTD_Sverige" localSheetId="9">#REF!</definedName>
    <definedName name="Nordea_life_Ass_LTD_Sverige" localSheetId="7">#REF!</definedName>
    <definedName name="Nordea_life_Ass_LTD_Sverige" localSheetId="18">#REF!</definedName>
    <definedName name="Nordea_life_Ass_LTD_Sverige" localSheetId="24">#REF!</definedName>
    <definedName name="Nordea_life_Ass_LTD_Sverige">#REF!</definedName>
    <definedName name="Nordea_life_I" localSheetId="40">#REF!</definedName>
    <definedName name="Nordea_life_I" localSheetId="25">#REF!</definedName>
    <definedName name="Nordea_life_I" localSheetId="23">#REF!</definedName>
    <definedName name="Nordea_life_I" localSheetId="22">#REF!</definedName>
    <definedName name="Nordea_life_I" localSheetId="16">#REF!</definedName>
    <definedName name="Nordea_life_I" localSheetId="17">#REF!</definedName>
    <definedName name="Nordea_life_I" localSheetId="20">#REF!</definedName>
    <definedName name="Nordea_life_I" localSheetId="33">#REF!</definedName>
    <definedName name="Nordea_life_I" localSheetId="34">#REF!</definedName>
    <definedName name="Nordea_life_I" localSheetId="54">#REF!</definedName>
    <definedName name="Nordea_life_I" localSheetId="27">#REF!</definedName>
    <definedName name="Nordea_life_I" localSheetId="58">#REF!</definedName>
    <definedName name="Nordea_life_I" localSheetId="5">#REF!</definedName>
    <definedName name="Nordea_life_I" localSheetId="6">#REF!</definedName>
    <definedName name="Nordea_life_I" localSheetId="55">#REF!</definedName>
    <definedName name="Nordea_life_I" localSheetId="38">#REF!</definedName>
    <definedName name="Nordea_life_I" localSheetId="57">#REF!</definedName>
    <definedName name="Nordea_life_I" localSheetId="8">#REF!</definedName>
    <definedName name="Nordea_life_I" localSheetId="9">#REF!</definedName>
    <definedName name="Nordea_life_I" localSheetId="7">#REF!</definedName>
    <definedName name="Nordea_life_I" localSheetId="18">#REF!</definedName>
    <definedName name="Nordea_life_I" localSheetId="24">#REF!</definedName>
    <definedName name="Nordea_life_I">#REF!</definedName>
    <definedName name="Nordea_life_II" localSheetId="40">#REF!</definedName>
    <definedName name="Nordea_life_II" localSheetId="25">#REF!</definedName>
    <definedName name="Nordea_life_II" localSheetId="23">#REF!</definedName>
    <definedName name="Nordea_life_II" localSheetId="22">#REF!</definedName>
    <definedName name="Nordea_life_II" localSheetId="16">#REF!</definedName>
    <definedName name="Nordea_life_II" localSheetId="17">#REF!</definedName>
    <definedName name="Nordea_life_II" localSheetId="20">#REF!</definedName>
    <definedName name="Nordea_life_II" localSheetId="33">#REF!</definedName>
    <definedName name="Nordea_life_II" localSheetId="34">#REF!</definedName>
    <definedName name="Nordea_life_II" localSheetId="54">#REF!</definedName>
    <definedName name="Nordea_life_II" localSheetId="27">#REF!</definedName>
    <definedName name="Nordea_life_II" localSheetId="58">#REF!</definedName>
    <definedName name="Nordea_life_II" localSheetId="5">#REF!</definedName>
    <definedName name="Nordea_life_II" localSheetId="6">#REF!</definedName>
    <definedName name="Nordea_life_II" localSheetId="55">#REF!</definedName>
    <definedName name="Nordea_life_II" localSheetId="38">#REF!</definedName>
    <definedName name="Nordea_life_II" localSheetId="57">#REF!</definedName>
    <definedName name="Nordea_life_II" localSheetId="8">#REF!</definedName>
    <definedName name="Nordea_life_II" localSheetId="9">#REF!</definedName>
    <definedName name="Nordea_life_II" localSheetId="7">#REF!</definedName>
    <definedName name="Nordea_life_II" localSheetId="18">#REF!</definedName>
    <definedName name="Nordea_life_II" localSheetId="24">#REF!</definedName>
    <definedName name="Nordea_life_II">#REF!</definedName>
    <definedName name="Nordea_Lux" localSheetId="40">#REF!</definedName>
    <definedName name="Nordea_Lux" localSheetId="25">#REF!</definedName>
    <definedName name="Nordea_Lux" localSheetId="23">#REF!</definedName>
    <definedName name="Nordea_Lux" localSheetId="22">#REF!</definedName>
    <definedName name="Nordea_Lux" localSheetId="16">#REF!</definedName>
    <definedName name="Nordea_Lux" localSheetId="17">#REF!</definedName>
    <definedName name="Nordea_Lux" localSheetId="20">#REF!</definedName>
    <definedName name="Nordea_Lux" localSheetId="33">#REF!</definedName>
    <definedName name="Nordea_Lux" localSheetId="34">#REF!</definedName>
    <definedName name="Nordea_Lux" localSheetId="54">#REF!</definedName>
    <definedName name="Nordea_Lux" localSheetId="27">#REF!</definedName>
    <definedName name="Nordea_Lux" localSheetId="58">#REF!</definedName>
    <definedName name="Nordea_Lux" localSheetId="5">#REF!</definedName>
    <definedName name="Nordea_Lux" localSheetId="6">#REF!</definedName>
    <definedName name="Nordea_Lux" localSheetId="55">#REF!</definedName>
    <definedName name="Nordea_Lux" localSheetId="38">#REF!</definedName>
    <definedName name="Nordea_Lux" localSheetId="57">#REF!</definedName>
    <definedName name="Nordea_Lux" localSheetId="8">#REF!</definedName>
    <definedName name="Nordea_Lux" localSheetId="9">#REF!</definedName>
    <definedName name="Nordea_Lux" localSheetId="7">#REF!</definedName>
    <definedName name="Nordea_Lux" localSheetId="18">#REF!</definedName>
    <definedName name="Nordea_Lux" localSheetId="24">#REF!</definedName>
    <definedName name="Nordea_Lux">#REF!</definedName>
    <definedName name="Nordea_Pension" localSheetId="40">#REF!</definedName>
    <definedName name="Nordea_Pension" localSheetId="25">#REF!</definedName>
    <definedName name="Nordea_Pension" localSheetId="23">#REF!</definedName>
    <definedName name="Nordea_Pension" localSheetId="22">#REF!</definedName>
    <definedName name="Nordea_Pension" localSheetId="16">#REF!</definedName>
    <definedName name="Nordea_Pension" localSheetId="17">#REF!</definedName>
    <definedName name="Nordea_Pension" localSheetId="20">#REF!</definedName>
    <definedName name="Nordea_Pension" localSheetId="33">#REF!</definedName>
    <definedName name="Nordea_Pension" localSheetId="34">#REF!</definedName>
    <definedName name="Nordea_Pension" localSheetId="54">#REF!</definedName>
    <definedName name="Nordea_Pension" localSheetId="27">#REF!</definedName>
    <definedName name="Nordea_Pension" localSheetId="58">#REF!</definedName>
    <definedName name="Nordea_Pension" localSheetId="5">#REF!</definedName>
    <definedName name="Nordea_Pension" localSheetId="6">#REF!</definedName>
    <definedName name="Nordea_Pension" localSheetId="55">#REF!</definedName>
    <definedName name="Nordea_Pension" localSheetId="38">#REF!</definedName>
    <definedName name="Nordea_Pension" localSheetId="57">#REF!</definedName>
    <definedName name="Nordea_Pension" localSheetId="8">#REF!</definedName>
    <definedName name="Nordea_Pension" localSheetId="9">#REF!</definedName>
    <definedName name="Nordea_Pension" localSheetId="7">#REF!</definedName>
    <definedName name="Nordea_Pension" localSheetId="18">#REF!</definedName>
    <definedName name="Nordea_Pension" localSheetId="24">#REF!</definedName>
    <definedName name="Nordea_Pension">#REF!</definedName>
    <definedName name="Nordea_PTE" localSheetId="40">#REF!</definedName>
    <definedName name="Nordea_PTE" localSheetId="25">#REF!</definedName>
    <definedName name="Nordea_PTE" localSheetId="23">#REF!</definedName>
    <definedName name="Nordea_PTE" localSheetId="22">#REF!</definedName>
    <definedName name="Nordea_PTE" localSheetId="16">#REF!</definedName>
    <definedName name="Nordea_PTE" localSheetId="17">#REF!</definedName>
    <definedName name="Nordea_PTE" localSheetId="20">#REF!</definedName>
    <definedName name="Nordea_PTE" localSheetId="33">#REF!</definedName>
    <definedName name="Nordea_PTE" localSheetId="34">#REF!</definedName>
    <definedName name="Nordea_PTE" localSheetId="54">#REF!</definedName>
    <definedName name="Nordea_PTE" localSheetId="27">#REF!</definedName>
    <definedName name="Nordea_PTE" localSheetId="58">#REF!</definedName>
    <definedName name="Nordea_PTE" localSheetId="5">#REF!</definedName>
    <definedName name="Nordea_PTE" localSheetId="6">#REF!</definedName>
    <definedName name="Nordea_PTE" localSheetId="55">#REF!</definedName>
    <definedName name="Nordea_PTE" localSheetId="38">#REF!</definedName>
    <definedName name="Nordea_PTE" localSheetId="57">#REF!</definedName>
    <definedName name="Nordea_PTE" localSheetId="8">#REF!</definedName>
    <definedName name="Nordea_PTE" localSheetId="9">#REF!</definedName>
    <definedName name="Nordea_PTE" localSheetId="7">#REF!</definedName>
    <definedName name="Nordea_PTE" localSheetId="18">#REF!</definedName>
    <definedName name="Nordea_PTE" localSheetId="24">#REF!</definedName>
    <definedName name="Nordea_PTE">#REF!</definedName>
    <definedName name="Nordea_Zycie" localSheetId="40">#REF!</definedName>
    <definedName name="Nordea_Zycie" localSheetId="25">#REF!</definedName>
    <definedName name="Nordea_Zycie" localSheetId="23">#REF!</definedName>
    <definedName name="Nordea_Zycie" localSheetId="22">#REF!</definedName>
    <definedName name="Nordea_Zycie" localSheetId="16">#REF!</definedName>
    <definedName name="Nordea_Zycie" localSheetId="17">#REF!</definedName>
    <definedName name="Nordea_Zycie" localSheetId="20">#REF!</definedName>
    <definedName name="Nordea_Zycie" localSheetId="33">#REF!</definedName>
    <definedName name="Nordea_Zycie" localSheetId="34">#REF!</definedName>
    <definedName name="Nordea_Zycie" localSheetId="54">#REF!</definedName>
    <definedName name="Nordea_Zycie" localSheetId="27">#REF!</definedName>
    <definedName name="Nordea_Zycie" localSheetId="58">#REF!</definedName>
    <definedName name="Nordea_Zycie" localSheetId="5">#REF!</definedName>
    <definedName name="Nordea_Zycie" localSheetId="6">#REF!</definedName>
    <definedName name="Nordea_Zycie" localSheetId="55">#REF!</definedName>
    <definedName name="Nordea_Zycie" localSheetId="38">#REF!</definedName>
    <definedName name="Nordea_Zycie" localSheetId="57">#REF!</definedName>
    <definedName name="Nordea_Zycie" localSheetId="8">#REF!</definedName>
    <definedName name="Nordea_Zycie" localSheetId="9">#REF!</definedName>
    <definedName name="Nordea_Zycie" localSheetId="7">#REF!</definedName>
    <definedName name="Nordea_Zycie" localSheetId="18">#REF!</definedName>
    <definedName name="Nordea_Zycie" localSheetId="24">#REF!</definedName>
    <definedName name="Nordea_Zycie">#REF!</definedName>
    <definedName name="NordeaAB" localSheetId="40">#REF!</definedName>
    <definedName name="NordeaAB" localSheetId="25">#REF!</definedName>
    <definedName name="NordeaAB" localSheetId="23">#REF!</definedName>
    <definedName name="NordeaAB" localSheetId="22">#REF!</definedName>
    <definedName name="NordeaAB" localSheetId="16">#REF!</definedName>
    <definedName name="NordeaAB" localSheetId="17">#REF!</definedName>
    <definedName name="NordeaAB" localSheetId="20">#REF!</definedName>
    <definedName name="NordeaAB" localSheetId="33">#REF!</definedName>
    <definedName name="NordeaAB" localSheetId="34">#REF!</definedName>
    <definedName name="NordeaAB" localSheetId="54">#REF!</definedName>
    <definedName name="NordeaAB" localSheetId="27">#REF!</definedName>
    <definedName name="NordeaAB" localSheetId="58">#REF!</definedName>
    <definedName name="NordeaAB" localSheetId="5">#REF!</definedName>
    <definedName name="NordeaAB" localSheetId="6">#REF!</definedName>
    <definedName name="NordeaAB" localSheetId="55">#REF!</definedName>
    <definedName name="NordeaAB" localSheetId="38">#REF!</definedName>
    <definedName name="NordeaAB" localSheetId="57">#REF!</definedName>
    <definedName name="NordeaAB" localSheetId="8">#REF!</definedName>
    <definedName name="NordeaAB" localSheetId="9">#REF!</definedName>
    <definedName name="NordeaAB" localSheetId="7">#REF!</definedName>
    <definedName name="NordeaAB" localSheetId="18">#REF!</definedName>
    <definedName name="NordeaAB" localSheetId="24">#REF!</definedName>
    <definedName name="NordeaAB">#REF!</definedName>
    <definedName name="Norway" localSheetId="58">[27]Sheet1!$C$19</definedName>
    <definedName name="Norway" localSheetId="55">[27]Sheet1!$C$19</definedName>
    <definedName name="Norway" localSheetId="8">[28]Sheet1!$C$19</definedName>
    <definedName name="Norway" localSheetId="9">[28]Sheet1!$C$19</definedName>
    <definedName name="Norway" localSheetId="7">[28]Sheet1!$C$19</definedName>
    <definedName name="Norway">[29]Sheet1!$C$19</definedName>
    <definedName name="Note1" localSheetId="40">#REF!</definedName>
    <definedName name="Note1" localSheetId="25">#REF!</definedName>
    <definedName name="Note1" localSheetId="23">#REF!</definedName>
    <definedName name="Note1" localSheetId="22">#REF!</definedName>
    <definedName name="Note1" localSheetId="16">#REF!</definedName>
    <definedName name="Note1" localSheetId="17">#REF!</definedName>
    <definedName name="Note1" localSheetId="20">#REF!</definedName>
    <definedName name="Note1" localSheetId="33">#REF!</definedName>
    <definedName name="Note1" localSheetId="34">#REF!</definedName>
    <definedName name="Note1" localSheetId="54">#REF!</definedName>
    <definedName name="Note1" localSheetId="27">#REF!</definedName>
    <definedName name="Note1" localSheetId="58">#REF!</definedName>
    <definedName name="Note1" localSheetId="5">#REF!</definedName>
    <definedName name="Note1" localSheetId="6">#REF!</definedName>
    <definedName name="Note1" localSheetId="55">#REF!</definedName>
    <definedName name="Note1" localSheetId="38">#REF!</definedName>
    <definedName name="Note1" localSheetId="57">#REF!</definedName>
    <definedName name="Note1" localSheetId="8">#REF!</definedName>
    <definedName name="Note1" localSheetId="9">#REF!</definedName>
    <definedName name="Note1" localSheetId="7">#REF!</definedName>
    <definedName name="Note1" localSheetId="18">#REF!</definedName>
    <definedName name="Note1" localSheetId="24">#REF!</definedName>
    <definedName name="Note1">#REF!</definedName>
    <definedName name="Note2" localSheetId="40">#REF!</definedName>
    <definedName name="Note2" localSheetId="25">#REF!</definedName>
    <definedName name="Note2" localSheetId="23">#REF!</definedName>
    <definedName name="Note2" localSheetId="22">#REF!</definedName>
    <definedName name="Note2" localSheetId="16">#REF!</definedName>
    <definedName name="Note2" localSheetId="17">#REF!</definedName>
    <definedName name="Note2" localSheetId="20">#REF!</definedName>
    <definedName name="Note2" localSheetId="33">#REF!</definedName>
    <definedName name="Note2" localSheetId="34">#REF!</definedName>
    <definedName name="Note2" localSheetId="54">#REF!</definedName>
    <definedName name="Note2" localSheetId="27">#REF!</definedName>
    <definedName name="Note2" localSheetId="58">#REF!</definedName>
    <definedName name="Note2" localSheetId="5">#REF!</definedName>
    <definedName name="Note2" localSheetId="6">#REF!</definedName>
    <definedName name="Note2" localSheetId="55">#REF!</definedName>
    <definedName name="Note2" localSheetId="38">#REF!</definedName>
    <definedName name="Note2" localSheetId="57">#REF!</definedName>
    <definedName name="Note2" localSheetId="8">#REF!</definedName>
    <definedName name="Note2" localSheetId="9">#REF!</definedName>
    <definedName name="Note2" localSheetId="7">#REF!</definedName>
    <definedName name="Note2" localSheetId="18">#REF!</definedName>
    <definedName name="Note2" localSheetId="24">#REF!</definedName>
    <definedName name="Note2">#REF!</definedName>
    <definedName name="Note3" localSheetId="40">#REF!</definedName>
    <definedName name="Note3" localSheetId="25">#REF!</definedName>
    <definedName name="Note3" localSheetId="23">#REF!</definedName>
    <definedName name="Note3" localSheetId="22">#REF!</definedName>
    <definedName name="Note3" localSheetId="16">#REF!</definedName>
    <definedName name="Note3" localSheetId="17">#REF!</definedName>
    <definedName name="Note3" localSheetId="20">#REF!</definedName>
    <definedName name="Note3" localSheetId="33">#REF!</definedName>
    <definedName name="Note3" localSheetId="34">#REF!</definedName>
    <definedName name="Note3" localSheetId="54">#REF!</definedName>
    <definedName name="Note3" localSheetId="27">#REF!</definedName>
    <definedName name="Note3" localSheetId="58">#REF!</definedName>
    <definedName name="Note3" localSheetId="5">#REF!</definedName>
    <definedName name="Note3" localSheetId="6">#REF!</definedName>
    <definedName name="Note3" localSheetId="55">#REF!</definedName>
    <definedName name="Note3" localSheetId="38">#REF!</definedName>
    <definedName name="Note3" localSheetId="57">#REF!</definedName>
    <definedName name="Note3" localSheetId="8">#REF!</definedName>
    <definedName name="Note3" localSheetId="9">#REF!</definedName>
    <definedName name="Note3" localSheetId="7">#REF!</definedName>
    <definedName name="Note3" localSheetId="18">#REF!</definedName>
    <definedName name="Note3" localSheetId="24">#REF!</definedName>
    <definedName name="Note3">#REF!</definedName>
    <definedName name="Note4" localSheetId="40">#REF!</definedName>
    <definedName name="Note4" localSheetId="25">#REF!</definedName>
    <definedName name="Note4" localSheetId="23">#REF!</definedName>
    <definedName name="Note4" localSheetId="22">#REF!</definedName>
    <definedName name="Note4" localSheetId="16">#REF!</definedName>
    <definedName name="Note4" localSheetId="17">#REF!</definedName>
    <definedName name="Note4" localSheetId="20">#REF!</definedName>
    <definedName name="Note4" localSheetId="33">#REF!</definedName>
    <definedName name="Note4" localSheetId="34">#REF!</definedName>
    <definedName name="Note4" localSheetId="54">#REF!</definedName>
    <definedName name="Note4" localSheetId="27">#REF!</definedName>
    <definedName name="Note4" localSheetId="58">#REF!</definedName>
    <definedName name="Note4" localSheetId="5">#REF!</definedName>
    <definedName name="Note4" localSheetId="6">#REF!</definedName>
    <definedName name="Note4" localSheetId="55">#REF!</definedName>
    <definedName name="Note4" localSheetId="38">#REF!</definedName>
    <definedName name="Note4" localSheetId="57">#REF!</definedName>
    <definedName name="Note4" localSheetId="8">#REF!</definedName>
    <definedName name="Note4" localSheetId="9">#REF!</definedName>
    <definedName name="Note4" localSheetId="7">#REF!</definedName>
    <definedName name="Note4" localSheetId="18">#REF!</definedName>
    <definedName name="Note4" localSheetId="24">#REF!</definedName>
    <definedName name="Note4">#REF!</definedName>
    <definedName name="Note4b" localSheetId="40">#REF!</definedName>
    <definedName name="Note4b" localSheetId="25">#REF!</definedName>
    <definedName name="Note4b" localSheetId="23">#REF!</definedName>
    <definedName name="Note4b" localSheetId="22">#REF!</definedName>
    <definedName name="Note4b" localSheetId="16">#REF!</definedName>
    <definedName name="Note4b" localSheetId="17">#REF!</definedName>
    <definedName name="Note4b" localSheetId="20">#REF!</definedName>
    <definedName name="Note4b" localSheetId="33">#REF!</definedName>
    <definedName name="Note4b" localSheetId="34">#REF!</definedName>
    <definedName name="Note4b" localSheetId="54">#REF!</definedName>
    <definedName name="Note4b" localSheetId="27">#REF!</definedName>
    <definedName name="Note4b" localSheetId="58">#REF!</definedName>
    <definedName name="Note4b" localSheetId="5">#REF!</definedName>
    <definedName name="Note4b" localSheetId="6">#REF!</definedName>
    <definedName name="Note4b" localSheetId="55">#REF!</definedName>
    <definedName name="Note4b" localSheetId="38">#REF!</definedName>
    <definedName name="Note4b" localSheetId="57">#REF!</definedName>
    <definedName name="Note4b" localSheetId="8">#REF!</definedName>
    <definedName name="Note4b" localSheetId="9">#REF!</definedName>
    <definedName name="Note4b" localSheetId="7">#REF!</definedName>
    <definedName name="Note4b" localSheetId="18">#REF!</definedName>
    <definedName name="Note4b" localSheetId="24">#REF!</definedName>
    <definedName name="Note4b">#REF!</definedName>
    <definedName name="Note5" localSheetId="40">#REF!</definedName>
    <definedName name="Note5" localSheetId="25">#REF!</definedName>
    <definedName name="Note5" localSheetId="23">#REF!</definedName>
    <definedName name="Note5" localSheetId="22">#REF!</definedName>
    <definedName name="Note5" localSheetId="16">#REF!</definedName>
    <definedName name="Note5" localSheetId="17">#REF!</definedName>
    <definedName name="Note5" localSheetId="20">#REF!</definedName>
    <definedName name="Note5" localSheetId="33">#REF!</definedName>
    <definedName name="Note5" localSheetId="34">#REF!</definedName>
    <definedName name="Note5" localSheetId="54">#REF!</definedName>
    <definedName name="Note5" localSheetId="27">#REF!</definedName>
    <definedName name="Note5" localSheetId="58">#REF!</definedName>
    <definedName name="Note5" localSheetId="5">#REF!</definedName>
    <definedName name="Note5" localSheetId="6">#REF!</definedName>
    <definedName name="Note5" localSheetId="55">#REF!</definedName>
    <definedName name="Note5" localSheetId="38">#REF!</definedName>
    <definedName name="Note5" localSheetId="57">#REF!</definedName>
    <definedName name="Note5" localSheetId="8">#REF!</definedName>
    <definedName name="Note5" localSheetId="9">#REF!</definedName>
    <definedName name="Note5" localSheetId="7">#REF!</definedName>
    <definedName name="Note5" localSheetId="18">#REF!</definedName>
    <definedName name="Note5" localSheetId="24">#REF!</definedName>
    <definedName name="Note5">#REF!</definedName>
    <definedName name="Note6" localSheetId="40">#REF!</definedName>
    <definedName name="Note6" localSheetId="25">#REF!</definedName>
    <definedName name="Note6" localSheetId="23">#REF!</definedName>
    <definedName name="Note6" localSheetId="22">#REF!</definedName>
    <definedName name="Note6" localSheetId="16">#REF!</definedName>
    <definedName name="Note6" localSheetId="17">#REF!</definedName>
    <definedName name="Note6" localSheetId="20">#REF!</definedName>
    <definedName name="Note6" localSheetId="33">#REF!</definedName>
    <definedName name="Note6" localSheetId="34">#REF!</definedName>
    <definedName name="Note6" localSheetId="54">#REF!</definedName>
    <definedName name="Note6" localSheetId="27">#REF!</definedName>
    <definedName name="Note6" localSheetId="58">#REF!</definedName>
    <definedName name="Note6" localSheetId="5">#REF!</definedName>
    <definedName name="Note6" localSheetId="6">#REF!</definedName>
    <definedName name="Note6" localSheetId="55">#REF!</definedName>
    <definedName name="Note6" localSheetId="38">#REF!</definedName>
    <definedName name="Note6" localSheetId="57">#REF!</definedName>
    <definedName name="Note6" localSheetId="8">#REF!</definedName>
    <definedName name="Note6" localSheetId="9">#REF!</definedName>
    <definedName name="Note6" localSheetId="7">#REF!</definedName>
    <definedName name="Note6" localSheetId="18">#REF!</definedName>
    <definedName name="Note6" localSheetId="24">#REF!</definedName>
    <definedName name="Note6">#REF!</definedName>
    <definedName name="Note7" localSheetId="40">#REF!</definedName>
    <definedName name="Note7" localSheetId="25">#REF!</definedName>
    <definedName name="Note7" localSheetId="23">#REF!</definedName>
    <definedName name="Note7" localSheetId="22">#REF!</definedName>
    <definedName name="Note7" localSheetId="16">#REF!</definedName>
    <definedName name="Note7" localSheetId="17">#REF!</definedName>
    <definedName name="Note7" localSheetId="20">#REF!</definedName>
    <definedName name="Note7" localSheetId="33">#REF!</definedName>
    <definedName name="Note7" localSheetId="34">#REF!</definedName>
    <definedName name="Note7" localSheetId="54">#REF!</definedName>
    <definedName name="Note7" localSheetId="27">#REF!</definedName>
    <definedName name="Note7" localSheetId="58">#REF!</definedName>
    <definedName name="Note7" localSheetId="5">#REF!</definedName>
    <definedName name="Note7" localSheetId="6">#REF!</definedName>
    <definedName name="Note7" localSheetId="55">#REF!</definedName>
    <definedName name="Note7" localSheetId="38">#REF!</definedName>
    <definedName name="Note7" localSheetId="57">#REF!</definedName>
    <definedName name="Note7" localSheetId="8">#REF!</definedName>
    <definedName name="Note7" localSheetId="9">#REF!</definedName>
    <definedName name="Note7" localSheetId="7">#REF!</definedName>
    <definedName name="Note7" localSheetId="18">#REF!</definedName>
    <definedName name="Note7" localSheetId="24">#REF!</definedName>
    <definedName name="Note7">#REF!</definedName>
    <definedName name="now" localSheetId="58">'[24]Raw Data Sheet'!$A$37</definedName>
    <definedName name="now" localSheetId="55">'[24]Raw Data Sheet'!$A$37</definedName>
    <definedName name="now" localSheetId="8">'[25]Raw Data Sheet'!$A$37</definedName>
    <definedName name="now" localSheetId="9">'[25]Raw Data Sheet'!$A$37</definedName>
    <definedName name="now" localSheetId="7">'[25]Raw Data Sheet'!$A$37</definedName>
    <definedName name="now">'[26]Raw Data Sheet'!$A$37</definedName>
    <definedName name="nybps" localSheetId="34">IF([11]Chart!$AG$16=1,OFFSET([11]Chart!$Z$11,1,0,COUNTA([11]Chart!$Z$11:$Z$33)-1,1),IF([11]Chart!$AG$16=2,OFFSET([11]Chart!$Z$11,1,0,COUNTA([11]Chart!$Z$11:$Z$38)-1,1)))</definedName>
    <definedName name="nybps" localSheetId="30">IF([11]Chart!$AG$16=1,OFFSET([11]Chart!$Z$11,1,0,COUNTA([11]Chart!$Z$11:$Z$33)-1,1),IF([11]Chart!$AG$16=2,OFFSET([11]Chart!$Z$11,1,0,COUNTA([11]Chart!$Z$11:$Z$38)-1,1)))</definedName>
    <definedName name="nybps" localSheetId="58">IF([12]Chart!$AG$16=1,OFFSET([12]Chart!$Z$11,1,0,COUNTA([12]Chart!$Z$11:$Z$33)-1,1),IF([12]Chart!$AG$16=2,OFFSET([12]Chart!$Z$11,1,0,COUNTA([12]Chart!$Z$11:$Z$38)-1,1)))</definedName>
    <definedName name="nybps" localSheetId="55">IF([12]Chart!$AG$16=1,OFFSET([12]Chart!$Z$11,1,0,COUNTA([12]Chart!$Z$11:$Z$33)-1,1),IF([12]Chart!$AG$16=2,OFFSET([12]Chart!$Z$11,1,0,COUNTA([12]Chart!$Z$11:$Z$38)-1,1)))</definedName>
    <definedName name="nybps" localSheetId="8">IF([13]Chart!$AG$16=1,OFFSET([13]Chart!$Z$11,1,0,COUNTA([13]Chart!$Z$11:$Z$33)-1,1),IF([13]Chart!$AG$16=2,OFFSET([13]Chart!$Z$11,1,0,COUNTA([13]Chart!$Z$11:$Z$38)-1,1)))</definedName>
    <definedName name="nybps" localSheetId="9">IF([13]Chart!$AG$16=1,OFFSET([13]Chart!$Z$11,1,0,COUNTA([13]Chart!$Z$11:$Z$33)-1,1),IF([13]Chart!$AG$16=2,OFFSET([13]Chart!$Z$11,1,0,COUNTA([13]Chart!$Z$11:$Z$38)-1,1)))</definedName>
    <definedName name="nybps" localSheetId="7">IF([13]Chart!$AG$16=1,OFFSET([13]Chart!$Z$11,1,0,COUNTA([13]Chart!$Z$11:$Z$33)-1,1),IF([13]Chart!$AG$16=2,OFFSET([13]Chart!$Z$11,1,0,COUNTA([13]Chart!$Z$11:$Z$38)-1,1)))</definedName>
    <definedName name="nybps">IF([11]Chart!$AG$16=1,OFFSET([11]Chart!$Z$11,1,0,COUNTA([11]Chart!$Z$11:$Z$33)-1,1),IF([11]Chart!$AG$16=2,OFFSET([11]Chart!$Z$11,1,0,COUNTA([11]Chart!$Z$11:$Z$38)-1,1)))</definedName>
    <definedName name="OIS" localSheetId="40">#REF!</definedName>
    <definedName name="OIS" localSheetId="25">#REF!</definedName>
    <definedName name="OIS" localSheetId="23">#REF!</definedName>
    <definedName name="OIS" localSheetId="22">#REF!</definedName>
    <definedName name="OIS" localSheetId="16">#REF!</definedName>
    <definedName name="OIS" localSheetId="17">#REF!</definedName>
    <definedName name="OIS" localSheetId="20">#REF!</definedName>
    <definedName name="OIS" localSheetId="33">#REF!</definedName>
    <definedName name="OIS" localSheetId="34">#REF!</definedName>
    <definedName name="OIS" localSheetId="54">#REF!</definedName>
    <definedName name="OIS" localSheetId="27">#REF!</definedName>
    <definedName name="OIS" localSheetId="58">#REF!</definedName>
    <definedName name="OIS" localSheetId="5">#REF!</definedName>
    <definedName name="OIS" localSheetId="6">#REF!</definedName>
    <definedName name="OIS" localSheetId="55">#REF!</definedName>
    <definedName name="OIS" localSheetId="38">#REF!</definedName>
    <definedName name="OIS" localSheetId="57">#REF!</definedName>
    <definedName name="OIS" localSheetId="8">#REF!</definedName>
    <definedName name="OIS" localSheetId="9">#REF!</definedName>
    <definedName name="OIS" localSheetId="7">#REF!</definedName>
    <definedName name="OIS" localSheetId="18">#REF!</definedName>
    <definedName name="OIS" localSheetId="24">#REF!</definedName>
    <definedName name="OIS">#REF!</definedName>
    <definedName name="Operational_Income_Statement" localSheetId="40">#REF!</definedName>
    <definedName name="Operational_Income_Statement" localSheetId="25">#REF!</definedName>
    <definedName name="Operational_Income_Statement" localSheetId="23">#REF!</definedName>
    <definedName name="Operational_Income_Statement" localSheetId="22">#REF!</definedName>
    <definedName name="Operational_Income_Statement" localSheetId="16">#REF!</definedName>
    <definedName name="Operational_Income_Statement" localSheetId="17">#REF!</definedName>
    <definedName name="Operational_Income_Statement" localSheetId="20">#REF!</definedName>
    <definedName name="Operational_Income_Statement" localSheetId="33">#REF!</definedName>
    <definedName name="Operational_Income_Statement" localSheetId="34">#REF!</definedName>
    <definedName name="Operational_Income_Statement" localSheetId="54">#REF!</definedName>
    <definedName name="Operational_Income_Statement" localSheetId="27">#REF!</definedName>
    <definedName name="Operational_Income_Statement" localSheetId="58">#REF!</definedName>
    <definedName name="Operational_Income_Statement" localSheetId="5">#REF!</definedName>
    <definedName name="Operational_Income_Statement" localSheetId="6">#REF!</definedName>
    <definedName name="Operational_Income_Statement" localSheetId="55">#REF!</definedName>
    <definedName name="Operational_Income_Statement" localSheetId="38">#REF!</definedName>
    <definedName name="Operational_Income_Statement" localSheetId="57">#REF!</definedName>
    <definedName name="Operational_Income_Statement" localSheetId="8">#REF!</definedName>
    <definedName name="Operational_Income_Statement" localSheetId="9">#REF!</definedName>
    <definedName name="Operational_Income_Statement" localSheetId="7">#REF!</definedName>
    <definedName name="Operational_Income_Statement" localSheetId="18">#REF!</definedName>
    <definedName name="Operational_Income_Statement" localSheetId="24">#REF!</definedName>
    <definedName name="Operational_Income_Statement">#REF!</definedName>
    <definedName name="OptionButtonValg" localSheetId="58">[20]HelpSheet!$G$18</definedName>
    <definedName name="OptionButtonValg" localSheetId="55">[20]HelpSheet!$G$18</definedName>
    <definedName name="OptionButtonValg" localSheetId="8">[21]HelpSheet!$G$18</definedName>
    <definedName name="OptionButtonValg" localSheetId="9">[21]HelpSheet!$G$18</definedName>
    <definedName name="OptionButtonValg" localSheetId="7">[21]HelpSheet!$G$18</definedName>
    <definedName name="OptionButtonValg">[22]HelpSheet!$G$18</definedName>
    <definedName name="other" localSheetId="40">#REF!</definedName>
    <definedName name="other" localSheetId="25">#REF!</definedName>
    <definedName name="other" localSheetId="23">#REF!</definedName>
    <definedName name="other" localSheetId="22">#REF!</definedName>
    <definedName name="other" localSheetId="16">#REF!</definedName>
    <definedName name="other" localSheetId="17">#REF!</definedName>
    <definedName name="other" localSheetId="20">#REF!</definedName>
    <definedName name="other" localSheetId="33">#REF!</definedName>
    <definedName name="other" localSheetId="34">#REF!</definedName>
    <definedName name="other" localSheetId="54">#REF!</definedName>
    <definedName name="other" localSheetId="27">#REF!</definedName>
    <definedName name="other" localSheetId="58">#REF!</definedName>
    <definedName name="other" localSheetId="5">#REF!</definedName>
    <definedName name="other" localSheetId="6">#REF!</definedName>
    <definedName name="other" localSheetId="55">#REF!</definedName>
    <definedName name="other" localSheetId="38">#REF!</definedName>
    <definedName name="other" localSheetId="57">#REF!</definedName>
    <definedName name="other" localSheetId="8">#REF!</definedName>
    <definedName name="other" localSheetId="9">#REF!</definedName>
    <definedName name="other" localSheetId="7">#REF!</definedName>
    <definedName name="other" localSheetId="18">#REF!</definedName>
    <definedName name="other" localSheetId="24">#REF!</definedName>
    <definedName name="other">#REF!</definedName>
    <definedName name="Overskrift" localSheetId="58">[20]Investment_assets!$A$4</definedName>
    <definedName name="Overskrift" localSheetId="55">[20]Investment_assets!$A$4</definedName>
    <definedName name="Overskrift" localSheetId="8">[21]Investment_assets!$A$4</definedName>
    <definedName name="Overskrift" localSheetId="9">[21]Investment_assets!$A$4</definedName>
    <definedName name="Overskrift" localSheetId="7">[21]Investment_assets!$A$4</definedName>
    <definedName name="Overskrift">[22]Investment_assets!$A$4</definedName>
    <definedName name="Page2" localSheetId="40">#REF!</definedName>
    <definedName name="Page2" localSheetId="25">#REF!</definedName>
    <definedName name="Page2" localSheetId="23">#REF!</definedName>
    <definedName name="Page2" localSheetId="22">#REF!</definedName>
    <definedName name="Page2" localSheetId="16">#REF!</definedName>
    <definedName name="Page2" localSheetId="17">#REF!</definedName>
    <definedName name="Page2" localSheetId="20">#REF!</definedName>
    <definedName name="Page2" localSheetId="33">#REF!</definedName>
    <definedName name="Page2" localSheetId="34">#REF!</definedName>
    <definedName name="Page2" localSheetId="54">#REF!</definedName>
    <definedName name="Page2" localSheetId="27">#REF!</definedName>
    <definedName name="Page2" localSheetId="58">#REF!</definedName>
    <definedName name="Page2" localSheetId="5">#REF!</definedName>
    <definedName name="Page2" localSheetId="6">#REF!</definedName>
    <definedName name="Page2" localSheetId="55">#REF!</definedName>
    <definedName name="Page2" localSheetId="38">#REF!</definedName>
    <definedName name="Page2" localSheetId="57">#REF!</definedName>
    <definedName name="Page2" localSheetId="8">#REF!</definedName>
    <definedName name="Page2" localSheetId="9">#REF!</definedName>
    <definedName name="Page2" localSheetId="7">#REF!</definedName>
    <definedName name="Page2" localSheetId="18">#REF!</definedName>
    <definedName name="Page2" localSheetId="24">#REF!</definedName>
    <definedName name="Page2">#REF!</definedName>
    <definedName name="Page8" localSheetId="40">#REF!</definedName>
    <definedName name="Page8" localSheetId="25">#REF!</definedName>
    <definedName name="Page8" localSheetId="23">#REF!</definedName>
    <definedName name="Page8" localSheetId="22">#REF!</definedName>
    <definedName name="Page8" localSheetId="16">#REF!</definedName>
    <definedName name="Page8" localSheetId="17">#REF!</definedName>
    <definedName name="Page8" localSheetId="20">#REF!</definedName>
    <definedName name="Page8" localSheetId="33">#REF!</definedName>
    <definedName name="Page8" localSheetId="34">#REF!</definedName>
    <definedName name="Page8" localSheetId="54">#REF!</definedName>
    <definedName name="Page8" localSheetId="27">#REF!</definedName>
    <definedName name="Page8" localSheetId="58">#REF!</definedName>
    <definedName name="Page8" localSheetId="5">#REF!</definedName>
    <definedName name="Page8" localSheetId="6">#REF!</definedName>
    <definedName name="Page8" localSheetId="55">#REF!</definedName>
    <definedName name="Page8" localSheetId="38">#REF!</definedName>
    <definedName name="Page8" localSheetId="57">#REF!</definedName>
    <definedName name="Page8" localSheetId="8">#REF!</definedName>
    <definedName name="Page8" localSheetId="9">#REF!</definedName>
    <definedName name="Page8" localSheetId="7">#REF!</definedName>
    <definedName name="Page8" localSheetId="18">#REF!</definedName>
    <definedName name="Page8" localSheetId="24">#REF!</definedName>
    <definedName name="Page8">#REF!</definedName>
    <definedName name="perioder" localSheetId="40">'[57]Dansk 31.03.2003'!#REF!</definedName>
    <definedName name="perioder" localSheetId="25">'[57]Dansk 31.03.2003'!#REF!</definedName>
    <definedName name="perioder" localSheetId="23">'[57]Dansk 31.03.2003'!#REF!</definedName>
    <definedName name="perioder" localSheetId="22">'[57]Dansk 31.03.2003'!#REF!</definedName>
    <definedName name="perioder" localSheetId="16">'[57]Dansk 31.03.2003'!#REF!</definedName>
    <definedName name="perioder" localSheetId="17">'[57]Dansk 31.03.2003'!#REF!</definedName>
    <definedName name="perioder" localSheetId="20">'[57]Dansk 31.03.2003'!#REF!</definedName>
    <definedName name="perioder" localSheetId="33">'[57]Dansk 31.03.2003'!#REF!</definedName>
    <definedName name="perioder" localSheetId="34">'[57]Dansk 31.03.2003'!#REF!</definedName>
    <definedName name="perioder" localSheetId="54">'[57]Dansk 31.03.2003'!#REF!</definedName>
    <definedName name="perioder" localSheetId="27">'[57]Dansk 31.03.2003'!#REF!</definedName>
    <definedName name="perioder" localSheetId="58">'[58]Dansk 31.03.2003'!#REF!</definedName>
    <definedName name="perioder" localSheetId="5">'[57]Dansk 31.03.2003'!#REF!</definedName>
    <definedName name="perioder" localSheetId="6">'[57]Dansk 31.03.2003'!#REF!</definedName>
    <definedName name="perioder" localSheetId="55">'[58]Dansk 31.03.2003'!#REF!</definedName>
    <definedName name="perioder" localSheetId="38">'[57]Dansk 31.03.2003'!#REF!</definedName>
    <definedName name="perioder" localSheetId="57">'[57]Dansk 31.03.2003'!#REF!</definedName>
    <definedName name="perioder" localSheetId="8">'[59]Dansk 31.03.2003'!#REF!</definedName>
    <definedName name="perioder" localSheetId="9">'[59]Dansk 31.03.2003'!#REF!</definedName>
    <definedName name="perioder" localSheetId="7">'[59]Dansk 31.03.2003'!#REF!</definedName>
    <definedName name="perioder" localSheetId="18">'[57]Dansk 31.03.2003'!#REF!</definedName>
    <definedName name="perioder" localSheetId="24">'[57]Dansk 31.03.2003'!#REF!</definedName>
    <definedName name="perioder">'[57]Dansk 31.03.2003'!#REF!</definedName>
    <definedName name="PIII" localSheetId="40">#REF!</definedName>
    <definedName name="PIII" localSheetId="25">#REF!</definedName>
    <definedName name="PIII" localSheetId="23">#REF!</definedName>
    <definedName name="PIII" localSheetId="22">#REF!</definedName>
    <definedName name="PIII" localSheetId="16">#REF!</definedName>
    <definedName name="PIII" localSheetId="17">#REF!</definedName>
    <definedName name="PIII" localSheetId="20">#REF!</definedName>
    <definedName name="PIII" localSheetId="33">#REF!</definedName>
    <definedName name="PIII" localSheetId="34">#REF!</definedName>
    <definedName name="PIII" localSheetId="30">#REF!</definedName>
    <definedName name="PIII" localSheetId="54">#REF!</definedName>
    <definedName name="PIII" localSheetId="27">#REF!</definedName>
    <definedName name="PIII" localSheetId="58">#REF!</definedName>
    <definedName name="PIII" localSheetId="5">#REF!</definedName>
    <definedName name="PIII" localSheetId="6">#REF!</definedName>
    <definedName name="PIII" localSheetId="55">#REF!</definedName>
    <definedName name="PIII" localSheetId="38">#REF!</definedName>
    <definedName name="PIII" localSheetId="57">#REF!</definedName>
    <definedName name="PIII" localSheetId="8">#REF!</definedName>
    <definedName name="PIII" localSheetId="9">#REF!</definedName>
    <definedName name="PIII" localSheetId="7">#REF!</definedName>
    <definedName name="PIII" localSheetId="18">#REF!</definedName>
    <definedName name="PIII" localSheetId="24">#REF!</definedName>
    <definedName name="PIII">#REF!</definedName>
    <definedName name="PLN_1.kv." localSheetId="40">#REF!</definedName>
    <definedName name="PLN_1.kv." localSheetId="25">#REF!</definedName>
    <definedName name="PLN_1.kv." localSheetId="23">#REF!</definedName>
    <definedName name="PLN_1.kv." localSheetId="22">#REF!</definedName>
    <definedName name="PLN_1.kv." localSheetId="16">#REF!</definedName>
    <definedName name="PLN_1.kv." localSheetId="17">#REF!</definedName>
    <definedName name="PLN_1.kv." localSheetId="20">#REF!</definedName>
    <definedName name="PLN_1.kv." localSheetId="33">#REF!</definedName>
    <definedName name="PLN_1.kv." localSheetId="34">#REF!</definedName>
    <definedName name="PLN_1.kv." localSheetId="54">#REF!</definedName>
    <definedName name="PLN_1.kv." localSheetId="27">#REF!</definedName>
    <definedName name="PLN_1.kv." localSheetId="58">#REF!</definedName>
    <definedName name="PLN_1.kv." localSheetId="5">#REF!</definedName>
    <definedName name="PLN_1.kv." localSheetId="6">#REF!</definedName>
    <definedName name="PLN_1.kv." localSheetId="55">#REF!</definedName>
    <definedName name="PLN_1.kv." localSheetId="38">#REF!</definedName>
    <definedName name="PLN_1.kv." localSheetId="57">#REF!</definedName>
    <definedName name="PLN_1.kv." localSheetId="8">#REF!</definedName>
    <definedName name="PLN_1.kv." localSheetId="9">#REF!</definedName>
    <definedName name="PLN_1.kv." localSheetId="7">#REF!</definedName>
    <definedName name="PLN_1.kv." localSheetId="18">#REF!</definedName>
    <definedName name="PLN_1.kv." localSheetId="24">#REF!</definedName>
    <definedName name="PLN_1.kv.">#REF!</definedName>
    <definedName name="PLN_2.kv." localSheetId="40">#REF!</definedName>
    <definedName name="PLN_2.kv." localSheetId="25">#REF!</definedName>
    <definedName name="PLN_2.kv." localSheetId="23">#REF!</definedName>
    <definedName name="PLN_2.kv." localSheetId="22">#REF!</definedName>
    <definedName name="PLN_2.kv." localSheetId="16">#REF!</definedName>
    <definedName name="PLN_2.kv." localSheetId="17">#REF!</definedName>
    <definedName name="PLN_2.kv." localSheetId="20">#REF!</definedName>
    <definedName name="PLN_2.kv." localSheetId="33">#REF!</definedName>
    <definedName name="PLN_2.kv." localSheetId="34">#REF!</definedName>
    <definedName name="PLN_2.kv." localSheetId="54">#REF!</definedName>
    <definedName name="PLN_2.kv." localSheetId="27">#REF!</definedName>
    <definedName name="PLN_2.kv." localSheetId="58">#REF!</definedName>
    <definedName name="PLN_2.kv." localSheetId="5">#REF!</definedName>
    <definedName name="PLN_2.kv." localSheetId="6">#REF!</definedName>
    <definedName name="PLN_2.kv." localSheetId="55">#REF!</definedName>
    <definedName name="PLN_2.kv." localSheetId="38">#REF!</definedName>
    <definedName name="PLN_2.kv." localSheetId="57">#REF!</definedName>
    <definedName name="PLN_2.kv." localSheetId="8">#REF!</definedName>
    <definedName name="PLN_2.kv." localSheetId="9">#REF!</definedName>
    <definedName name="PLN_2.kv." localSheetId="7">#REF!</definedName>
    <definedName name="PLN_2.kv." localSheetId="18">#REF!</definedName>
    <definedName name="PLN_2.kv." localSheetId="24">#REF!</definedName>
    <definedName name="PLN_2.kv.">#REF!</definedName>
    <definedName name="PLN_3.kv." localSheetId="40">#REF!</definedName>
    <definedName name="PLN_3.kv." localSheetId="25">#REF!</definedName>
    <definedName name="PLN_3.kv." localSheetId="23">#REF!</definedName>
    <definedName name="PLN_3.kv." localSheetId="22">#REF!</definedName>
    <definedName name="PLN_3.kv." localSheetId="16">#REF!</definedName>
    <definedName name="PLN_3.kv." localSheetId="17">#REF!</definedName>
    <definedName name="PLN_3.kv." localSheetId="20">#REF!</definedName>
    <definedName name="PLN_3.kv." localSheetId="33">#REF!</definedName>
    <definedName name="PLN_3.kv." localSheetId="34">#REF!</definedName>
    <definedName name="PLN_3.kv." localSheetId="54">#REF!</definedName>
    <definedName name="PLN_3.kv." localSheetId="27">#REF!</definedName>
    <definedName name="PLN_3.kv." localSheetId="58">#REF!</definedName>
    <definedName name="PLN_3.kv." localSheetId="5">#REF!</definedName>
    <definedName name="PLN_3.kv." localSheetId="6">#REF!</definedName>
    <definedName name="PLN_3.kv." localSheetId="55">#REF!</definedName>
    <definedName name="PLN_3.kv." localSheetId="38">#REF!</definedName>
    <definedName name="PLN_3.kv." localSheetId="57">#REF!</definedName>
    <definedName name="PLN_3.kv." localSheetId="8">#REF!</definedName>
    <definedName name="PLN_3.kv." localSheetId="9">#REF!</definedName>
    <definedName name="PLN_3.kv." localSheetId="7">#REF!</definedName>
    <definedName name="PLN_3.kv." localSheetId="18">#REF!</definedName>
    <definedName name="PLN_3.kv." localSheetId="24">#REF!</definedName>
    <definedName name="PLN_3.kv.">#REF!</definedName>
    <definedName name="PLN_30.06." localSheetId="40">#REF!</definedName>
    <definedName name="PLN_30.06." localSheetId="25">#REF!</definedName>
    <definedName name="PLN_30.06." localSheetId="23">#REF!</definedName>
    <definedName name="PLN_30.06." localSheetId="22">#REF!</definedName>
    <definedName name="PLN_30.06." localSheetId="16">#REF!</definedName>
    <definedName name="PLN_30.06." localSheetId="17">#REF!</definedName>
    <definedName name="PLN_30.06." localSheetId="20">#REF!</definedName>
    <definedName name="PLN_30.06." localSheetId="33">#REF!</definedName>
    <definedName name="PLN_30.06." localSheetId="34">#REF!</definedName>
    <definedName name="PLN_30.06." localSheetId="54">#REF!</definedName>
    <definedName name="PLN_30.06." localSheetId="27">#REF!</definedName>
    <definedName name="PLN_30.06." localSheetId="58">#REF!</definedName>
    <definedName name="PLN_30.06." localSheetId="5">#REF!</definedName>
    <definedName name="PLN_30.06." localSheetId="6">#REF!</definedName>
    <definedName name="PLN_30.06." localSheetId="55">#REF!</definedName>
    <definedName name="PLN_30.06." localSheetId="38">#REF!</definedName>
    <definedName name="PLN_30.06." localSheetId="57">#REF!</definedName>
    <definedName name="PLN_30.06." localSheetId="8">#REF!</definedName>
    <definedName name="PLN_30.06." localSheetId="9">#REF!</definedName>
    <definedName name="PLN_30.06." localSheetId="7">#REF!</definedName>
    <definedName name="PLN_30.06." localSheetId="18">#REF!</definedName>
    <definedName name="PLN_30.06." localSheetId="24">#REF!</definedName>
    <definedName name="PLN_30.06.">#REF!</definedName>
    <definedName name="PLN_30.09." localSheetId="40">#REF!</definedName>
    <definedName name="PLN_30.09." localSheetId="25">#REF!</definedName>
    <definedName name="PLN_30.09." localSheetId="23">#REF!</definedName>
    <definedName name="PLN_30.09." localSheetId="22">#REF!</definedName>
    <definedName name="PLN_30.09." localSheetId="16">#REF!</definedName>
    <definedName name="PLN_30.09." localSheetId="17">#REF!</definedName>
    <definedName name="PLN_30.09." localSheetId="20">#REF!</definedName>
    <definedName name="PLN_30.09." localSheetId="33">#REF!</definedName>
    <definedName name="PLN_30.09." localSheetId="34">#REF!</definedName>
    <definedName name="PLN_30.09." localSheetId="54">#REF!</definedName>
    <definedName name="PLN_30.09." localSheetId="27">#REF!</definedName>
    <definedName name="PLN_30.09." localSheetId="58">#REF!</definedName>
    <definedName name="PLN_30.09." localSheetId="5">#REF!</definedName>
    <definedName name="PLN_30.09." localSheetId="6">#REF!</definedName>
    <definedName name="PLN_30.09." localSheetId="55">#REF!</definedName>
    <definedName name="PLN_30.09." localSheetId="38">#REF!</definedName>
    <definedName name="PLN_30.09." localSheetId="57">#REF!</definedName>
    <definedName name="PLN_30.09." localSheetId="8">#REF!</definedName>
    <definedName name="PLN_30.09." localSheetId="9">#REF!</definedName>
    <definedName name="PLN_30.09." localSheetId="7">#REF!</definedName>
    <definedName name="PLN_30.09." localSheetId="18">#REF!</definedName>
    <definedName name="PLN_30.09." localSheetId="24">#REF!</definedName>
    <definedName name="PLN_30.09.">#REF!</definedName>
    <definedName name="PLN_31.03." localSheetId="40">#REF!</definedName>
    <definedName name="PLN_31.03." localSheetId="25">#REF!</definedName>
    <definedName name="PLN_31.03." localSheetId="23">#REF!</definedName>
    <definedName name="PLN_31.03." localSheetId="22">#REF!</definedName>
    <definedName name="PLN_31.03." localSheetId="16">#REF!</definedName>
    <definedName name="PLN_31.03." localSheetId="17">#REF!</definedName>
    <definedName name="PLN_31.03." localSheetId="20">#REF!</definedName>
    <definedName name="PLN_31.03." localSheetId="33">#REF!</definedName>
    <definedName name="PLN_31.03." localSheetId="34">#REF!</definedName>
    <definedName name="PLN_31.03." localSheetId="54">#REF!</definedName>
    <definedName name="PLN_31.03." localSheetId="27">#REF!</definedName>
    <definedName name="PLN_31.03." localSheetId="58">#REF!</definedName>
    <definedName name="PLN_31.03." localSheetId="5">#REF!</definedName>
    <definedName name="PLN_31.03." localSheetId="6">#REF!</definedName>
    <definedName name="PLN_31.03." localSheetId="55">#REF!</definedName>
    <definedName name="PLN_31.03." localSheetId="38">#REF!</definedName>
    <definedName name="PLN_31.03." localSheetId="57">#REF!</definedName>
    <definedName name="PLN_31.03." localSheetId="8">#REF!</definedName>
    <definedName name="PLN_31.03." localSheetId="9">#REF!</definedName>
    <definedName name="PLN_31.03." localSheetId="7">#REF!</definedName>
    <definedName name="PLN_31.03." localSheetId="18">#REF!</definedName>
    <definedName name="PLN_31.03." localSheetId="24">#REF!</definedName>
    <definedName name="PLN_31.03.">#REF!</definedName>
    <definedName name="PLN_4.kv." localSheetId="40">#REF!</definedName>
    <definedName name="PLN_4.kv." localSheetId="25">#REF!</definedName>
    <definedName name="PLN_4.kv." localSheetId="23">#REF!</definedName>
    <definedName name="PLN_4.kv." localSheetId="22">#REF!</definedName>
    <definedName name="PLN_4.kv." localSheetId="16">#REF!</definedName>
    <definedName name="PLN_4.kv." localSheetId="17">#REF!</definedName>
    <definedName name="PLN_4.kv." localSheetId="20">#REF!</definedName>
    <definedName name="PLN_4.kv." localSheetId="33">#REF!</definedName>
    <definedName name="PLN_4.kv." localSheetId="34">#REF!</definedName>
    <definedName name="PLN_4.kv." localSheetId="54">#REF!</definedName>
    <definedName name="PLN_4.kv." localSheetId="27">#REF!</definedName>
    <definedName name="PLN_4.kv." localSheetId="58">#REF!</definedName>
    <definedName name="PLN_4.kv." localSheetId="5">#REF!</definedName>
    <definedName name="PLN_4.kv." localSheetId="6">#REF!</definedName>
    <definedName name="PLN_4.kv." localSheetId="55">#REF!</definedName>
    <definedName name="PLN_4.kv." localSheetId="38">#REF!</definedName>
    <definedName name="PLN_4.kv." localSheetId="57">#REF!</definedName>
    <definedName name="PLN_4.kv." localSheetId="8">#REF!</definedName>
    <definedName name="PLN_4.kv." localSheetId="9">#REF!</definedName>
    <definedName name="PLN_4.kv." localSheetId="7">#REF!</definedName>
    <definedName name="PLN_4.kv." localSheetId="18">#REF!</definedName>
    <definedName name="PLN_4.kv." localSheetId="24">#REF!</definedName>
    <definedName name="PLN_4.kv.">#REF!</definedName>
    <definedName name="PLN_Primo" localSheetId="40">#REF!</definedName>
    <definedName name="PLN_Primo" localSheetId="25">#REF!</definedName>
    <definedName name="PLN_Primo" localSheetId="23">#REF!</definedName>
    <definedName name="PLN_Primo" localSheetId="22">#REF!</definedName>
    <definedName name="PLN_Primo" localSheetId="16">#REF!</definedName>
    <definedName name="PLN_Primo" localSheetId="17">#REF!</definedName>
    <definedName name="PLN_Primo" localSheetId="20">#REF!</definedName>
    <definedName name="PLN_Primo" localSheetId="33">#REF!</definedName>
    <definedName name="PLN_Primo" localSheetId="34">#REF!</definedName>
    <definedName name="PLN_Primo" localSheetId="54">#REF!</definedName>
    <definedName name="PLN_Primo" localSheetId="27">#REF!</definedName>
    <definedName name="PLN_Primo" localSheetId="58">#REF!</definedName>
    <definedName name="PLN_Primo" localSheetId="5">#REF!</definedName>
    <definedName name="PLN_Primo" localSheetId="6">#REF!</definedName>
    <definedName name="PLN_Primo" localSheetId="55">#REF!</definedName>
    <definedName name="PLN_Primo" localSheetId="38">#REF!</definedName>
    <definedName name="PLN_Primo" localSheetId="57">#REF!</definedName>
    <definedName name="PLN_Primo" localSheetId="8">#REF!</definedName>
    <definedName name="PLN_Primo" localSheetId="9">#REF!</definedName>
    <definedName name="PLN_Primo" localSheetId="7">#REF!</definedName>
    <definedName name="PLN_Primo" localSheetId="18">#REF!</definedName>
    <definedName name="PLN_Primo" localSheetId="24">#REF!</definedName>
    <definedName name="PLN_Primo">#REF!</definedName>
    <definedName name="PLN_Ultimo" localSheetId="40">#REF!</definedName>
    <definedName name="PLN_Ultimo" localSheetId="25">#REF!</definedName>
    <definedName name="PLN_Ultimo" localSheetId="23">#REF!</definedName>
    <definedName name="PLN_Ultimo" localSheetId="22">#REF!</definedName>
    <definedName name="PLN_Ultimo" localSheetId="16">#REF!</definedName>
    <definedName name="PLN_Ultimo" localSheetId="17">#REF!</definedName>
    <definedName name="PLN_Ultimo" localSheetId="20">#REF!</definedName>
    <definedName name="PLN_Ultimo" localSheetId="33">#REF!</definedName>
    <definedName name="PLN_Ultimo" localSheetId="34">#REF!</definedName>
    <definedName name="PLN_Ultimo" localSheetId="54">#REF!</definedName>
    <definedName name="PLN_Ultimo" localSheetId="27">#REF!</definedName>
    <definedName name="PLN_Ultimo" localSheetId="58">#REF!</definedName>
    <definedName name="PLN_Ultimo" localSheetId="5">#REF!</definedName>
    <definedName name="PLN_Ultimo" localSheetId="6">#REF!</definedName>
    <definedName name="PLN_Ultimo" localSheetId="55">#REF!</definedName>
    <definedName name="PLN_Ultimo" localSheetId="38">#REF!</definedName>
    <definedName name="PLN_Ultimo" localSheetId="57">#REF!</definedName>
    <definedName name="PLN_Ultimo" localSheetId="8">#REF!</definedName>
    <definedName name="PLN_Ultimo" localSheetId="9">#REF!</definedName>
    <definedName name="PLN_Ultimo" localSheetId="7">#REF!</definedName>
    <definedName name="PLN_Ultimo" localSheetId="18">#REF!</definedName>
    <definedName name="PLN_Ultimo" localSheetId="24">#REF!</definedName>
    <definedName name="PLN_Ultimo">#REF!</definedName>
    <definedName name="PlnLastYear" localSheetId="58">[20]Valutakurser!$E$9</definedName>
    <definedName name="PlnLastYear" localSheetId="55">[20]Valutakurser!$E$9</definedName>
    <definedName name="PlnLastYear" localSheetId="8">[21]Valutakurser!$E$9</definedName>
    <definedName name="PlnLastYear" localSheetId="9">[21]Valutakurser!$E$9</definedName>
    <definedName name="PlnLastYear" localSheetId="7">[21]Valutakurser!$E$9</definedName>
    <definedName name="PlnLastYear">[22]Valutakurser!$E$9</definedName>
    <definedName name="Plot" localSheetId="34">OFFSET([11]Chart!$AB$11,1,0,COUNTA([11]Chart!$AB$11:$AB$38)-1,1)</definedName>
    <definedName name="Plot" localSheetId="30">OFFSET([11]Chart!$AB$11,1,0,COUNTA([11]Chart!$AB$11:$AB$38)-1,1)</definedName>
    <definedName name="Plot" localSheetId="58">OFFSET([12]Chart!$AB$11,1,0,COUNTA([12]Chart!$AB$11:$AB$38)-1,1)</definedName>
    <definedName name="Plot" localSheetId="55">OFFSET([12]Chart!$AB$11,1,0,COUNTA([12]Chart!$AB$11:$AB$38)-1,1)</definedName>
    <definedName name="Plot" localSheetId="8">OFFSET([13]Chart!$AB$11,1,0,COUNTA([13]Chart!$AB$11:$AB$38)-1,1)</definedName>
    <definedName name="Plot" localSheetId="9">OFFSET([13]Chart!$AB$11,1,0,COUNTA([13]Chart!$AB$11:$AB$38)-1,1)</definedName>
    <definedName name="Plot" localSheetId="7">OFFSET([13]Chart!$AB$11,1,0,COUNTA([13]Chart!$AB$11:$AB$38)-1,1)</definedName>
    <definedName name="Plot">OFFSET([11]Chart!$AB$11,1,0,COUNTA([11]Chart!$AB$11:$AB$38)-1,1)</definedName>
    <definedName name="_xlnm.Print_Area" localSheetId="40">' LTV and amortization '!$A$1:$K$67</definedName>
    <definedName name="_xlnm.Print_Area" localSheetId="14">' PeB - Other     '!$A$1:$J$67</definedName>
    <definedName name="_xlnm.Print_Area" localSheetId="25">'A&amp;WMan - AuM '!$A$1:$K$65</definedName>
    <definedName name="_xlnm.Print_Area" localSheetId="23">'A&amp;WMan - Nordic Private B &amp; Oth'!$A$1:$I$73</definedName>
    <definedName name="_xlnm.Print_Area" localSheetId="22">'BA - Asset &amp; Wealth Management '!$A$1:$J$63</definedName>
    <definedName name="_xlnm.Print_Area" localSheetId="16">'BA - CBB    '!$A$1:$L$66</definedName>
    <definedName name="_xlnm.Print_Area" localSheetId="17">'BA - CBB Spec  '!$A$1:$K$67</definedName>
    <definedName name="_xlnm.Print_Area" localSheetId="11">'BA - PeB  '!$A$1:$L$67</definedName>
    <definedName name="_xlnm.Print_Area" localSheetId="20">'BA - WB  '!$A$1:$J$68</definedName>
    <definedName name="_xlnm.Print_Area" localSheetId="49">Bank!$A$1:$J$73</definedName>
    <definedName name="_xlnm.Print_Area" localSheetId="50">Bank2!$A$1:$J$66</definedName>
    <definedName name="_xlnm.Print_Area" localSheetId="51">'Bank3 '!$A$1:$G$71</definedName>
    <definedName name="_xlnm.Print_Area" localSheetId="52">'Bank4 '!$A$1:$F$62</definedName>
    <definedName name="_xlnm.Print_Area" localSheetId="53">'Bank5 '!$A$1:$J$70</definedName>
    <definedName name="_xlnm.Print_Area" localSheetId="15">'CBB  Start '!$A$1:$I$67</definedName>
    <definedName name="_xlnm.Print_Area" localSheetId="59">'Contacts and financial calendar'!$A$1:$E$62</definedName>
    <definedName name="_xlnm.Print_Area" localSheetId="1">Contents!$A$1:$D$69</definedName>
    <definedName name="_xlnm.Print_Area" localSheetId="33">'Credit portfolio by BU Q1 New'!$A$1:$I$79</definedName>
    <definedName name="_xlnm.Print_Area" localSheetId="34">'Credit portfolio by BU Q4 N '!$A$1:$I$77</definedName>
    <definedName name="_xlnm.Print_Area" localSheetId="0">'Factbook Q1 2019 '!$A$1:$R$54</definedName>
    <definedName name="_xlnm.Print_Area" localSheetId="30">'Fair Value '!$A$1:$F$73</definedName>
    <definedName name="_xlnm.Print_Area" localSheetId="4">'Financials start'!$A$1:$K$50</definedName>
    <definedName name="_xlnm.Print_Area" localSheetId="54">'Funding  '!$A$1:$D$67</definedName>
    <definedName name="_xlnm.Print_Area" localSheetId="56">'General info &amp; macro start'!$A$1:$K$50</definedName>
    <definedName name="_xlnm.Print_Area" localSheetId="48">'Graph '!$A$1:$M$70</definedName>
    <definedName name="_xlnm.Print_Area" localSheetId="27">'Group Functions and Other '!$A$1:$H$79</definedName>
    <definedName name="_xlnm.Print_Area" localSheetId="26">'Group Functions and Other start'!$A$1:$K$49</definedName>
    <definedName name="_xlnm.Print_Area" localSheetId="36">'Impaired Loans 1 '!$A$1:$L$73</definedName>
    <definedName name="_xlnm.Print_Area" localSheetId="37">'Impaired Loans 2'!$A$1:$J$65</definedName>
    <definedName name="_xlnm.Print_Area" localSheetId="58">'Info - Macroeconomic data   '!$A$1:$I$178</definedName>
    <definedName name="_xlnm.Print_Area" localSheetId="46">IRB!$A$1:$F$64</definedName>
    <definedName name="_xlnm.Print_Area" localSheetId="5">'Key financial figures '!$A$1:$BB$63</definedName>
    <definedName name="_xlnm.Print_Area" localSheetId="6">'Key financial figures 2 '!$A$1:$S$89</definedName>
    <definedName name="_xlnm.Print_Area" localSheetId="32">'Lending by industry'!$A$1:$J$79</definedName>
    <definedName name="_xlnm.Print_Area" localSheetId="29">'Lending by sector '!$A$1:$J$68</definedName>
    <definedName name="_xlnm.Print_Area" localSheetId="55">'Liquidity '!$A$1:$AV$61</definedName>
    <definedName name="_xlnm.Print_Area" localSheetId="38">'Loans &amp; Impairment  '!$A$1:$K$128</definedName>
    <definedName name="_xlnm.Print_Area" localSheetId="44">'Market risk'!$A$1:$G$66</definedName>
    <definedName name="_xlnm.Print_Area" localSheetId="57">'Market shares    '!$A$1:$J$46</definedName>
    <definedName name="_xlnm.Print_Area" localSheetId="8">'NCI, Expenses, Loan losses  '!$A$1:$R$81</definedName>
    <definedName name="_xlnm.Print_Area" localSheetId="9">'Net loan losses  '!$A$1:$J$66</definedName>
    <definedName name="_xlnm.Print_Area" localSheetId="7">'NII - bridge  '!$A$1:$J$68</definedName>
    <definedName name="_xlnm.Print_Area" localSheetId="18">'Nordea Finance     '!$A$1:$J$68</definedName>
    <definedName name="_xlnm.Print_Area" localSheetId="3">'Nordea overview'!$A$1:$AM$46</definedName>
    <definedName name="_xlnm.Print_Area" localSheetId="2">'Overview start'!$A$1:$K$49</definedName>
    <definedName name="_xlnm.Print_Area" localSheetId="45">'Own funds'!$A$1:$J$72</definedName>
    <definedName name="_xlnm.Print_Area" localSheetId="41">'Own Funds &amp; Ratios '!$A$1:$J$70</definedName>
    <definedName name="_xlnm.Print_Area" localSheetId="10">PeB!$A$1:$K$49</definedName>
    <definedName name="_xlnm.Print_Area" localSheetId="12">'PeB - Den &amp; Fin       '!$A$1:$J$67</definedName>
    <definedName name="_xlnm.Print_Area" localSheetId="13">'PeB - Nor &amp; Swe   '!$A$1:$L$93</definedName>
    <definedName name="_xlnm.Print_Area" localSheetId="39">'Rating, Market risk'!$A$1:$M$67</definedName>
    <definedName name="_xlnm.Print_Area" localSheetId="47">'REA - legal'!$A$1:$J$71</definedName>
    <definedName name="_xlnm.Print_Area" localSheetId="42">'REA &amp; Risk weights'!$A$1:$J$66</definedName>
    <definedName name="_xlnm.Print_Area" localSheetId="43">Requirement!$A$1:$G$74</definedName>
    <definedName name="_xlnm.Print_Area" localSheetId="28">'Risk, liquidity, capital st '!$A$1:$K$49</definedName>
    <definedName name="_xlnm.Print_Area" localSheetId="19">'WB start'!$A$1:$K$49</definedName>
    <definedName name="_xlnm.Print_Area" localSheetId="24">'Wealth Mgmt - Life &amp; Pensio '!$A$1:$Q$61</definedName>
    <definedName name="_xlnm.Print_Area" localSheetId="21">'WM start'!$A$1:$J$49</definedName>
    <definedName name="Privatebanking" localSheetId="40">#REF!</definedName>
    <definedName name="Privatebanking" localSheetId="25">#REF!</definedName>
    <definedName name="Privatebanking" localSheetId="23">#REF!</definedName>
    <definedName name="Privatebanking" localSheetId="22">#REF!</definedName>
    <definedName name="Privatebanking" localSheetId="16">#REF!</definedName>
    <definedName name="Privatebanking" localSheetId="17">#REF!</definedName>
    <definedName name="Privatebanking" localSheetId="20">#REF!</definedName>
    <definedName name="Privatebanking" localSheetId="33">#REF!</definedName>
    <definedName name="Privatebanking" localSheetId="34">#REF!</definedName>
    <definedName name="Privatebanking" localSheetId="54">#REF!</definedName>
    <definedName name="Privatebanking" localSheetId="27">#REF!</definedName>
    <definedName name="Privatebanking" localSheetId="58">#REF!</definedName>
    <definedName name="Privatebanking" localSheetId="5">#REF!</definedName>
    <definedName name="Privatebanking" localSheetId="6">#REF!</definedName>
    <definedName name="Privatebanking" localSheetId="55">#REF!</definedName>
    <definedName name="Privatebanking" localSheetId="38">#REF!</definedName>
    <definedName name="Privatebanking" localSheetId="57">#REF!</definedName>
    <definedName name="Privatebanking" localSheetId="8">#REF!</definedName>
    <definedName name="Privatebanking" localSheetId="9">#REF!</definedName>
    <definedName name="Privatebanking" localSheetId="7">#REF!</definedName>
    <definedName name="Privatebanking" localSheetId="18">#REF!</definedName>
    <definedName name="Privatebanking" localSheetId="24">#REF!</definedName>
    <definedName name="Privatebanking">#REF!</definedName>
    <definedName name="prob.loans" localSheetId="40">#REF!</definedName>
    <definedName name="prob.loans" localSheetId="25">#REF!</definedName>
    <definedName name="prob.loans" localSheetId="23">#REF!</definedName>
    <definedName name="prob.loans" localSheetId="22">#REF!</definedName>
    <definedName name="prob.loans" localSheetId="16">#REF!</definedName>
    <definedName name="prob.loans" localSheetId="17">#REF!</definedName>
    <definedName name="prob.loans" localSheetId="20">#REF!</definedName>
    <definedName name="prob.loans" localSheetId="33">#REF!</definedName>
    <definedName name="prob.loans" localSheetId="34">#REF!</definedName>
    <definedName name="prob.loans" localSheetId="54">#REF!</definedName>
    <definedName name="prob.loans" localSheetId="27">#REF!</definedName>
    <definedName name="prob.loans" localSheetId="58">#REF!</definedName>
    <definedName name="prob.loans" localSheetId="5">#REF!</definedName>
    <definedName name="prob.loans" localSheetId="6">#REF!</definedName>
    <definedName name="prob.loans" localSheetId="55">#REF!</definedName>
    <definedName name="prob.loans" localSheetId="38">#REF!</definedName>
    <definedName name="prob.loans" localSheetId="57">#REF!</definedName>
    <definedName name="prob.loans" localSheetId="8">#REF!</definedName>
    <definedName name="prob.loans" localSheetId="9">#REF!</definedName>
    <definedName name="prob.loans" localSheetId="7">#REF!</definedName>
    <definedName name="prob.loans" localSheetId="18">#REF!</definedName>
    <definedName name="prob.loans" localSheetId="24">#REF!</definedName>
    <definedName name="prob.loans">#REF!</definedName>
    <definedName name="prod" localSheetId="40">#REF!</definedName>
    <definedName name="prod" localSheetId="25">#REF!</definedName>
    <definedName name="prod" localSheetId="23">#REF!</definedName>
    <definedName name="prod" localSheetId="22">#REF!</definedName>
    <definedName name="prod" localSheetId="16">#REF!</definedName>
    <definedName name="prod" localSheetId="17">#REF!</definedName>
    <definedName name="prod" localSheetId="20">#REF!</definedName>
    <definedName name="prod" localSheetId="33">#REF!</definedName>
    <definedName name="prod" localSheetId="34">#REF!</definedName>
    <definedName name="prod" localSheetId="54">#REF!</definedName>
    <definedName name="prod" localSheetId="27">#REF!</definedName>
    <definedName name="prod" localSheetId="58">#REF!</definedName>
    <definedName name="prod" localSheetId="5">#REF!</definedName>
    <definedName name="prod" localSheetId="6">#REF!</definedName>
    <definedName name="prod" localSheetId="55">#REF!</definedName>
    <definedName name="prod" localSheetId="38">#REF!</definedName>
    <definedName name="prod" localSheetId="57">#REF!</definedName>
    <definedName name="prod" localSheetId="8">#REF!</definedName>
    <definedName name="prod" localSheetId="9">#REF!</definedName>
    <definedName name="prod" localSheetId="7">#REF!</definedName>
    <definedName name="prod" localSheetId="18">#REF!</definedName>
    <definedName name="prod" localSheetId="24">#REF!</definedName>
    <definedName name="prod">#REF!</definedName>
    <definedName name="prod_group" localSheetId="40">#REF!</definedName>
    <definedName name="prod_group" localSheetId="25">#REF!</definedName>
    <definedName name="prod_group" localSheetId="23">#REF!</definedName>
    <definedName name="prod_group" localSheetId="22">#REF!</definedName>
    <definedName name="prod_group" localSheetId="16">#REF!</definedName>
    <definedName name="prod_group" localSheetId="17">#REF!</definedName>
    <definedName name="prod_group" localSheetId="20">#REF!</definedName>
    <definedName name="prod_group" localSheetId="33">#REF!</definedName>
    <definedName name="prod_group" localSheetId="34">#REF!</definedName>
    <definedName name="prod_group" localSheetId="54">#REF!</definedName>
    <definedName name="prod_group" localSheetId="27">#REF!</definedName>
    <definedName name="prod_group" localSheetId="58">#REF!</definedName>
    <definedName name="prod_group" localSheetId="5">#REF!</definedName>
    <definedName name="prod_group" localSheetId="6">#REF!</definedName>
    <definedName name="prod_group" localSheetId="55">#REF!</definedName>
    <definedName name="prod_group" localSheetId="38">#REF!</definedName>
    <definedName name="prod_group" localSheetId="57">#REF!</definedName>
    <definedName name="prod_group" localSheetId="8">#REF!</definedName>
    <definedName name="prod_group" localSheetId="9">#REF!</definedName>
    <definedName name="prod_group" localSheetId="7">#REF!</definedName>
    <definedName name="prod_group" localSheetId="18">#REF!</definedName>
    <definedName name="prod_group" localSheetId="24">#REF!</definedName>
    <definedName name="prod_group">#REF!</definedName>
    <definedName name="Property" localSheetId="40">#REF!</definedName>
    <definedName name="Property" localSheetId="25">#REF!</definedName>
    <definedName name="Property" localSheetId="23">#REF!</definedName>
    <definedName name="Property" localSheetId="22">#REF!</definedName>
    <definedName name="Property" localSheetId="16">#REF!</definedName>
    <definedName name="Property" localSheetId="17">#REF!</definedName>
    <definedName name="Property" localSheetId="20">#REF!</definedName>
    <definedName name="Property" localSheetId="33">#REF!</definedName>
    <definedName name="Property" localSheetId="34">#REF!</definedName>
    <definedName name="Property" localSheetId="54">#REF!</definedName>
    <definedName name="Property" localSheetId="27">#REF!</definedName>
    <definedName name="Property" localSheetId="58">#REF!</definedName>
    <definedName name="Property" localSheetId="5">#REF!</definedName>
    <definedName name="Property" localSheetId="6">#REF!</definedName>
    <definedName name="Property" localSheetId="55">#REF!</definedName>
    <definedName name="Property" localSheetId="38">#REF!</definedName>
    <definedName name="Property" localSheetId="57">#REF!</definedName>
    <definedName name="Property" localSheetId="8">#REF!</definedName>
    <definedName name="Property" localSheetId="9">#REF!</definedName>
    <definedName name="Property" localSheetId="7">#REF!</definedName>
    <definedName name="Property" localSheetId="18">#REF!</definedName>
    <definedName name="Property" localSheetId="24">#REF!</definedName>
    <definedName name="Property">#REF!</definedName>
    <definedName name="q" localSheetId="40" hidden="1">{"5 * utfall + budget",#N/A,FALSE,"T-0298";"5 * bolag",#N/A,FALSE,"T-0298";"Unibank, utfall alla",#N/A,FALSE,"T-0298";#N/A,#N/A,FALSE,"Koncernskulder";#N/A,#N/A,FALSE,"Koncernfakturering"}</definedName>
    <definedName name="q" localSheetId="25" hidden="1">{"5 * utfall + budget",#N/A,FALSE,"T-0298";"5 * bolag",#N/A,FALSE,"T-0298";"Unibank, utfall alla",#N/A,FALSE,"T-0298";#N/A,#N/A,FALSE,"Koncernskulder";#N/A,#N/A,FALSE,"Koncernfakturering"}</definedName>
    <definedName name="q" localSheetId="23" hidden="1">{"5 * utfall + budget",#N/A,FALSE,"T-0298";"5 * bolag",#N/A,FALSE,"T-0298";"Unibank, utfall alla",#N/A,FALSE,"T-0298";#N/A,#N/A,FALSE,"Koncernskulder";#N/A,#N/A,FALSE,"Koncernfakturering"}</definedName>
    <definedName name="q" localSheetId="22" hidden="1">{"5 * utfall + budget",#N/A,FALSE,"T-0298";"5 * bolag",#N/A,FALSE,"T-0298";"Unibank, utfall alla",#N/A,FALSE,"T-0298";#N/A,#N/A,FALSE,"Koncernskulder";#N/A,#N/A,FALSE,"Koncernfakturering"}</definedName>
    <definedName name="q" localSheetId="16" hidden="1">{"5 * utfall + budget",#N/A,FALSE,"T-0298";"5 * bolag",#N/A,FALSE,"T-0298";"Unibank, utfall alla",#N/A,FALSE,"T-0298";#N/A,#N/A,FALSE,"Koncernskulder";#N/A,#N/A,FALSE,"Koncernfakturering"}</definedName>
    <definedName name="q" localSheetId="17" hidden="1">{"5 * utfall + budget",#N/A,FALSE,"T-0298";"5 * bolag",#N/A,FALSE,"T-0298";"Unibank, utfall alla",#N/A,FALSE,"T-0298";#N/A,#N/A,FALSE,"Koncernskulder";#N/A,#N/A,FALSE,"Koncernfakturering"}</definedName>
    <definedName name="q" localSheetId="20" hidden="1">{"5 * utfall + budget",#N/A,FALSE,"T-0298";"5 * bolag",#N/A,FALSE,"T-0298";"Unibank, utfall alla",#N/A,FALSE,"T-0298";#N/A,#N/A,FALSE,"Koncernskulder";#N/A,#N/A,FALSE,"Koncernfakturering"}</definedName>
    <definedName name="q" localSheetId="33" hidden="1">{"5 * utfall + budget",#N/A,FALSE,"T-0298";"5 * bolag",#N/A,FALSE,"T-0298";"Unibank, utfall alla",#N/A,FALSE,"T-0298";#N/A,#N/A,FALSE,"Koncernskulder";#N/A,#N/A,FALSE,"Koncernfakturering"}</definedName>
    <definedName name="q" localSheetId="34" hidden="1">{"5 * utfall + budget",#N/A,FALSE,"T-0298";"5 * bolag",#N/A,FALSE,"T-0298";"Unibank, utfall alla",#N/A,FALSE,"T-0298";#N/A,#N/A,FALSE,"Koncernskulder";#N/A,#N/A,FALSE,"Koncernfakturering"}</definedName>
    <definedName name="q" localSheetId="30" hidden="1">{"5 * utfall + budget",#N/A,FALSE,"T-0298";"5 * bolag",#N/A,FALSE,"T-0298";"Unibank, utfall alla",#N/A,FALSE,"T-0298";#N/A,#N/A,FALSE,"Koncernskulder";#N/A,#N/A,FALSE,"Koncernfakturering"}</definedName>
    <definedName name="q" localSheetId="54" hidden="1">{"5 * utfall + budget",#N/A,FALSE,"T-0298";"5 * bolag",#N/A,FALSE,"T-0298";"Unibank, utfall alla",#N/A,FALSE,"T-0298";#N/A,#N/A,FALSE,"Koncernskulder";#N/A,#N/A,FALSE,"Koncernfakturering"}</definedName>
    <definedName name="q" localSheetId="27" hidden="1">{"5 * utfall + budget",#N/A,FALSE,"T-0298";"5 * bolag",#N/A,FALSE,"T-0298";"Unibank, utfall alla",#N/A,FALSE,"T-0298";#N/A,#N/A,FALSE,"Koncernskulder";#N/A,#N/A,FALSE,"Koncernfakturering"}</definedName>
    <definedName name="q" localSheetId="58" hidden="1">{"5 * utfall + budget",#N/A,FALSE,"T-0298";"5 * bolag",#N/A,FALSE,"T-0298";"Unibank, utfall alla",#N/A,FALSE,"T-0298";#N/A,#N/A,FALSE,"Koncernskulder";#N/A,#N/A,FALSE,"Koncernfakturering"}</definedName>
    <definedName name="q" localSheetId="5" hidden="1">{"5 * utfall + budget",#N/A,FALSE,"T-0298";"5 * bolag",#N/A,FALSE,"T-0298";"Unibank, utfall alla",#N/A,FALSE,"T-0298";#N/A,#N/A,FALSE,"Koncernskulder";#N/A,#N/A,FALSE,"Koncernfakturering"}</definedName>
    <definedName name="q" localSheetId="6" hidden="1">{"5 * utfall + budget",#N/A,FALSE,"T-0298";"5 * bolag",#N/A,FALSE,"T-0298";"Unibank, utfall alla",#N/A,FALSE,"T-0298";#N/A,#N/A,FALSE,"Koncernskulder";#N/A,#N/A,FALSE,"Koncernfakturering"}</definedName>
    <definedName name="q" localSheetId="55" hidden="1">{"5 * utfall + budget",#N/A,FALSE,"T-0298";"5 * bolag",#N/A,FALSE,"T-0298";"Unibank, utfall alla",#N/A,FALSE,"T-0298";#N/A,#N/A,FALSE,"Koncernskulder";#N/A,#N/A,FALSE,"Koncernfakturering"}</definedName>
    <definedName name="q" localSheetId="38" hidden="1">{"5 * utfall + budget",#N/A,FALSE,"T-0298";"5 * bolag",#N/A,FALSE,"T-0298";"Unibank, utfall alla",#N/A,FALSE,"T-0298";#N/A,#N/A,FALSE,"Koncernskulder";#N/A,#N/A,FALSE,"Koncernfakturering"}</definedName>
    <definedName name="q" localSheetId="57" hidden="1">{"5 * utfall + budget",#N/A,FALSE,"T-0298";"5 * bolag",#N/A,FALSE,"T-0298";"Unibank, utfall alla",#N/A,FALSE,"T-0298";#N/A,#N/A,FALSE,"Koncernskulder";#N/A,#N/A,FALSE,"Koncernfakturering"}</definedName>
    <definedName name="q" localSheetId="8" hidden="1">{"5 * utfall + budget",#N/A,FALSE,"T-0298";"5 * bolag",#N/A,FALSE,"T-0298";"Unibank, utfall alla",#N/A,FALSE,"T-0298";#N/A,#N/A,FALSE,"Koncernskulder";#N/A,#N/A,FALSE,"Koncernfakturering"}</definedName>
    <definedName name="q" localSheetId="9" hidden="1">{"5 * utfall + budget",#N/A,FALSE,"T-0298";"5 * bolag",#N/A,FALSE,"T-0298";"Unibank, utfall alla",#N/A,FALSE,"T-0298";#N/A,#N/A,FALSE,"Koncernskulder";#N/A,#N/A,FALSE,"Koncernfakturering"}</definedName>
    <definedName name="q" localSheetId="7" hidden="1">{"5 * utfall + budget",#N/A,FALSE,"T-0298";"5 * bolag",#N/A,FALSE,"T-0298";"Unibank, utfall alla",#N/A,FALSE,"T-0298";#N/A,#N/A,FALSE,"Koncernskulder";#N/A,#N/A,FALSE,"Koncernfakturering"}</definedName>
    <definedName name="q" localSheetId="18" hidden="1">{"5 * utfall + budget",#N/A,FALSE,"T-0298";"5 * bolag",#N/A,FALSE,"T-0298";"Unibank, utfall alla",#N/A,FALSE,"T-0298";#N/A,#N/A,FALSE,"Koncernskulder";#N/A,#N/A,FALSE,"Koncernfakturering"}</definedName>
    <definedName name="q" localSheetId="45" hidden="1">{"5 * utfall + budget",#N/A,FALSE,"T-0298";"5 * bolag",#N/A,FALSE,"T-0298";"Unibank, utfall alla",#N/A,FALSE,"T-0298";#N/A,#N/A,FALSE,"Koncernskulder";#N/A,#N/A,FALSE,"Koncernfakturering"}</definedName>
    <definedName name="q" localSheetId="41" hidden="1">{"5 * utfall + budget",#N/A,FALSE,"T-0298";"5 * bolag",#N/A,FALSE,"T-0298";"Unibank, utfall alla",#N/A,FALSE,"T-0298";#N/A,#N/A,FALSE,"Koncernskulder";#N/A,#N/A,FALSE,"Koncernfakturering"}</definedName>
    <definedName name="q" localSheetId="39" hidden="1">{"5 * utfall + budget",#N/A,FALSE,"T-0298";"5 * bolag",#N/A,FALSE,"T-0298";"Unibank, utfall alla",#N/A,FALSE,"T-0298";#N/A,#N/A,FALSE,"Koncernskulder";#N/A,#N/A,FALSE,"Koncernfakturering"}</definedName>
    <definedName name="q" localSheetId="24" hidden="1">{"5 * utfall + budget",#N/A,FALSE,"T-0298";"5 * bolag",#N/A,FALSE,"T-0298";"Unibank, utfall alla",#N/A,FALSE,"T-0298";#N/A,#N/A,FALSE,"Koncernskulder";#N/A,#N/A,FALSE,"Koncernfakturering"}</definedName>
    <definedName name="q" hidden="1">{"5 * utfall + budget",#N/A,FALSE,"T-0298";"5 * bolag",#N/A,FALSE,"T-0298";"Unibank, utfall alla",#N/A,FALSE,"T-0298";#N/A,#N/A,FALSE,"Koncernskulder";#N/A,#N/A,FALSE,"Koncernfakturering"}</definedName>
    <definedName name="qe" localSheetId="40" hidden="1">{"5 * utfall + budget",#N/A,FALSE,"T-0298";"5 * bolag",#N/A,FALSE,"T-0298";"Unibank, utfall alla",#N/A,FALSE,"T-0298";#N/A,#N/A,FALSE,"Koncernskulder";#N/A,#N/A,FALSE,"Koncernfakturering"}</definedName>
    <definedName name="qe" localSheetId="25" hidden="1">{"5 * utfall + budget",#N/A,FALSE,"T-0298";"5 * bolag",#N/A,FALSE,"T-0298";"Unibank, utfall alla",#N/A,FALSE,"T-0298";#N/A,#N/A,FALSE,"Koncernskulder";#N/A,#N/A,FALSE,"Koncernfakturering"}</definedName>
    <definedName name="qe" localSheetId="23" hidden="1">{"5 * utfall + budget",#N/A,FALSE,"T-0298";"5 * bolag",#N/A,FALSE,"T-0298";"Unibank, utfall alla",#N/A,FALSE,"T-0298";#N/A,#N/A,FALSE,"Koncernskulder";#N/A,#N/A,FALSE,"Koncernfakturering"}</definedName>
    <definedName name="qe" localSheetId="22" hidden="1">{"5 * utfall + budget",#N/A,FALSE,"T-0298";"5 * bolag",#N/A,FALSE,"T-0298";"Unibank, utfall alla",#N/A,FALSE,"T-0298";#N/A,#N/A,FALSE,"Koncernskulder";#N/A,#N/A,FALSE,"Koncernfakturering"}</definedName>
    <definedName name="qe" localSheetId="16" hidden="1">{"5 * utfall + budget",#N/A,FALSE,"T-0298";"5 * bolag",#N/A,FALSE,"T-0298";"Unibank, utfall alla",#N/A,FALSE,"T-0298";#N/A,#N/A,FALSE,"Koncernskulder";#N/A,#N/A,FALSE,"Koncernfakturering"}</definedName>
    <definedName name="qe" localSheetId="17" hidden="1">{"5 * utfall + budget",#N/A,FALSE,"T-0298";"5 * bolag",#N/A,FALSE,"T-0298";"Unibank, utfall alla",#N/A,FALSE,"T-0298";#N/A,#N/A,FALSE,"Koncernskulder";#N/A,#N/A,FALSE,"Koncernfakturering"}</definedName>
    <definedName name="qe" localSheetId="20" hidden="1">{"5 * utfall + budget",#N/A,FALSE,"T-0298";"5 * bolag",#N/A,FALSE,"T-0298";"Unibank, utfall alla",#N/A,FALSE,"T-0298";#N/A,#N/A,FALSE,"Koncernskulder";#N/A,#N/A,FALSE,"Koncernfakturering"}</definedName>
    <definedName name="qe" localSheetId="33" hidden="1">{"5 * utfall + budget",#N/A,FALSE,"T-0298";"5 * bolag",#N/A,FALSE,"T-0298";"Unibank, utfall alla",#N/A,FALSE,"T-0298";#N/A,#N/A,FALSE,"Koncernskulder";#N/A,#N/A,FALSE,"Koncernfakturering"}</definedName>
    <definedName name="qe" localSheetId="34" hidden="1">{"5 * utfall + budget",#N/A,FALSE,"T-0298";"5 * bolag",#N/A,FALSE,"T-0298";"Unibank, utfall alla",#N/A,FALSE,"T-0298";#N/A,#N/A,FALSE,"Koncernskulder";#N/A,#N/A,FALSE,"Koncernfakturering"}</definedName>
    <definedName name="qe" localSheetId="30" hidden="1">{"5 * utfall + budget",#N/A,FALSE,"T-0298";"5 * bolag",#N/A,FALSE,"T-0298";"Unibank, utfall alla",#N/A,FALSE,"T-0298";#N/A,#N/A,FALSE,"Koncernskulder";#N/A,#N/A,FALSE,"Koncernfakturering"}</definedName>
    <definedName name="qe" localSheetId="54" hidden="1">{"5 * utfall + budget",#N/A,FALSE,"T-0298";"5 * bolag",#N/A,FALSE,"T-0298";"Unibank, utfall alla",#N/A,FALSE,"T-0298";#N/A,#N/A,FALSE,"Koncernskulder";#N/A,#N/A,FALSE,"Koncernfakturering"}</definedName>
    <definedName name="qe" localSheetId="27" hidden="1">{"5 * utfall + budget",#N/A,FALSE,"T-0298";"5 * bolag",#N/A,FALSE,"T-0298";"Unibank, utfall alla",#N/A,FALSE,"T-0298";#N/A,#N/A,FALSE,"Koncernskulder";#N/A,#N/A,FALSE,"Koncernfakturering"}</definedName>
    <definedName name="qe" localSheetId="58" hidden="1">{"5 * utfall + budget",#N/A,FALSE,"T-0298";"5 * bolag",#N/A,FALSE,"T-0298";"Unibank, utfall alla",#N/A,FALSE,"T-0298";#N/A,#N/A,FALSE,"Koncernskulder";#N/A,#N/A,FALSE,"Koncernfakturering"}</definedName>
    <definedName name="qe" localSheetId="5" hidden="1">{"5 * utfall + budget",#N/A,FALSE,"T-0298";"5 * bolag",#N/A,FALSE,"T-0298";"Unibank, utfall alla",#N/A,FALSE,"T-0298";#N/A,#N/A,FALSE,"Koncernskulder";#N/A,#N/A,FALSE,"Koncernfakturering"}</definedName>
    <definedName name="qe" localSheetId="6" hidden="1">{"5 * utfall + budget",#N/A,FALSE,"T-0298";"5 * bolag",#N/A,FALSE,"T-0298";"Unibank, utfall alla",#N/A,FALSE,"T-0298";#N/A,#N/A,FALSE,"Koncernskulder";#N/A,#N/A,FALSE,"Koncernfakturering"}</definedName>
    <definedName name="qe" localSheetId="55" hidden="1">{"5 * utfall + budget",#N/A,FALSE,"T-0298";"5 * bolag",#N/A,FALSE,"T-0298";"Unibank, utfall alla",#N/A,FALSE,"T-0298";#N/A,#N/A,FALSE,"Koncernskulder";#N/A,#N/A,FALSE,"Koncernfakturering"}</definedName>
    <definedName name="qe" localSheetId="38" hidden="1">{"5 * utfall + budget",#N/A,FALSE,"T-0298";"5 * bolag",#N/A,FALSE,"T-0298";"Unibank, utfall alla",#N/A,FALSE,"T-0298";#N/A,#N/A,FALSE,"Koncernskulder";#N/A,#N/A,FALSE,"Koncernfakturering"}</definedName>
    <definedName name="qe" localSheetId="57" hidden="1">{"5 * utfall + budget",#N/A,FALSE,"T-0298";"5 * bolag",#N/A,FALSE,"T-0298";"Unibank, utfall alla",#N/A,FALSE,"T-0298";#N/A,#N/A,FALSE,"Koncernskulder";#N/A,#N/A,FALSE,"Koncernfakturering"}</definedName>
    <definedName name="qe" localSheetId="8" hidden="1">{"5 * utfall + budget",#N/A,FALSE,"T-0298";"5 * bolag",#N/A,FALSE,"T-0298";"Unibank, utfall alla",#N/A,FALSE,"T-0298";#N/A,#N/A,FALSE,"Koncernskulder";#N/A,#N/A,FALSE,"Koncernfakturering"}</definedName>
    <definedName name="qe" localSheetId="9" hidden="1">{"5 * utfall + budget",#N/A,FALSE,"T-0298";"5 * bolag",#N/A,FALSE,"T-0298";"Unibank, utfall alla",#N/A,FALSE,"T-0298";#N/A,#N/A,FALSE,"Koncernskulder";#N/A,#N/A,FALSE,"Koncernfakturering"}</definedName>
    <definedName name="qe" localSheetId="7" hidden="1">{"5 * utfall + budget",#N/A,FALSE,"T-0298";"5 * bolag",#N/A,FALSE,"T-0298";"Unibank, utfall alla",#N/A,FALSE,"T-0298";#N/A,#N/A,FALSE,"Koncernskulder";#N/A,#N/A,FALSE,"Koncernfakturering"}</definedName>
    <definedName name="qe" localSheetId="18" hidden="1">{"5 * utfall + budget",#N/A,FALSE,"T-0298";"5 * bolag",#N/A,FALSE,"T-0298";"Unibank, utfall alla",#N/A,FALSE,"T-0298";#N/A,#N/A,FALSE,"Koncernskulder";#N/A,#N/A,FALSE,"Koncernfakturering"}</definedName>
    <definedName name="qe" localSheetId="45" hidden="1">{"5 * utfall + budget",#N/A,FALSE,"T-0298";"5 * bolag",#N/A,FALSE,"T-0298";"Unibank, utfall alla",#N/A,FALSE,"T-0298";#N/A,#N/A,FALSE,"Koncernskulder";#N/A,#N/A,FALSE,"Koncernfakturering"}</definedName>
    <definedName name="qe" localSheetId="41" hidden="1">{"5 * utfall + budget",#N/A,FALSE,"T-0298";"5 * bolag",#N/A,FALSE,"T-0298";"Unibank, utfall alla",#N/A,FALSE,"T-0298";#N/A,#N/A,FALSE,"Koncernskulder";#N/A,#N/A,FALSE,"Koncernfakturering"}</definedName>
    <definedName name="qe" localSheetId="39" hidden="1">{"5 * utfall + budget",#N/A,FALSE,"T-0298";"5 * bolag",#N/A,FALSE,"T-0298";"Unibank, utfall alla",#N/A,FALSE,"T-0298";#N/A,#N/A,FALSE,"Koncernskulder";#N/A,#N/A,FALSE,"Koncernfakturering"}</definedName>
    <definedName name="qe" localSheetId="24" hidden="1">{"5 * utfall + budget",#N/A,FALSE,"T-0298";"5 * bolag",#N/A,FALSE,"T-0298";"Unibank, utfall alla",#N/A,FALSE,"T-0298";#N/A,#N/A,FALSE,"Koncernskulder";#N/A,#N/A,FALSE,"Koncernfakturering"}</definedName>
    <definedName name="qe" hidden="1">{"5 * utfall + budget",#N/A,FALSE,"T-0298";"5 * bolag",#N/A,FALSE,"T-0298";"Unibank, utfall alla",#N/A,FALSE,"T-0298";#N/A,#N/A,FALSE,"Koncernskulder";#N/A,#N/A,FALSE,"Koncernfakturering"}</definedName>
    <definedName name="Quarterly" localSheetId="40">#REF!</definedName>
    <definedName name="Quarterly" localSheetId="25">#REF!</definedName>
    <definedName name="Quarterly" localSheetId="23">#REF!</definedName>
    <definedName name="Quarterly" localSheetId="22">#REF!</definedName>
    <definedName name="Quarterly" localSheetId="16">#REF!</definedName>
    <definedName name="Quarterly" localSheetId="17">#REF!</definedName>
    <definedName name="Quarterly" localSheetId="20">#REF!</definedName>
    <definedName name="Quarterly" localSheetId="33">#REF!</definedName>
    <definedName name="Quarterly" localSheetId="34">#REF!</definedName>
    <definedName name="Quarterly" localSheetId="54">#REF!</definedName>
    <definedName name="Quarterly" localSheetId="27">#REF!</definedName>
    <definedName name="Quarterly" localSheetId="58">#REF!</definedName>
    <definedName name="Quarterly" localSheetId="5">#REF!</definedName>
    <definedName name="Quarterly" localSheetId="6">#REF!</definedName>
    <definedName name="Quarterly" localSheetId="55">#REF!</definedName>
    <definedName name="Quarterly" localSheetId="38">#REF!</definedName>
    <definedName name="Quarterly" localSheetId="57">#REF!</definedName>
    <definedName name="Quarterly" localSheetId="8">#REF!</definedName>
    <definedName name="Quarterly" localSheetId="9">#REF!</definedName>
    <definedName name="Quarterly" localSheetId="7">#REF!</definedName>
    <definedName name="Quarterly" localSheetId="18">#REF!</definedName>
    <definedName name="Quarterly" localSheetId="24">#REF!</definedName>
    <definedName name="Quarterly">#REF!</definedName>
    <definedName name="Rapport" localSheetId="40">#REF!</definedName>
    <definedName name="Rapport" localSheetId="25">#REF!</definedName>
    <definedName name="Rapport" localSheetId="23">#REF!</definedName>
    <definedName name="Rapport" localSheetId="22">#REF!</definedName>
    <definedName name="Rapport" localSheetId="16">#REF!</definedName>
    <definedName name="Rapport" localSheetId="17">#REF!</definedName>
    <definedName name="Rapport" localSheetId="20">#REF!</definedName>
    <definedName name="Rapport" localSheetId="33">#REF!</definedName>
    <definedName name="Rapport" localSheetId="34">#REF!</definedName>
    <definedName name="Rapport" localSheetId="30">#REF!</definedName>
    <definedName name="Rapport" localSheetId="54">#REF!</definedName>
    <definedName name="Rapport" localSheetId="27">#REF!</definedName>
    <definedName name="Rapport" localSheetId="58">#REF!</definedName>
    <definedName name="Rapport" localSheetId="5">#REF!</definedName>
    <definedName name="Rapport" localSheetId="6">#REF!</definedName>
    <definedName name="Rapport" localSheetId="55">#REF!</definedName>
    <definedName name="Rapport" localSheetId="38">#REF!</definedName>
    <definedName name="Rapport" localSheetId="57">#REF!</definedName>
    <definedName name="Rapport" localSheetId="8">#REF!</definedName>
    <definedName name="Rapport" localSheetId="9">#REF!</definedName>
    <definedName name="Rapport" localSheetId="7">#REF!</definedName>
    <definedName name="Rapport" localSheetId="18">#REF!</definedName>
    <definedName name="Rapport" localSheetId="24">#REF!</definedName>
    <definedName name="Rapport">#REF!</definedName>
    <definedName name="Ratios" localSheetId="40">#REF!</definedName>
    <definedName name="Ratios" localSheetId="25">#REF!</definedName>
    <definedName name="Ratios" localSheetId="23">#REF!</definedName>
    <definedName name="Ratios" localSheetId="22">#REF!</definedName>
    <definedName name="Ratios" localSheetId="16">#REF!</definedName>
    <definedName name="Ratios" localSheetId="17">#REF!</definedName>
    <definedName name="Ratios" localSheetId="20">#REF!</definedName>
    <definedName name="Ratios" localSheetId="33">#REF!</definedName>
    <definedName name="Ratios" localSheetId="34">#REF!</definedName>
    <definedName name="Ratios" localSheetId="54">#REF!</definedName>
    <definedName name="Ratios" localSheetId="27">#REF!</definedName>
    <definedName name="Ratios" localSheetId="58">#REF!</definedName>
    <definedName name="Ratios" localSheetId="5">#REF!</definedName>
    <definedName name="Ratios" localSheetId="6">#REF!</definedName>
    <definedName name="Ratios" localSheetId="55">#REF!</definedName>
    <definedName name="Ratios" localSheetId="38">#REF!</definedName>
    <definedName name="Ratios" localSheetId="57">#REF!</definedName>
    <definedName name="Ratios" localSheetId="8">#REF!</definedName>
    <definedName name="Ratios" localSheetId="9">#REF!</definedName>
    <definedName name="Ratios" localSheetId="7">#REF!</definedName>
    <definedName name="Ratios" localSheetId="18">#REF!</definedName>
    <definedName name="Ratios" localSheetId="24">#REF!</definedName>
    <definedName name="Ratios">#REF!</definedName>
    <definedName name="RBother" localSheetId="40">#REF!</definedName>
    <definedName name="RBother" localSheetId="25">#REF!</definedName>
    <definedName name="RBother" localSheetId="23">#REF!</definedName>
    <definedName name="RBother" localSheetId="22">#REF!</definedName>
    <definedName name="RBother" localSheetId="16">#REF!</definedName>
    <definedName name="RBother" localSheetId="17">#REF!</definedName>
    <definedName name="RBother" localSheetId="20">#REF!</definedName>
    <definedName name="RBother" localSheetId="33">#REF!</definedName>
    <definedName name="RBother" localSheetId="34">#REF!</definedName>
    <definedName name="RBother" localSheetId="54">#REF!</definedName>
    <definedName name="RBother" localSheetId="27">#REF!</definedName>
    <definedName name="RBother" localSheetId="58">#REF!</definedName>
    <definedName name="RBother" localSheetId="5">#REF!</definedName>
    <definedName name="RBother" localSheetId="6">#REF!</definedName>
    <definedName name="RBother" localSheetId="55">#REF!</definedName>
    <definedName name="RBother" localSheetId="38">#REF!</definedName>
    <definedName name="RBother" localSheetId="57">#REF!</definedName>
    <definedName name="RBother" localSheetId="8">#REF!</definedName>
    <definedName name="RBother" localSheetId="9">#REF!</definedName>
    <definedName name="RBother" localSheetId="7">#REF!</definedName>
    <definedName name="RBother" localSheetId="18">#REF!</definedName>
    <definedName name="RBother" localSheetId="24">#REF!</definedName>
    <definedName name="RBother">#REF!</definedName>
    <definedName name="RBother2" localSheetId="40">#REF!</definedName>
    <definedName name="RBother2" localSheetId="25">#REF!</definedName>
    <definedName name="RBother2" localSheetId="23">#REF!</definedName>
    <definedName name="RBother2" localSheetId="22">#REF!</definedName>
    <definedName name="RBother2" localSheetId="16">#REF!</definedName>
    <definedName name="RBother2" localSheetId="17">#REF!</definedName>
    <definedName name="RBother2" localSheetId="20">#REF!</definedName>
    <definedName name="RBother2" localSheetId="33">#REF!</definedName>
    <definedName name="RBother2" localSheetId="34">#REF!</definedName>
    <definedName name="RBother2" localSheetId="54">#REF!</definedName>
    <definedName name="RBother2" localSheetId="27">#REF!</definedName>
    <definedName name="RBother2" localSheetId="58">#REF!</definedName>
    <definedName name="RBother2" localSheetId="5">#REF!</definedName>
    <definedName name="RBother2" localSheetId="6">#REF!</definedName>
    <definedName name="RBother2" localSheetId="55">#REF!</definedName>
    <definedName name="RBother2" localSheetId="38">#REF!</definedName>
    <definedName name="RBother2" localSheetId="57">#REF!</definedName>
    <definedName name="RBother2" localSheetId="8">#REF!</definedName>
    <definedName name="RBother2" localSheetId="9">#REF!</definedName>
    <definedName name="RBother2" localSheetId="7">#REF!</definedName>
    <definedName name="RBother2" localSheetId="18">#REF!</definedName>
    <definedName name="RBother2" localSheetId="24">#REF!</definedName>
    <definedName name="RBother2">#REF!</definedName>
    <definedName name="reconciliation" localSheetId="40">#REF!</definedName>
    <definedName name="reconciliation" localSheetId="25">#REF!</definedName>
    <definedName name="reconciliation" localSheetId="23">#REF!</definedName>
    <definedName name="reconciliation" localSheetId="22">#REF!</definedName>
    <definedName name="reconciliation" localSheetId="16">#REF!</definedName>
    <definedName name="reconciliation" localSheetId="17">#REF!</definedName>
    <definedName name="reconciliation" localSheetId="20">#REF!</definedName>
    <definedName name="reconciliation" localSheetId="33">#REF!</definedName>
    <definedName name="reconciliation" localSheetId="34">#REF!</definedName>
    <definedName name="reconciliation" localSheetId="54">#REF!</definedName>
    <definedName name="reconciliation" localSheetId="27">#REF!</definedName>
    <definedName name="reconciliation" localSheetId="58">#REF!</definedName>
    <definedName name="reconciliation" localSheetId="5">#REF!</definedName>
    <definedName name="reconciliation" localSheetId="6">#REF!</definedName>
    <definedName name="reconciliation" localSheetId="55">#REF!</definedName>
    <definedName name="reconciliation" localSheetId="38">#REF!</definedName>
    <definedName name="reconciliation" localSheetId="57">#REF!</definedName>
    <definedName name="reconciliation" localSheetId="8">#REF!</definedName>
    <definedName name="reconciliation" localSheetId="9">#REF!</definedName>
    <definedName name="reconciliation" localSheetId="7">#REF!</definedName>
    <definedName name="reconciliation" localSheetId="18">#REF!</definedName>
    <definedName name="reconciliation" localSheetId="24">#REF!</definedName>
    <definedName name="reconciliation">#REF!</definedName>
    <definedName name="Region" localSheetId="34">OFFSET([11]Chart!$X$11,1,0,COUNTA([11]Chart!$X$11:$X$38)-1,1)</definedName>
    <definedName name="Region" localSheetId="30">OFFSET([11]Chart!$X$11,1,0,COUNTA([11]Chart!$X$11:$X$38)-1,1)</definedName>
    <definedName name="Region" localSheetId="58">OFFSET([12]Chart!$X$11,1,0,COUNTA([12]Chart!$X$11:$X$38)-1,1)</definedName>
    <definedName name="Region" localSheetId="55">OFFSET([12]Chart!$X$11,1,0,COUNTA([12]Chart!$X$11:$X$38)-1,1)</definedName>
    <definedName name="Region" localSheetId="8">OFFSET([13]Chart!$X$11,1,0,COUNTA([13]Chart!$X$11:$X$38)-1,1)</definedName>
    <definedName name="Region" localSheetId="9">OFFSET([13]Chart!$X$11,1,0,COUNTA([13]Chart!$X$11:$X$38)-1,1)</definedName>
    <definedName name="Region" localSheetId="7">OFFSET([13]Chart!$X$11,1,0,COUNTA([13]Chart!$X$11:$X$38)-1,1)</definedName>
    <definedName name="Region">OFFSET([11]Chart!$X$11,1,0,COUNTA([11]Chart!$X$11:$X$38)-1,1)</definedName>
    <definedName name="Regionlosses" localSheetId="34">OFFSET([11]Chart!$Y$11,1,0,COUNTA([11]Chart!$Y$11:$Y$38)-1,1)</definedName>
    <definedName name="Regionlosses" localSheetId="30">OFFSET([11]Chart!$Y$11,1,0,COUNTA([11]Chart!$Y$11:$Y$38)-1,1)</definedName>
    <definedName name="Regionlosses" localSheetId="58">OFFSET([12]Chart!$Y$11,1,0,COUNTA([12]Chart!$Y$11:$Y$38)-1,1)</definedName>
    <definedName name="Regionlosses" localSheetId="55">OFFSET([12]Chart!$Y$11,1,0,COUNTA([12]Chart!$Y$11:$Y$38)-1,1)</definedName>
    <definedName name="Regionlosses" localSheetId="8">OFFSET([13]Chart!$Y$11,1,0,COUNTA([13]Chart!$Y$11:$Y$38)-1,1)</definedName>
    <definedName name="Regionlosses" localSheetId="9">OFFSET([13]Chart!$Y$11,1,0,COUNTA([13]Chart!$Y$11:$Y$38)-1,1)</definedName>
    <definedName name="Regionlosses" localSheetId="7">OFFSET([13]Chart!$Y$11,1,0,COUNTA([13]Chart!$Y$11:$Y$38)-1,1)</definedName>
    <definedName name="Regionlosses">OFFSET([11]Chart!$Y$11,1,0,COUNTA([11]Chart!$Y$11:$Y$38)-1,1)</definedName>
    <definedName name="retail" localSheetId="40">#REF!</definedName>
    <definedName name="retail" localSheetId="25">#REF!</definedName>
    <definedName name="retail" localSheetId="23">#REF!</definedName>
    <definedName name="retail" localSheetId="22">#REF!</definedName>
    <definedName name="retail" localSheetId="16">#REF!</definedName>
    <definedName name="retail" localSheetId="17">#REF!</definedName>
    <definedName name="retail" localSheetId="20">#REF!</definedName>
    <definedName name="retail" localSheetId="33">#REF!</definedName>
    <definedName name="retail" localSheetId="34">#REF!</definedName>
    <definedName name="retail" localSheetId="54">#REF!</definedName>
    <definedName name="retail" localSheetId="27">#REF!</definedName>
    <definedName name="retail" localSheetId="58">#REF!</definedName>
    <definedName name="retail" localSheetId="5">#REF!</definedName>
    <definedName name="retail" localSheetId="6">#REF!</definedName>
    <definedName name="retail" localSheetId="55">#REF!</definedName>
    <definedName name="retail" localSheetId="38">#REF!</definedName>
    <definedName name="retail" localSheetId="57">#REF!</definedName>
    <definedName name="retail" localSheetId="8">#REF!</definedName>
    <definedName name="retail" localSheetId="9">#REF!</definedName>
    <definedName name="retail" localSheetId="7">#REF!</definedName>
    <definedName name="retail" localSheetId="18">#REF!</definedName>
    <definedName name="retail" localSheetId="24">#REF!</definedName>
    <definedName name="retail">#REF!</definedName>
    <definedName name="retail1" localSheetId="40">#REF!</definedName>
    <definedName name="retail1" localSheetId="25">#REF!</definedName>
    <definedName name="retail1" localSheetId="23">#REF!</definedName>
    <definedName name="retail1" localSheetId="22">#REF!</definedName>
    <definedName name="retail1" localSheetId="16">#REF!</definedName>
    <definedName name="retail1" localSheetId="17">#REF!</definedName>
    <definedName name="retail1" localSheetId="20">#REF!</definedName>
    <definedName name="retail1" localSheetId="33">#REF!</definedName>
    <definedName name="retail1" localSheetId="34">#REF!</definedName>
    <definedName name="retail1" localSheetId="54">#REF!</definedName>
    <definedName name="retail1" localSheetId="27">#REF!</definedName>
    <definedName name="retail1" localSheetId="58">#REF!</definedName>
    <definedName name="retail1" localSheetId="5">#REF!</definedName>
    <definedName name="retail1" localSheetId="6">#REF!</definedName>
    <definedName name="retail1" localSheetId="55">#REF!</definedName>
    <definedName name="retail1" localSheetId="38">#REF!</definedName>
    <definedName name="retail1" localSheetId="57">#REF!</definedName>
    <definedName name="retail1" localSheetId="8">#REF!</definedName>
    <definedName name="retail1" localSheetId="9">#REF!</definedName>
    <definedName name="retail1" localSheetId="7">#REF!</definedName>
    <definedName name="retail1" localSheetId="18">#REF!</definedName>
    <definedName name="retail1" localSheetId="24">#REF!</definedName>
    <definedName name="retail1">#REF!</definedName>
    <definedName name="RetailKeyFig" localSheetId="40">#REF!</definedName>
    <definedName name="RetailKeyFig" localSheetId="25">#REF!</definedName>
    <definedName name="RetailKeyFig" localSheetId="23">#REF!</definedName>
    <definedName name="RetailKeyFig" localSheetId="22">#REF!</definedName>
    <definedName name="RetailKeyFig" localSheetId="16">#REF!</definedName>
    <definedName name="RetailKeyFig" localSheetId="17">#REF!</definedName>
    <definedName name="RetailKeyFig" localSheetId="20">#REF!</definedName>
    <definedName name="RetailKeyFig" localSheetId="33">#REF!</definedName>
    <definedName name="RetailKeyFig" localSheetId="34">#REF!</definedName>
    <definedName name="RetailKeyFig" localSheetId="54">#REF!</definedName>
    <definedName name="RetailKeyFig" localSheetId="27">#REF!</definedName>
    <definedName name="RetailKeyFig" localSheetId="58">#REF!</definedName>
    <definedName name="RetailKeyFig" localSheetId="5">#REF!</definedName>
    <definedName name="RetailKeyFig" localSheetId="6">#REF!</definedName>
    <definedName name="RetailKeyFig" localSheetId="55">#REF!</definedName>
    <definedName name="RetailKeyFig" localSheetId="38">#REF!</definedName>
    <definedName name="RetailKeyFig" localSheetId="57">#REF!</definedName>
    <definedName name="RetailKeyFig" localSheetId="8">#REF!</definedName>
    <definedName name="RetailKeyFig" localSheetId="9">#REF!</definedName>
    <definedName name="RetailKeyFig" localSheetId="7">#REF!</definedName>
    <definedName name="RetailKeyFig" localSheetId="18">#REF!</definedName>
    <definedName name="RetailKeyFig" localSheetId="24">#REF!</definedName>
    <definedName name="RetailKeyFig">#REF!</definedName>
    <definedName name="RetailOP" localSheetId="40">#REF!</definedName>
    <definedName name="RetailOP" localSheetId="25">#REF!</definedName>
    <definedName name="RetailOP" localSheetId="23">#REF!</definedName>
    <definedName name="RetailOP" localSheetId="22">#REF!</definedName>
    <definedName name="RetailOP" localSheetId="16">#REF!</definedName>
    <definedName name="RetailOP" localSheetId="17">#REF!</definedName>
    <definedName name="RetailOP" localSheetId="20">#REF!</definedName>
    <definedName name="RetailOP" localSheetId="33">#REF!</definedName>
    <definedName name="RetailOP" localSheetId="34">#REF!</definedName>
    <definedName name="RetailOP" localSheetId="54">#REF!</definedName>
    <definedName name="RetailOP" localSheetId="27">#REF!</definedName>
    <definedName name="RetailOP" localSheetId="58">#REF!</definedName>
    <definedName name="RetailOP" localSheetId="5">#REF!</definedName>
    <definedName name="RetailOP" localSheetId="6">#REF!</definedName>
    <definedName name="RetailOP" localSheetId="55">#REF!</definedName>
    <definedName name="RetailOP" localSheetId="38">#REF!</definedName>
    <definedName name="RetailOP" localSheetId="57">#REF!</definedName>
    <definedName name="RetailOP" localSheetId="8">#REF!</definedName>
    <definedName name="RetailOP" localSheetId="9">#REF!</definedName>
    <definedName name="RetailOP" localSheetId="7">#REF!</definedName>
    <definedName name="RetailOP" localSheetId="18">#REF!</definedName>
    <definedName name="RetailOP" localSheetId="24">#REF!</definedName>
    <definedName name="RetailOP">#REF!</definedName>
    <definedName name="RetailVol" localSheetId="40">#REF!</definedName>
    <definedName name="RetailVol" localSheetId="25">#REF!</definedName>
    <definedName name="RetailVol" localSheetId="23">#REF!</definedName>
    <definedName name="RetailVol" localSheetId="22">#REF!</definedName>
    <definedName name="RetailVol" localSheetId="16">#REF!</definedName>
    <definedName name="RetailVol" localSheetId="17">#REF!</definedName>
    <definedName name="RetailVol" localSheetId="20">#REF!</definedName>
    <definedName name="RetailVol" localSheetId="33">#REF!</definedName>
    <definedName name="RetailVol" localSheetId="34">#REF!</definedName>
    <definedName name="RetailVol" localSheetId="54">#REF!</definedName>
    <definedName name="RetailVol" localSheetId="27">#REF!</definedName>
    <definedName name="RetailVol" localSheetId="58">#REF!</definedName>
    <definedName name="RetailVol" localSheetId="5">#REF!</definedName>
    <definedName name="RetailVol" localSheetId="6">#REF!</definedName>
    <definedName name="RetailVol" localSheetId="55">#REF!</definedName>
    <definedName name="RetailVol" localSheetId="38">#REF!</definedName>
    <definedName name="RetailVol" localSheetId="57">#REF!</definedName>
    <definedName name="RetailVol" localSheetId="8">#REF!</definedName>
    <definedName name="RetailVol" localSheetId="9">#REF!</definedName>
    <definedName name="RetailVol" localSheetId="7">#REF!</definedName>
    <definedName name="RetailVol" localSheetId="18">#REF!</definedName>
    <definedName name="RetailVol" localSheetId="24">#REF!</definedName>
    <definedName name="RetailVol">#REF!</definedName>
    <definedName name="sam" localSheetId="40">#REF!</definedName>
    <definedName name="sam" localSheetId="25">#REF!</definedName>
    <definedName name="sam" localSheetId="23">#REF!</definedName>
    <definedName name="sam" localSheetId="22">#REF!</definedName>
    <definedName name="sam" localSheetId="16">#REF!</definedName>
    <definedName name="sam" localSheetId="17">#REF!</definedName>
    <definedName name="sam" localSheetId="20">#REF!</definedName>
    <definedName name="sam" localSheetId="33">#REF!</definedName>
    <definedName name="sam" localSheetId="34">#REF!</definedName>
    <definedName name="sam" localSheetId="54">#REF!</definedName>
    <definedName name="sam" localSheetId="27">#REF!</definedName>
    <definedName name="sam" localSheetId="58">#REF!</definedName>
    <definedName name="sam" localSheetId="5">#REF!</definedName>
    <definedName name="sam" localSheetId="6">#REF!</definedName>
    <definedName name="sam" localSheetId="55">#REF!</definedName>
    <definedName name="sam" localSheetId="38">#REF!</definedName>
    <definedName name="sam" localSheetId="57">#REF!</definedName>
    <definedName name="sam" localSheetId="8">#REF!</definedName>
    <definedName name="sam" localSheetId="9">#REF!</definedName>
    <definedName name="sam" localSheetId="7">#REF!</definedName>
    <definedName name="sam" localSheetId="18">#REF!</definedName>
    <definedName name="sam" localSheetId="24">#REF!</definedName>
    <definedName name="sam">#REF!</definedName>
    <definedName name="samlet" localSheetId="40">#REF!</definedName>
    <definedName name="samlet" localSheetId="25">#REF!</definedName>
    <definedName name="samlet" localSheetId="23">#REF!</definedName>
    <definedName name="samlet" localSheetId="22">#REF!</definedName>
    <definedName name="samlet" localSheetId="16">#REF!</definedName>
    <definedName name="samlet" localSheetId="17">#REF!</definedName>
    <definedName name="samlet" localSheetId="20">#REF!</definedName>
    <definedName name="samlet" localSheetId="33">#REF!</definedName>
    <definedName name="samlet" localSheetId="34">#REF!</definedName>
    <definedName name="samlet" localSheetId="54">#REF!</definedName>
    <definedName name="samlet" localSheetId="27">#REF!</definedName>
    <definedName name="samlet" localSheetId="58">#REF!</definedName>
    <definedName name="samlet" localSheetId="5">#REF!</definedName>
    <definedName name="samlet" localSheetId="6">#REF!</definedName>
    <definedName name="samlet" localSheetId="55">#REF!</definedName>
    <definedName name="samlet" localSheetId="38">#REF!</definedName>
    <definedName name="samlet" localSheetId="57">#REF!</definedName>
    <definedName name="samlet" localSheetId="8">#REF!</definedName>
    <definedName name="samlet" localSheetId="9">#REF!</definedName>
    <definedName name="samlet" localSheetId="7">#REF!</definedName>
    <definedName name="samlet" localSheetId="18">#REF!</definedName>
    <definedName name="samlet" localSheetId="24">#REF!</definedName>
    <definedName name="samlet">#REF!</definedName>
    <definedName name="samlet2" localSheetId="40">#REF!</definedName>
    <definedName name="samlet2" localSheetId="25">#REF!</definedName>
    <definedName name="samlet2" localSheetId="23">#REF!</definedName>
    <definedName name="samlet2" localSheetId="22">#REF!</definedName>
    <definedName name="samlet2" localSheetId="16">#REF!</definedName>
    <definedName name="samlet2" localSheetId="17">#REF!</definedName>
    <definedName name="samlet2" localSheetId="20">#REF!</definedName>
    <definedName name="samlet2" localSheetId="33">#REF!</definedName>
    <definedName name="samlet2" localSheetId="34">#REF!</definedName>
    <definedName name="samlet2" localSheetId="54">#REF!</definedName>
    <definedName name="samlet2" localSheetId="27">#REF!</definedName>
    <definedName name="samlet2" localSheetId="58">#REF!</definedName>
    <definedName name="samlet2" localSheetId="5">#REF!</definedName>
    <definedName name="samlet2" localSheetId="6">#REF!</definedName>
    <definedName name="samlet2" localSheetId="55">#REF!</definedName>
    <definedName name="samlet2" localSheetId="38">#REF!</definedName>
    <definedName name="samlet2" localSheetId="57">#REF!</definedName>
    <definedName name="samlet2" localSheetId="8">#REF!</definedName>
    <definedName name="samlet2" localSheetId="9">#REF!</definedName>
    <definedName name="samlet2" localSheetId="7">#REF!</definedName>
    <definedName name="samlet2" localSheetId="18">#REF!</definedName>
    <definedName name="samlet2" localSheetId="24">#REF!</definedName>
    <definedName name="samlet2">#REF!</definedName>
    <definedName name="SAPBEXdnldView" hidden="1">"4ZD0L7XBN5QAFUWLD0ZQ4XQFQ"</definedName>
    <definedName name="SAPBEXrevision" hidden="1">1</definedName>
    <definedName name="SAPBEXsysID" hidden="1">"DDP"</definedName>
    <definedName name="SAPBEXwbID" hidden="1">"4IKCR4U7DC37TEMEHPMJ33OR9"</definedName>
    <definedName name="SAPCrosstab1" localSheetId="40">#REF!</definedName>
    <definedName name="SAPCrosstab1" localSheetId="25">#REF!</definedName>
    <definedName name="SAPCrosstab1" localSheetId="23">#REF!</definedName>
    <definedName name="SAPCrosstab1" localSheetId="22">#REF!</definedName>
    <definedName name="SAPCrosstab1" localSheetId="16">#REF!</definedName>
    <definedName name="SAPCrosstab1" localSheetId="17">#REF!</definedName>
    <definedName name="SAPCrosstab1" localSheetId="20">#REF!</definedName>
    <definedName name="SAPCrosstab1" localSheetId="33">'Credit portfolio by BU Q1 New'!#REF!</definedName>
    <definedName name="SAPCrosstab1" localSheetId="34">'Credit portfolio by BU Q4 N '!$A$1:$E$2</definedName>
    <definedName name="SAPCrosstab1" localSheetId="30">#REF!</definedName>
    <definedName name="SAPCrosstab1" localSheetId="54">#REF!</definedName>
    <definedName name="SAPCrosstab1" localSheetId="27">#REF!</definedName>
    <definedName name="SAPCrosstab1" localSheetId="58">#REF!</definedName>
    <definedName name="SAPCrosstab1" localSheetId="5">#REF!</definedName>
    <definedName name="SAPCrosstab1" localSheetId="6">#REF!</definedName>
    <definedName name="SAPCrosstab1" localSheetId="55">#REF!</definedName>
    <definedName name="SAPCrosstab1" localSheetId="38">#REF!</definedName>
    <definedName name="SAPCrosstab1" localSheetId="57">#REF!</definedName>
    <definedName name="SAPCrosstab1" localSheetId="8">#REF!</definedName>
    <definedName name="SAPCrosstab1" localSheetId="9">#REF!</definedName>
    <definedName name="SAPCrosstab1" localSheetId="7">#REF!</definedName>
    <definedName name="SAPCrosstab1" localSheetId="18">#REF!</definedName>
    <definedName name="SAPCrosstab1" localSheetId="24">#REF!</definedName>
    <definedName name="SAPCrosstab1">#REF!</definedName>
    <definedName name="SE_EURO_V" localSheetId="58">[30]Sheet1!$C$15</definedName>
    <definedName name="SE_EURO_V" localSheetId="55">[30]Sheet1!$C$15</definedName>
    <definedName name="SE_EURO_V" localSheetId="8">[31]Sheet1!$C$15</definedName>
    <definedName name="SE_EURO_V" localSheetId="9">[31]Sheet1!$C$15</definedName>
    <definedName name="SE_EURO_V" localSheetId="7">[31]Sheet1!$C$15</definedName>
    <definedName name="SE_EURO_V">[32]Sheet1!$C$15</definedName>
    <definedName name="SE_SEK_V" localSheetId="58">[27]Sheet1!$C$23</definedName>
    <definedName name="SE_SEK_V" localSheetId="55">[27]Sheet1!$C$23</definedName>
    <definedName name="SE_SEK_V" localSheetId="8">[28]Sheet1!$C$23</definedName>
    <definedName name="SE_SEK_V" localSheetId="9">[28]Sheet1!$C$23</definedName>
    <definedName name="SE_SEK_V" localSheetId="7">[28]Sheet1!$C$23</definedName>
    <definedName name="SE_SEK_V">[29]Sheet1!$C$23</definedName>
    <definedName name="segments" localSheetId="40">#REF!</definedName>
    <definedName name="segments" localSheetId="25">#REF!</definedName>
    <definedName name="segments" localSheetId="23">#REF!</definedName>
    <definedName name="segments" localSheetId="22">#REF!</definedName>
    <definedName name="segments" localSheetId="16">#REF!</definedName>
    <definedName name="segments" localSheetId="17">#REF!</definedName>
    <definedName name="segments" localSheetId="20">#REF!</definedName>
    <definedName name="segments" localSheetId="33">#REF!</definedName>
    <definedName name="segments" localSheetId="34">#REF!</definedName>
    <definedName name="segments" localSheetId="54">#REF!</definedName>
    <definedName name="segments" localSheetId="27">#REF!</definedName>
    <definedName name="segments" localSheetId="58">#REF!</definedName>
    <definedName name="segments" localSheetId="5">#REF!</definedName>
    <definedName name="segments" localSheetId="6">#REF!</definedName>
    <definedName name="segments" localSheetId="55">#REF!</definedName>
    <definedName name="segments" localSheetId="38">#REF!</definedName>
    <definedName name="segments" localSheetId="57">#REF!</definedName>
    <definedName name="segments" localSheetId="8">#REF!</definedName>
    <definedName name="segments" localSheetId="9">#REF!</definedName>
    <definedName name="segments" localSheetId="7">#REF!</definedName>
    <definedName name="segments" localSheetId="18">#REF!</definedName>
    <definedName name="segments" localSheetId="24">#REF!</definedName>
    <definedName name="segments">#REF!</definedName>
    <definedName name="SEK_1.kv." localSheetId="40">#REF!</definedName>
    <definedName name="SEK_1.kv." localSheetId="25">#REF!</definedName>
    <definedName name="SEK_1.kv." localSheetId="23">#REF!</definedName>
    <definedName name="SEK_1.kv." localSheetId="22">#REF!</definedName>
    <definedName name="SEK_1.kv." localSheetId="16">#REF!</definedName>
    <definedName name="SEK_1.kv." localSheetId="17">#REF!</definedName>
    <definedName name="SEK_1.kv." localSheetId="20">#REF!</definedName>
    <definedName name="SEK_1.kv." localSheetId="33">#REF!</definedName>
    <definedName name="SEK_1.kv." localSheetId="34">#REF!</definedName>
    <definedName name="SEK_1.kv." localSheetId="54">#REF!</definedName>
    <definedName name="SEK_1.kv." localSheetId="27">#REF!</definedName>
    <definedName name="SEK_1.kv." localSheetId="58">#REF!</definedName>
    <definedName name="SEK_1.kv." localSheetId="5">#REF!</definedName>
    <definedName name="SEK_1.kv." localSheetId="6">#REF!</definedName>
    <definedName name="SEK_1.kv." localSheetId="55">#REF!</definedName>
    <definedName name="SEK_1.kv." localSheetId="38">#REF!</definedName>
    <definedName name="SEK_1.kv." localSheetId="57">#REF!</definedName>
    <definedName name="SEK_1.kv." localSheetId="8">#REF!</definedName>
    <definedName name="SEK_1.kv." localSheetId="9">#REF!</definedName>
    <definedName name="SEK_1.kv." localSheetId="7">#REF!</definedName>
    <definedName name="SEK_1.kv." localSheetId="18">#REF!</definedName>
    <definedName name="SEK_1.kv." localSheetId="24">#REF!</definedName>
    <definedName name="SEK_1.kv.">#REF!</definedName>
    <definedName name="SEK_2.kv." localSheetId="40">#REF!</definedName>
    <definedName name="SEK_2.kv." localSheetId="25">#REF!</definedName>
    <definedName name="SEK_2.kv." localSheetId="23">#REF!</definedName>
    <definedName name="SEK_2.kv." localSheetId="22">#REF!</definedName>
    <definedName name="SEK_2.kv." localSheetId="16">#REF!</definedName>
    <definedName name="SEK_2.kv." localSheetId="17">#REF!</definedName>
    <definedName name="SEK_2.kv." localSheetId="20">#REF!</definedName>
    <definedName name="SEK_2.kv." localSheetId="33">#REF!</definedName>
    <definedName name="SEK_2.kv." localSheetId="34">#REF!</definedName>
    <definedName name="SEK_2.kv." localSheetId="54">#REF!</definedName>
    <definedName name="SEK_2.kv." localSheetId="27">#REF!</definedName>
    <definedName name="SEK_2.kv." localSheetId="58">#REF!</definedName>
    <definedName name="SEK_2.kv." localSheetId="5">#REF!</definedName>
    <definedName name="SEK_2.kv." localSheetId="6">#REF!</definedName>
    <definedName name="SEK_2.kv." localSheetId="55">#REF!</definedName>
    <definedName name="SEK_2.kv." localSheetId="38">#REF!</definedName>
    <definedName name="SEK_2.kv." localSheetId="57">#REF!</definedName>
    <definedName name="SEK_2.kv." localSheetId="8">#REF!</definedName>
    <definedName name="SEK_2.kv." localSheetId="9">#REF!</definedName>
    <definedName name="SEK_2.kv." localSheetId="7">#REF!</definedName>
    <definedName name="SEK_2.kv." localSheetId="18">#REF!</definedName>
    <definedName name="SEK_2.kv." localSheetId="24">#REF!</definedName>
    <definedName name="SEK_2.kv.">#REF!</definedName>
    <definedName name="SEK_3.kv." localSheetId="40">#REF!</definedName>
    <definedName name="SEK_3.kv." localSheetId="25">#REF!</definedName>
    <definedName name="SEK_3.kv." localSheetId="23">#REF!</definedName>
    <definedName name="SEK_3.kv." localSheetId="22">#REF!</definedName>
    <definedName name="SEK_3.kv." localSheetId="16">#REF!</definedName>
    <definedName name="SEK_3.kv." localSheetId="17">#REF!</definedName>
    <definedName name="SEK_3.kv." localSheetId="20">#REF!</definedName>
    <definedName name="SEK_3.kv." localSheetId="33">#REF!</definedName>
    <definedName name="SEK_3.kv." localSheetId="34">#REF!</definedName>
    <definedName name="SEK_3.kv." localSheetId="54">#REF!</definedName>
    <definedName name="SEK_3.kv." localSheetId="27">#REF!</definedName>
    <definedName name="SEK_3.kv." localSheetId="58">#REF!</definedName>
    <definedName name="SEK_3.kv." localSheetId="5">#REF!</definedName>
    <definedName name="SEK_3.kv." localSheetId="6">#REF!</definedName>
    <definedName name="SEK_3.kv." localSheetId="55">#REF!</definedName>
    <definedName name="SEK_3.kv." localSheetId="38">#REF!</definedName>
    <definedName name="SEK_3.kv." localSheetId="57">#REF!</definedName>
    <definedName name="SEK_3.kv." localSheetId="8">#REF!</definedName>
    <definedName name="SEK_3.kv." localSheetId="9">#REF!</definedName>
    <definedName name="SEK_3.kv." localSheetId="7">#REF!</definedName>
    <definedName name="SEK_3.kv." localSheetId="18">#REF!</definedName>
    <definedName name="SEK_3.kv." localSheetId="24">#REF!</definedName>
    <definedName name="SEK_3.kv.">#REF!</definedName>
    <definedName name="SEK_30.06." localSheetId="40">#REF!</definedName>
    <definedName name="SEK_30.06." localSheetId="25">#REF!</definedName>
    <definedName name="SEK_30.06." localSheetId="23">#REF!</definedName>
    <definedName name="SEK_30.06." localSheetId="22">#REF!</definedName>
    <definedName name="SEK_30.06." localSheetId="16">#REF!</definedName>
    <definedName name="SEK_30.06." localSheetId="17">#REF!</definedName>
    <definedName name="SEK_30.06." localSheetId="20">#REF!</definedName>
    <definedName name="SEK_30.06." localSheetId="33">#REF!</definedName>
    <definedName name="SEK_30.06." localSheetId="34">#REF!</definedName>
    <definedName name="SEK_30.06." localSheetId="54">#REF!</definedName>
    <definedName name="SEK_30.06." localSheetId="27">#REF!</definedName>
    <definedName name="SEK_30.06." localSheetId="58">#REF!</definedName>
    <definedName name="SEK_30.06." localSheetId="5">#REF!</definedName>
    <definedName name="SEK_30.06." localSheetId="6">#REF!</definedName>
    <definedName name="SEK_30.06." localSheetId="55">#REF!</definedName>
    <definedName name="SEK_30.06." localSheetId="38">#REF!</definedName>
    <definedName name="SEK_30.06." localSheetId="57">#REF!</definedName>
    <definedName name="SEK_30.06." localSheetId="8">#REF!</definedName>
    <definedName name="SEK_30.06." localSheetId="9">#REF!</definedName>
    <definedName name="SEK_30.06." localSheetId="7">#REF!</definedName>
    <definedName name="SEK_30.06." localSheetId="18">#REF!</definedName>
    <definedName name="SEK_30.06." localSheetId="24">#REF!</definedName>
    <definedName name="SEK_30.06.">#REF!</definedName>
    <definedName name="SEK_30.09." localSheetId="40">#REF!</definedName>
    <definedName name="SEK_30.09." localSheetId="25">#REF!</definedName>
    <definedName name="SEK_30.09." localSheetId="23">#REF!</definedName>
    <definedName name="SEK_30.09." localSheetId="22">#REF!</definedName>
    <definedName name="SEK_30.09." localSheetId="16">#REF!</definedName>
    <definedName name="SEK_30.09." localSheetId="17">#REF!</definedName>
    <definedName name="SEK_30.09." localSheetId="20">#REF!</definedName>
    <definedName name="SEK_30.09." localSheetId="33">#REF!</definedName>
    <definedName name="SEK_30.09." localSheetId="34">#REF!</definedName>
    <definedName name="SEK_30.09." localSheetId="54">#REF!</definedName>
    <definedName name="SEK_30.09." localSheetId="27">#REF!</definedName>
    <definedName name="SEK_30.09." localSheetId="58">#REF!</definedName>
    <definedName name="SEK_30.09." localSheetId="5">#REF!</definedName>
    <definedName name="SEK_30.09." localSheetId="6">#REF!</definedName>
    <definedName name="SEK_30.09." localSheetId="55">#REF!</definedName>
    <definedName name="SEK_30.09." localSheetId="38">#REF!</definedName>
    <definedName name="SEK_30.09." localSheetId="57">#REF!</definedName>
    <definedName name="SEK_30.09." localSheetId="8">#REF!</definedName>
    <definedName name="SEK_30.09." localSheetId="9">#REF!</definedName>
    <definedName name="SEK_30.09." localSheetId="7">#REF!</definedName>
    <definedName name="SEK_30.09." localSheetId="18">#REF!</definedName>
    <definedName name="SEK_30.09." localSheetId="24">#REF!</definedName>
    <definedName name="SEK_30.09.">#REF!</definedName>
    <definedName name="SEK_31.03." localSheetId="40">#REF!</definedName>
    <definedName name="SEK_31.03." localSheetId="25">#REF!</definedName>
    <definedName name="SEK_31.03." localSheetId="23">#REF!</definedName>
    <definedName name="SEK_31.03." localSheetId="22">#REF!</definedName>
    <definedName name="SEK_31.03." localSheetId="16">#REF!</definedName>
    <definedName name="SEK_31.03." localSheetId="17">#REF!</definedName>
    <definedName name="SEK_31.03." localSheetId="20">#REF!</definedName>
    <definedName name="SEK_31.03." localSheetId="33">#REF!</definedName>
    <definedName name="SEK_31.03." localSheetId="34">#REF!</definedName>
    <definedName name="SEK_31.03." localSheetId="54">#REF!</definedName>
    <definedName name="SEK_31.03." localSheetId="27">#REF!</definedName>
    <definedName name="SEK_31.03." localSheetId="58">#REF!</definedName>
    <definedName name="SEK_31.03." localSheetId="5">#REF!</definedName>
    <definedName name="SEK_31.03." localSheetId="6">#REF!</definedName>
    <definedName name="SEK_31.03." localSheetId="55">#REF!</definedName>
    <definedName name="SEK_31.03." localSheetId="38">#REF!</definedName>
    <definedName name="SEK_31.03." localSheetId="57">#REF!</definedName>
    <definedName name="SEK_31.03." localSheetId="8">#REF!</definedName>
    <definedName name="SEK_31.03." localSheetId="9">#REF!</definedName>
    <definedName name="SEK_31.03." localSheetId="7">#REF!</definedName>
    <definedName name="SEK_31.03." localSheetId="18">#REF!</definedName>
    <definedName name="SEK_31.03." localSheetId="24">#REF!</definedName>
    <definedName name="SEK_31.03.">#REF!</definedName>
    <definedName name="SEK_4.kv." localSheetId="40">#REF!</definedName>
    <definedName name="SEK_4.kv." localSheetId="25">#REF!</definedName>
    <definedName name="SEK_4.kv." localSheetId="23">#REF!</definedName>
    <definedName name="SEK_4.kv." localSheetId="22">#REF!</definedName>
    <definedName name="SEK_4.kv." localSheetId="16">#REF!</definedName>
    <definedName name="SEK_4.kv." localSheetId="17">#REF!</definedName>
    <definedName name="SEK_4.kv." localSheetId="20">#REF!</definedName>
    <definedName name="SEK_4.kv." localSheetId="33">#REF!</definedName>
    <definedName name="SEK_4.kv." localSheetId="34">#REF!</definedName>
    <definedName name="SEK_4.kv." localSheetId="54">#REF!</definedName>
    <definedName name="SEK_4.kv." localSheetId="27">#REF!</definedName>
    <definedName name="SEK_4.kv." localSheetId="58">#REF!</definedName>
    <definedName name="SEK_4.kv." localSheetId="5">#REF!</definedName>
    <definedName name="SEK_4.kv." localSheetId="6">#REF!</definedName>
    <definedName name="SEK_4.kv." localSheetId="55">#REF!</definedName>
    <definedName name="SEK_4.kv." localSheetId="38">#REF!</definedName>
    <definedName name="SEK_4.kv." localSheetId="57">#REF!</definedName>
    <definedName name="SEK_4.kv." localSheetId="8">#REF!</definedName>
    <definedName name="SEK_4.kv." localSheetId="9">#REF!</definedName>
    <definedName name="SEK_4.kv." localSheetId="7">#REF!</definedName>
    <definedName name="SEK_4.kv." localSheetId="18">#REF!</definedName>
    <definedName name="SEK_4.kv." localSheetId="24">#REF!</definedName>
    <definedName name="SEK_4.kv.">#REF!</definedName>
    <definedName name="SEK_Primo" localSheetId="40">#REF!</definedName>
    <definedName name="SEK_Primo" localSheetId="25">#REF!</definedName>
    <definedName name="SEK_Primo" localSheetId="23">#REF!</definedName>
    <definedName name="SEK_Primo" localSheetId="22">#REF!</definedName>
    <definedName name="SEK_Primo" localSheetId="16">#REF!</definedName>
    <definedName name="SEK_Primo" localSheetId="17">#REF!</definedName>
    <definedName name="SEK_Primo" localSheetId="20">#REF!</definedName>
    <definedName name="SEK_Primo" localSheetId="33">#REF!</definedName>
    <definedName name="SEK_Primo" localSheetId="34">#REF!</definedName>
    <definedName name="SEK_Primo" localSheetId="54">#REF!</definedName>
    <definedName name="SEK_Primo" localSheetId="27">#REF!</definedName>
    <definedName name="SEK_Primo" localSheetId="58">#REF!</definedName>
    <definedName name="SEK_Primo" localSheetId="5">#REF!</definedName>
    <definedName name="SEK_Primo" localSheetId="6">#REF!</definedName>
    <definedName name="SEK_Primo" localSheetId="55">#REF!</definedName>
    <definedName name="SEK_Primo" localSheetId="38">#REF!</definedName>
    <definedName name="SEK_Primo" localSheetId="57">#REF!</definedName>
    <definedName name="SEK_Primo" localSheetId="8">#REF!</definedName>
    <definedName name="SEK_Primo" localSheetId="9">#REF!</definedName>
    <definedName name="SEK_Primo" localSheetId="7">#REF!</definedName>
    <definedName name="SEK_Primo" localSheetId="18">#REF!</definedName>
    <definedName name="SEK_Primo" localSheetId="24">#REF!</definedName>
    <definedName name="SEK_Primo">#REF!</definedName>
    <definedName name="SEK_Ultimo" localSheetId="40">#REF!</definedName>
    <definedName name="SEK_Ultimo" localSheetId="25">#REF!</definedName>
    <definedName name="SEK_Ultimo" localSheetId="23">#REF!</definedName>
    <definedName name="SEK_Ultimo" localSheetId="22">#REF!</definedName>
    <definedName name="SEK_Ultimo" localSheetId="16">#REF!</definedName>
    <definedName name="SEK_Ultimo" localSheetId="17">#REF!</definedName>
    <definedName name="SEK_Ultimo" localSheetId="20">#REF!</definedName>
    <definedName name="SEK_Ultimo" localSheetId="33">#REF!</definedName>
    <definedName name="SEK_Ultimo" localSheetId="34">#REF!</definedName>
    <definedName name="SEK_Ultimo" localSheetId="54">#REF!</definedName>
    <definedName name="SEK_Ultimo" localSheetId="27">#REF!</definedName>
    <definedName name="SEK_Ultimo" localSheetId="58">#REF!</definedName>
    <definedName name="SEK_Ultimo" localSheetId="5">#REF!</definedName>
    <definedName name="SEK_Ultimo" localSheetId="6">#REF!</definedName>
    <definedName name="SEK_Ultimo" localSheetId="55">#REF!</definedName>
    <definedName name="SEK_Ultimo" localSheetId="38">#REF!</definedName>
    <definedName name="SEK_Ultimo" localSheetId="57">#REF!</definedName>
    <definedName name="SEK_Ultimo" localSheetId="8">#REF!</definedName>
    <definedName name="SEK_Ultimo" localSheetId="9">#REF!</definedName>
    <definedName name="SEK_Ultimo" localSheetId="7">#REF!</definedName>
    <definedName name="SEK_Ultimo" localSheetId="18">#REF!</definedName>
    <definedName name="SEK_Ultimo" localSheetId="24">#REF!</definedName>
    <definedName name="SEK_Ultimo">#REF!</definedName>
    <definedName name="SekLastYear" localSheetId="58">[20]Valutakurser!$E$10</definedName>
    <definedName name="SekLastYear" localSheetId="55">[20]Valutakurser!$E$10</definedName>
    <definedName name="SekLastYear" localSheetId="8">[21]Valutakurser!$E$10</definedName>
    <definedName name="SekLastYear" localSheetId="9">[21]Valutakurser!$E$10</definedName>
    <definedName name="SekLastYear" localSheetId="7">[21]Valutakurser!$E$10</definedName>
    <definedName name="SekLastYear">[22]Valutakurser!$E$10</definedName>
    <definedName name="SEKm" localSheetId="40">#REF!</definedName>
    <definedName name="SEKm" localSheetId="25">#REF!</definedName>
    <definedName name="SEKm" localSheetId="23">#REF!</definedName>
    <definedName name="SEKm" localSheetId="22">#REF!</definedName>
    <definedName name="SEKm" localSheetId="16">#REF!</definedName>
    <definedName name="SEKm" localSheetId="17">#REF!</definedName>
    <definedName name="SEKm" localSheetId="20">#REF!</definedName>
    <definedName name="SEKm" localSheetId="33">#REF!</definedName>
    <definedName name="SEKm" localSheetId="34">#REF!</definedName>
    <definedName name="SEKm" localSheetId="54">#REF!</definedName>
    <definedName name="SEKm" localSheetId="27">#REF!</definedName>
    <definedName name="SEKm" localSheetId="58">#REF!</definedName>
    <definedName name="SEKm" localSheetId="5">#REF!</definedName>
    <definedName name="SEKm" localSheetId="6">#REF!</definedName>
    <definedName name="SEKm" localSheetId="55">#REF!</definedName>
    <definedName name="SEKm" localSheetId="38">#REF!</definedName>
    <definedName name="SEKm" localSheetId="57">#REF!</definedName>
    <definedName name="SEKm" localSheetId="8">#REF!</definedName>
    <definedName name="SEKm" localSheetId="9">#REF!</definedName>
    <definedName name="SEKm" localSheetId="7">#REF!</definedName>
    <definedName name="SEKm" localSheetId="18">#REF!</definedName>
    <definedName name="SEKm" localSheetId="24">#REF!</definedName>
    <definedName name="SEKm">#REF!</definedName>
    <definedName name="sg" localSheetId="40" hidden="1">{"5 * utfall + budget",#N/A,FALSE,"T-0298";"5 * bolag",#N/A,FALSE,"T-0298";"Unibank, utfall alla",#N/A,FALSE,"T-0298";#N/A,#N/A,FALSE,"Koncernskulder";#N/A,#N/A,FALSE,"Koncernfakturering"}</definedName>
    <definedName name="sg" localSheetId="25" hidden="1">{"5 * utfall + budget",#N/A,FALSE,"T-0298";"5 * bolag",#N/A,FALSE,"T-0298";"Unibank, utfall alla",#N/A,FALSE,"T-0298";#N/A,#N/A,FALSE,"Koncernskulder";#N/A,#N/A,FALSE,"Koncernfakturering"}</definedName>
    <definedName name="sg" localSheetId="23" hidden="1">{"5 * utfall + budget",#N/A,FALSE,"T-0298";"5 * bolag",#N/A,FALSE,"T-0298";"Unibank, utfall alla",#N/A,FALSE,"T-0298";#N/A,#N/A,FALSE,"Koncernskulder";#N/A,#N/A,FALSE,"Koncernfakturering"}</definedName>
    <definedName name="sg" localSheetId="22" hidden="1">{"5 * utfall + budget",#N/A,FALSE,"T-0298";"5 * bolag",#N/A,FALSE,"T-0298";"Unibank, utfall alla",#N/A,FALSE,"T-0298";#N/A,#N/A,FALSE,"Koncernskulder";#N/A,#N/A,FALSE,"Koncernfakturering"}</definedName>
    <definedName name="sg" localSheetId="16" hidden="1">{"5 * utfall + budget",#N/A,FALSE,"T-0298";"5 * bolag",#N/A,FALSE,"T-0298";"Unibank, utfall alla",#N/A,FALSE,"T-0298";#N/A,#N/A,FALSE,"Koncernskulder";#N/A,#N/A,FALSE,"Koncernfakturering"}</definedName>
    <definedName name="sg" localSheetId="17" hidden="1">{"5 * utfall + budget",#N/A,FALSE,"T-0298";"5 * bolag",#N/A,FALSE,"T-0298";"Unibank, utfall alla",#N/A,FALSE,"T-0298";#N/A,#N/A,FALSE,"Koncernskulder";#N/A,#N/A,FALSE,"Koncernfakturering"}</definedName>
    <definedName name="sg" localSheetId="20" hidden="1">{"5 * utfall + budget",#N/A,FALSE,"T-0298";"5 * bolag",#N/A,FALSE,"T-0298";"Unibank, utfall alla",#N/A,FALSE,"T-0298";#N/A,#N/A,FALSE,"Koncernskulder";#N/A,#N/A,FALSE,"Koncernfakturering"}</definedName>
    <definedName name="sg" localSheetId="33" hidden="1">{"5 * utfall + budget",#N/A,FALSE,"T-0298";"5 * bolag",#N/A,FALSE,"T-0298";"Unibank, utfall alla",#N/A,FALSE,"T-0298";#N/A,#N/A,FALSE,"Koncernskulder";#N/A,#N/A,FALSE,"Koncernfakturering"}</definedName>
    <definedName name="sg" localSheetId="34" hidden="1">{"5 * utfall + budget",#N/A,FALSE,"T-0298";"5 * bolag",#N/A,FALSE,"T-0298";"Unibank, utfall alla",#N/A,FALSE,"T-0298";#N/A,#N/A,FALSE,"Koncernskulder";#N/A,#N/A,FALSE,"Koncernfakturering"}</definedName>
    <definedName name="sg" localSheetId="30" hidden="1">{"5 * utfall + budget",#N/A,FALSE,"T-0298";"5 * bolag",#N/A,FALSE,"T-0298";"Unibank, utfall alla",#N/A,FALSE,"T-0298";#N/A,#N/A,FALSE,"Koncernskulder";#N/A,#N/A,FALSE,"Koncernfakturering"}</definedName>
    <definedName name="sg" localSheetId="54" hidden="1">{"5 * utfall + budget",#N/A,FALSE,"T-0298";"5 * bolag",#N/A,FALSE,"T-0298";"Unibank, utfall alla",#N/A,FALSE,"T-0298";#N/A,#N/A,FALSE,"Koncernskulder";#N/A,#N/A,FALSE,"Koncernfakturering"}</definedName>
    <definedName name="sg" localSheetId="27" hidden="1">{"5 * utfall + budget",#N/A,FALSE,"T-0298";"5 * bolag",#N/A,FALSE,"T-0298";"Unibank, utfall alla",#N/A,FALSE,"T-0298";#N/A,#N/A,FALSE,"Koncernskulder";#N/A,#N/A,FALSE,"Koncernfakturering"}</definedName>
    <definedName name="sg" localSheetId="58" hidden="1">{"5 * utfall + budget",#N/A,FALSE,"T-0298";"5 * bolag",#N/A,FALSE,"T-0298";"Unibank, utfall alla",#N/A,FALSE,"T-0298";#N/A,#N/A,FALSE,"Koncernskulder";#N/A,#N/A,FALSE,"Koncernfakturering"}</definedName>
    <definedName name="sg" localSheetId="5" hidden="1">{"5 * utfall + budget",#N/A,FALSE,"T-0298";"5 * bolag",#N/A,FALSE,"T-0298";"Unibank, utfall alla",#N/A,FALSE,"T-0298";#N/A,#N/A,FALSE,"Koncernskulder";#N/A,#N/A,FALSE,"Koncernfakturering"}</definedName>
    <definedName name="sg" localSheetId="6" hidden="1">{"5 * utfall + budget",#N/A,FALSE,"T-0298";"5 * bolag",#N/A,FALSE,"T-0298";"Unibank, utfall alla",#N/A,FALSE,"T-0298";#N/A,#N/A,FALSE,"Koncernskulder";#N/A,#N/A,FALSE,"Koncernfakturering"}</definedName>
    <definedName name="sg" localSheetId="55" hidden="1">{"5 * utfall + budget",#N/A,FALSE,"T-0298";"5 * bolag",#N/A,FALSE,"T-0298";"Unibank, utfall alla",#N/A,FALSE,"T-0298";#N/A,#N/A,FALSE,"Koncernskulder";#N/A,#N/A,FALSE,"Koncernfakturering"}</definedName>
    <definedName name="sg" localSheetId="38" hidden="1">{"5 * utfall + budget",#N/A,FALSE,"T-0298";"5 * bolag",#N/A,FALSE,"T-0298";"Unibank, utfall alla",#N/A,FALSE,"T-0298";#N/A,#N/A,FALSE,"Koncernskulder";#N/A,#N/A,FALSE,"Koncernfakturering"}</definedName>
    <definedName name="sg" localSheetId="57" hidden="1">{"5 * utfall + budget",#N/A,FALSE,"T-0298";"5 * bolag",#N/A,FALSE,"T-0298";"Unibank, utfall alla",#N/A,FALSE,"T-0298";#N/A,#N/A,FALSE,"Koncernskulder";#N/A,#N/A,FALSE,"Koncernfakturering"}</definedName>
    <definedName name="sg" localSheetId="8" hidden="1">{"5 * utfall + budget",#N/A,FALSE,"T-0298";"5 * bolag",#N/A,FALSE,"T-0298";"Unibank, utfall alla",#N/A,FALSE,"T-0298";#N/A,#N/A,FALSE,"Koncernskulder";#N/A,#N/A,FALSE,"Koncernfakturering"}</definedName>
    <definedName name="sg" localSheetId="9" hidden="1">{"5 * utfall + budget",#N/A,FALSE,"T-0298";"5 * bolag",#N/A,FALSE,"T-0298";"Unibank, utfall alla",#N/A,FALSE,"T-0298";#N/A,#N/A,FALSE,"Koncernskulder";#N/A,#N/A,FALSE,"Koncernfakturering"}</definedName>
    <definedName name="sg" localSheetId="7" hidden="1">{"5 * utfall + budget",#N/A,FALSE,"T-0298";"5 * bolag",#N/A,FALSE,"T-0298";"Unibank, utfall alla",#N/A,FALSE,"T-0298";#N/A,#N/A,FALSE,"Koncernskulder";#N/A,#N/A,FALSE,"Koncernfakturering"}</definedName>
    <definedName name="sg" localSheetId="18" hidden="1">{"5 * utfall + budget",#N/A,FALSE,"T-0298";"5 * bolag",#N/A,FALSE,"T-0298";"Unibank, utfall alla",#N/A,FALSE,"T-0298";#N/A,#N/A,FALSE,"Koncernskulder";#N/A,#N/A,FALSE,"Koncernfakturering"}</definedName>
    <definedName name="sg" localSheetId="45" hidden="1">{"5 * utfall + budget",#N/A,FALSE,"T-0298";"5 * bolag",#N/A,FALSE,"T-0298";"Unibank, utfall alla",#N/A,FALSE,"T-0298";#N/A,#N/A,FALSE,"Koncernskulder";#N/A,#N/A,FALSE,"Koncernfakturering"}</definedName>
    <definedName name="sg" localSheetId="41" hidden="1">{"5 * utfall + budget",#N/A,FALSE,"T-0298";"5 * bolag",#N/A,FALSE,"T-0298";"Unibank, utfall alla",#N/A,FALSE,"T-0298";#N/A,#N/A,FALSE,"Koncernskulder";#N/A,#N/A,FALSE,"Koncernfakturering"}</definedName>
    <definedName name="sg" localSheetId="39" hidden="1">{"5 * utfall + budget",#N/A,FALSE,"T-0298";"5 * bolag",#N/A,FALSE,"T-0298";"Unibank, utfall alla",#N/A,FALSE,"T-0298";#N/A,#N/A,FALSE,"Koncernskulder";#N/A,#N/A,FALSE,"Koncernfakturering"}</definedName>
    <definedName name="sg" localSheetId="24" hidden="1">{"5 * utfall + budget",#N/A,FALSE,"T-0298";"5 * bolag",#N/A,FALSE,"T-0298";"Unibank, utfall alla",#N/A,FALSE,"T-0298";#N/A,#N/A,FALSE,"Koncernskulder";#N/A,#N/A,FALSE,"Koncernfakturering"}</definedName>
    <definedName name="sg" hidden="1">{"5 * utfall + budget",#N/A,FALSE,"T-0298";"5 * bolag",#N/A,FALSE,"T-0298";"Unibank, utfall alla",#N/A,FALSE,"T-0298";#N/A,#N/A,FALSE,"Koncernskulder";#N/A,#N/A,FALSE,"Koncernfakturering"}</definedName>
    <definedName name="shareholder" localSheetId="40">#REF!</definedName>
    <definedName name="shareholder" localSheetId="25">#REF!</definedName>
    <definedName name="shareholder" localSheetId="23">#REF!</definedName>
    <definedName name="shareholder" localSheetId="22">#REF!</definedName>
    <definedName name="shareholder" localSheetId="16">#REF!</definedName>
    <definedName name="shareholder" localSheetId="17">#REF!</definedName>
    <definedName name="shareholder" localSheetId="20">#REF!</definedName>
    <definedName name="shareholder" localSheetId="33">#REF!</definedName>
    <definedName name="shareholder" localSheetId="34">#REF!</definedName>
    <definedName name="shareholder" localSheetId="54">#REF!</definedName>
    <definedName name="shareholder" localSheetId="27">#REF!</definedName>
    <definedName name="shareholder" localSheetId="58">#REF!</definedName>
    <definedName name="shareholder" localSheetId="5">#REF!</definedName>
    <definedName name="shareholder" localSheetId="6">#REF!</definedName>
    <definedName name="shareholder" localSheetId="55">#REF!</definedName>
    <definedName name="shareholder" localSheetId="38">#REF!</definedName>
    <definedName name="shareholder" localSheetId="57">#REF!</definedName>
    <definedName name="shareholder" localSheetId="8">#REF!</definedName>
    <definedName name="shareholder" localSheetId="9">#REF!</definedName>
    <definedName name="shareholder" localSheetId="7">#REF!</definedName>
    <definedName name="shareholder" localSheetId="18">#REF!</definedName>
    <definedName name="shareholder" localSheetId="24">#REF!</definedName>
    <definedName name="shareholder">#REF!</definedName>
    <definedName name="Shipping" localSheetId="40">#REF!</definedName>
    <definedName name="Shipping" localSheetId="25">#REF!</definedName>
    <definedName name="Shipping" localSheetId="23">#REF!</definedName>
    <definedName name="Shipping" localSheetId="22">#REF!</definedName>
    <definedName name="Shipping" localSheetId="16">#REF!</definedName>
    <definedName name="Shipping" localSheetId="17">#REF!</definedName>
    <definedName name="Shipping" localSheetId="20">#REF!</definedName>
    <definedName name="Shipping" localSheetId="33">#REF!</definedName>
    <definedName name="Shipping" localSheetId="34">#REF!</definedName>
    <definedName name="Shipping" localSheetId="54">#REF!</definedName>
    <definedName name="Shipping" localSheetId="27">#REF!</definedName>
    <definedName name="Shipping" localSheetId="58">#REF!</definedName>
    <definedName name="Shipping" localSheetId="5">#REF!</definedName>
    <definedName name="Shipping" localSheetId="6">#REF!</definedName>
    <definedName name="Shipping" localSheetId="55">#REF!</definedName>
    <definedName name="Shipping" localSheetId="38">#REF!</definedName>
    <definedName name="Shipping" localSheetId="57">#REF!</definedName>
    <definedName name="Shipping" localSheetId="8">#REF!</definedName>
    <definedName name="Shipping" localSheetId="9">#REF!</definedName>
    <definedName name="Shipping" localSheetId="7">#REF!</definedName>
    <definedName name="Shipping" localSheetId="18">#REF!</definedName>
    <definedName name="Shipping" localSheetId="24">#REF!</definedName>
    <definedName name="Shipping">#REF!</definedName>
    <definedName name="SOSI" localSheetId="40">#REF!</definedName>
    <definedName name="SOSI" localSheetId="25">#REF!</definedName>
    <definedName name="SOSI" localSheetId="23">#REF!</definedName>
    <definedName name="SOSI" localSheetId="22">#REF!</definedName>
    <definedName name="SOSI" localSheetId="16">#REF!</definedName>
    <definedName name="SOSI" localSheetId="17">#REF!</definedName>
    <definedName name="SOSI" localSheetId="20">#REF!</definedName>
    <definedName name="SOSI" localSheetId="33">#REF!</definedName>
    <definedName name="SOSI" localSheetId="34">#REF!</definedName>
    <definedName name="SOSI" localSheetId="54">#REF!</definedName>
    <definedName name="SOSI" localSheetId="27">#REF!</definedName>
    <definedName name="SOSI" localSheetId="58">#REF!</definedName>
    <definedName name="SOSI" localSheetId="5">#REF!</definedName>
    <definedName name="SOSI" localSheetId="6">#REF!</definedName>
    <definedName name="SOSI" localSheetId="55">#REF!</definedName>
    <definedName name="SOSI" localSheetId="38">#REF!</definedName>
    <definedName name="SOSI" localSheetId="57">#REF!</definedName>
    <definedName name="SOSI" localSheetId="8">#REF!</definedName>
    <definedName name="SOSI" localSheetId="9">#REF!</definedName>
    <definedName name="SOSI" localSheetId="7">#REF!</definedName>
    <definedName name="SOSI" localSheetId="18">#REF!</definedName>
    <definedName name="SOSI" localSheetId="24">#REF!</definedName>
    <definedName name="SOSI">#REF!</definedName>
    <definedName name="Source_file" localSheetId="58">[30]Sheet1!$B$4</definedName>
    <definedName name="Source_file" localSheetId="55">[30]Sheet1!$B$4</definedName>
    <definedName name="Source_file" localSheetId="8">[31]Sheet1!$B$4</definedName>
    <definedName name="Source_file" localSheetId="9">[31]Sheet1!$B$4</definedName>
    <definedName name="Source_file" localSheetId="7">[31]Sheet1!$B$4</definedName>
    <definedName name="Source_file">[32]Sheet1!$B$4</definedName>
    <definedName name="start" localSheetId="40">#REF!</definedName>
    <definedName name="start" localSheetId="25">#REF!</definedName>
    <definedName name="start" localSheetId="23">#REF!</definedName>
    <definedName name="start" localSheetId="22">#REF!</definedName>
    <definedName name="start" localSheetId="16">#REF!</definedName>
    <definedName name="start" localSheetId="17">#REF!</definedName>
    <definedName name="start" localSheetId="20">#REF!</definedName>
    <definedName name="start" localSheetId="33">#REF!</definedName>
    <definedName name="start" localSheetId="34">#REF!</definedName>
    <definedName name="start" localSheetId="54">#REF!</definedName>
    <definedName name="start" localSheetId="27">#REF!</definedName>
    <definedName name="start" localSheetId="58">#REF!</definedName>
    <definedName name="start" localSheetId="5">#REF!</definedName>
    <definedName name="start" localSheetId="6">#REF!</definedName>
    <definedName name="start" localSheetId="55">#REF!</definedName>
    <definedName name="start" localSheetId="38">#REF!</definedName>
    <definedName name="start" localSheetId="57">#REF!</definedName>
    <definedName name="start" localSheetId="8">#REF!</definedName>
    <definedName name="start" localSheetId="9">#REF!</definedName>
    <definedName name="start" localSheetId="7">#REF!</definedName>
    <definedName name="start" localSheetId="18">#REF!</definedName>
    <definedName name="start" localSheetId="24">#REF!</definedName>
    <definedName name="start">#REF!</definedName>
    <definedName name="statutory" localSheetId="40">#REF!</definedName>
    <definedName name="statutory" localSheetId="25">#REF!</definedName>
    <definedName name="statutory" localSheetId="23">#REF!</definedName>
    <definedName name="statutory" localSheetId="22">#REF!</definedName>
    <definedName name="statutory" localSheetId="16">#REF!</definedName>
    <definedName name="statutory" localSheetId="17">#REF!</definedName>
    <definedName name="statutory" localSheetId="20">#REF!</definedName>
    <definedName name="statutory" localSheetId="33">#REF!</definedName>
    <definedName name="statutory" localSheetId="34">#REF!</definedName>
    <definedName name="statutory" localSheetId="54">#REF!</definedName>
    <definedName name="statutory" localSheetId="27">#REF!</definedName>
    <definedName name="statutory" localSheetId="58">#REF!</definedName>
    <definedName name="statutory" localSheetId="5">#REF!</definedName>
    <definedName name="statutory" localSheetId="6">#REF!</definedName>
    <definedName name="statutory" localSheetId="55">#REF!</definedName>
    <definedName name="statutory" localSheetId="38">#REF!</definedName>
    <definedName name="statutory" localSheetId="57">#REF!</definedName>
    <definedName name="statutory" localSheetId="8">#REF!</definedName>
    <definedName name="statutory" localSheetId="9">#REF!</definedName>
    <definedName name="statutory" localSheetId="7">#REF!</definedName>
    <definedName name="statutory" localSheetId="18">#REF!</definedName>
    <definedName name="statutory" localSheetId="24">#REF!</definedName>
    <definedName name="statutory">#REF!</definedName>
    <definedName name="Statutory_Income_Statement" localSheetId="40">#REF!</definedName>
    <definedName name="Statutory_Income_Statement" localSheetId="25">#REF!</definedName>
    <definedName name="Statutory_Income_Statement" localSheetId="23">#REF!</definedName>
    <definedName name="Statutory_Income_Statement" localSheetId="22">#REF!</definedName>
    <definedName name="Statutory_Income_Statement" localSheetId="16">#REF!</definedName>
    <definedName name="Statutory_Income_Statement" localSheetId="17">#REF!</definedName>
    <definedName name="Statutory_Income_Statement" localSheetId="20">#REF!</definedName>
    <definedName name="Statutory_Income_Statement" localSheetId="33">#REF!</definedName>
    <definedName name="Statutory_Income_Statement" localSheetId="34">#REF!</definedName>
    <definedName name="Statutory_Income_Statement" localSheetId="54">#REF!</definedName>
    <definedName name="Statutory_Income_Statement" localSheetId="27">#REF!</definedName>
    <definedName name="Statutory_Income_Statement" localSheetId="58">#REF!</definedName>
    <definedName name="Statutory_Income_Statement" localSheetId="5">#REF!</definedName>
    <definedName name="Statutory_Income_Statement" localSheetId="6">#REF!</definedName>
    <definedName name="Statutory_Income_Statement" localSheetId="55">#REF!</definedName>
    <definedName name="Statutory_Income_Statement" localSheetId="38">#REF!</definedName>
    <definedName name="Statutory_Income_Statement" localSheetId="57">#REF!</definedName>
    <definedName name="Statutory_Income_Statement" localSheetId="8">#REF!</definedName>
    <definedName name="Statutory_Income_Statement" localSheetId="9">#REF!</definedName>
    <definedName name="Statutory_Income_Statement" localSheetId="7">#REF!</definedName>
    <definedName name="Statutory_Income_Statement" localSheetId="18">#REF!</definedName>
    <definedName name="Statutory_Income_Statement" localSheetId="24">#REF!</definedName>
    <definedName name="Statutory_Income_Statement">#REF!</definedName>
    <definedName name="stop" localSheetId="40">#REF!</definedName>
    <definedName name="stop" localSheetId="25">#REF!</definedName>
    <definedName name="stop" localSheetId="23">#REF!</definedName>
    <definedName name="stop" localSheetId="22">#REF!</definedName>
    <definedName name="stop" localSheetId="16">#REF!</definedName>
    <definedName name="stop" localSheetId="17">#REF!</definedName>
    <definedName name="stop" localSheetId="20">#REF!</definedName>
    <definedName name="stop" localSheetId="33">#REF!</definedName>
    <definedName name="stop" localSheetId="34">#REF!</definedName>
    <definedName name="stop" localSheetId="54">#REF!</definedName>
    <definedName name="stop" localSheetId="27">#REF!</definedName>
    <definedName name="stop" localSheetId="58">#REF!</definedName>
    <definedName name="stop" localSheetId="5">#REF!</definedName>
    <definedName name="stop" localSheetId="6">#REF!</definedName>
    <definedName name="stop" localSheetId="55">#REF!</definedName>
    <definedName name="stop" localSheetId="38">#REF!</definedName>
    <definedName name="stop" localSheetId="57">#REF!</definedName>
    <definedName name="stop" localSheetId="8">#REF!</definedName>
    <definedName name="stop" localSheetId="9">#REF!</definedName>
    <definedName name="stop" localSheetId="7">#REF!</definedName>
    <definedName name="stop" localSheetId="18">#REF!</definedName>
    <definedName name="stop" localSheetId="24">#REF!</definedName>
    <definedName name="stop">#REF!</definedName>
    <definedName name="Sweden" localSheetId="58">[27]Sheet1!$C$20</definedName>
    <definedName name="Sweden" localSheetId="55">[27]Sheet1!$C$20</definedName>
    <definedName name="Sweden" localSheetId="8">[28]Sheet1!$C$20</definedName>
    <definedName name="Sweden" localSheetId="9">[28]Sheet1!$C$20</definedName>
    <definedName name="Sweden" localSheetId="7">[28]Sheet1!$C$20</definedName>
    <definedName name="Sweden">[29]Sheet1!$C$20</definedName>
    <definedName name="TASESUOM" localSheetId="40">#REF!</definedName>
    <definedName name="TASESUOM" localSheetId="25">#REF!</definedName>
    <definedName name="TASESUOM" localSheetId="23">#REF!</definedName>
    <definedName name="TASESUOM" localSheetId="22">#REF!</definedName>
    <definedName name="TASESUOM" localSheetId="16">#REF!</definedName>
    <definedName name="TASESUOM" localSheetId="17">#REF!</definedName>
    <definedName name="TASESUOM" localSheetId="20">#REF!</definedName>
    <definedName name="TASESUOM" localSheetId="33">#REF!</definedName>
    <definedName name="TASESUOM" localSheetId="34">#REF!</definedName>
    <definedName name="TASESUOM" localSheetId="30">#REF!</definedName>
    <definedName name="TASESUOM" localSheetId="54">#REF!</definedName>
    <definedName name="TASESUOM" localSheetId="27">#REF!</definedName>
    <definedName name="TASESUOM" localSheetId="58">#REF!</definedName>
    <definedName name="TASESUOM" localSheetId="5">#REF!</definedName>
    <definedName name="TASESUOM" localSheetId="6">#REF!</definedName>
    <definedName name="TASESUOM" localSheetId="55">#REF!</definedName>
    <definedName name="TASESUOM" localSheetId="38">#REF!</definedName>
    <definedName name="TASESUOM" localSheetId="57">#REF!</definedName>
    <definedName name="TASESUOM" localSheetId="8">#REF!</definedName>
    <definedName name="TASESUOM" localSheetId="9">#REF!</definedName>
    <definedName name="TASESUOM" localSheetId="7">#REF!</definedName>
    <definedName name="TASESUOM" localSheetId="18">#REF!</definedName>
    <definedName name="TASESUOM" localSheetId="24">#REF!</definedName>
    <definedName name="TASESUOM">#REF!</definedName>
    <definedName name="tfp" localSheetId="40" hidden="1">{"5 * utfall + budget",#N/A,FALSE,"T-0298";"5 * bolag",#N/A,FALSE,"T-0298";"Unibank, utfall alla",#N/A,FALSE,"T-0298";#N/A,#N/A,FALSE,"Koncernskulder";#N/A,#N/A,FALSE,"Koncernfakturering"}</definedName>
    <definedName name="tfp" localSheetId="25" hidden="1">{"5 * utfall + budget",#N/A,FALSE,"T-0298";"5 * bolag",#N/A,FALSE,"T-0298";"Unibank, utfall alla",#N/A,FALSE,"T-0298";#N/A,#N/A,FALSE,"Koncernskulder";#N/A,#N/A,FALSE,"Koncernfakturering"}</definedName>
    <definedName name="tfp" localSheetId="23" hidden="1">{"5 * utfall + budget",#N/A,FALSE,"T-0298";"5 * bolag",#N/A,FALSE,"T-0298";"Unibank, utfall alla",#N/A,FALSE,"T-0298";#N/A,#N/A,FALSE,"Koncernskulder";#N/A,#N/A,FALSE,"Koncernfakturering"}</definedName>
    <definedName name="tfp" localSheetId="22" hidden="1">{"5 * utfall + budget",#N/A,FALSE,"T-0298";"5 * bolag",#N/A,FALSE,"T-0298";"Unibank, utfall alla",#N/A,FALSE,"T-0298";#N/A,#N/A,FALSE,"Koncernskulder";#N/A,#N/A,FALSE,"Koncernfakturering"}</definedName>
    <definedName name="tfp" localSheetId="16" hidden="1">{"5 * utfall + budget",#N/A,FALSE,"T-0298";"5 * bolag",#N/A,FALSE,"T-0298";"Unibank, utfall alla",#N/A,FALSE,"T-0298";#N/A,#N/A,FALSE,"Koncernskulder";#N/A,#N/A,FALSE,"Koncernfakturering"}</definedName>
    <definedName name="tfp" localSheetId="17" hidden="1">{"5 * utfall + budget",#N/A,FALSE,"T-0298";"5 * bolag",#N/A,FALSE,"T-0298";"Unibank, utfall alla",#N/A,FALSE,"T-0298";#N/A,#N/A,FALSE,"Koncernskulder";#N/A,#N/A,FALSE,"Koncernfakturering"}</definedName>
    <definedName name="tfp" localSheetId="20" hidden="1">{"5 * utfall + budget",#N/A,FALSE,"T-0298";"5 * bolag",#N/A,FALSE,"T-0298";"Unibank, utfall alla",#N/A,FALSE,"T-0298";#N/A,#N/A,FALSE,"Koncernskulder";#N/A,#N/A,FALSE,"Koncernfakturering"}</definedName>
    <definedName name="tfp" localSheetId="33" hidden="1">{"5 * utfall + budget",#N/A,FALSE,"T-0298";"5 * bolag",#N/A,FALSE,"T-0298";"Unibank, utfall alla",#N/A,FALSE,"T-0298";#N/A,#N/A,FALSE,"Koncernskulder";#N/A,#N/A,FALSE,"Koncernfakturering"}</definedName>
    <definedName name="tfp" localSheetId="34" hidden="1">{"5 * utfall + budget",#N/A,FALSE,"T-0298";"5 * bolag",#N/A,FALSE,"T-0298";"Unibank, utfall alla",#N/A,FALSE,"T-0298";#N/A,#N/A,FALSE,"Koncernskulder";#N/A,#N/A,FALSE,"Koncernfakturering"}</definedName>
    <definedName name="tfp" localSheetId="30" hidden="1">{"5 * utfall + budget",#N/A,FALSE,"T-0298";"5 * bolag",#N/A,FALSE,"T-0298";"Unibank, utfall alla",#N/A,FALSE,"T-0298";#N/A,#N/A,FALSE,"Koncernskulder";#N/A,#N/A,FALSE,"Koncernfakturering"}</definedName>
    <definedName name="tfp" localSheetId="54" hidden="1">{"5 * utfall + budget",#N/A,FALSE,"T-0298";"5 * bolag",#N/A,FALSE,"T-0298";"Unibank, utfall alla",#N/A,FALSE,"T-0298";#N/A,#N/A,FALSE,"Koncernskulder";#N/A,#N/A,FALSE,"Koncernfakturering"}</definedName>
    <definedName name="tfp" localSheetId="27" hidden="1">{"5 * utfall + budget",#N/A,FALSE,"T-0298";"5 * bolag",#N/A,FALSE,"T-0298";"Unibank, utfall alla",#N/A,FALSE,"T-0298";#N/A,#N/A,FALSE,"Koncernskulder";#N/A,#N/A,FALSE,"Koncernfakturering"}</definedName>
    <definedName name="tfp" localSheetId="58" hidden="1">{"5 * utfall + budget",#N/A,FALSE,"T-0298";"5 * bolag",#N/A,FALSE,"T-0298";"Unibank, utfall alla",#N/A,FALSE,"T-0298";#N/A,#N/A,FALSE,"Koncernskulder";#N/A,#N/A,FALSE,"Koncernfakturering"}</definedName>
    <definedName name="tfp" localSheetId="5" hidden="1">{"5 * utfall + budget",#N/A,FALSE,"T-0298";"5 * bolag",#N/A,FALSE,"T-0298";"Unibank, utfall alla",#N/A,FALSE,"T-0298";#N/A,#N/A,FALSE,"Koncernskulder";#N/A,#N/A,FALSE,"Koncernfakturering"}</definedName>
    <definedName name="tfp" localSheetId="6" hidden="1">{"5 * utfall + budget",#N/A,FALSE,"T-0298";"5 * bolag",#N/A,FALSE,"T-0298";"Unibank, utfall alla",#N/A,FALSE,"T-0298";#N/A,#N/A,FALSE,"Koncernskulder";#N/A,#N/A,FALSE,"Koncernfakturering"}</definedName>
    <definedName name="tfp" localSheetId="55" hidden="1">{"5 * utfall + budget",#N/A,FALSE,"T-0298";"5 * bolag",#N/A,FALSE,"T-0298";"Unibank, utfall alla",#N/A,FALSE,"T-0298";#N/A,#N/A,FALSE,"Koncernskulder";#N/A,#N/A,FALSE,"Koncernfakturering"}</definedName>
    <definedName name="tfp" localSheetId="38" hidden="1">{"5 * utfall + budget",#N/A,FALSE,"T-0298";"5 * bolag",#N/A,FALSE,"T-0298";"Unibank, utfall alla",#N/A,FALSE,"T-0298";#N/A,#N/A,FALSE,"Koncernskulder";#N/A,#N/A,FALSE,"Koncernfakturering"}</definedName>
    <definedName name="tfp" localSheetId="57" hidden="1">{"5 * utfall + budget",#N/A,FALSE,"T-0298";"5 * bolag",#N/A,FALSE,"T-0298";"Unibank, utfall alla",#N/A,FALSE,"T-0298";#N/A,#N/A,FALSE,"Koncernskulder";#N/A,#N/A,FALSE,"Koncernfakturering"}</definedName>
    <definedName name="tfp" localSheetId="8" hidden="1">{"5 * utfall + budget",#N/A,FALSE,"T-0298";"5 * bolag",#N/A,FALSE,"T-0298";"Unibank, utfall alla",#N/A,FALSE,"T-0298";#N/A,#N/A,FALSE,"Koncernskulder";#N/A,#N/A,FALSE,"Koncernfakturering"}</definedName>
    <definedName name="tfp" localSheetId="9" hidden="1">{"5 * utfall + budget",#N/A,FALSE,"T-0298";"5 * bolag",#N/A,FALSE,"T-0298";"Unibank, utfall alla",#N/A,FALSE,"T-0298";#N/A,#N/A,FALSE,"Koncernskulder";#N/A,#N/A,FALSE,"Koncernfakturering"}</definedName>
    <definedName name="tfp" localSheetId="7" hidden="1">{"5 * utfall + budget",#N/A,FALSE,"T-0298";"5 * bolag",#N/A,FALSE,"T-0298";"Unibank, utfall alla",#N/A,FALSE,"T-0298";#N/A,#N/A,FALSE,"Koncernskulder";#N/A,#N/A,FALSE,"Koncernfakturering"}</definedName>
    <definedName name="tfp" localSheetId="18" hidden="1">{"5 * utfall + budget",#N/A,FALSE,"T-0298";"5 * bolag",#N/A,FALSE,"T-0298";"Unibank, utfall alla",#N/A,FALSE,"T-0298";#N/A,#N/A,FALSE,"Koncernskulder";#N/A,#N/A,FALSE,"Koncernfakturering"}</definedName>
    <definedName name="tfp" localSheetId="45" hidden="1">{"5 * utfall + budget",#N/A,FALSE,"T-0298";"5 * bolag",#N/A,FALSE,"T-0298";"Unibank, utfall alla",#N/A,FALSE,"T-0298";#N/A,#N/A,FALSE,"Koncernskulder";#N/A,#N/A,FALSE,"Koncernfakturering"}</definedName>
    <definedName name="tfp" localSheetId="41" hidden="1">{"5 * utfall + budget",#N/A,FALSE,"T-0298";"5 * bolag",#N/A,FALSE,"T-0298";"Unibank, utfall alla",#N/A,FALSE,"T-0298";#N/A,#N/A,FALSE,"Koncernskulder";#N/A,#N/A,FALSE,"Koncernfakturering"}</definedName>
    <definedName name="tfp" localSheetId="39" hidden="1">{"5 * utfall + budget",#N/A,FALSE,"T-0298";"5 * bolag",#N/A,FALSE,"T-0298";"Unibank, utfall alla",#N/A,FALSE,"T-0298";#N/A,#N/A,FALSE,"Koncernskulder";#N/A,#N/A,FALSE,"Koncernfakturering"}</definedName>
    <definedName name="tfp" localSheetId="24" hidden="1">{"5 * utfall + budget",#N/A,FALSE,"T-0298";"5 * bolag",#N/A,FALSE,"T-0298";"Unibank, utfall alla",#N/A,FALSE,"T-0298";#N/A,#N/A,FALSE,"Koncernskulder";#N/A,#N/A,FALSE,"Koncernfakturering"}</definedName>
    <definedName name="tfp" hidden="1">{"5 * utfall + budget",#N/A,FALSE,"T-0298";"5 * bolag",#N/A,FALSE,"T-0298";"Unibank, utfall alla",#N/A,FALSE,"T-0298";#N/A,#N/A,FALSE,"Koncernskulder";#N/A,#N/A,FALSE,"Koncernfakturering"}</definedName>
    <definedName name="TotalKol" localSheetId="58">[20]Investment_assets!$AX$1:$AY$65536</definedName>
    <definedName name="TotalKol" localSheetId="55">[20]Investment_assets!$AX$1:$AY$65536</definedName>
    <definedName name="TotalKol" localSheetId="8">[21]Investment_assets!$AX$1:$AY$65536</definedName>
    <definedName name="TotalKol" localSheetId="9">[21]Investment_assets!$AX$1:$AY$65536</definedName>
    <definedName name="TotalKol" localSheetId="7">[21]Investment_assets!$AX$1:$AY$65536</definedName>
    <definedName name="TotalKol">[22]Investment_assets!$AX$1:$AY$65536</definedName>
    <definedName name="treasury" localSheetId="40">#REF!</definedName>
    <definedName name="treasury" localSheetId="25">#REF!</definedName>
    <definedName name="treasury" localSheetId="23">#REF!</definedName>
    <definedName name="treasury" localSheetId="22">#REF!</definedName>
    <definedName name="treasury" localSheetId="16">#REF!</definedName>
    <definedName name="treasury" localSheetId="17">#REF!</definedName>
    <definedName name="treasury" localSheetId="20">#REF!</definedName>
    <definedName name="treasury" localSheetId="33">#REF!</definedName>
    <definedName name="treasury" localSheetId="34">#REF!</definedName>
    <definedName name="treasury" localSheetId="54">#REF!</definedName>
    <definedName name="treasury" localSheetId="27">#REF!</definedName>
    <definedName name="treasury" localSheetId="58">#REF!</definedName>
    <definedName name="treasury" localSheetId="5">#REF!</definedName>
    <definedName name="treasury" localSheetId="6">#REF!</definedName>
    <definedName name="treasury" localSheetId="55">#REF!</definedName>
    <definedName name="treasury" localSheetId="38">#REF!</definedName>
    <definedName name="treasury" localSheetId="57">#REF!</definedName>
    <definedName name="treasury" localSheetId="8">#REF!</definedName>
    <definedName name="treasury" localSheetId="9">#REF!</definedName>
    <definedName name="treasury" localSheetId="7">#REF!</definedName>
    <definedName name="treasury" localSheetId="18">#REF!</definedName>
    <definedName name="treasury" localSheetId="24">#REF!</definedName>
    <definedName name="treasury">#REF!</definedName>
    <definedName name="TreasuryKeyFig" localSheetId="40">#REF!</definedName>
    <definedName name="TreasuryKeyFig" localSheetId="25">#REF!</definedName>
    <definedName name="TreasuryKeyFig" localSheetId="23">#REF!</definedName>
    <definedName name="TreasuryKeyFig" localSheetId="22">#REF!</definedName>
    <definedName name="TreasuryKeyFig" localSheetId="16">#REF!</definedName>
    <definedName name="TreasuryKeyFig" localSheetId="17">#REF!</definedName>
    <definedName name="TreasuryKeyFig" localSheetId="20">#REF!</definedName>
    <definedName name="TreasuryKeyFig" localSheetId="33">#REF!</definedName>
    <definedName name="TreasuryKeyFig" localSheetId="34">#REF!</definedName>
    <definedName name="TreasuryKeyFig" localSheetId="54">#REF!</definedName>
    <definedName name="TreasuryKeyFig" localSheetId="27">#REF!</definedName>
    <definedName name="TreasuryKeyFig" localSheetId="58">#REF!</definedName>
    <definedName name="TreasuryKeyFig" localSheetId="5">#REF!</definedName>
    <definedName name="TreasuryKeyFig" localSheetId="6">#REF!</definedName>
    <definedName name="TreasuryKeyFig" localSheetId="55">#REF!</definedName>
    <definedName name="TreasuryKeyFig" localSheetId="38">#REF!</definedName>
    <definedName name="TreasuryKeyFig" localSheetId="57">#REF!</definedName>
    <definedName name="TreasuryKeyFig" localSheetId="8">#REF!</definedName>
    <definedName name="TreasuryKeyFig" localSheetId="9">#REF!</definedName>
    <definedName name="TreasuryKeyFig" localSheetId="7">#REF!</definedName>
    <definedName name="TreasuryKeyFig" localSheetId="18">#REF!</definedName>
    <definedName name="TreasuryKeyFig" localSheetId="24">#REF!</definedName>
    <definedName name="TreasuryKeyFig">#REF!</definedName>
    <definedName name="TreasuryOP" localSheetId="40">#REF!</definedName>
    <definedName name="TreasuryOP" localSheetId="25">#REF!</definedName>
    <definedName name="TreasuryOP" localSheetId="23">#REF!</definedName>
    <definedName name="TreasuryOP" localSheetId="22">#REF!</definedName>
    <definedName name="TreasuryOP" localSheetId="16">#REF!</definedName>
    <definedName name="TreasuryOP" localSheetId="17">#REF!</definedName>
    <definedName name="TreasuryOP" localSheetId="20">#REF!</definedName>
    <definedName name="TreasuryOP" localSheetId="33">#REF!</definedName>
    <definedName name="TreasuryOP" localSheetId="34">#REF!</definedName>
    <definedName name="TreasuryOP" localSheetId="54">#REF!</definedName>
    <definedName name="TreasuryOP" localSheetId="27">#REF!</definedName>
    <definedName name="TreasuryOP" localSheetId="58">#REF!</definedName>
    <definedName name="TreasuryOP" localSheetId="5">#REF!</definedName>
    <definedName name="TreasuryOP" localSheetId="6">#REF!</definedName>
    <definedName name="TreasuryOP" localSheetId="55">#REF!</definedName>
    <definedName name="TreasuryOP" localSheetId="38">#REF!</definedName>
    <definedName name="TreasuryOP" localSheetId="57">#REF!</definedName>
    <definedName name="TreasuryOP" localSheetId="8">#REF!</definedName>
    <definedName name="TreasuryOP" localSheetId="9">#REF!</definedName>
    <definedName name="TreasuryOP" localSheetId="7">#REF!</definedName>
    <definedName name="TreasuryOP" localSheetId="18">#REF!</definedName>
    <definedName name="TreasuryOP" localSheetId="24">#REF!</definedName>
    <definedName name="TreasuryOP">#REF!</definedName>
    <definedName name="TULOS" localSheetId="40">#REF!</definedName>
    <definedName name="TULOS" localSheetId="25">#REF!</definedName>
    <definedName name="TULOS" localSheetId="23">#REF!</definedName>
    <definedName name="TULOS" localSheetId="22">#REF!</definedName>
    <definedName name="TULOS" localSheetId="16">#REF!</definedName>
    <definedName name="TULOS" localSheetId="17">#REF!</definedName>
    <definedName name="TULOS" localSheetId="20">#REF!</definedName>
    <definedName name="TULOS" localSheetId="33">#REF!</definedName>
    <definedName name="TULOS" localSheetId="34">#REF!</definedName>
    <definedName name="TULOS" localSheetId="30">#REF!</definedName>
    <definedName name="TULOS" localSheetId="54">#REF!</definedName>
    <definedName name="TULOS" localSheetId="27">#REF!</definedName>
    <definedName name="TULOS" localSheetId="58">#REF!</definedName>
    <definedName name="TULOS" localSheetId="5">#REF!</definedName>
    <definedName name="TULOS" localSheetId="6">#REF!</definedName>
    <definedName name="TULOS" localSheetId="55">#REF!</definedName>
    <definedName name="TULOS" localSheetId="38">#REF!</definedName>
    <definedName name="TULOS" localSheetId="57">#REF!</definedName>
    <definedName name="TULOS" localSheetId="8">#REF!</definedName>
    <definedName name="TULOS" localSheetId="9">#REF!</definedName>
    <definedName name="TULOS" localSheetId="7">#REF!</definedName>
    <definedName name="TULOS" localSheetId="18">#REF!</definedName>
    <definedName name="TULOS" localSheetId="24">#REF!</definedName>
    <definedName name="TULOS">#REF!</definedName>
    <definedName name="type" localSheetId="58">'[54]Schedule 8010'!$R$96:$S$98</definedName>
    <definedName name="type" localSheetId="55">'[54]Schedule 8010'!$R$96:$S$98</definedName>
    <definedName name="type" localSheetId="8">'[55]Schedule 8010'!$R$96:$S$98</definedName>
    <definedName name="type" localSheetId="9">'[55]Schedule 8010'!$R$96:$S$98</definedName>
    <definedName name="type" localSheetId="7">'[55]Schedule 8010'!$R$96:$S$98</definedName>
    <definedName name="type">'[56]Schedule 8010'!$R$96:$S$98</definedName>
    <definedName name="UltimoLastYear" localSheetId="58">[20]HelpSheet!$C$3</definedName>
    <definedName name="UltimoLastYear" localSheetId="55">[20]HelpSheet!$C$3</definedName>
    <definedName name="UltimoLastYear" localSheetId="8">[21]HelpSheet!$C$3</definedName>
    <definedName name="UltimoLastYear" localSheetId="9">[21]HelpSheet!$C$3</definedName>
    <definedName name="UltimoLastYear" localSheetId="7">[21]HelpSheet!$C$3</definedName>
    <definedName name="UltimoLastYear">[22]HelpSheet!$C$3</definedName>
    <definedName name="Unit" localSheetId="58">[4]XXX!$C$34</definedName>
    <definedName name="Unit" localSheetId="55">[4]XXX!$C$34</definedName>
    <definedName name="Unit" localSheetId="8">[5]XXX!$C$34</definedName>
    <definedName name="Unit" localSheetId="9">[5]XXX!$C$34</definedName>
    <definedName name="Unit" localSheetId="7">[5]XXX!$C$34</definedName>
    <definedName name="Unit">[6]XXX!$C$34</definedName>
    <definedName name="ValgtDato1" localSheetId="58">[20]HelpSheet!$C$21</definedName>
    <definedName name="ValgtDato1" localSheetId="55">[20]HelpSheet!$C$21</definedName>
    <definedName name="ValgtDato1" localSheetId="8">[21]HelpSheet!$C$21</definedName>
    <definedName name="ValgtDato1" localSheetId="9">[21]HelpSheet!$C$21</definedName>
    <definedName name="ValgtDato1" localSheetId="7">[21]HelpSheet!$C$21</definedName>
    <definedName name="ValgtDato1">[22]HelpSheet!$C$21</definedName>
    <definedName name="ValgtDato2" localSheetId="58">[20]HelpSheet!$C$23</definedName>
    <definedName name="ValgtDato2" localSheetId="55">[20]HelpSheet!$C$23</definedName>
    <definedName name="ValgtDato2" localSheetId="8">[21]HelpSheet!$C$23</definedName>
    <definedName name="ValgtDato2" localSheetId="9">[21]HelpSheet!$C$23</definedName>
    <definedName name="ValgtDato2" localSheetId="7">[21]HelpSheet!$C$23</definedName>
    <definedName name="ValgtDato2">[22]HelpSheet!$C$23</definedName>
    <definedName name="ValgtDato3" localSheetId="58">[20]HelpSheet!$C$25</definedName>
    <definedName name="ValgtDato3" localSheetId="55">[20]HelpSheet!$C$25</definedName>
    <definedName name="ValgtDato3" localSheetId="8">[21]HelpSheet!$C$25</definedName>
    <definedName name="ValgtDato3" localSheetId="9">[21]HelpSheet!$C$25</definedName>
    <definedName name="ValgtDato3" localSheetId="7">[21]HelpSheet!$C$25</definedName>
    <definedName name="ValgtDato3">[22]HelpSheet!$C$25</definedName>
    <definedName name="ValgtDatoIndex" localSheetId="58">[20]HelpSheet!$C$19</definedName>
    <definedName name="ValgtDatoIndex" localSheetId="55">[20]HelpSheet!$C$19</definedName>
    <definedName name="ValgtDatoIndex" localSheetId="8">[21]HelpSheet!$C$19</definedName>
    <definedName name="ValgtDatoIndex" localSheetId="9">[21]HelpSheet!$C$19</definedName>
    <definedName name="ValgtDatoIndex" localSheetId="7">[21]HelpSheet!$C$19</definedName>
    <definedName name="ValgtDatoIndex">[22]HelpSheet!$C$19</definedName>
    <definedName name="Valuta" localSheetId="58">[20]Investment_assets!$A$7:$IV$7</definedName>
    <definedName name="Valuta" localSheetId="55">[20]Investment_assets!$A$7:$IV$7</definedName>
    <definedName name="Valuta" localSheetId="8">[21]Investment_assets!$A$7:$IV$7</definedName>
    <definedName name="Valuta" localSheetId="9">[21]Investment_assets!$A$7:$IV$7</definedName>
    <definedName name="Valuta" localSheetId="7">[21]Investment_assets!$A$7:$IV$7</definedName>
    <definedName name="Valuta">[22]Investment_assets!$A$7:$IV$7</definedName>
    <definedName name="valuta_kurs_ultimo" localSheetId="58">[20]Valutakurser!$A$7:$Q$10</definedName>
    <definedName name="valuta_kurs_ultimo" localSheetId="55">[20]Valutakurser!$A$7:$Q$10</definedName>
    <definedName name="valuta_kurs_ultimo" localSheetId="8">[21]Valutakurser!$A$7:$Q$10</definedName>
    <definedName name="valuta_kurs_ultimo" localSheetId="9">[21]Valutakurser!$A$7:$Q$10</definedName>
    <definedName name="valuta_kurs_ultimo" localSheetId="7">[21]Valutakurser!$A$7:$Q$10</definedName>
    <definedName name="valuta_kurs_ultimo">[22]Valutakurser!$A$7:$Q$10</definedName>
    <definedName name="ValutaFlag" localSheetId="58">[20]HelpSheet!$G$6</definedName>
    <definedName name="ValutaFlag" localSheetId="55">[20]HelpSheet!$G$6</definedName>
    <definedName name="ValutaFlag" localSheetId="8">[21]HelpSheet!$G$6</definedName>
    <definedName name="ValutaFlag" localSheetId="9">[21]HelpSheet!$G$6</definedName>
    <definedName name="ValutaFlag" localSheetId="7">[21]HelpSheet!$G$6</definedName>
    <definedName name="ValutaFlag">[22]HelpSheet!$G$6</definedName>
    <definedName name="ValutaValg" localSheetId="58">[20]HelpSheet!$G$3:$G$4</definedName>
    <definedName name="ValutaValg" localSheetId="55">[20]HelpSheet!$G$3:$G$4</definedName>
    <definedName name="ValutaValg" localSheetId="8">[21]HelpSheet!$G$3:$G$4</definedName>
    <definedName name="ValutaValg" localSheetId="9">[21]HelpSheet!$G$3:$G$4</definedName>
    <definedName name="ValutaValg" localSheetId="7">[21]HelpSheet!$G$3:$G$4</definedName>
    <definedName name="ValutaValg">[22]HelpSheet!$G$3:$G$4</definedName>
    <definedName name="Wealth" localSheetId="40">#REF!</definedName>
    <definedName name="Wealth" localSheetId="25">#REF!</definedName>
    <definedName name="Wealth" localSheetId="23">#REF!</definedName>
    <definedName name="Wealth" localSheetId="22">#REF!</definedName>
    <definedName name="Wealth" localSheetId="16">#REF!</definedName>
    <definedName name="Wealth" localSheetId="17">#REF!</definedName>
    <definedName name="Wealth" localSheetId="20">#REF!</definedName>
    <definedName name="Wealth" localSheetId="33">#REF!</definedName>
    <definedName name="Wealth" localSheetId="34">#REF!</definedName>
    <definedName name="Wealth" localSheetId="54">#REF!</definedName>
    <definedName name="Wealth" localSheetId="27">#REF!</definedName>
    <definedName name="Wealth" localSheetId="58">#REF!</definedName>
    <definedName name="Wealth" localSheetId="5">#REF!</definedName>
    <definedName name="Wealth" localSheetId="6">#REF!</definedName>
    <definedName name="Wealth" localSheetId="55">#REF!</definedName>
    <definedName name="Wealth" localSheetId="38">#REF!</definedName>
    <definedName name="Wealth" localSheetId="57">#REF!</definedName>
    <definedName name="Wealth" localSheetId="8">#REF!</definedName>
    <definedName name="Wealth" localSheetId="9">#REF!</definedName>
    <definedName name="Wealth" localSheetId="7">#REF!</definedName>
    <definedName name="Wealth" localSheetId="18">#REF!</definedName>
    <definedName name="Wealth" localSheetId="24">#REF!</definedName>
    <definedName name="Wealth">#REF!</definedName>
    <definedName name="Wealthother" localSheetId="40">#REF!</definedName>
    <definedName name="Wealthother" localSheetId="25">#REF!</definedName>
    <definedName name="Wealthother" localSheetId="23">#REF!</definedName>
    <definedName name="Wealthother" localSheetId="22">#REF!</definedName>
    <definedName name="Wealthother" localSheetId="16">#REF!</definedName>
    <definedName name="Wealthother" localSheetId="17">#REF!</definedName>
    <definedName name="Wealthother" localSheetId="20">#REF!</definedName>
    <definedName name="Wealthother" localSheetId="33">#REF!</definedName>
    <definedName name="Wealthother" localSheetId="34">#REF!</definedName>
    <definedName name="Wealthother" localSheetId="54">#REF!</definedName>
    <definedName name="Wealthother" localSheetId="27">#REF!</definedName>
    <definedName name="Wealthother" localSheetId="58">#REF!</definedName>
    <definedName name="Wealthother" localSheetId="5">#REF!</definedName>
    <definedName name="Wealthother" localSheetId="6">#REF!</definedName>
    <definedName name="Wealthother" localSheetId="55">#REF!</definedName>
    <definedName name="Wealthother" localSheetId="38">#REF!</definedName>
    <definedName name="Wealthother" localSheetId="57">#REF!</definedName>
    <definedName name="Wealthother" localSheetId="8">#REF!</definedName>
    <definedName name="Wealthother" localSheetId="9">#REF!</definedName>
    <definedName name="Wealthother" localSheetId="7">#REF!</definedName>
    <definedName name="Wealthother" localSheetId="18">#REF!</definedName>
    <definedName name="Wealthother" localSheetId="24">#REF!</definedName>
    <definedName name="Wealthother">#REF!</definedName>
    <definedName name="Vesta_life" localSheetId="40">#REF!</definedName>
    <definedName name="Vesta_life" localSheetId="25">#REF!</definedName>
    <definedName name="Vesta_life" localSheetId="23">#REF!</definedName>
    <definedName name="Vesta_life" localSheetId="22">#REF!</definedName>
    <definedName name="Vesta_life" localSheetId="16">#REF!</definedName>
    <definedName name="Vesta_life" localSheetId="17">#REF!</definedName>
    <definedName name="Vesta_life" localSheetId="20">#REF!</definedName>
    <definedName name="Vesta_life" localSheetId="33">#REF!</definedName>
    <definedName name="Vesta_life" localSheetId="34">#REF!</definedName>
    <definedName name="Vesta_life" localSheetId="54">#REF!</definedName>
    <definedName name="Vesta_life" localSheetId="27">#REF!</definedName>
    <definedName name="Vesta_life" localSheetId="58">#REF!</definedName>
    <definedName name="Vesta_life" localSheetId="5">#REF!</definedName>
    <definedName name="Vesta_life" localSheetId="6">#REF!</definedName>
    <definedName name="Vesta_life" localSheetId="55">#REF!</definedName>
    <definedName name="Vesta_life" localSheetId="38">#REF!</definedName>
    <definedName name="Vesta_life" localSheetId="57">#REF!</definedName>
    <definedName name="Vesta_life" localSheetId="8">#REF!</definedName>
    <definedName name="Vesta_life" localSheetId="9">#REF!</definedName>
    <definedName name="Vesta_life" localSheetId="7">#REF!</definedName>
    <definedName name="Vesta_life" localSheetId="18">#REF!</definedName>
    <definedName name="Vesta_life" localSheetId="24">#REF!</definedName>
    <definedName name="Vesta_life">#REF!</definedName>
    <definedName name="Wholsalebanking" localSheetId="40">#REF!</definedName>
    <definedName name="Wholsalebanking" localSheetId="25">#REF!</definedName>
    <definedName name="Wholsalebanking" localSheetId="23">#REF!</definedName>
    <definedName name="Wholsalebanking" localSheetId="22">#REF!</definedName>
    <definedName name="Wholsalebanking" localSheetId="16">#REF!</definedName>
    <definedName name="Wholsalebanking" localSheetId="17">#REF!</definedName>
    <definedName name="Wholsalebanking" localSheetId="20">#REF!</definedName>
    <definedName name="Wholsalebanking" localSheetId="33">#REF!</definedName>
    <definedName name="Wholsalebanking" localSheetId="34">#REF!</definedName>
    <definedName name="Wholsalebanking" localSheetId="54">#REF!</definedName>
    <definedName name="Wholsalebanking" localSheetId="27">#REF!</definedName>
    <definedName name="Wholsalebanking" localSheetId="58">#REF!</definedName>
    <definedName name="Wholsalebanking" localSheetId="5">#REF!</definedName>
    <definedName name="Wholsalebanking" localSheetId="6">#REF!</definedName>
    <definedName name="Wholsalebanking" localSheetId="55">#REF!</definedName>
    <definedName name="Wholsalebanking" localSheetId="38">#REF!</definedName>
    <definedName name="Wholsalebanking" localSheetId="57">#REF!</definedName>
    <definedName name="Wholsalebanking" localSheetId="8">#REF!</definedName>
    <definedName name="Wholsalebanking" localSheetId="9">#REF!</definedName>
    <definedName name="Wholsalebanking" localSheetId="7">#REF!</definedName>
    <definedName name="Wholsalebanking" localSheetId="18">#REF!</definedName>
    <definedName name="Wholsalebanking" localSheetId="24">#REF!</definedName>
    <definedName name="Wholsalebanking">#REF!</definedName>
    <definedName name="wrn.Bransch." localSheetId="40" hidden="1">{"Sammanst",#N/A,TRUE,"951231";"Sid4",#N/A,TRUE,"4.Slutlig";"Sid2",#N/A,TRUE,"2.Värden";"Sid3",#N/A,TRUE,"3.Justering";"Sid1",#N/A,TRUE,"1.Utgångsläge"}</definedName>
    <definedName name="wrn.Bransch." localSheetId="25" hidden="1">{"Sammanst",#N/A,TRUE,"951231";"Sid4",#N/A,TRUE,"4.Slutlig";"Sid2",#N/A,TRUE,"2.Värden";"Sid3",#N/A,TRUE,"3.Justering";"Sid1",#N/A,TRUE,"1.Utgångsläge"}</definedName>
    <definedName name="wrn.Bransch." localSheetId="23" hidden="1">{"Sammanst",#N/A,TRUE,"951231";"Sid4",#N/A,TRUE,"4.Slutlig";"Sid2",#N/A,TRUE,"2.Värden";"Sid3",#N/A,TRUE,"3.Justering";"Sid1",#N/A,TRUE,"1.Utgångsläge"}</definedName>
    <definedName name="wrn.Bransch." localSheetId="22" hidden="1">{"Sammanst",#N/A,TRUE,"951231";"Sid4",#N/A,TRUE,"4.Slutlig";"Sid2",#N/A,TRUE,"2.Värden";"Sid3",#N/A,TRUE,"3.Justering";"Sid1",#N/A,TRUE,"1.Utgångsläge"}</definedName>
    <definedName name="wrn.Bransch." localSheetId="16" hidden="1">{"Sammanst",#N/A,TRUE,"951231";"Sid4",#N/A,TRUE,"4.Slutlig";"Sid2",#N/A,TRUE,"2.Värden";"Sid3",#N/A,TRUE,"3.Justering";"Sid1",#N/A,TRUE,"1.Utgångsläge"}</definedName>
    <definedName name="wrn.Bransch." localSheetId="17" hidden="1">{"Sammanst",#N/A,TRUE,"951231";"Sid4",#N/A,TRUE,"4.Slutlig";"Sid2",#N/A,TRUE,"2.Värden";"Sid3",#N/A,TRUE,"3.Justering";"Sid1",#N/A,TRUE,"1.Utgångsläge"}</definedName>
    <definedName name="wrn.Bransch." localSheetId="20" hidden="1">{"Sammanst",#N/A,TRUE,"951231";"Sid4",#N/A,TRUE,"4.Slutlig";"Sid2",#N/A,TRUE,"2.Värden";"Sid3",#N/A,TRUE,"3.Justering";"Sid1",#N/A,TRUE,"1.Utgångsläge"}</definedName>
    <definedName name="wrn.Bransch." localSheetId="33" hidden="1">{"Sammanst",#N/A,TRUE,"951231";"Sid4",#N/A,TRUE,"4.Slutlig";"Sid2",#N/A,TRUE,"2.Värden";"Sid3",#N/A,TRUE,"3.Justering";"Sid1",#N/A,TRUE,"1.Utgångsläge"}</definedName>
    <definedName name="wrn.Bransch." localSheetId="34" hidden="1">{"Sammanst",#N/A,TRUE,"951231";"Sid4",#N/A,TRUE,"4.Slutlig";"Sid2",#N/A,TRUE,"2.Värden";"Sid3",#N/A,TRUE,"3.Justering";"Sid1",#N/A,TRUE,"1.Utgångsläge"}</definedName>
    <definedName name="wrn.Bransch." localSheetId="30" hidden="1">{"Sammanst",#N/A,TRUE,"951231";"Sid4",#N/A,TRUE,"4.Slutlig";"Sid2",#N/A,TRUE,"2.Värden";"Sid3",#N/A,TRUE,"3.Justering";"Sid1",#N/A,TRUE,"1.Utgångsläge"}</definedName>
    <definedName name="wrn.Bransch." localSheetId="54" hidden="1">{"Sammanst",#N/A,TRUE,"951231";"Sid4",#N/A,TRUE,"4.Slutlig";"Sid2",#N/A,TRUE,"2.Värden";"Sid3",#N/A,TRUE,"3.Justering";"Sid1",#N/A,TRUE,"1.Utgångsläge"}</definedName>
    <definedName name="wrn.Bransch." localSheetId="27" hidden="1">{"Sammanst",#N/A,TRUE,"951231";"Sid4",#N/A,TRUE,"4.Slutlig";"Sid2",#N/A,TRUE,"2.Värden";"Sid3",#N/A,TRUE,"3.Justering";"Sid1",#N/A,TRUE,"1.Utgångsläge"}</definedName>
    <definedName name="wrn.Bransch." localSheetId="58" hidden="1">{"Sammanst",#N/A,TRUE,"951231";"Sid4",#N/A,TRUE,"4.Slutlig";"Sid2",#N/A,TRUE,"2.Värden";"Sid3",#N/A,TRUE,"3.Justering";"Sid1",#N/A,TRUE,"1.Utgångsläge"}</definedName>
    <definedName name="wrn.Bransch." localSheetId="5" hidden="1">{"Sammanst",#N/A,TRUE,"951231";"Sid4",#N/A,TRUE,"4.Slutlig";"Sid2",#N/A,TRUE,"2.Värden";"Sid3",#N/A,TRUE,"3.Justering";"Sid1",#N/A,TRUE,"1.Utgångsläge"}</definedName>
    <definedName name="wrn.Bransch." localSheetId="6" hidden="1">{"Sammanst",#N/A,TRUE,"951231";"Sid4",#N/A,TRUE,"4.Slutlig";"Sid2",#N/A,TRUE,"2.Värden";"Sid3",#N/A,TRUE,"3.Justering";"Sid1",#N/A,TRUE,"1.Utgångsläge"}</definedName>
    <definedName name="wrn.Bransch." localSheetId="55" hidden="1">{"Sammanst",#N/A,TRUE,"951231";"Sid4",#N/A,TRUE,"4.Slutlig";"Sid2",#N/A,TRUE,"2.Värden";"Sid3",#N/A,TRUE,"3.Justering";"Sid1",#N/A,TRUE,"1.Utgångsläge"}</definedName>
    <definedName name="wrn.Bransch." localSheetId="38" hidden="1">{"Sammanst",#N/A,TRUE,"951231";"Sid4",#N/A,TRUE,"4.Slutlig";"Sid2",#N/A,TRUE,"2.Värden";"Sid3",#N/A,TRUE,"3.Justering";"Sid1",#N/A,TRUE,"1.Utgångsläge"}</definedName>
    <definedName name="wrn.Bransch." localSheetId="57" hidden="1">{"Sammanst",#N/A,TRUE,"951231";"Sid4",#N/A,TRUE,"4.Slutlig";"Sid2",#N/A,TRUE,"2.Värden";"Sid3",#N/A,TRUE,"3.Justering";"Sid1",#N/A,TRUE,"1.Utgångsläge"}</definedName>
    <definedName name="wrn.Bransch." localSheetId="8" hidden="1">{"Sammanst",#N/A,TRUE,"951231";"Sid4",#N/A,TRUE,"4.Slutlig";"Sid2",#N/A,TRUE,"2.Värden";"Sid3",#N/A,TRUE,"3.Justering";"Sid1",#N/A,TRUE,"1.Utgångsläge"}</definedName>
    <definedName name="wrn.Bransch." localSheetId="9" hidden="1">{"Sammanst",#N/A,TRUE,"951231";"Sid4",#N/A,TRUE,"4.Slutlig";"Sid2",#N/A,TRUE,"2.Värden";"Sid3",#N/A,TRUE,"3.Justering";"Sid1",#N/A,TRUE,"1.Utgångsläge"}</definedName>
    <definedName name="wrn.Bransch." localSheetId="7" hidden="1">{"Sammanst",#N/A,TRUE,"951231";"Sid4",#N/A,TRUE,"4.Slutlig";"Sid2",#N/A,TRUE,"2.Värden";"Sid3",#N/A,TRUE,"3.Justering";"Sid1",#N/A,TRUE,"1.Utgångsläge"}</definedName>
    <definedName name="wrn.Bransch." localSheetId="18" hidden="1">{"Sammanst",#N/A,TRUE,"951231";"Sid4",#N/A,TRUE,"4.Slutlig";"Sid2",#N/A,TRUE,"2.Värden";"Sid3",#N/A,TRUE,"3.Justering";"Sid1",#N/A,TRUE,"1.Utgångsläge"}</definedName>
    <definedName name="wrn.Bransch." localSheetId="45" hidden="1">{"Sammanst",#N/A,TRUE,"951231";"Sid4",#N/A,TRUE,"4.Slutlig";"Sid2",#N/A,TRUE,"2.Värden";"Sid3",#N/A,TRUE,"3.Justering";"Sid1",#N/A,TRUE,"1.Utgångsläge"}</definedName>
    <definedName name="wrn.Bransch." localSheetId="41" hidden="1">{"Sammanst",#N/A,TRUE,"951231";"Sid4",#N/A,TRUE,"4.Slutlig";"Sid2",#N/A,TRUE,"2.Värden";"Sid3",#N/A,TRUE,"3.Justering";"Sid1",#N/A,TRUE,"1.Utgångsläge"}</definedName>
    <definedName name="wrn.Bransch." localSheetId="39" hidden="1">{"Sammanst",#N/A,TRUE,"951231";"Sid4",#N/A,TRUE,"4.Slutlig";"Sid2",#N/A,TRUE,"2.Värden";"Sid3",#N/A,TRUE,"3.Justering";"Sid1",#N/A,TRUE,"1.Utgångsläge"}</definedName>
    <definedName name="wrn.Bransch." localSheetId="24" hidden="1">{"Sammanst",#N/A,TRUE,"951231";"Sid4",#N/A,TRUE,"4.Slutlig";"Sid2",#N/A,TRUE,"2.Värden";"Sid3",#N/A,TRUE,"3.Justering";"Sid1",#N/A,TRUE,"1.Utgångsläge"}</definedName>
    <definedName name="wrn.Bransch." hidden="1">{"Sammanst",#N/A,TRUE,"951231";"Sid4",#N/A,TRUE,"4.Slutlig";"Sid2",#N/A,TRUE,"2.Värden";"Sid3",#N/A,TRUE,"3.Justering";"Sid1",#N/A,TRUE,"1.Utgångsläge"}</definedName>
    <definedName name="wrn.Månadsrapport._.T." localSheetId="40" hidden="1">{"5 * utfall + budget",#N/A,FALSE,"T-0298";"5 * bolag",#N/A,FALSE,"T-0298";"Unibank, utfall alla",#N/A,FALSE,"T-0298";#N/A,#N/A,FALSE,"Koncernskulder";#N/A,#N/A,FALSE,"Koncernfakturering"}</definedName>
    <definedName name="wrn.Månadsrapport._.T." localSheetId="25" hidden="1">{"5 * utfall + budget",#N/A,FALSE,"T-0298";"5 * bolag",#N/A,FALSE,"T-0298";"Unibank, utfall alla",#N/A,FALSE,"T-0298";#N/A,#N/A,FALSE,"Koncernskulder";#N/A,#N/A,FALSE,"Koncernfakturering"}</definedName>
    <definedName name="wrn.Månadsrapport._.T." localSheetId="23" hidden="1">{"5 * utfall + budget",#N/A,FALSE,"T-0298";"5 * bolag",#N/A,FALSE,"T-0298";"Unibank, utfall alla",#N/A,FALSE,"T-0298";#N/A,#N/A,FALSE,"Koncernskulder";#N/A,#N/A,FALSE,"Koncernfakturering"}</definedName>
    <definedName name="wrn.Månadsrapport._.T." localSheetId="22" hidden="1">{"5 * utfall + budget",#N/A,FALSE,"T-0298";"5 * bolag",#N/A,FALSE,"T-0298";"Unibank, utfall alla",#N/A,FALSE,"T-0298";#N/A,#N/A,FALSE,"Koncernskulder";#N/A,#N/A,FALSE,"Koncernfakturering"}</definedName>
    <definedName name="wrn.Månadsrapport._.T." localSheetId="16" hidden="1">{"5 * utfall + budget",#N/A,FALSE,"T-0298";"5 * bolag",#N/A,FALSE,"T-0298";"Unibank, utfall alla",#N/A,FALSE,"T-0298";#N/A,#N/A,FALSE,"Koncernskulder";#N/A,#N/A,FALSE,"Koncernfakturering"}</definedName>
    <definedName name="wrn.Månadsrapport._.T." localSheetId="17" hidden="1">{"5 * utfall + budget",#N/A,FALSE,"T-0298";"5 * bolag",#N/A,FALSE,"T-0298";"Unibank, utfall alla",#N/A,FALSE,"T-0298";#N/A,#N/A,FALSE,"Koncernskulder";#N/A,#N/A,FALSE,"Koncernfakturering"}</definedName>
    <definedName name="wrn.Månadsrapport._.T." localSheetId="20" hidden="1">{"5 * utfall + budget",#N/A,FALSE,"T-0298";"5 * bolag",#N/A,FALSE,"T-0298";"Unibank, utfall alla",#N/A,FALSE,"T-0298";#N/A,#N/A,FALSE,"Koncernskulder";#N/A,#N/A,FALSE,"Koncernfakturering"}</definedName>
    <definedName name="wrn.Månadsrapport._.T." localSheetId="33" hidden="1">{"5 * utfall + budget",#N/A,FALSE,"T-0298";"5 * bolag",#N/A,FALSE,"T-0298";"Unibank, utfall alla",#N/A,FALSE,"T-0298";#N/A,#N/A,FALSE,"Koncernskulder";#N/A,#N/A,FALSE,"Koncernfakturering"}</definedName>
    <definedName name="wrn.Månadsrapport._.T." localSheetId="34" hidden="1">{"5 * utfall + budget",#N/A,FALSE,"T-0298";"5 * bolag",#N/A,FALSE,"T-0298";"Unibank, utfall alla",#N/A,FALSE,"T-0298";#N/A,#N/A,FALSE,"Koncernskulder";#N/A,#N/A,FALSE,"Koncernfakturering"}</definedName>
    <definedName name="wrn.Månadsrapport._.T." localSheetId="30" hidden="1">{"5 * utfall + budget",#N/A,FALSE,"T-0298";"5 * bolag",#N/A,FALSE,"T-0298";"Unibank, utfall alla",#N/A,FALSE,"T-0298";#N/A,#N/A,FALSE,"Koncernskulder";#N/A,#N/A,FALSE,"Koncernfakturering"}</definedName>
    <definedName name="wrn.Månadsrapport._.T." localSheetId="54" hidden="1">{"5 * utfall + budget",#N/A,FALSE,"T-0298";"5 * bolag",#N/A,FALSE,"T-0298";"Unibank, utfall alla",#N/A,FALSE,"T-0298";#N/A,#N/A,FALSE,"Koncernskulder";#N/A,#N/A,FALSE,"Koncernfakturering"}</definedName>
    <definedName name="wrn.Månadsrapport._.T." localSheetId="27" hidden="1">{"5 * utfall + budget",#N/A,FALSE,"T-0298";"5 * bolag",#N/A,FALSE,"T-0298";"Unibank, utfall alla",#N/A,FALSE,"T-0298";#N/A,#N/A,FALSE,"Koncernskulder";#N/A,#N/A,FALSE,"Koncernfakturering"}</definedName>
    <definedName name="wrn.Månadsrapport._.T." localSheetId="5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" hidden="1">{"5 * utfall + budget",#N/A,FALSE,"T-0298";"5 * bolag",#N/A,FALSE,"T-0298";"Unibank, utfall alla",#N/A,FALSE,"T-0298";#N/A,#N/A,FALSE,"Koncernskulder";#N/A,#N/A,FALSE,"Koncernfakturering"}</definedName>
    <definedName name="wrn.Månadsrapport._.T." localSheetId="6" hidden="1">{"5 * utfall + budget",#N/A,FALSE,"T-0298";"5 * bolag",#N/A,FALSE,"T-0298";"Unibank, utfall alla",#N/A,FALSE,"T-0298";#N/A,#N/A,FALSE,"Koncernskulder";#N/A,#N/A,FALSE,"Koncernfakturering"}</definedName>
    <definedName name="wrn.Månadsrapport._.T." localSheetId="55" hidden="1">{"5 * utfall + budget",#N/A,FALSE,"T-0298";"5 * bolag",#N/A,FALSE,"T-0298";"Unibank, utfall alla",#N/A,FALSE,"T-0298";#N/A,#N/A,FALSE,"Koncernskulder";#N/A,#N/A,FALSE,"Koncernfakturering"}</definedName>
    <definedName name="wrn.Månadsrapport._.T." localSheetId="38" hidden="1">{"5 * utfall + budget",#N/A,FALSE,"T-0298";"5 * bolag",#N/A,FALSE,"T-0298";"Unibank, utfall alla",#N/A,FALSE,"T-0298";#N/A,#N/A,FALSE,"Koncernskulder";#N/A,#N/A,FALSE,"Koncernfakturering"}</definedName>
    <definedName name="wrn.Månadsrapport._.T." localSheetId="57" hidden="1">{"5 * utfall + budget",#N/A,FALSE,"T-0298";"5 * bolag",#N/A,FALSE,"T-0298";"Unibank, utfall alla",#N/A,FALSE,"T-0298";#N/A,#N/A,FALSE,"Koncernskulder";#N/A,#N/A,FALSE,"Koncernfakturering"}</definedName>
    <definedName name="wrn.Månadsrapport._.T." localSheetId="8" hidden="1">{"5 * utfall + budget",#N/A,FALSE,"T-0298";"5 * bolag",#N/A,FALSE,"T-0298";"Unibank, utfall alla",#N/A,FALSE,"T-0298";#N/A,#N/A,FALSE,"Koncernskulder";#N/A,#N/A,FALSE,"Koncernfakturering"}</definedName>
    <definedName name="wrn.Månadsrapport._.T." localSheetId="9" hidden="1">{"5 * utfall + budget",#N/A,FALSE,"T-0298";"5 * bolag",#N/A,FALSE,"T-0298";"Unibank, utfall alla",#N/A,FALSE,"T-0298";#N/A,#N/A,FALSE,"Koncernskulder";#N/A,#N/A,FALSE,"Koncernfakturering"}</definedName>
    <definedName name="wrn.Månadsrapport._.T." localSheetId="7" hidden="1">{"5 * utfall + budget",#N/A,FALSE,"T-0298";"5 * bolag",#N/A,FALSE,"T-0298";"Unibank, utfall alla",#N/A,FALSE,"T-0298";#N/A,#N/A,FALSE,"Koncernskulder";#N/A,#N/A,FALSE,"Koncernfakturering"}</definedName>
    <definedName name="wrn.Månadsrapport._.T." localSheetId="18" hidden="1">{"5 * utfall + budget",#N/A,FALSE,"T-0298";"5 * bolag",#N/A,FALSE,"T-0298";"Unibank, utfall alla",#N/A,FALSE,"T-0298";#N/A,#N/A,FALSE,"Koncernskulder";#N/A,#N/A,FALSE,"Koncernfakturering"}</definedName>
    <definedName name="wrn.Månadsrapport._.T." localSheetId="45" hidden="1">{"5 * utfall + budget",#N/A,FALSE,"T-0298";"5 * bolag",#N/A,FALSE,"T-0298";"Unibank, utfall alla",#N/A,FALSE,"T-0298";#N/A,#N/A,FALSE,"Koncernskulder";#N/A,#N/A,FALSE,"Koncernfakturering"}</definedName>
    <definedName name="wrn.Månadsrapport._.T." localSheetId="41" hidden="1">{"5 * utfall + budget",#N/A,FALSE,"T-0298";"5 * bolag",#N/A,FALSE,"T-0298";"Unibank, utfall alla",#N/A,FALSE,"T-0298";#N/A,#N/A,FALSE,"Koncernskulder";#N/A,#N/A,FALSE,"Koncernfakturering"}</definedName>
    <definedName name="wrn.Månadsrapport._.T." localSheetId="39" hidden="1">{"5 * utfall + budget",#N/A,FALSE,"T-0298";"5 * bolag",#N/A,FALSE,"T-0298";"Unibank, utfall alla",#N/A,FALSE,"T-0298";#N/A,#N/A,FALSE,"Koncernskulder";#N/A,#N/A,FALSE,"Koncernfakturering"}</definedName>
    <definedName name="wrn.Månadsrapport._.T." localSheetId="24" hidden="1">{"5 * utfall + budget",#N/A,FALSE,"T-0298";"5 * bolag",#N/A,FALSE,"T-0298";"Unibank, utfall alla",#N/A,FALSE,"T-0298";#N/A,#N/A,FALSE,"Koncernskulder";#N/A,#N/A,FALSE,"Koncernfakturering"}</definedName>
    <definedName name="wrn.Månadsrapport._.T." hidden="1">{"5 * utfall + budget",#N/A,FALSE,"T-0298";"5 * bolag",#N/A,FALSE,"T-0298";"Unibank, utfall alla",#N/A,FALSE,"T-0298";#N/A,#N/A,FALSE,"Koncernskulder";#N/A,#N/A,FALSE,"Koncernfakturering"}</definedName>
    <definedName name="wrn.udskriv." localSheetId="40" hidden="1">{#N/A,#N/A,TRUE,"Forside";#N/A,#N/A,TRUE,"Contents";#N/A,#N/A,TRUE,"Opera. income stat.";#N/A,#N/A,TRUE,"Business area ";#N/A,#N/A,TRUE,"Statutory income statem."}</definedName>
    <definedName name="wrn.udskriv." localSheetId="25" hidden="1">{#N/A,#N/A,TRUE,"Forside";#N/A,#N/A,TRUE,"Contents";#N/A,#N/A,TRUE,"Opera. income stat.";#N/A,#N/A,TRUE,"Business area ";#N/A,#N/A,TRUE,"Statutory income statem."}</definedName>
    <definedName name="wrn.udskriv." localSheetId="23" hidden="1">{#N/A,#N/A,TRUE,"Forside";#N/A,#N/A,TRUE,"Contents";#N/A,#N/A,TRUE,"Opera. income stat.";#N/A,#N/A,TRUE,"Business area ";#N/A,#N/A,TRUE,"Statutory income statem."}</definedName>
    <definedName name="wrn.udskriv." localSheetId="22" hidden="1">{#N/A,#N/A,TRUE,"Forside";#N/A,#N/A,TRUE,"Contents";#N/A,#N/A,TRUE,"Opera. income stat.";#N/A,#N/A,TRUE,"Business area ";#N/A,#N/A,TRUE,"Statutory income statem."}</definedName>
    <definedName name="wrn.udskriv." localSheetId="16" hidden="1">{#N/A,#N/A,TRUE,"Forside";#N/A,#N/A,TRUE,"Contents";#N/A,#N/A,TRUE,"Opera. income stat.";#N/A,#N/A,TRUE,"Business area ";#N/A,#N/A,TRUE,"Statutory income statem."}</definedName>
    <definedName name="wrn.udskriv." localSheetId="17" hidden="1">{#N/A,#N/A,TRUE,"Forside";#N/A,#N/A,TRUE,"Contents";#N/A,#N/A,TRUE,"Opera. income stat.";#N/A,#N/A,TRUE,"Business area ";#N/A,#N/A,TRUE,"Statutory income statem."}</definedName>
    <definedName name="wrn.udskriv." localSheetId="20" hidden="1">{#N/A,#N/A,TRUE,"Forside";#N/A,#N/A,TRUE,"Contents";#N/A,#N/A,TRUE,"Opera. income stat.";#N/A,#N/A,TRUE,"Business area ";#N/A,#N/A,TRUE,"Statutory income statem."}</definedName>
    <definedName name="wrn.udskriv." localSheetId="33" hidden="1">{#N/A,#N/A,TRUE,"Forside";#N/A,#N/A,TRUE,"Contents";#N/A,#N/A,TRUE,"Opera. income stat.";#N/A,#N/A,TRUE,"Business area ";#N/A,#N/A,TRUE,"Statutory income statem."}</definedName>
    <definedName name="wrn.udskriv." localSheetId="34" hidden="1">{#N/A,#N/A,TRUE,"Forside";#N/A,#N/A,TRUE,"Contents";#N/A,#N/A,TRUE,"Opera. income stat.";#N/A,#N/A,TRUE,"Business area ";#N/A,#N/A,TRUE,"Statutory income statem."}</definedName>
    <definedName name="wrn.udskriv." localSheetId="30" hidden="1">{#N/A,#N/A,TRUE,"Forside";#N/A,#N/A,TRUE,"Contents";#N/A,#N/A,TRUE,"Opera. income stat.";#N/A,#N/A,TRUE,"Business area ";#N/A,#N/A,TRUE,"Statutory income statem."}</definedName>
    <definedName name="wrn.udskriv." localSheetId="54" hidden="1">{#N/A,#N/A,TRUE,"Forside";#N/A,#N/A,TRUE,"Contents";#N/A,#N/A,TRUE,"Opera. income stat.";#N/A,#N/A,TRUE,"Business area ";#N/A,#N/A,TRUE,"Statutory income statem."}</definedName>
    <definedName name="wrn.udskriv." localSheetId="27" hidden="1">{#N/A,#N/A,TRUE,"Forside";#N/A,#N/A,TRUE,"Contents";#N/A,#N/A,TRUE,"Opera. income stat.";#N/A,#N/A,TRUE,"Business area ";#N/A,#N/A,TRUE,"Statutory income statem."}</definedName>
    <definedName name="wrn.udskriv." localSheetId="58" hidden="1">{#N/A,#N/A,TRUE,"Forside";#N/A,#N/A,TRUE,"Contents";#N/A,#N/A,TRUE,"Opera. income stat.";#N/A,#N/A,TRUE,"Business area ";#N/A,#N/A,TRUE,"Statutory income statem."}</definedName>
    <definedName name="wrn.udskriv." localSheetId="5" hidden="1">{#N/A,#N/A,TRUE,"Forside";#N/A,#N/A,TRUE,"Contents";#N/A,#N/A,TRUE,"Opera. income stat.";#N/A,#N/A,TRUE,"Business area ";#N/A,#N/A,TRUE,"Statutory income statem."}</definedName>
    <definedName name="wrn.udskriv." localSheetId="6" hidden="1">{#N/A,#N/A,TRUE,"Forside";#N/A,#N/A,TRUE,"Contents";#N/A,#N/A,TRUE,"Opera. income stat.";#N/A,#N/A,TRUE,"Business area ";#N/A,#N/A,TRUE,"Statutory income statem."}</definedName>
    <definedName name="wrn.udskriv." localSheetId="55" hidden="1">{#N/A,#N/A,TRUE,"Forside";#N/A,#N/A,TRUE,"Contents";#N/A,#N/A,TRUE,"Opera. income stat.";#N/A,#N/A,TRUE,"Business area ";#N/A,#N/A,TRUE,"Statutory income statem."}</definedName>
    <definedName name="wrn.udskriv." localSheetId="38" hidden="1">{#N/A,#N/A,TRUE,"Forside";#N/A,#N/A,TRUE,"Contents";#N/A,#N/A,TRUE,"Opera. income stat.";#N/A,#N/A,TRUE,"Business area ";#N/A,#N/A,TRUE,"Statutory income statem."}</definedName>
    <definedName name="wrn.udskriv." localSheetId="57" hidden="1">{#N/A,#N/A,TRUE,"Forside";#N/A,#N/A,TRUE,"Contents";#N/A,#N/A,TRUE,"Opera. income stat.";#N/A,#N/A,TRUE,"Business area ";#N/A,#N/A,TRUE,"Statutory income statem."}</definedName>
    <definedName name="wrn.udskriv." localSheetId="8" hidden="1">{#N/A,#N/A,TRUE,"Forside";#N/A,#N/A,TRUE,"Contents";#N/A,#N/A,TRUE,"Opera. income stat.";#N/A,#N/A,TRUE,"Business area ";#N/A,#N/A,TRUE,"Statutory income statem."}</definedName>
    <definedName name="wrn.udskriv." localSheetId="9" hidden="1">{#N/A,#N/A,TRUE,"Forside";#N/A,#N/A,TRUE,"Contents";#N/A,#N/A,TRUE,"Opera. income stat.";#N/A,#N/A,TRUE,"Business area ";#N/A,#N/A,TRUE,"Statutory income statem."}</definedName>
    <definedName name="wrn.udskriv." localSheetId="7" hidden="1">{#N/A,#N/A,TRUE,"Forside";#N/A,#N/A,TRUE,"Contents";#N/A,#N/A,TRUE,"Opera. income stat.";#N/A,#N/A,TRUE,"Business area ";#N/A,#N/A,TRUE,"Statutory income statem."}</definedName>
    <definedName name="wrn.udskriv." localSheetId="18" hidden="1">{#N/A,#N/A,TRUE,"Forside";#N/A,#N/A,TRUE,"Contents";#N/A,#N/A,TRUE,"Opera. income stat.";#N/A,#N/A,TRUE,"Business area ";#N/A,#N/A,TRUE,"Statutory income statem."}</definedName>
    <definedName name="wrn.udskriv." localSheetId="45" hidden="1">{#N/A,#N/A,TRUE,"Forside";#N/A,#N/A,TRUE,"Contents";#N/A,#N/A,TRUE,"Opera. income stat.";#N/A,#N/A,TRUE,"Business area ";#N/A,#N/A,TRUE,"Statutory income statem."}</definedName>
    <definedName name="wrn.udskriv." localSheetId="41" hidden="1">{#N/A,#N/A,TRUE,"Forside";#N/A,#N/A,TRUE,"Contents";#N/A,#N/A,TRUE,"Opera. income stat.";#N/A,#N/A,TRUE,"Business area ";#N/A,#N/A,TRUE,"Statutory income statem."}</definedName>
    <definedName name="wrn.udskriv." localSheetId="39" hidden="1">{#N/A,#N/A,TRUE,"Forside";#N/A,#N/A,TRUE,"Contents";#N/A,#N/A,TRUE,"Opera. income stat.";#N/A,#N/A,TRUE,"Business area ";#N/A,#N/A,TRUE,"Statutory income statem."}</definedName>
    <definedName name="wrn.udskriv." localSheetId="24" hidden="1">{#N/A,#N/A,TRUE,"Forside";#N/A,#N/A,TRUE,"Contents";#N/A,#N/A,TRUE,"Opera. income stat.";#N/A,#N/A,TRUE,"Business area ";#N/A,#N/A,TRUE,"Statutory income statem."}</definedName>
    <definedName name="wrn.udskriv." hidden="1">{#N/A,#N/A,TRUE,"Forside";#N/A,#N/A,TRUE,"Contents";#N/A,#N/A,TRUE,"Opera. income stat.";#N/A,#N/A,TRUE,"Business area ";#N/A,#N/A,TRUE,"Statutory income statem."}</definedName>
    <definedName name="wsCompanyCode" localSheetId="34">[60]Content!$I$5</definedName>
    <definedName name="wsCompanyCode" localSheetId="30">[60]Content!$I$5</definedName>
    <definedName name="wsCompanyCode" localSheetId="58">[61]Content!$I$5</definedName>
    <definedName name="wsCompanyCode" localSheetId="55">[61]Content!$I$5</definedName>
    <definedName name="wsCompanyCode" localSheetId="8">[62]Content!$I$5</definedName>
    <definedName name="wsCompanyCode" localSheetId="9">[62]Content!$I$5</definedName>
    <definedName name="wsCompanyCode" localSheetId="7">[62]Content!$I$5</definedName>
    <definedName name="wsCompanyCode">[60]Content!$I$5</definedName>
    <definedName name="wsCompilDate" localSheetId="34">[60]Content!$K$6</definedName>
    <definedName name="wsCompilDate" localSheetId="30">[60]Content!$K$6</definedName>
    <definedName name="wsCompilDate" localSheetId="58">[61]Content!$K$6</definedName>
    <definedName name="wsCompilDate" localSheetId="55">[61]Content!$K$6</definedName>
    <definedName name="wsCompilDate" localSheetId="8">[62]Content!$K$6</definedName>
    <definedName name="wsCompilDate" localSheetId="9">[62]Content!$K$6</definedName>
    <definedName name="wsCompilDate" localSheetId="7">[62]Content!$K$6</definedName>
    <definedName name="wsCompilDate">[60]Content!$K$6</definedName>
    <definedName name="wsCompiler" localSheetId="34">[60]Content!$I$6</definedName>
    <definedName name="wsCompiler" localSheetId="30">[60]Content!$I$6</definedName>
    <definedName name="wsCompiler" localSheetId="58">[61]Content!$I$6</definedName>
    <definedName name="wsCompiler" localSheetId="55">[61]Content!$I$6</definedName>
    <definedName name="wsCompiler" localSheetId="8">[62]Content!$I$6</definedName>
    <definedName name="wsCompiler" localSheetId="9">[62]Content!$I$6</definedName>
    <definedName name="wsCompiler" localSheetId="7">[62]Content!$I$6</definedName>
    <definedName name="wsCompiler">[60]Content!$I$6</definedName>
    <definedName name="wsCurrency" localSheetId="34">[60]Content!$D$6</definedName>
    <definedName name="wsCurrency" localSheetId="30">[60]Content!$D$6</definedName>
    <definedName name="wsCurrency" localSheetId="58">[61]Content!$D$6</definedName>
    <definedName name="wsCurrency" localSheetId="55">[61]Content!$D$6</definedName>
    <definedName name="wsCurrency" localSheetId="8">[62]Content!$D$6</definedName>
    <definedName name="wsCurrency" localSheetId="9">[62]Content!$D$6</definedName>
    <definedName name="wsCurrency" localSheetId="7">[62]Content!$D$6</definedName>
    <definedName name="wsCurrency">[60]Content!$D$6</definedName>
    <definedName name="wsFilename" localSheetId="40">[60]_Settings!#REF!</definedName>
    <definedName name="wsFilename" localSheetId="25">[60]_Settings!#REF!</definedName>
    <definedName name="wsFilename" localSheetId="23">[60]_Settings!#REF!</definedName>
    <definedName name="wsFilename" localSheetId="22">[60]_Settings!#REF!</definedName>
    <definedName name="wsFilename" localSheetId="16">[60]_Settings!#REF!</definedName>
    <definedName name="wsFilename" localSheetId="17">[60]_Settings!#REF!</definedName>
    <definedName name="wsFilename" localSheetId="20">[60]_Settings!#REF!</definedName>
    <definedName name="wsFilename" localSheetId="33">[61]_Settings!#REF!</definedName>
    <definedName name="wsFilename" localSheetId="34">[60]_Settings!#REF!</definedName>
    <definedName name="wsFilename" localSheetId="30">[60]_Settings!#REF!</definedName>
    <definedName name="wsFilename" localSheetId="54">[60]_Settings!#REF!</definedName>
    <definedName name="wsFilename" localSheetId="27">[60]_Settings!#REF!</definedName>
    <definedName name="wsFilename" localSheetId="58">[61]_Settings!#REF!</definedName>
    <definedName name="wsFilename" localSheetId="5">[60]_Settings!#REF!</definedName>
    <definedName name="wsFilename" localSheetId="6">[60]_Settings!#REF!</definedName>
    <definedName name="wsFilename" localSheetId="55">[61]_Settings!#REF!</definedName>
    <definedName name="wsFilename" localSheetId="38">[60]_Settings!#REF!</definedName>
    <definedName name="wsFilename" localSheetId="57">[60]_Settings!#REF!</definedName>
    <definedName name="wsFilename" localSheetId="8">[62]_Settings!#REF!</definedName>
    <definedName name="wsFilename" localSheetId="9">[62]_Settings!#REF!</definedName>
    <definedName name="wsFilename" localSheetId="7">[62]_Settings!#REF!</definedName>
    <definedName name="wsFilename" localSheetId="18">[60]_Settings!#REF!</definedName>
    <definedName name="wsFilename" localSheetId="24">[60]_Settings!#REF!</definedName>
    <definedName name="wsFilename">[60]_Settings!#REF!</definedName>
    <definedName name="wsRepEntity" localSheetId="34">[60]Content!$D$5</definedName>
    <definedName name="wsRepEntity" localSheetId="30">[60]Content!$D$5</definedName>
    <definedName name="wsRepEntity" localSheetId="58">[61]Content!$D$5</definedName>
    <definedName name="wsRepEntity" localSheetId="55">[61]Content!$D$5</definedName>
    <definedName name="wsRepEntity" localSheetId="8">[62]Content!$D$5</definedName>
    <definedName name="wsRepEntity" localSheetId="9">[62]Content!$D$5</definedName>
    <definedName name="wsRepEntity" localSheetId="7">[62]Content!$D$5</definedName>
    <definedName name="wsRepEntity">[60]Content!$D$5</definedName>
    <definedName name="wsTxtRepPeriod" localSheetId="34">[60]_Settings!$B$4</definedName>
    <definedName name="wsTxtRepPeriod" localSheetId="30">[60]_Settings!$B$4</definedName>
    <definedName name="wsTxtRepPeriod" localSheetId="58">[61]_Settings!$B$4</definedName>
    <definedName name="wsTxtRepPeriod" localSheetId="55">[61]_Settings!$B$4</definedName>
    <definedName name="wsTxtRepPeriod" localSheetId="8">[62]_Settings!$B$4</definedName>
    <definedName name="wsTxtRepPeriod" localSheetId="9">[62]_Settings!$B$4</definedName>
    <definedName name="wsTxtRepPeriod" localSheetId="7">[62]_Settings!$B$4</definedName>
    <definedName name="wsTxtRepPeriod">[60]_Settings!$B$4</definedName>
    <definedName name="vuosi" localSheetId="58">[48]Syöttöpohja!$U$2</definedName>
    <definedName name="vuosi" localSheetId="55">[48]Syöttöpohja!$U$2</definedName>
    <definedName name="vuosi" localSheetId="8">[49]Syöttöpohja!$U$2</definedName>
    <definedName name="vuosi" localSheetId="9">[49]Syöttöpohja!$U$2</definedName>
    <definedName name="vuosi" localSheetId="7">[49]Syöttöpohja!$U$2</definedName>
    <definedName name="vuosi">[50]Syöttöpohja!$U$2</definedName>
    <definedName name="xx" localSheetId="40" hidden="1">{#N/A,#N/A,TRUE,"Forside";#N/A,#N/A,TRUE,"Contents";#N/A,#N/A,TRUE,"Opera. income stat.";#N/A,#N/A,TRUE,"Business area ";#N/A,#N/A,TRUE,"Statutory income statem."}</definedName>
    <definedName name="xx" localSheetId="25" hidden="1">{#N/A,#N/A,TRUE,"Forside";#N/A,#N/A,TRUE,"Contents";#N/A,#N/A,TRUE,"Opera. income stat.";#N/A,#N/A,TRUE,"Business area ";#N/A,#N/A,TRUE,"Statutory income statem."}</definedName>
    <definedName name="xx" localSheetId="23" hidden="1">{#N/A,#N/A,TRUE,"Forside";#N/A,#N/A,TRUE,"Contents";#N/A,#N/A,TRUE,"Opera. income stat.";#N/A,#N/A,TRUE,"Business area ";#N/A,#N/A,TRUE,"Statutory income statem."}</definedName>
    <definedName name="xx" localSheetId="22" hidden="1">{#N/A,#N/A,TRUE,"Forside";#N/A,#N/A,TRUE,"Contents";#N/A,#N/A,TRUE,"Opera. income stat.";#N/A,#N/A,TRUE,"Business area ";#N/A,#N/A,TRUE,"Statutory income statem."}</definedName>
    <definedName name="xx" localSheetId="16" hidden="1">{#N/A,#N/A,TRUE,"Forside";#N/A,#N/A,TRUE,"Contents";#N/A,#N/A,TRUE,"Opera. income stat.";#N/A,#N/A,TRUE,"Business area ";#N/A,#N/A,TRUE,"Statutory income statem."}</definedName>
    <definedName name="xx" localSheetId="17" hidden="1">{#N/A,#N/A,TRUE,"Forside";#N/A,#N/A,TRUE,"Contents";#N/A,#N/A,TRUE,"Opera. income stat.";#N/A,#N/A,TRUE,"Business area ";#N/A,#N/A,TRUE,"Statutory income statem."}</definedName>
    <definedName name="xx" localSheetId="20" hidden="1">{#N/A,#N/A,TRUE,"Forside";#N/A,#N/A,TRUE,"Contents";#N/A,#N/A,TRUE,"Opera. income stat.";#N/A,#N/A,TRUE,"Business area ";#N/A,#N/A,TRUE,"Statutory income statem."}</definedName>
    <definedName name="xx" localSheetId="33" hidden="1">{#N/A,#N/A,TRUE,"Forside";#N/A,#N/A,TRUE,"Contents";#N/A,#N/A,TRUE,"Opera. income stat.";#N/A,#N/A,TRUE,"Business area ";#N/A,#N/A,TRUE,"Statutory income statem."}</definedName>
    <definedName name="xx" localSheetId="34" hidden="1">{#N/A,#N/A,TRUE,"Forside";#N/A,#N/A,TRUE,"Contents";#N/A,#N/A,TRUE,"Opera. income stat.";#N/A,#N/A,TRUE,"Business area ";#N/A,#N/A,TRUE,"Statutory income statem."}</definedName>
    <definedName name="xx" localSheetId="30" hidden="1">{#N/A,#N/A,TRUE,"Forside";#N/A,#N/A,TRUE,"Contents";#N/A,#N/A,TRUE,"Opera. income stat.";#N/A,#N/A,TRUE,"Business area ";#N/A,#N/A,TRUE,"Statutory income statem."}</definedName>
    <definedName name="xx" localSheetId="54" hidden="1">{#N/A,#N/A,TRUE,"Forside";#N/A,#N/A,TRUE,"Contents";#N/A,#N/A,TRUE,"Opera. income stat.";#N/A,#N/A,TRUE,"Business area ";#N/A,#N/A,TRUE,"Statutory income statem."}</definedName>
    <definedName name="xx" localSheetId="27" hidden="1">{#N/A,#N/A,TRUE,"Forside";#N/A,#N/A,TRUE,"Contents";#N/A,#N/A,TRUE,"Opera. income stat.";#N/A,#N/A,TRUE,"Business area ";#N/A,#N/A,TRUE,"Statutory income statem."}</definedName>
    <definedName name="xx" localSheetId="58" hidden="1">{#N/A,#N/A,TRUE,"Forside";#N/A,#N/A,TRUE,"Contents";#N/A,#N/A,TRUE,"Opera. income stat.";#N/A,#N/A,TRUE,"Business area ";#N/A,#N/A,TRUE,"Statutory income statem."}</definedName>
    <definedName name="xx" localSheetId="5" hidden="1">{#N/A,#N/A,TRUE,"Forside";#N/A,#N/A,TRUE,"Contents";#N/A,#N/A,TRUE,"Opera. income stat.";#N/A,#N/A,TRUE,"Business area ";#N/A,#N/A,TRUE,"Statutory income statem."}</definedName>
    <definedName name="xx" localSheetId="6" hidden="1">{#N/A,#N/A,TRUE,"Forside";#N/A,#N/A,TRUE,"Contents";#N/A,#N/A,TRUE,"Opera. income stat.";#N/A,#N/A,TRUE,"Business area ";#N/A,#N/A,TRUE,"Statutory income statem."}</definedName>
    <definedName name="xx" localSheetId="55" hidden="1">{#N/A,#N/A,TRUE,"Forside";#N/A,#N/A,TRUE,"Contents";#N/A,#N/A,TRUE,"Opera. income stat.";#N/A,#N/A,TRUE,"Business area ";#N/A,#N/A,TRUE,"Statutory income statem."}</definedName>
    <definedName name="xx" localSheetId="38" hidden="1">{#N/A,#N/A,TRUE,"Forside";#N/A,#N/A,TRUE,"Contents";#N/A,#N/A,TRUE,"Opera. income stat.";#N/A,#N/A,TRUE,"Business area ";#N/A,#N/A,TRUE,"Statutory income statem."}</definedName>
    <definedName name="xx" localSheetId="57" hidden="1">{#N/A,#N/A,TRUE,"Forside";#N/A,#N/A,TRUE,"Contents";#N/A,#N/A,TRUE,"Opera. income stat.";#N/A,#N/A,TRUE,"Business area ";#N/A,#N/A,TRUE,"Statutory income statem."}</definedName>
    <definedName name="xx" localSheetId="8" hidden="1">{#N/A,#N/A,TRUE,"Forside";#N/A,#N/A,TRUE,"Contents";#N/A,#N/A,TRUE,"Opera. income stat.";#N/A,#N/A,TRUE,"Business area ";#N/A,#N/A,TRUE,"Statutory income statem."}</definedName>
    <definedName name="xx" localSheetId="9" hidden="1">{#N/A,#N/A,TRUE,"Forside";#N/A,#N/A,TRUE,"Contents";#N/A,#N/A,TRUE,"Opera. income stat.";#N/A,#N/A,TRUE,"Business area ";#N/A,#N/A,TRUE,"Statutory income statem."}</definedName>
    <definedName name="xx" localSheetId="7" hidden="1">{#N/A,#N/A,TRUE,"Forside";#N/A,#N/A,TRUE,"Contents";#N/A,#N/A,TRUE,"Opera. income stat.";#N/A,#N/A,TRUE,"Business area ";#N/A,#N/A,TRUE,"Statutory income statem."}</definedName>
    <definedName name="xx" localSheetId="18" hidden="1">{#N/A,#N/A,TRUE,"Forside";#N/A,#N/A,TRUE,"Contents";#N/A,#N/A,TRUE,"Opera. income stat.";#N/A,#N/A,TRUE,"Business area ";#N/A,#N/A,TRUE,"Statutory income statem."}</definedName>
    <definedName name="xx" localSheetId="45" hidden="1">{#N/A,#N/A,TRUE,"Forside";#N/A,#N/A,TRUE,"Contents";#N/A,#N/A,TRUE,"Opera. income stat.";#N/A,#N/A,TRUE,"Business area ";#N/A,#N/A,TRUE,"Statutory income statem."}</definedName>
    <definedName name="xx" localSheetId="41" hidden="1">{#N/A,#N/A,TRUE,"Forside";#N/A,#N/A,TRUE,"Contents";#N/A,#N/A,TRUE,"Opera. income stat.";#N/A,#N/A,TRUE,"Business area ";#N/A,#N/A,TRUE,"Statutory income statem."}</definedName>
    <definedName name="xx" localSheetId="39" hidden="1">{#N/A,#N/A,TRUE,"Forside";#N/A,#N/A,TRUE,"Contents";#N/A,#N/A,TRUE,"Opera. income stat.";#N/A,#N/A,TRUE,"Business area ";#N/A,#N/A,TRUE,"Statutory income statem."}</definedName>
    <definedName name="xx" localSheetId="24" hidden="1">{#N/A,#N/A,TRUE,"Forside";#N/A,#N/A,TRUE,"Contents";#N/A,#N/A,TRUE,"Opera. income stat.";#N/A,#N/A,TRUE,"Business area ";#N/A,#N/A,TRUE,"Statutory income statem."}</definedName>
    <definedName name="xx" hidden="1">{#N/A,#N/A,TRUE,"Forside";#N/A,#N/A,TRUE,"Contents";#N/A,#N/A,TRUE,"Opera. income stat.";#N/A,#N/A,TRUE,"Business area ";#N/A,#N/A,TRUE,"Statutory income statem."}</definedName>
    <definedName name="xxx" localSheetId="40" hidden="1">{"5 * utfall + budget",#N/A,FALSE,"T-0298";"5 * bolag",#N/A,FALSE,"T-0298";"Unibank, utfall alla",#N/A,FALSE,"T-0298";#N/A,#N/A,FALSE,"Koncernskulder";#N/A,#N/A,FALSE,"Koncernfakturering"}</definedName>
    <definedName name="xxx" localSheetId="25" hidden="1">{"5 * utfall + budget",#N/A,FALSE,"T-0298";"5 * bolag",#N/A,FALSE,"T-0298";"Unibank, utfall alla",#N/A,FALSE,"T-0298";#N/A,#N/A,FALSE,"Koncernskulder";#N/A,#N/A,FALSE,"Koncernfakturering"}</definedName>
    <definedName name="xxx" localSheetId="23" hidden="1">{"5 * utfall + budget",#N/A,FALSE,"T-0298";"5 * bolag",#N/A,FALSE,"T-0298";"Unibank, utfall alla",#N/A,FALSE,"T-0298";#N/A,#N/A,FALSE,"Koncernskulder";#N/A,#N/A,FALSE,"Koncernfakturering"}</definedName>
    <definedName name="xxx" localSheetId="22" hidden="1">{"5 * utfall + budget",#N/A,FALSE,"T-0298";"5 * bolag",#N/A,FALSE,"T-0298";"Unibank, utfall alla",#N/A,FALSE,"T-0298";#N/A,#N/A,FALSE,"Koncernskulder";#N/A,#N/A,FALSE,"Koncernfakturering"}</definedName>
    <definedName name="xxx" localSheetId="16" hidden="1">{"5 * utfall + budget",#N/A,FALSE,"T-0298";"5 * bolag",#N/A,FALSE,"T-0298";"Unibank, utfall alla",#N/A,FALSE,"T-0298";#N/A,#N/A,FALSE,"Koncernskulder";#N/A,#N/A,FALSE,"Koncernfakturering"}</definedName>
    <definedName name="xxx" localSheetId="17" hidden="1">{"5 * utfall + budget",#N/A,FALSE,"T-0298";"5 * bolag",#N/A,FALSE,"T-0298";"Unibank, utfall alla",#N/A,FALSE,"T-0298";#N/A,#N/A,FALSE,"Koncernskulder";#N/A,#N/A,FALSE,"Koncernfakturering"}</definedName>
    <definedName name="xxx" localSheetId="20" hidden="1">{"5 * utfall + budget",#N/A,FALSE,"T-0298";"5 * bolag",#N/A,FALSE,"T-0298";"Unibank, utfall alla",#N/A,FALSE,"T-0298";#N/A,#N/A,FALSE,"Koncernskulder";#N/A,#N/A,FALSE,"Koncernfakturering"}</definedName>
    <definedName name="xxx" localSheetId="33" hidden="1">{"5 * utfall + budget",#N/A,FALSE,"T-0298";"5 * bolag",#N/A,FALSE,"T-0298";"Unibank, utfall alla",#N/A,FALSE,"T-0298";#N/A,#N/A,FALSE,"Koncernskulder";#N/A,#N/A,FALSE,"Koncernfakturering"}</definedName>
    <definedName name="xxx" localSheetId="34" hidden="1">{"5 * utfall + budget",#N/A,FALSE,"T-0298";"5 * bolag",#N/A,FALSE,"T-0298";"Unibank, utfall alla",#N/A,FALSE,"T-0298";#N/A,#N/A,FALSE,"Koncernskulder";#N/A,#N/A,FALSE,"Koncernfakturering"}</definedName>
    <definedName name="xxx" localSheetId="30" hidden="1">{"5 * utfall + budget",#N/A,FALSE,"T-0298";"5 * bolag",#N/A,FALSE,"T-0298";"Unibank, utfall alla",#N/A,FALSE,"T-0298";#N/A,#N/A,FALSE,"Koncernskulder";#N/A,#N/A,FALSE,"Koncernfakturering"}</definedName>
    <definedName name="xxx" localSheetId="54" hidden="1">{"5 * utfall + budget",#N/A,FALSE,"T-0298";"5 * bolag",#N/A,FALSE,"T-0298";"Unibank, utfall alla",#N/A,FALSE,"T-0298";#N/A,#N/A,FALSE,"Koncernskulder";#N/A,#N/A,FALSE,"Koncernfakturering"}</definedName>
    <definedName name="xxx" localSheetId="27" hidden="1">{"5 * utfall + budget",#N/A,FALSE,"T-0298";"5 * bolag",#N/A,FALSE,"T-0298";"Unibank, utfall alla",#N/A,FALSE,"T-0298";#N/A,#N/A,FALSE,"Koncernskulder";#N/A,#N/A,FALSE,"Koncernfakturering"}</definedName>
    <definedName name="xxx" localSheetId="58" hidden="1">{"5 * utfall + budget",#N/A,FALSE,"T-0298";"5 * bolag",#N/A,FALSE,"T-0298";"Unibank, utfall alla",#N/A,FALSE,"T-0298";#N/A,#N/A,FALSE,"Koncernskulder";#N/A,#N/A,FALSE,"Koncernfakturering"}</definedName>
    <definedName name="xxx" localSheetId="5" hidden="1">{"5 * utfall + budget",#N/A,FALSE,"T-0298";"5 * bolag",#N/A,FALSE,"T-0298";"Unibank, utfall alla",#N/A,FALSE,"T-0298";#N/A,#N/A,FALSE,"Koncernskulder";#N/A,#N/A,FALSE,"Koncernfakturering"}</definedName>
    <definedName name="xxx" localSheetId="6" hidden="1">{"5 * utfall + budget",#N/A,FALSE,"T-0298";"5 * bolag",#N/A,FALSE,"T-0298";"Unibank, utfall alla",#N/A,FALSE,"T-0298";#N/A,#N/A,FALSE,"Koncernskulder";#N/A,#N/A,FALSE,"Koncernfakturering"}</definedName>
    <definedName name="xxx" localSheetId="55" hidden="1">{"5 * utfall + budget",#N/A,FALSE,"T-0298";"5 * bolag",#N/A,FALSE,"T-0298";"Unibank, utfall alla",#N/A,FALSE,"T-0298";#N/A,#N/A,FALSE,"Koncernskulder";#N/A,#N/A,FALSE,"Koncernfakturering"}</definedName>
    <definedName name="xxx" localSheetId="38" hidden="1">{"5 * utfall + budget",#N/A,FALSE,"T-0298";"5 * bolag",#N/A,FALSE,"T-0298";"Unibank, utfall alla",#N/A,FALSE,"T-0298";#N/A,#N/A,FALSE,"Koncernskulder";#N/A,#N/A,FALSE,"Koncernfakturering"}</definedName>
    <definedName name="xxx" localSheetId="57" hidden="1">{"5 * utfall + budget",#N/A,FALSE,"T-0298";"5 * bolag",#N/A,FALSE,"T-0298";"Unibank, utfall alla",#N/A,FALSE,"T-0298";#N/A,#N/A,FALSE,"Koncernskulder";#N/A,#N/A,FALSE,"Koncernfakturering"}</definedName>
    <definedName name="xxx" localSheetId="8" hidden="1">{"5 * utfall + budget",#N/A,FALSE,"T-0298";"5 * bolag",#N/A,FALSE,"T-0298";"Unibank, utfall alla",#N/A,FALSE,"T-0298";#N/A,#N/A,FALSE,"Koncernskulder";#N/A,#N/A,FALSE,"Koncernfakturering"}</definedName>
    <definedName name="xxx" localSheetId="9" hidden="1">{"5 * utfall + budget",#N/A,FALSE,"T-0298";"5 * bolag",#N/A,FALSE,"T-0298";"Unibank, utfall alla",#N/A,FALSE,"T-0298";#N/A,#N/A,FALSE,"Koncernskulder";#N/A,#N/A,FALSE,"Koncernfakturering"}</definedName>
    <definedName name="xxx" localSheetId="7" hidden="1">{"5 * utfall + budget",#N/A,FALSE,"T-0298";"5 * bolag",#N/A,FALSE,"T-0298";"Unibank, utfall alla",#N/A,FALSE,"T-0298";#N/A,#N/A,FALSE,"Koncernskulder";#N/A,#N/A,FALSE,"Koncernfakturering"}</definedName>
    <definedName name="xxx" localSheetId="18" hidden="1">{"5 * utfall + budget",#N/A,FALSE,"T-0298";"5 * bolag",#N/A,FALSE,"T-0298";"Unibank, utfall alla",#N/A,FALSE,"T-0298";#N/A,#N/A,FALSE,"Koncernskulder";#N/A,#N/A,FALSE,"Koncernfakturering"}</definedName>
    <definedName name="xxx" localSheetId="45" hidden="1">{"5 * utfall + budget",#N/A,FALSE,"T-0298";"5 * bolag",#N/A,FALSE,"T-0298";"Unibank, utfall alla",#N/A,FALSE,"T-0298";#N/A,#N/A,FALSE,"Koncernskulder";#N/A,#N/A,FALSE,"Koncernfakturering"}</definedName>
    <definedName name="xxx" localSheetId="41" hidden="1">{"5 * utfall + budget",#N/A,FALSE,"T-0298";"5 * bolag",#N/A,FALSE,"T-0298";"Unibank, utfall alla",#N/A,FALSE,"T-0298";#N/A,#N/A,FALSE,"Koncernskulder";#N/A,#N/A,FALSE,"Koncernfakturering"}</definedName>
    <definedName name="xxx" localSheetId="39" hidden="1">{"5 * utfall + budget",#N/A,FALSE,"T-0298";"5 * bolag",#N/A,FALSE,"T-0298";"Unibank, utfall alla",#N/A,FALSE,"T-0298";#N/A,#N/A,FALSE,"Koncernskulder";#N/A,#N/A,FALSE,"Koncernfakturering"}</definedName>
    <definedName name="xxx" localSheetId="24" hidden="1">{"5 * utfall + budget",#N/A,FALSE,"T-0298";"5 * bolag",#N/A,FALSE,"T-0298";"Unibank, utfall alla",#N/A,FALSE,"T-0298";#N/A,#N/A,FALSE,"Koncernskulder";#N/A,#N/A,FALSE,"Koncernfakturering"}</definedName>
    <definedName name="xxx" hidden="1">{"5 * utfall + budget",#N/A,FALSE,"T-0298";"5 * bolag",#N/A,FALSE,"T-0298";"Unibank, utfall alla",#N/A,FALSE,"T-0298";#N/A,#N/A,FALSE,"Koncernskulder";#N/A,#N/A,FALSE,"Koncernfakturering"}</definedName>
    <definedName name="xxxx" localSheetId="40" hidden="1">{#N/A,#N/A,TRUE,"Forside";#N/A,#N/A,TRUE,"Contents";#N/A,#N/A,TRUE,"Opera. income stat.";#N/A,#N/A,TRUE,"Business area ";#N/A,#N/A,TRUE,"Statutory income statem."}</definedName>
    <definedName name="xxxx" localSheetId="25" hidden="1">{#N/A,#N/A,TRUE,"Forside";#N/A,#N/A,TRUE,"Contents";#N/A,#N/A,TRUE,"Opera. income stat.";#N/A,#N/A,TRUE,"Business area ";#N/A,#N/A,TRUE,"Statutory income statem."}</definedName>
    <definedName name="xxxx" localSheetId="23" hidden="1">{#N/A,#N/A,TRUE,"Forside";#N/A,#N/A,TRUE,"Contents";#N/A,#N/A,TRUE,"Opera. income stat.";#N/A,#N/A,TRUE,"Business area ";#N/A,#N/A,TRUE,"Statutory income statem."}</definedName>
    <definedName name="xxxx" localSheetId="22" hidden="1">{#N/A,#N/A,TRUE,"Forside";#N/A,#N/A,TRUE,"Contents";#N/A,#N/A,TRUE,"Opera. income stat.";#N/A,#N/A,TRUE,"Business area ";#N/A,#N/A,TRUE,"Statutory income statem."}</definedName>
    <definedName name="xxxx" localSheetId="16" hidden="1">{#N/A,#N/A,TRUE,"Forside";#N/A,#N/A,TRUE,"Contents";#N/A,#N/A,TRUE,"Opera. income stat.";#N/A,#N/A,TRUE,"Business area ";#N/A,#N/A,TRUE,"Statutory income statem."}</definedName>
    <definedName name="xxxx" localSheetId="17" hidden="1">{#N/A,#N/A,TRUE,"Forside";#N/A,#N/A,TRUE,"Contents";#N/A,#N/A,TRUE,"Opera. income stat.";#N/A,#N/A,TRUE,"Business area ";#N/A,#N/A,TRUE,"Statutory income statem."}</definedName>
    <definedName name="xxxx" localSheetId="20" hidden="1">{#N/A,#N/A,TRUE,"Forside";#N/A,#N/A,TRUE,"Contents";#N/A,#N/A,TRUE,"Opera. income stat.";#N/A,#N/A,TRUE,"Business area ";#N/A,#N/A,TRUE,"Statutory income statem."}</definedName>
    <definedName name="xxxx" localSheetId="33" hidden="1">{#N/A,#N/A,TRUE,"Forside";#N/A,#N/A,TRUE,"Contents";#N/A,#N/A,TRUE,"Opera. income stat.";#N/A,#N/A,TRUE,"Business area ";#N/A,#N/A,TRUE,"Statutory income statem."}</definedName>
    <definedName name="xxxx" localSheetId="34" hidden="1">{#N/A,#N/A,TRUE,"Forside";#N/A,#N/A,TRUE,"Contents";#N/A,#N/A,TRUE,"Opera. income stat.";#N/A,#N/A,TRUE,"Business area ";#N/A,#N/A,TRUE,"Statutory income statem."}</definedName>
    <definedName name="xxxx" localSheetId="30" hidden="1">{#N/A,#N/A,TRUE,"Forside";#N/A,#N/A,TRUE,"Contents";#N/A,#N/A,TRUE,"Opera. income stat.";#N/A,#N/A,TRUE,"Business area ";#N/A,#N/A,TRUE,"Statutory income statem."}</definedName>
    <definedName name="xxxx" localSheetId="54" hidden="1">{#N/A,#N/A,TRUE,"Forside";#N/A,#N/A,TRUE,"Contents";#N/A,#N/A,TRUE,"Opera. income stat.";#N/A,#N/A,TRUE,"Business area ";#N/A,#N/A,TRUE,"Statutory income statem."}</definedName>
    <definedName name="xxxx" localSheetId="27" hidden="1">{#N/A,#N/A,TRUE,"Forside";#N/A,#N/A,TRUE,"Contents";#N/A,#N/A,TRUE,"Opera. income stat.";#N/A,#N/A,TRUE,"Business area ";#N/A,#N/A,TRUE,"Statutory income statem."}</definedName>
    <definedName name="xxxx" localSheetId="58" hidden="1">{#N/A,#N/A,TRUE,"Forside";#N/A,#N/A,TRUE,"Contents";#N/A,#N/A,TRUE,"Opera. income stat.";#N/A,#N/A,TRUE,"Business area ";#N/A,#N/A,TRUE,"Statutory income statem."}</definedName>
    <definedName name="xxxx" localSheetId="5" hidden="1">{#N/A,#N/A,TRUE,"Forside";#N/A,#N/A,TRUE,"Contents";#N/A,#N/A,TRUE,"Opera. income stat.";#N/A,#N/A,TRUE,"Business area ";#N/A,#N/A,TRUE,"Statutory income statem."}</definedName>
    <definedName name="xxxx" localSheetId="6" hidden="1">{#N/A,#N/A,TRUE,"Forside";#N/A,#N/A,TRUE,"Contents";#N/A,#N/A,TRUE,"Opera. income stat.";#N/A,#N/A,TRUE,"Business area ";#N/A,#N/A,TRUE,"Statutory income statem."}</definedName>
    <definedName name="xxxx" localSheetId="55" hidden="1">{#N/A,#N/A,TRUE,"Forside";#N/A,#N/A,TRUE,"Contents";#N/A,#N/A,TRUE,"Opera. income stat.";#N/A,#N/A,TRUE,"Business area ";#N/A,#N/A,TRUE,"Statutory income statem."}</definedName>
    <definedName name="xxxx" localSheetId="38" hidden="1">{#N/A,#N/A,TRUE,"Forside";#N/A,#N/A,TRUE,"Contents";#N/A,#N/A,TRUE,"Opera. income stat.";#N/A,#N/A,TRUE,"Business area ";#N/A,#N/A,TRUE,"Statutory income statem."}</definedName>
    <definedName name="xxxx" localSheetId="57" hidden="1">{#N/A,#N/A,TRUE,"Forside";#N/A,#N/A,TRUE,"Contents";#N/A,#N/A,TRUE,"Opera. income stat.";#N/A,#N/A,TRUE,"Business area ";#N/A,#N/A,TRUE,"Statutory income statem."}</definedName>
    <definedName name="xxxx" localSheetId="8" hidden="1">{#N/A,#N/A,TRUE,"Forside";#N/A,#N/A,TRUE,"Contents";#N/A,#N/A,TRUE,"Opera. income stat.";#N/A,#N/A,TRUE,"Business area ";#N/A,#N/A,TRUE,"Statutory income statem."}</definedName>
    <definedName name="xxxx" localSheetId="9" hidden="1">{#N/A,#N/A,TRUE,"Forside";#N/A,#N/A,TRUE,"Contents";#N/A,#N/A,TRUE,"Opera. income stat.";#N/A,#N/A,TRUE,"Business area ";#N/A,#N/A,TRUE,"Statutory income statem."}</definedName>
    <definedName name="xxxx" localSheetId="7" hidden="1">{#N/A,#N/A,TRUE,"Forside";#N/A,#N/A,TRUE,"Contents";#N/A,#N/A,TRUE,"Opera. income stat.";#N/A,#N/A,TRUE,"Business area ";#N/A,#N/A,TRUE,"Statutory income statem."}</definedName>
    <definedName name="xxxx" localSheetId="18" hidden="1">{#N/A,#N/A,TRUE,"Forside";#N/A,#N/A,TRUE,"Contents";#N/A,#N/A,TRUE,"Opera. income stat.";#N/A,#N/A,TRUE,"Business area ";#N/A,#N/A,TRUE,"Statutory income statem."}</definedName>
    <definedName name="xxxx" localSheetId="45" hidden="1">{#N/A,#N/A,TRUE,"Forside";#N/A,#N/A,TRUE,"Contents";#N/A,#N/A,TRUE,"Opera. income stat.";#N/A,#N/A,TRUE,"Business area ";#N/A,#N/A,TRUE,"Statutory income statem."}</definedName>
    <definedName name="xxxx" localSheetId="41" hidden="1">{#N/A,#N/A,TRUE,"Forside";#N/A,#N/A,TRUE,"Contents";#N/A,#N/A,TRUE,"Opera. income stat.";#N/A,#N/A,TRUE,"Business area ";#N/A,#N/A,TRUE,"Statutory income statem."}</definedName>
    <definedName name="xxxx" localSheetId="39" hidden="1">{#N/A,#N/A,TRUE,"Forside";#N/A,#N/A,TRUE,"Contents";#N/A,#N/A,TRUE,"Opera. income stat.";#N/A,#N/A,TRUE,"Business area ";#N/A,#N/A,TRUE,"Statutory income statem."}</definedName>
    <definedName name="xxxx" localSheetId="24" hidden="1">{#N/A,#N/A,TRUE,"Forside";#N/A,#N/A,TRUE,"Contents";#N/A,#N/A,TRUE,"Opera. income stat.";#N/A,#N/A,TRUE,"Business area ";#N/A,#N/A,TRUE,"Statutory income statem."}</definedName>
    <definedName name="xxxx" hidden="1">{#N/A,#N/A,TRUE,"Forside";#N/A,#N/A,TRUE,"Contents";#N/A,#N/A,TRUE,"Opera. income stat.";#N/A,#N/A,TRUE,"Business area ";#N/A,#N/A,TRUE,"Statutory income statem."}</definedName>
    <definedName name="Year1" localSheetId="58">[4]XXX!$C$26</definedName>
    <definedName name="Year1" localSheetId="55">[4]XXX!$C$26</definedName>
    <definedName name="Year1" localSheetId="8">[5]XXX!$C$26</definedName>
    <definedName name="Year1" localSheetId="9">[5]XXX!$C$26</definedName>
    <definedName name="Year1" localSheetId="7">[5]XXX!$C$26</definedName>
    <definedName name="Year1">[6]XXX!$C$26</definedName>
    <definedName name="Ytd" localSheetId="58">'[24]Raw Data Sheet'!$A$39</definedName>
    <definedName name="Ytd" localSheetId="55">'[24]Raw Data Sheet'!$A$39</definedName>
    <definedName name="Ytd" localSheetId="8">'[25]Raw Data Sheet'!$A$39</definedName>
    <definedName name="Ytd" localSheetId="9">'[25]Raw Data Sheet'!$A$39</definedName>
    <definedName name="Ytd" localSheetId="7">'[25]Raw Data Sheet'!$A$39</definedName>
    <definedName name="Ytd">'[26]Raw Data Sheet'!$A$39</definedName>
    <definedName name="YTDLY" localSheetId="58">[30]Sheet1!$G$4</definedName>
    <definedName name="YTDLY" localSheetId="55">[30]Sheet1!$G$4</definedName>
    <definedName name="YTDLY" localSheetId="8">[31]Sheet1!$G$4</definedName>
    <definedName name="YTDLY" localSheetId="9">[31]Sheet1!$G$4</definedName>
    <definedName name="YTDLY" localSheetId="7">[31]Sheet1!$G$4</definedName>
    <definedName name="YTDLY">[32]Sheet1!$G$4</definedName>
    <definedName name="YTDTY" localSheetId="58">[30]Sheet1!$F$4</definedName>
    <definedName name="YTDTY" localSheetId="55">[30]Sheet1!$F$4</definedName>
    <definedName name="YTDTY" localSheetId="8">[31]Sheet1!$F$4</definedName>
    <definedName name="YTDTY" localSheetId="9">[31]Sheet1!$F$4</definedName>
    <definedName name="YTDTY" localSheetId="7">[31]Sheet1!$F$4</definedName>
    <definedName name="YTDTY">[32]Sheet1!$F$4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0" i="556" l="1"/>
  <c r="F10" i="556"/>
  <c r="G10" i="556"/>
  <c r="I10" i="556"/>
  <c r="E19" i="556"/>
  <c r="F19" i="556"/>
  <c r="G19" i="556"/>
  <c r="H19" i="556"/>
  <c r="I19" i="556"/>
  <c r="E21" i="556"/>
  <c r="F21" i="556"/>
  <c r="G21" i="556"/>
  <c r="H21" i="556"/>
  <c r="I21" i="556"/>
  <c r="E27" i="556"/>
  <c r="F27" i="556"/>
  <c r="G27" i="556"/>
  <c r="I27" i="556"/>
  <c r="H35" i="556"/>
  <c r="H36" i="556"/>
  <c r="H37" i="556"/>
  <c r="H38" i="556"/>
  <c r="H39" i="556"/>
  <c r="D40" i="556"/>
  <c r="E40" i="556"/>
  <c r="F40" i="556"/>
  <c r="H40" i="556"/>
  <c r="D46" i="556"/>
  <c r="E46" i="556"/>
  <c r="F46" i="556"/>
  <c r="H46" i="556"/>
  <c r="B4" i="555"/>
  <c r="B5" i="555"/>
  <c r="B6" i="555"/>
  <c r="B7" i="555"/>
  <c r="B8" i="555"/>
  <c r="B9" i="555"/>
  <c r="B10" i="555"/>
  <c r="B11" i="555"/>
  <c r="B12" i="555"/>
  <c r="B13" i="555"/>
  <c r="G14" i="555"/>
  <c r="H14" i="555"/>
  <c r="I14" i="555"/>
  <c r="B20" i="555"/>
  <c r="B21" i="555"/>
  <c r="B22" i="555"/>
  <c r="B23" i="555"/>
  <c r="B24" i="555"/>
  <c r="G25" i="555"/>
  <c r="H25" i="555"/>
  <c r="I25" i="555"/>
  <c r="B25" i="555" l="1"/>
  <c r="B14" i="555"/>
  <c r="G11" i="552" l="1"/>
  <c r="G21" i="552" s="1"/>
  <c r="H11" i="552"/>
  <c r="H21" i="552" s="1"/>
  <c r="I11" i="552"/>
  <c r="G18" i="552"/>
  <c r="H18" i="552"/>
  <c r="I18" i="552"/>
  <c r="G31" i="552"/>
  <c r="H31" i="552"/>
  <c r="I31" i="552"/>
  <c r="G38" i="552"/>
  <c r="H38" i="552"/>
  <c r="I38" i="552"/>
  <c r="G45" i="552"/>
  <c r="H45" i="552"/>
  <c r="I45" i="552"/>
  <c r="G55" i="552"/>
  <c r="H55" i="552"/>
  <c r="I55" i="552"/>
  <c r="G63" i="552"/>
  <c r="H63" i="552"/>
  <c r="I63" i="552"/>
  <c r="G71" i="552"/>
  <c r="H71" i="552"/>
  <c r="I71" i="552"/>
  <c r="I78" i="552"/>
  <c r="I79" i="552"/>
  <c r="I80" i="552"/>
  <c r="I81" i="552"/>
  <c r="I82" i="552"/>
  <c r="I83" i="552"/>
  <c r="I84" i="552"/>
  <c r="I85" i="552"/>
  <c r="I86" i="552"/>
  <c r="I87" i="552"/>
  <c r="I88" i="552"/>
  <c r="I89" i="552"/>
  <c r="I90" i="552"/>
  <c r="F91" i="552"/>
  <c r="G91" i="552"/>
  <c r="H91" i="552"/>
  <c r="I95" i="552"/>
  <c r="I96" i="552"/>
  <c r="I97" i="552"/>
  <c r="I98" i="552"/>
  <c r="I102" i="552" s="1"/>
  <c r="I99" i="552"/>
  <c r="I100" i="552"/>
  <c r="I101" i="552"/>
  <c r="F102" i="552"/>
  <c r="G102" i="552"/>
  <c r="H102" i="552"/>
  <c r="I106" i="552"/>
  <c r="I107" i="552"/>
  <c r="I108" i="552"/>
  <c r="I109" i="552"/>
  <c r="I110" i="552"/>
  <c r="I111" i="552"/>
  <c r="I112" i="552"/>
  <c r="F113" i="552"/>
  <c r="G113" i="552"/>
  <c r="H113" i="552"/>
  <c r="I113" i="552" l="1"/>
  <c r="I91" i="552"/>
  <c r="I21" i="552"/>
  <c r="B4" i="549"/>
  <c r="B18" i="549"/>
  <c r="B21" i="549"/>
  <c r="B22" i="549"/>
  <c r="B26" i="549"/>
  <c r="B28" i="549"/>
  <c r="B24" i="549" s="1"/>
  <c r="B30" i="549"/>
  <c r="B33" i="549" s="1"/>
  <c r="C39" i="549"/>
  <c r="C43" i="549" s="1"/>
  <c r="C44" i="549" s="1"/>
  <c r="C40" i="549"/>
  <c r="C41" i="549"/>
  <c r="C42" i="549"/>
  <c r="B43" i="549"/>
  <c r="B44" i="549" s="1"/>
  <c r="D43" i="549"/>
  <c r="D44" i="549" s="1"/>
  <c r="B11" i="539" l="1"/>
  <c r="C11" i="539"/>
  <c r="D11" i="539"/>
  <c r="E11" i="539"/>
  <c r="F11" i="539"/>
  <c r="G11" i="539"/>
  <c r="H11" i="539"/>
  <c r="I11" i="539"/>
  <c r="J11" i="539"/>
  <c r="K11" i="539"/>
  <c r="L11" i="539"/>
  <c r="M11" i="539"/>
  <c r="AB11" i="539"/>
  <c r="AC11" i="539"/>
  <c r="AD11" i="539"/>
  <c r="AE11" i="539"/>
  <c r="AF11" i="539"/>
  <c r="AG11" i="539"/>
  <c r="AH11" i="539"/>
  <c r="B15" i="539"/>
  <c r="C15" i="539"/>
  <c r="D15" i="539"/>
  <c r="E15" i="539"/>
  <c r="F15" i="539"/>
  <c r="AB16" i="539"/>
  <c r="AC16" i="539"/>
  <c r="AD16" i="539"/>
  <c r="AE16" i="539"/>
  <c r="AF16" i="539"/>
  <c r="AG16" i="539"/>
  <c r="AH16" i="539"/>
  <c r="C18" i="539"/>
  <c r="C20" i="539" s="1"/>
  <c r="D18" i="539"/>
  <c r="D20" i="539" s="1"/>
  <c r="E18" i="539"/>
  <c r="E20" i="539" s="1"/>
  <c r="E24" i="539" s="1"/>
  <c r="F20" i="539"/>
  <c r="F24" i="539" s="1"/>
  <c r="AC26" i="539"/>
  <c r="AD26" i="539"/>
  <c r="AE26" i="539"/>
  <c r="AF26" i="539"/>
  <c r="C29" i="539"/>
  <c r="O30" i="539"/>
  <c r="P30" i="539"/>
  <c r="Q30" i="539"/>
  <c r="R30" i="539"/>
  <c r="S30" i="539"/>
  <c r="AP30" i="539"/>
  <c r="AQ30" i="539"/>
  <c r="AR30" i="539"/>
  <c r="AS30" i="539"/>
  <c r="AT30" i="539"/>
  <c r="O50" i="539"/>
  <c r="P50" i="539"/>
  <c r="Q50" i="539"/>
  <c r="R50" i="539"/>
  <c r="S50" i="539"/>
  <c r="S61" i="539" s="1"/>
  <c r="AP50" i="539"/>
  <c r="AQ50" i="539"/>
  <c r="AR50" i="539"/>
  <c r="AS50" i="539"/>
  <c r="AT50" i="539"/>
  <c r="O60" i="539"/>
  <c r="P60" i="539"/>
  <c r="Q60" i="539"/>
  <c r="R60" i="539"/>
  <c r="AP60" i="539"/>
  <c r="AQ60" i="539"/>
  <c r="AR60" i="539"/>
  <c r="AS60" i="539"/>
  <c r="AT60" i="539"/>
  <c r="AT61" i="539" s="1"/>
  <c r="AH18" i="539" l="1"/>
  <c r="AH20" i="539" s="1"/>
  <c r="AH23" i="539" s="1"/>
  <c r="O61" i="539"/>
  <c r="AS61" i="539"/>
  <c r="AG18" i="539"/>
  <c r="AG20" i="539" s="1"/>
  <c r="AG23" i="539" s="1"/>
  <c r="AC18" i="539"/>
  <c r="AC20" i="539" s="1"/>
  <c r="AC23" i="539" s="1"/>
  <c r="AB18" i="539"/>
  <c r="AB20" i="539" s="1"/>
  <c r="AB23" i="539" s="1"/>
  <c r="AR61" i="539"/>
  <c r="B16" i="539"/>
  <c r="B18" i="539" s="1"/>
  <c r="B20" i="539" s="1"/>
  <c r="B24" i="539" s="1"/>
  <c r="AP61" i="539"/>
  <c r="AD18" i="539"/>
  <c r="AD20" i="539" s="1"/>
  <c r="AD23" i="539" s="1"/>
  <c r="R61" i="539"/>
  <c r="Q61" i="539"/>
  <c r="P61" i="539"/>
  <c r="AF18" i="539"/>
  <c r="AF20" i="539" s="1"/>
  <c r="AF23" i="539" s="1"/>
  <c r="AQ61" i="539"/>
  <c r="AE18" i="539"/>
  <c r="AE20" i="539" s="1"/>
  <c r="AE23" i="539" s="1"/>
  <c r="B34" i="530"/>
  <c r="B36" i="530"/>
  <c r="B40" i="530"/>
  <c r="B42" i="530"/>
  <c r="B43" i="530"/>
  <c r="B45" i="530"/>
  <c r="B47" i="530"/>
  <c r="B49" i="530"/>
  <c r="B51" i="530"/>
  <c r="H41" i="522" l="1"/>
  <c r="H42" i="522"/>
  <c r="H43" i="522"/>
  <c r="H44" i="522"/>
  <c r="H45" i="522"/>
  <c r="H46" i="522"/>
  <c r="H47" i="522"/>
  <c r="H48" i="522"/>
  <c r="I28" i="521" l="1"/>
  <c r="J28" i="521"/>
  <c r="K28" i="521"/>
  <c r="L28" i="521"/>
  <c r="M28" i="521"/>
  <c r="N28" i="521"/>
  <c r="K9" i="492" l="1"/>
  <c r="L9" i="492"/>
  <c r="M9" i="492"/>
  <c r="N9" i="492"/>
  <c r="O9" i="492"/>
  <c r="B25" i="492"/>
  <c r="B32" i="492"/>
</calcChain>
</file>

<file path=xl/sharedStrings.xml><?xml version="1.0" encoding="utf-8"?>
<sst xmlns="http://schemas.openxmlformats.org/spreadsheetml/2006/main" count="5391" uniqueCount="1426">
  <si>
    <t xml:space="preserve"> </t>
  </si>
  <si>
    <t>*) Excluding shares issued for the Long Term Incentive Programme (LTIP).</t>
  </si>
  <si>
    <t>100.0%</t>
  </si>
  <si>
    <t>Other</t>
  </si>
  <si>
    <t>Varma Mutual Pension Insurance</t>
  </si>
  <si>
    <t>T. Rowe Price</t>
  </si>
  <si>
    <t>Nordea Funds</t>
  </si>
  <si>
    <t>First Swedish National Pension Fund</t>
  </si>
  <si>
    <t>Didner &amp; Gerge Funds</t>
  </si>
  <si>
    <t>Members appointed by the employees:</t>
  </si>
  <si>
    <t>SHB Funds</t>
  </si>
  <si>
    <t>Norwegian Petroleum Fund</t>
  </si>
  <si>
    <t>Vanguard Funds</t>
  </si>
  <si>
    <t>BlackRock</t>
  </si>
  <si>
    <t>Swedbank Robur Funds</t>
  </si>
  <si>
    <r>
      <rPr>
        <b/>
        <sz val="8"/>
        <rFont val="Arial"/>
        <family val="2"/>
      </rPr>
      <t>Pernille Erenbjerg</t>
    </r>
    <r>
      <rPr>
        <sz val="8"/>
        <rFont val="Arial"/>
        <family val="2"/>
      </rPr>
      <t xml:space="preserve">
Master of Science (Economics and Business) 
Board member since 2017.
Born 1967.</t>
    </r>
  </si>
  <si>
    <t>Alecta</t>
  </si>
  <si>
    <t>Nordea Fonden</t>
  </si>
  <si>
    <t>Sampo Plc</t>
  </si>
  <si>
    <t>No.of shares, mill</t>
  </si>
  <si>
    <t>Largest shareholders</t>
  </si>
  <si>
    <r>
      <rPr>
        <b/>
        <sz val="8"/>
        <rFont val="Arial"/>
        <family val="2"/>
      </rPr>
      <t>Robin Lawther</t>
    </r>
    <r>
      <rPr>
        <sz val="8"/>
        <rFont val="Arial"/>
        <family val="2"/>
      </rPr>
      <t xml:space="preserve">
BA Honours (Economics)  and MSc (Accounting &amp; Finance).
Board member since 2014.
Born 1961.</t>
    </r>
  </si>
  <si>
    <t>BBB</t>
  </si>
  <si>
    <t>AT1 in March 2015 issue rating</t>
  </si>
  <si>
    <r>
      <rPr>
        <b/>
        <sz val="8"/>
        <rFont val="Arial"/>
        <family val="2"/>
      </rPr>
      <t>Sarah Russell</t>
    </r>
    <r>
      <rPr>
        <sz val="8"/>
        <rFont val="Arial"/>
        <family val="2"/>
      </rPr>
      <t xml:space="preserve">
Master of Applied Finance.
Board member since 2010.
Born 1962.</t>
    </r>
  </si>
  <si>
    <t>AT1 in Sep 2014 issue rating</t>
  </si>
  <si>
    <t>Aaa*</t>
  </si>
  <si>
    <t>Nordea Mortgage Bank Plc</t>
  </si>
  <si>
    <t>AAA*</t>
  </si>
  <si>
    <t>Nordea Kredit Realkreditaktieselskab</t>
  </si>
  <si>
    <t>Nordea Hypotek AB (publ)</t>
  </si>
  <si>
    <t>AA (low)</t>
  </si>
  <si>
    <t>R-1 (mid)</t>
  </si>
  <si>
    <t>AA-</t>
  </si>
  <si>
    <t>F1+</t>
  </si>
  <si>
    <t>A-1+</t>
  </si>
  <si>
    <t>Aa3</t>
  </si>
  <si>
    <t>P-1</t>
  </si>
  <si>
    <t>Long</t>
  </si>
  <si>
    <t>Short</t>
  </si>
  <si>
    <r>
      <rPr>
        <b/>
        <sz val="8"/>
        <rFont val="Arial"/>
        <family val="2"/>
      </rPr>
      <t>Casper von Koskull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President and Group CEO </t>
    </r>
    <r>
      <rPr>
        <sz val="8"/>
        <rFont val="Arial"/>
        <family val="2"/>
      </rPr>
      <t xml:space="preserve">
Member of Group Executive Management since 2010.
Born 1960.</t>
    </r>
  </si>
  <si>
    <r>
      <rPr>
        <b/>
        <sz val="8"/>
        <rFont val="Arial"/>
        <family val="2"/>
      </rPr>
      <t>Birger Steen</t>
    </r>
    <r>
      <rPr>
        <sz val="8"/>
        <rFont val="Arial"/>
        <family val="2"/>
      </rPr>
      <t xml:space="preserve">
MSc (Computer Science) and MBA.
Board member since 2015.
Born 1966.</t>
    </r>
  </si>
  <si>
    <t>DBRS</t>
  </si>
  <si>
    <t>Fitch</t>
  </si>
  <si>
    <t>S&amp;P</t>
  </si>
  <si>
    <t>Moody's</t>
  </si>
  <si>
    <t>Rating</t>
  </si>
  <si>
    <t>Group Executive Management</t>
  </si>
  <si>
    <t>Board of Directors</t>
  </si>
  <si>
    <t>Nordea in brief</t>
  </si>
  <si>
    <t xml:space="preserve"> - Assets under Management</t>
  </si>
  <si>
    <t xml:space="preserve"> - Solvency</t>
  </si>
  <si>
    <t xml:space="preserve"> - Life &amp; Pensions</t>
  </si>
  <si>
    <t xml:space="preserve"> - Asset Management</t>
  </si>
  <si>
    <t xml:space="preserve"> - Wholesale Banking Financial highlights</t>
  </si>
  <si>
    <t xml:space="preserve"> - Nordea Finance</t>
  </si>
  <si>
    <t xml:space="preserve"> - Commercial &amp; Business Banking  Financial highlights</t>
  </si>
  <si>
    <t>Commercial &amp; Business Banking</t>
  </si>
  <si>
    <t>Business areas</t>
  </si>
  <si>
    <t xml:space="preserve"> - Contacts and financial calendar</t>
  </si>
  <si>
    <t xml:space="preserve"> - Market development - interest rates</t>
  </si>
  <si>
    <t xml:space="preserve"> - Net loan losses</t>
  </si>
  <si>
    <t xml:space="preserve"> - Macroeconomic data </t>
  </si>
  <si>
    <t xml:space="preserve"> - Other expenses</t>
  </si>
  <si>
    <t xml:space="preserve"> - Net interest income development</t>
  </si>
  <si>
    <t>General information &amp; Macro</t>
  </si>
  <si>
    <t xml:space="preserve"> - Business area overview</t>
  </si>
  <si>
    <t xml:space="preserve"> - Quarterly development Balance sheet</t>
  </si>
  <si>
    <t xml:space="preserve"> - Liquidity buffer</t>
  </si>
  <si>
    <t xml:space="preserve"> - Quarterly development</t>
  </si>
  <si>
    <t xml:space="preserve"> - Short-term funding</t>
  </si>
  <si>
    <t xml:space="preserve"> - Capital position</t>
  </si>
  <si>
    <t xml:space="preserve"> - Ratios and key figures</t>
  </si>
  <si>
    <t xml:space="preserve"> - LTV distribution</t>
  </si>
  <si>
    <t>Key financial figures</t>
  </si>
  <si>
    <t xml:space="preserve"> - Loans and impairment</t>
  </si>
  <si>
    <t xml:space="preserve"> - Lending, loan losses and impaired loans</t>
  </si>
  <si>
    <t xml:space="preserve"> - Nordea’s largest shareholders</t>
  </si>
  <si>
    <t>Risk, liquidity and capital management</t>
  </si>
  <si>
    <t xml:space="preserve"> - Rating</t>
  </si>
  <si>
    <t xml:space="preserve"> - Group Functions, Other Eliminations</t>
  </si>
  <si>
    <t xml:space="preserve"> - Nordea in brief</t>
  </si>
  <si>
    <t>Group Functions</t>
  </si>
  <si>
    <t>Nordea overview</t>
  </si>
  <si>
    <t>Contents</t>
  </si>
  <si>
    <t>Overview</t>
  </si>
  <si>
    <t/>
  </si>
  <si>
    <t>Total deposits</t>
  </si>
  <si>
    <t>-</t>
  </si>
  <si>
    <t>Household deposits</t>
  </si>
  <si>
    <t>Corporate deposits</t>
  </si>
  <si>
    <t>Total lending</t>
  </si>
  <si>
    <t>Consumer lending</t>
  </si>
  <si>
    <t>Household mortgage lending</t>
  </si>
  <si>
    <t>Lending to corporates</t>
  </si>
  <si>
    <t xml:space="preserve">Total liabilities and equity </t>
  </si>
  <si>
    <t>Volumes, EURbn:</t>
  </si>
  <si>
    <t xml:space="preserve">Total equity </t>
  </si>
  <si>
    <t>Number of employees (FTEs)</t>
  </si>
  <si>
    <t xml:space="preserve">Retained earnings </t>
  </si>
  <si>
    <t>Risk exposure amount (REA)</t>
  </si>
  <si>
    <t xml:space="preserve">Other reserves </t>
  </si>
  <si>
    <t>Economic capital (EC)</t>
  </si>
  <si>
    <t xml:space="preserve">Share premium reserve </t>
  </si>
  <si>
    <t xml:space="preserve">Share capital </t>
  </si>
  <si>
    <t>ROCAR, %</t>
  </si>
  <si>
    <t xml:space="preserve">Non-controlling interests </t>
  </si>
  <si>
    <t>Cost/income ratio, %</t>
  </si>
  <si>
    <t>Operating profit</t>
  </si>
  <si>
    <t>Equity</t>
  </si>
  <si>
    <t>14.0</t>
  </si>
  <si>
    <t>Net loan losses</t>
  </si>
  <si>
    <t xml:space="preserve">Total liabilities </t>
  </si>
  <si>
    <t>13.4</t>
  </si>
  <si>
    <t>15.8</t>
  </si>
  <si>
    <t>16.7</t>
  </si>
  <si>
    <t>17.5</t>
  </si>
  <si>
    <t>17.7</t>
  </si>
  <si>
    <t>24.6</t>
  </si>
  <si>
    <t>23.5</t>
  </si>
  <si>
    <t>24.3</t>
  </si>
  <si>
    <t xml:space="preserve">Total operating expenses  </t>
  </si>
  <si>
    <t>Liabilities held for sale</t>
  </si>
  <si>
    <t xml:space="preserve">Subordinated liabilities </t>
  </si>
  <si>
    <t>Other expenses</t>
  </si>
  <si>
    <t xml:space="preserve">Retirement benefit obligations </t>
  </si>
  <si>
    <t>Staff costs</t>
  </si>
  <si>
    <t xml:space="preserve">Provisions </t>
  </si>
  <si>
    <t xml:space="preserve">Total operating income  </t>
  </si>
  <si>
    <t xml:space="preserve">Deferred tax liabilities </t>
  </si>
  <si>
    <t>17.9</t>
  </si>
  <si>
    <t>12.1</t>
  </si>
  <si>
    <t>12.5</t>
  </si>
  <si>
    <t>13.2</t>
  </si>
  <si>
    <t>9.1</t>
  </si>
  <si>
    <t>9.5</t>
  </si>
  <si>
    <t>16.2</t>
  </si>
  <si>
    <t>18.1</t>
  </si>
  <si>
    <t>20.6</t>
  </si>
  <si>
    <t>21.6</t>
  </si>
  <si>
    <t>Other income</t>
  </si>
  <si>
    <t xml:space="preserve">Accrued expenses and prepaid income </t>
  </si>
  <si>
    <t>27.3</t>
  </si>
  <si>
    <t>26.4</t>
  </si>
  <si>
    <t>7.0</t>
  </si>
  <si>
    <t>7.4</t>
  </si>
  <si>
    <t>11.4</t>
  </si>
  <si>
    <t>12.2</t>
  </si>
  <si>
    <t>14.3</t>
  </si>
  <si>
    <t>15.7</t>
  </si>
  <si>
    <t>17.6</t>
  </si>
  <si>
    <t>18.5</t>
  </si>
  <si>
    <t>Equity method</t>
  </si>
  <si>
    <t xml:space="preserve">Other liabilities </t>
  </si>
  <si>
    <t>7.5</t>
  </si>
  <si>
    <t>8.5</t>
  </si>
  <si>
    <t>10.3</t>
  </si>
  <si>
    <t>11.2</t>
  </si>
  <si>
    <t>13.1</t>
  </si>
  <si>
    <t>14.9</t>
  </si>
  <si>
    <t>16.5</t>
  </si>
  <si>
    <t>NFV</t>
  </si>
  <si>
    <t xml:space="preserve">Current tax liabilities </t>
  </si>
  <si>
    <t>Net fee and commission income</t>
  </si>
  <si>
    <t xml:space="preserve">Fair value changes of hedged items in portfolio hedge of interest rate risk </t>
  </si>
  <si>
    <t xml:space="preserve">Derivatives </t>
  </si>
  <si>
    <t>157.1</t>
  </si>
  <si>
    <t>125.6</t>
  </si>
  <si>
    <t>158.1</t>
  </si>
  <si>
    <t>187.4</t>
  </si>
  <si>
    <t>218.3</t>
  </si>
  <si>
    <t>232.1</t>
  </si>
  <si>
    <t>262.2</t>
  </si>
  <si>
    <t>288.2</t>
  </si>
  <si>
    <t>Assets under management, EURbn</t>
  </si>
  <si>
    <t>Chg</t>
  </si>
  <si>
    <t>EURm</t>
  </si>
  <si>
    <t xml:space="preserve">Debt securities in issue </t>
  </si>
  <si>
    <t>21.8</t>
  </si>
  <si>
    <t>22.1</t>
  </si>
  <si>
    <t>24.1</t>
  </si>
  <si>
    <t>19.7</t>
  </si>
  <si>
    <t>15.3</t>
  </si>
  <si>
    <t>11.3</t>
  </si>
  <si>
    <t>11.5</t>
  </si>
  <si>
    <t>10.6</t>
  </si>
  <si>
    <t>11.6</t>
  </si>
  <si>
    <t xml:space="preserve">Return on equity, % </t>
  </si>
  <si>
    <t xml:space="preserve">Liabilities to policyholders </t>
  </si>
  <si>
    <t>18.7</t>
  </si>
  <si>
    <t>18.9</t>
  </si>
  <si>
    <t>20.1</t>
  </si>
  <si>
    <t>Weighted average number of diluted shares, million</t>
  </si>
  <si>
    <t>Nordea Group</t>
  </si>
  <si>
    <t>Group Functions, Other and Eliminations</t>
  </si>
  <si>
    <t>Wholesale Banking</t>
  </si>
  <si>
    <t>Personal Banking</t>
  </si>
  <si>
    <t>Deposits in pooled schemes and unit-linked investment contacts</t>
  </si>
  <si>
    <t>16.8</t>
  </si>
  <si>
    <t xml:space="preserve">Deposits and borrowings from the public </t>
  </si>
  <si>
    <t>5.09</t>
  </si>
  <si>
    <t>5.29</t>
  </si>
  <si>
    <t>5.56</t>
  </si>
  <si>
    <t>6.07</t>
  </si>
  <si>
    <t>6.47</t>
  </si>
  <si>
    <t>6.96</t>
  </si>
  <si>
    <t>7.27</t>
  </si>
  <si>
    <t>7.69</t>
  </si>
  <si>
    <t xml:space="preserve">Deposits by credit institutions </t>
  </si>
  <si>
    <t>0.50</t>
  </si>
  <si>
    <t>0.20</t>
  </si>
  <si>
    <t>0.25</t>
  </si>
  <si>
    <t>0.29</t>
  </si>
  <si>
    <t>0.26</t>
  </si>
  <si>
    <t>0.34</t>
  </si>
  <si>
    <t>0.43</t>
  </si>
  <si>
    <t>0.62</t>
  </si>
  <si>
    <t>0.64</t>
  </si>
  <si>
    <t>290.9</t>
  </si>
  <si>
    <t>300.2</t>
  </si>
  <si>
    <t>317.4</t>
  </si>
  <si>
    <t>6.4</t>
  </si>
  <si>
    <t>-46.9</t>
  </si>
  <si>
    <t>78.6</t>
  </si>
  <si>
    <t>3.7</t>
  </si>
  <si>
    <t>-24.4</t>
  </si>
  <si>
    <t>44.6</t>
  </si>
  <si>
    <t>9.2</t>
  </si>
  <si>
    <t>8.2</t>
  </si>
  <si>
    <t>Total shareholders' return, %</t>
  </si>
  <si>
    <t>Liabilities</t>
  </si>
  <si>
    <t>8.90</t>
  </si>
  <si>
    <t>3.90</t>
  </si>
  <si>
    <t>7.10</t>
  </si>
  <si>
    <t>8.16</t>
  </si>
  <si>
    <t>5.98</t>
  </si>
  <si>
    <t>7.24</t>
  </si>
  <si>
    <t>9.78</t>
  </si>
  <si>
    <t>9.68</t>
  </si>
  <si>
    <t>10.15</t>
  </si>
  <si>
    <t>0.93</t>
  </si>
  <si>
    <t>0.79</t>
  </si>
  <si>
    <t>0.60</t>
  </si>
  <si>
    <t>0.66</t>
  </si>
  <si>
    <t>0.65</t>
  </si>
  <si>
    <t>0.77</t>
  </si>
  <si>
    <t>0.83</t>
  </si>
  <si>
    <t>0.91</t>
  </si>
  <si>
    <t xml:space="preserve">Diluted earnings per share, EUR </t>
  </si>
  <si>
    <t xml:space="preserve">Total assets </t>
  </si>
  <si>
    <t>7.22</t>
  </si>
  <si>
    <t>7.47</t>
  </si>
  <si>
    <t>Ratios and key figures</t>
  </si>
  <si>
    <t>Assets held for sale</t>
  </si>
  <si>
    <t>-10.4</t>
  </si>
  <si>
    <t>-2.6</t>
  </si>
  <si>
    <t>28.7</t>
  </si>
  <si>
    <t xml:space="preserve">Prepaid expenses and accrued income </t>
  </si>
  <si>
    <t>8.46</t>
  </si>
  <si>
    <t>7.52</t>
  </si>
  <si>
    <t>8.85</t>
  </si>
  <si>
    <t xml:space="preserve">Other assets </t>
  </si>
  <si>
    <t>0.19</t>
  </si>
  <si>
    <t>0.22</t>
  </si>
  <si>
    <t>Diluted earnings per share, EUR</t>
  </si>
  <si>
    <t xml:space="preserve">Retirement benefit assets 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</si>
  <si>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</si>
  <si>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</si>
  <si>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</si>
  <si>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</si>
  <si>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</si>
  <si>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</si>
  <si>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</si>
  <si>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</si>
  <si>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</si>
  <si>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</si>
  <si>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Net profit for the period</t>
  </si>
  <si>
    <t xml:space="preserve">Current tax assets </t>
  </si>
  <si>
    <t xml:space="preserve">Deferred tax assets </t>
  </si>
  <si>
    <t>Net profit for the period from discontinued operations after tax</t>
  </si>
  <si>
    <t>Investment property</t>
  </si>
  <si>
    <t>Net profit (continuing operations)</t>
  </si>
  <si>
    <t xml:space="preserve">Property and equipment </t>
  </si>
  <si>
    <t>Income tax expense</t>
  </si>
  <si>
    <t>Net profit for period from continuing operations</t>
  </si>
  <si>
    <t xml:space="preserve">Intangible assets </t>
  </si>
  <si>
    <t xml:space="preserve">Investments in associated undertakings </t>
  </si>
  <si>
    <t>Profit before loan losses</t>
  </si>
  <si>
    <t>Total operating expenses</t>
  </si>
  <si>
    <t>Assets in pooled schemes and unit-linked investment contact</t>
  </si>
  <si>
    <t>Shares</t>
  </si>
  <si>
    <t>Depreciation tangible and intangible assets</t>
  </si>
  <si>
    <t xml:space="preserve">Financial instruments pledged as collateral </t>
  </si>
  <si>
    <t>11 24</t>
  </si>
  <si>
    <t xml:space="preserve">Interest-bearing securities </t>
  </si>
  <si>
    <t xml:space="preserve">Loans to the public </t>
  </si>
  <si>
    <t xml:space="preserve">Loans to credit institutions </t>
  </si>
  <si>
    <t>Total operating income</t>
  </si>
  <si>
    <t>Loans to central banks</t>
  </si>
  <si>
    <t xml:space="preserve">Cash and balances with central banks </t>
  </si>
  <si>
    <t>Net result from items at fair value</t>
  </si>
  <si>
    <t>Assets</t>
  </si>
  <si>
    <t xml:space="preserve">Net fee and commission income </t>
  </si>
  <si>
    <t>Net interest income</t>
  </si>
  <si>
    <t>Q1</t>
  </si>
  <si>
    <t>Q2</t>
  </si>
  <si>
    <t>Balance sheet</t>
  </si>
  <si>
    <t>Income statement</t>
  </si>
  <si>
    <t>Historical numbers for 2014 restated following that IT Poland is included in continuing operations</t>
  </si>
  <si>
    <t>NII end of period</t>
  </si>
  <si>
    <t xml:space="preserve">   * of which FX</t>
  </si>
  <si>
    <t>Other*</t>
  </si>
  <si>
    <t>Day count</t>
  </si>
  <si>
    <t>Deposit volume</t>
  </si>
  <si>
    <t>Lending volume</t>
  </si>
  <si>
    <t>Volume driven NII</t>
  </si>
  <si>
    <t>Deposit margin</t>
  </si>
  <si>
    <t>Lending margin</t>
  </si>
  <si>
    <t>Margin driven NII</t>
  </si>
  <si>
    <t>NII beginning of period</t>
  </si>
  <si>
    <t>Other (incl Treasury)*</t>
  </si>
  <si>
    <r>
      <t>Change in Net interest income</t>
    </r>
    <r>
      <rPr>
        <b/>
        <sz val="8"/>
        <color theme="3"/>
        <rFont val="Arial"/>
        <family val="2"/>
      </rPr>
      <t xml:space="preserve"> (EURm)</t>
    </r>
  </si>
  <si>
    <r>
      <rPr>
        <sz val="8"/>
        <color rgb="FF000000"/>
        <rFont val="Arial"/>
        <family val="2"/>
      </rPr>
      <t>- of which collective</t>
    </r>
  </si>
  <si>
    <r>
      <rPr>
        <sz val="8"/>
        <color rgb="FF000000"/>
        <rFont val="Arial"/>
        <family val="2"/>
      </rPr>
      <t>- of which individual</t>
    </r>
  </si>
  <si>
    <r>
      <rPr>
        <sz val="8"/>
        <color rgb="FF000000"/>
        <rFont val="Arial"/>
        <family val="2"/>
      </rPr>
      <t>Loan loss ratio, basis points</t>
    </r>
    <r>
      <rPr>
        <vertAlign val="superscript"/>
        <sz val="8"/>
        <color rgb="FF000000"/>
        <rFont val="Arial"/>
        <family val="2"/>
      </rPr>
      <t xml:space="preserve"> </t>
    </r>
  </si>
  <si>
    <t>Q3</t>
  </si>
  <si>
    <t>Q4</t>
  </si>
  <si>
    <t>Full year</t>
  </si>
  <si>
    <t>Key ratios</t>
  </si>
  <si>
    <r>
      <rPr>
        <b/>
        <sz val="8"/>
        <color rgb="FF000000"/>
        <rFont val="Arial"/>
        <family val="2"/>
      </rPr>
      <t xml:space="preserve">Net loan losses </t>
    </r>
  </si>
  <si>
    <r>
      <rPr>
        <b/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</si>
  <si>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Off-balance sheet items</t>
    </r>
  </si>
  <si>
    <r>
      <rPr>
        <sz val="8"/>
        <color rgb="FF000000"/>
        <rFont val="Arial"/>
        <family val="2"/>
      </rPr>
      <t>Reversal of previous provisions</t>
    </r>
  </si>
  <si>
    <r>
      <rPr>
        <sz val="8"/>
        <color rgb="FF000000"/>
        <rFont val="Arial"/>
        <family val="2"/>
      </rPr>
      <t>Provisions</t>
    </r>
  </si>
  <si>
    <r>
      <rPr>
        <sz val="8"/>
        <color rgb="FF000000"/>
        <rFont val="Arial"/>
        <family val="2"/>
      </rPr>
      <t xml:space="preserve">Allowances to cover realised loan losses </t>
    </r>
  </si>
  <si>
    <r>
      <rPr>
        <sz val="8"/>
        <color rgb="FF000000"/>
        <rFont val="Arial"/>
        <family val="2"/>
      </rPr>
      <t>Realised loan losses</t>
    </r>
  </si>
  <si>
    <r>
      <rPr>
        <b/>
        <sz val="8"/>
        <color rgb="FF000000"/>
        <rFont val="Arial"/>
        <family val="2"/>
      </rPr>
      <t>Loans to the public</t>
    </r>
  </si>
  <si>
    <r>
      <rPr>
        <sz val="8"/>
        <color rgb="FF000000"/>
        <rFont val="Arial"/>
        <family val="2"/>
      </rPr>
      <t>Recoveries on previous realised loan losses</t>
    </r>
  </si>
  <si>
    <r>
      <rPr>
        <b/>
        <sz val="8"/>
        <color rgb="FF000000"/>
        <rFont val="Arial"/>
        <family val="2"/>
      </rPr>
      <t>Loans to credit institutions</t>
    </r>
  </si>
  <si>
    <r>
      <rPr>
        <sz val="8"/>
        <color rgb="FF000000"/>
        <rFont val="Arial"/>
        <family val="2"/>
      </rPr>
      <t>0</t>
    </r>
  </si>
  <si>
    <r>
      <rPr>
        <b/>
        <sz val="8"/>
        <color rgb="FF000000"/>
        <rFont val="Arial"/>
        <family val="2"/>
      </rPr>
      <t>Loan losses divided by class</t>
    </r>
  </si>
  <si>
    <r>
      <rPr>
        <sz val="8"/>
        <color rgb="FF000000"/>
        <rFont val="Arial"/>
        <family val="2"/>
      </rPr>
      <t>EURm</t>
    </r>
  </si>
  <si>
    <r>
      <rPr>
        <b/>
        <sz val="8"/>
        <color rgb="FF000000"/>
        <rFont val="Arial"/>
        <family val="2"/>
      </rPr>
      <t>Total</t>
    </r>
  </si>
  <si>
    <r>
      <rPr>
        <sz val="8"/>
        <color rgb="FF000000"/>
        <rFont val="Arial"/>
        <family val="2"/>
      </rPr>
      <t>Other</t>
    </r>
    <r>
      <rPr>
        <vertAlign val="superscript"/>
        <sz val="8"/>
        <color rgb="FF000000"/>
        <rFont val="Arial"/>
        <family val="2"/>
      </rPr>
      <t xml:space="preserve"> </t>
    </r>
  </si>
  <si>
    <t xml:space="preserve">Rents, premises and real estate </t>
  </si>
  <si>
    <t>Postage, transportation, telephone and office expenses</t>
  </si>
  <si>
    <r>
      <rPr>
        <sz val="8"/>
        <color rgb="FF000000"/>
        <rFont val="Arial"/>
        <family val="2"/>
      </rPr>
      <t>Marketing and representation</t>
    </r>
  </si>
  <si>
    <r>
      <rPr>
        <sz val="8"/>
        <color rgb="FF000000"/>
        <rFont val="Arial"/>
        <family val="2"/>
      </rPr>
      <t>Information technology</t>
    </r>
  </si>
  <si>
    <r>
      <rPr>
        <sz val="8"/>
        <color rgb="FF000000"/>
        <rFont val="Arial"/>
        <family val="2"/>
      </rPr>
      <t>Other</t>
    </r>
  </si>
  <si>
    <r>
      <rPr>
        <sz val="8"/>
        <color rgb="FF000000"/>
        <rFont val="Arial"/>
        <family val="2"/>
      </rPr>
      <t>Guarantees</t>
    </r>
  </si>
  <si>
    <r>
      <rPr>
        <sz val="8"/>
        <color rgb="FF000000"/>
        <rFont val="Arial"/>
        <family val="2"/>
      </rPr>
      <t>Lending Products</t>
    </r>
  </si>
  <si>
    <r>
      <rPr>
        <sz val="8"/>
        <color rgb="FF000000"/>
        <rFont val="Arial"/>
        <family val="2"/>
      </rPr>
      <t>Cards</t>
    </r>
  </si>
  <si>
    <r>
      <rPr>
        <sz val="8"/>
        <color rgb="FF000000"/>
        <rFont val="Arial"/>
        <family val="2"/>
      </rPr>
      <t xml:space="preserve">Payments  </t>
    </r>
  </si>
  <si>
    <r>
      <rPr>
        <sz val="8"/>
        <color rgb="FF000000"/>
        <rFont val="Arial"/>
        <family val="2"/>
      </rPr>
      <t>Custody and issuer services</t>
    </r>
    <r>
      <rPr>
        <sz val="8"/>
        <rFont val="Arial"/>
        <family val="2"/>
      </rPr>
      <t xml:space="preserve">
</t>
    </r>
  </si>
  <si>
    <t>Brokerage, securities issues and corporate finance</t>
  </si>
  <si>
    <r>
      <rPr>
        <sz val="8"/>
        <color rgb="FF000000"/>
        <rFont val="Arial"/>
        <family val="2"/>
      </rPr>
      <t>Deposit Products</t>
    </r>
  </si>
  <si>
    <r>
      <rPr>
        <sz val="8"/>
        <color rgb="FF000000"/>
        <rFont val="Arial"/>
        <family val="2"/>
      </rPr>
      <t>Life &amp; Pensions</t>
    </r>
  </si>
  <si>
    <r>
      <rPr>
        <sz val="8"/>
        <color rgb="FF000000"/>
        <rFont val="Arial"/>
        <family val="2"/>
      </rPr>
      <t>Asset management commissions</t>
    </r>
  </si>
  <si>
    <t>Employees (FTEs)</t>
  </si>
  <si>
    <t>Equity method &amp; other income</t>
  </si>
  <si>
    <t>Total</t>
  </si>
  <si>
    <t>SWE</t>
  </si>
  <si>
    <t>NOR</t>
  </si>
  <si>
    <t>FIN</t>
  </si>
  <si>
    <t>DEN</t>
  </si>
  <si>
    <t>Personal Banking - Divisional breakdown</t>
  </si>
  <si>
    <t>Lending to households</t>
  </si>
  <si>
    <t>EURbn</t>
  </si>
  <si>
    <t>Chg local curr. %</t>
  </si>
  <si>
    <t>Chg %</t>
  </si>
  <si>
    <t>Personal Banking - Volumes</t>
  </si>
  <si>
    <t>Risk Exposure Amount (REA)</t>
  </si>
  <si>
    <t>ROCAR.%</t>
  </si>
  <si>
    <t>Cost/income ratio. %</t>
  </si>
  <si>
    <r>
      <t xml:space="preserve">Chg local curr. </t>
    </r>
    <r>
      <rPr>
        <b/>
        <sz val="9"/>
        <color theme="4" tint="-0.249977111117893"/>
        <rFont val="Arial"/>
        <family val="2"/>
      </rPr>
      <t>%</t>
    </r>
  </si>
  <si>
    <t>Personal Banking - Financial highlights</t>
  </si>
  <si>
    <t>Personal Banking Finland - Volumes</t>
  </si>
  <si>
    <t>Personal Banking Finland - Financial highlights</t>
  </si>
  <si>
    <t>Personal Banking Finland</t>
  </si>
  <si>
    <t>Personal Banking Denmark - Volumes</t>
  </si>
  <si>
    <t>Personal Banking Denmark - Financial highlights</t>
  </si>
  <si>
    <t>Personal Banking Denmark</t>
  </si>
  <si>
    <t>Personal Banking Sweden - Volumes</t>
  </si>
  <si>
    <t>Personal Banking Sweden - Financial highlights</t>
  </si>
  <si>
    <t>Personal Banking Sweden</t>
  </si>
  <si>
    <t>Personal Banking Norway - Volumes</t>
  </si>
  <si>
    <t>Personal Banking Norway - Financial highlights</t>
  </si>
  <si>
    <t>Personal Banking Norway</t>
  </si>
  <si>
    <t>Total expenses incl. allocations</t>
  </si>
  <si>
    <t>Total income incl. allocations</t>
  </si>
  <si>
    <t>Q1/14</t>
  </si>
  <si>
    <t>Personal Banking Other - Financial highlights</t>
  </si>
  <si>
    <t>Personal Banking Other</t>
  </si>
  <si>
    <t>Commercial &amp; Business Banking - Volumes</t>
  </si>
  <si>
    <t>Commercial &amp; Business Banking - Financial highlights</t>
  </si>
  <si>
    <t>Total volume</t>
  </si>
  <si>
    <t>Unsecured Lending</t>
  </si>
  <si>
    <t>Bank Channel</t>
  </si>
  <si>
    <t>Car Finance</t>
  </si>
  <si>
    <t>Equipment Finance</t>
  </si>
  <si>
    <t>Sales Finance</t>
  </si>
  <si>
    <t>Nordea Finance - New business volume by Concept</t>
  </si>
  <si>
    <t xml:space="preserve">Consumer credits </t>
  </si>
  <si>
    <t>Working capital</t>
  </si>
  <si>
    <t>Investment credits</t>
  </si>
  <si>
    <t>Nordea Finance - Volumes by Product Class</t>
  </si>
  <si>
    <t>Nordea Finance - Financial highlights</t>
  </si>
  <si>
    <t>Russia</t>
  </si>
  <si>
    <t>Wholesale Banking - Volumes</t>
  </si>
  <si>
    <t>Wholesale Banking - Financial highlights</t>
  </si>
  <si>
    <t>Private Banking</t>
  </si>
  <si>
    <t>Life &amp; Pensions</t>
  </si>
  <si>
    <t>Asset Mgmt</t>
  </si>
  <si>
    <t>Income/AuM in bp p.a.</t>
  </si>
  <si>
    <t>Asset Management - Financial highlights</t>
  </si>
  <si>
    <t>Total Assets under Management</t>
  </si>
  <si>
    <t>Of which non-guaranteed</t>
  </si>
  <si>
    <t>of which guaranteed</t>
  </si>
  <si>
    <t>Total Market Return AuM</t>
  </si>
  <si>
    <t>of which non-guaranteed *)</t>
  </si>
  <si>
    <t>Life Group</t>
  </si>
  <si>
    <t>Sweden</t>
  </si>
  <si>
    <t>Norway</t>
  </si>
  <si>
    <t>Finland</t>
  </si>
  <si>
    <t>Denmark</t>
  </si>
  <si>
    <t>Percentage</t>
  </si>
  <si>
    <t>of which 0%</t>
  </si>
  <si>
    <t>of which 0-3%</t>
  </si>
  <si>
    <t>of which 3-5%</t>
  </si>
  <si>
    <t>of which &gt;5%</t>
  </si>
  <si>
    <t>Total Traditional AuM</t>
  </si>
  <si>
    <t>Poland</t>
  </si>
  <si>
    <t>Life &amp; Pensions -  Guaranteed client returns per category</t>
  </si>
  <si>
    <t>Net equity exposure %</t>
  </si>
  <si>
    <t>Total EURbn</t>
  </si>
  <si>
    <t>% of provisions</t>
  </si>
  <si>
    <t>Life &amp; Pensions - Asset allocation</t>
  </si>
  <si>
    <t>Financial buffers</t>
  </si>
  <si>
    <t>Profit from Pure risk products (not bundled with pension schemes) including Health &amp; Accident result.</t>
  </si>
  <si>
    <t>Profit Risk products</t>
  </si>
  <si>
    <t>Profit from unit linked and premium guarantee products including cost result and risk result.</t>
  </si>
  <si>
    <t>Profit Market Return products</t>
  </si>
  <si>
    <t>Contribution from risk result</t>
  </si>
  <si>
    <t>Contribution from cost result</t>
  </si>
  <si>
    <t>Profit-sharing of investment return from the Norwegian and Swedish business (individual portfolio).</t>
  </si>
  <si>
    <t>Profit sharing</t>
  </si>
  <si>
    <t>Life &amp; Pensions - Gross written premiums by market</t>
  </si>
  <si>
    <t>Fee contribution</t>
  </si>
  <si>
    <t>Premiums</t>
  </si>
  <si>
    <t>AuM, EURbn</t>
  </si>
  <si>
    <t>Return on Equity %</t>
  </si>
  <si>
    <t>Net funding costs / other profits</t>
  </si>
  <si>
    <t>Total product result</t>
  </si>
  <si>
    <t>Profit Traditional</t>
  </si>
  <si>
    <t xml:space="preserve">  Contribution from risk result</t>
  </si>
  <si>
    <t xml:space="preserve">  Contribution from cost result</t>
  </si>
  <si>
    <t xml:space="preserve">  Profit sharing</t>
  </si>
  <si>
    <t xml:space="preserve">  Fee contribution</t>
  </si>
  <si>
    <t>Traditional insurance</t>
  </si>
  <si>
    <t>Life &amp; Pensions - Profit drivers</t>
  </si>
  <si>
    <t>Life &amp; Pensions - Financial highlights</t>
  </si>
  <si>
    <t xml:space="preserve">Fixed income </t>
  </si>
  <si>
    <t>Equities</t>
  </si>
  <si>
    <t>Q4/14</t>
  </si>
  <si>
    <t>%</t>
  </si>
  <si>
    <t xml:space="preserve">Asset mix </t>
  </si>
  <si>
    <t>Institutional sales</t>
  </si>
  <si>
    <t>Retail funds</t>
  </si>
  <si>
    <t xml:space="preserve">Net inflow </t>
  </si>
  <si>
    <t>All Countries</t>
  </si>
  <si>
    <t>International</t>
  </si>
  <si>
    <t>All Products</t>
  </si>
  <si>
    <t>L&amp;P</t>
  </si>
  <si>
    <t>Inst Sales</t>
  </si>
  <si>
    <t>PB</t>
  </si>
  <si>
    <t>Retail Funds</t>
  </si>
  <si>
    <t xml:space="preserve">Broad based Assets under Management </t>
  </si>
  <si>
    <t>Inflow</t>
  </si>
  <si>
    <t>AuM</t>
  </si>
  <si>
    <t>Q4/08</t>
  </si>
  <si>
    <t>Q1/09</t>
  </si>
  <si>
    <t>Q2/09</t>
  </si>
  <si>
    <t>Q3/09</t>
  </si>
  <si>
    <t>Q4/09</t>
  </si>
  <si>
    <t>Q1/10</t>
  </si>
  <si>
    <t>Q2/10</t>
  </si>
  <si>
    <t>Q3/10</t>
  </si>
  <si>
    <t>Q4/10</t>
  </si>
  <si>
    <t>Q1/11</t>
  </si>
  <si>
    <t>Q2/11</t>
  </si>
  <si>
    <t>Q3/11</t>
  </si>
  <si>
    <t>Q4/11</t>
  </si>
  <si>
    <t>Q1/12</t>
  </si>
  <si>
    <t>Q2/12</t>
  </si>
  <si>
    <t>Q3/12</t>
  </si>
  <si>
    <t>Q4/12</t>
  </si>
  <si>
    <t>Q1/13</t>
  </si>
  <si>
    <t>Q2/13</t>
  </si>
  <si>
    <t>Q3/13</t>
  </si>
  <si>
    <t>Q4/13</t>
  </si>
  <si>
    <t>Q2/14</t>
  </si>
  <si>
    <t>Q3/14</t>
  </si>
  <si>
    <t>NORDEA</t>
  </si>
  <si>
    <t>&gt;90 days</t>
  </si>
  <si>
    <t>61-90 days</t>
  </si>
  <si>
    <t>31-60 days</t>
  </si>
  <si>
    <t>6-30 days</t>
  </si>
  <si>
    <t>Total lending to the public</t>
  </si>
  <si>
    <t>Corporate customers</t>
  </si>
  <si>
    <t>Total allowances and provisions</t>
  </si>
  <si>
    <t>Provisions for off balance sheet items</t>
  </si>
  <si>
    <t>Total allowances on balance sheet items</t>
  </si>
  <si>
    <t>Allowances for collectively assessed loans</t>
  </si>
  <si>
    <t>Allowances for individually assessed loans</t>
  </si>
  <si>
    <t>Total allowances / Impaired loans gross individually assessed (%)</t>
  </si>
  <si>
    <t>Allowances for collectively assessed loans / Impaired loans gross (%)</t>
  </si>
  <si>
    <t>Allowances individually assessed / Impaired loans gross (%)</t>
  </si>
  <si>
    <t>Impaired loans net</t>
  </si>
  <si>
    <t>Impaired loans gross</t>
  </si>
  <si>
    <t>Q1/17 1)</t>
  </si>
  <si>
    <t>Q2/17 1)</t>
  </si>
  <si>
    <t>Net</t>
  </si>
  <si>
    <t>Q2/13*</t>
  </si>
  <si>
    <t>Public sector</t>
  </si>
  <si>
    <t>Reverse repos</t>
  </si>
  <si>
    <t>Consumer</t>
  </si>
  <si>
    <t>Mortgage</t>
  </si>
  <si>
    <t>Corporate</t>
  </si>
  <si>
    <t>Excl. reversed repurchase agreements</t>
  </si>
  <si>
    <t>Lending to the public by country</t>
  </si>
  <si>
    <t>Household</t>
  </si>
  <si>
    <t>Total Corporate</t>
  </si>
  <si>
    <t xml:space="preserve">   Other, public and organisations</t>
  </si>
  <si>
    <t xml:space="preserve">   Utilities (distribution and production)</t>
  </si>
  <si>
    <t xml:space="preserve">   Telecommunication operators</t>
  </si>
  <si>
    <t xml:space="preserve">   Telecommunication equipment</t>
  </si>
  <si>
    <t xml:space="preserve">   IT software, hardware and services</t>
  </si>
  <si>
    <t xml:space="preserve">   Real estate management and investment</t>
  </si>
  <si>
    <t xml:space="preserve">   Other financial institutions</t>
  </si>
  <si>
    <t xml:space="preserve">   Banks</t>
  </si>
  <si>
    <t xml:space="preserve">   Health care and pharmaceuticals</t>
  </si>
  <si>
    <t xml:space="preserve">   Consumer staples (food, agriculture etc)</t>
  </si>
  <si>
    <t xml:space="preserve">   Retail trade</t>
  </si>
  <si>
    <t xml:space="preserve">   Media and leisure</t>
  </si>
  <si>
    <t xml:space="preserve">   Consumer durables (cars, appliances etc)</t>
  </si>
  <si>
    <t xml:space="preserve">   Transportation</t>
  </si>
  <si>
    <t xml:space="preserve">   Shipping and offshore</t>
  </si>
  <si>
    <t xml:space="preserve">   Construction and engineering</t>
  </si>
  <si>
    <t xml:space="preserve">   Industrial commercial services etc</t>
  </si>
  <si>
    <t xml:space="preserve">   Industrial capital goods</t>
  </si>
  <si>
    <t xml:space="preserve">   Other materials (chemical, building materials etc)</t>
  </si>
  <si>
    <t xml:space="preserve">   Paper and forest materials</t>
  </si>
  <si>
    <t xml:space="preserve">   Metals and mining materials</t>
  </si>
  <si>
    <t xml:space="preserve">   Energy (oil, gas etc)</t>
  </si>
  <si>
    <t>Outside Nordic</t>
  </si>
  <si>
    <t>Nordea</t>
  </si>
  <si>
    <t>Total incl. loans to central banks and credit inst.</t>
  </si>
  <si>
    <t>Total excl. off-balance</t>
  </si>
  <si>
    <t>HOUSEHOLD</t>
  </si>
  <si>
    <t>CORPORATE BY INDUSTRY</t>
  </si>
  <si>
    <t>total</t>
  </si>
  <si>
    <t>ratio, bps</t>
  </si>
  <si>
    <t>losses</t>
  </si>
  <si>
    <t>Provisioning</t>
  </si>
  <si>
    <t xml:space="preserve">  Allowances</t>
  </si>
  <si>
    <t>Impairment</t>
  </si>
  <si>
    <t>Loan loss</t>
  </si>
  <si>
    <t>Net loan</t>
  </si>
  <si>
    <t xml:space="preserve">TOTAL: NORDEA GROUP </t>
  </si>
  <si>
    <t>OTHER</t>
  </si>
  <si>
    <t>RUSSIA</t>
  </si>
  <si>
    <t>SWEDEN</t>
  </si>
  <si>
    <t>NORWAY</t>
  </si>
  <si>
    <t>FINLAND</t>
  </si>
  <si>
    <t>DENMARK</t>
  </si>
  <si>
    <t>ratio2,  %</t>
  </si>
  <si>
    <t>ratio, bps1</t>
  </si>
  <si>
    <t>net</t>
  </si>
  <si>
    <t xml:space="preserve">Provisioning </t>
  </si>
  <si>
    <t xml:space="preserve">Impairment </t>
  </si>
  <si>
    <t xml:space="preserve">Loan loss </t>
  </si>
  <si>
    <t>Loan losses</t>
  </si>
  <si>
    <t>Ferries</t>
  </si>
  <si>
    <t>Cruise</t>
  </si>
  <si>
    <t>Oil Services</t>
  </si>
  <si>
    <t>Floating Production</t>
  </si>
  <si>
    <t>Supply Vessels</t>
  </si>
  <si>
    <t>Drilling Rigs</t>
  </si>
  <si>
    <t>Other Shipping</t>
  </si>
  <si>
    <t>Car Carriers</t>
  </si>
  <si>
    <t>Container Ships</t>
  </si>
  <si>
    <t>RoRo Vessels</t>
  </si>
  <si>
    <t>Gas Tankers</t>
  </si>
  <si>
    <t>Dry Cargo</t>
  </si>
  <si>
    <t>Tankers (crude, product, chemical)</t>
  </si>
  <si>
    <t>31 Dec</t>
  </si>
  <si>
    <t>Diversification effect</t>
  </si>
  <si>
    <t>***LTV unindexed distribution where a loan is reported in the highest bucket</t>
  </si>
  <si>
    <t>**Other eligible assets</t>
  </si>
  <si>
    <t>80-90%</t>
  </si>
  <si>
    <t>70-80%</t>
  </si>
  <si>
    <t>60-70%</t>
  </si>
  <si>
    <t>Mortgage loans EURbn</t>
  </si>
  <si>
    <t>0.0</t>
  </si>
  <si>
    <t>50-60%</t>
  </si>
  <si>
    <t>40-50%</t>
  </si>
  <si>
    <t>˂40%</t>
  </si>
  <si>
    <t>Mortgage loans EURbn*</t>
  </si>
  <si>
    <t>Mortgage loans EURbn***</t>
  </si>
  <si>
    <t>70-100%**</t>
  </si>
  <si>
    <t>Loan-to-value distribution</t>
  </si>
  <si>
    <t>Leverage ratio, percentage</t>
  </si>
  <si>
    <t>Leverage ratio exposure, EURm</t>
  </si>
  <si>
    <t>Tier 1 capital, transitional definition, EURm</t>
  </si>
  <si>
    <t>Leverage ratio</t>
  </si>
  <si>
    <t>Deductions for investments in insurance companies</t>
  </si>
  <si>
    <t>Tier 2 capital</t>
  </si>
  <si>
    <t>Tier 1 capital</t>
  </si>
  <si>
    <t>Retail mortgages</t>
  </si>
  <si>
    <t>Corporate - Personal, Commercial &amp; Business Banking</t>
  </si>
  <si>
    <t>Corporate - Wholesale Banking</t>
  </si>
  <si>
    <t>Corporate total</t>
  </si>
  <si>
    <t>Institutions</t>
  </si>
  <si>
    <t>Asset class</t>
  </si>
  <si>
    <t>Risk-weight breakdown, % (Nordea Group)</t>
  </si>
  <si>
    <t>Additional capital requirement according to Basel I floor</t>
  </si>
  <si>
    <t>Sub total</t>
  </si>
  <si>
    <t>Additional risk exposure amount due to Article 3 CRR</t>
  </si>
  <si>
    <t>Operational risk</t>
  </si>
  <si>
    <t xml:space="preserve"> - banking book, Standardised Approach</t>
  </si>
  <si>
    <t xml:space="preserve"> - trading book, Standardised Approach</t>
  </si>
  <si>
    <t xml:space="preserve"> - trading book, Internal Approach</t>
  </si>
  <si>
    <t>Market risk</t>
  </si>
  <si>
    <t>Credit Value Adjustment Risk</t>
  </si>
  <si>
    <t xml:space="preserve"> - other</t>
  </si>
  <si>
    <t xml:space="preserve"> - retail</t>
  </si>
  <si>
    <t xml:space="preserve"> - sovereign</t>
  </si>
  <si>
    <t>Standardised</t>
  </si>
  <si>
    <t xml:space="preserve"> - items representing securitisation positions</t>
  </si>
  <si>
    <t xml:space="preserve"> - institutions</t>
  </si>
  <si>
    <t xml:space="preserve">  - foundation</t>
  </si>
  <si>
    <t xml:space="preserve">  - advanced</t>
  </si>
  <si>
    <t xml:space="preserve"> - corporate</t>
  </si>
  <si>
    <t>IRB</t>
  </si>
  <si>
    <t>Credit risk</t>
  </si>
  <si>
    <t>Risk Exposure Amount (Nordea Group)</t>
  </si>
  <si>
    <t>Additional capital requirement according to transitional rules</t>
  </si>
  <si>
    <t>Adjustment for transitional rules</t>
  </si>
  <si>
    <t>- other items</t>
  </si>
  <si>
    <t>- equity</t>
  </si>
  <si>
    <t>- collective investments undertakings (CIU)</t>
  </si>
  <si>
    <t>- institutions and corporates with a short-term credit assessment</t>
  </si>
  <si>
    <t>- covered bonds</t>
  </si>
  <si>
    <t>- associated with particularly high risk</t>
  </si>
  <si>
    <t>- in default</t>
  </si>
  <si>
    <t>- secured by mortgages on immovable property</t>
  </si>
  <si>
    <t>- retail</t>
  </si>
  <si>
    <t>- corporate</t>
  </si>
  <si>
    <t>- institutions</t>
  </si>
  <si>
    <t>- international organisations</t>
  </si>
  <si>
    <t>- multilateral development banks</t>
  </si>
  <si>
    <t xml:space="preserve"> - public sector entities</t>
  </si>
  <si>
    <t xml:space="preserve"> - regional governments or local authorities</t>
  </si>
  <si>
    <t>- central governments or central banks</t>
  </si>
  <si>
    <t xml:space="preserve">     - foundation</t>
  </si>
  <si>
    <t xml:space="preserve">     - advanced</t>
  </si>
  <si>
    <t xml:space="preserve">IRB </t>
  </si>
  <si>
    <t xml:space="preserve"> - of which counterparty credit risk</t>
  </si>
  <si>
    <t xml:space="preserve">Credit risk </t>
  </si>
  <si>
    <t>REA</t>
  </si>
  <si>
    <t>Min. capital requirement</t>
  </si>
  <si>
    <t>Minimum capital requirement and REA (Nordea Group)</t>
  </si>
  <si>
    <t>Foreign exchange risk</t>
  </si>
  <si>
    <t>Equity risk</t>
  </si>
  <si>
    <t>Capital requirement</t>
  </si>
  <si>
    <t>Capital requirements for market risk (Nordea Group)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</si>
  <si>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for the period </t>
    </r>
  </si>
  <si>
    <t>Common Equity Tier 1 capital</t>
  </si>
  <si>
    <t>Percentage points of REA</t>
  </si>
  <si>
    <t>Common Equity Tier 1 available to meet Capital Buffers</t>
  </si>
  <si>
    <t>Own funds</t>
  </si>
  <si>
    <t>SRB</t>
  </si>
  <si>
    <t>SII</t>
  </si>
  <si>
    <t>CCyB</t>
  </si>
  <si>
    <t>CCoB</t>
  </si>
  <si>
    <t>Capital Buffers</t>
  </si>
  <si>
    <t>Minimum Capital Requirement &amp; Capital Buffers (Nordea Group)</t>
  </si>
  <si>
    <t>Total Own Funds, excluding profit</t>
  </si>
  <si>
    <t>Common Equity Tier 1 capital, excluding profit</t>
  </si>
  <si>
    <t>Own Funds excluding profit (Nordea Group)</t>
  </si>
  <si>
    <t>Total regulatory adjustments to Tier 2 capital</t>
  </si>
  <si>
    <t>Other items, net</t>
  </si>
  <si>
    <t>Pension assets in excess of related liabilities</t>
  </si>
  <si>
    <t>Deduction for investments in credit institutions (50%)</t>
  </si>
  <si>
    <t>IRB provisions excess (+)</t>
  </si>
  <si>
    <t>Tier 2 capital before regulatory adjustments</t>
  </si>
  <si>
    <t>Tier 1 capital (net after deduction)</t>
  </si>
  <si>
    <t>Additional Tier 1 capital</t>
  </si>
  <si>
    <t>Total regulatory adjustments to Additional Tier 1 capital</t>
  </si>
  <si>
    <t>Additional Tier 1 capital before regulatory adjustments</t>
  </si>
  <si>
    <t>Common Equity Tier 1 capital (net after deduction)</t>
  </si>
  <si>
    <t>Total regulatory adjustments to Common Equity Tier 1 capital</t>
  </si>
  <si>
    <t>IRB provisions shortfall (-)</t>
  </si>
  <si>
    <t>Intangible assets</t>
  </si>
  <si>
    <t>Deferred tax assets</t>
  </si>
  <si>
    <t>Common Equity Tier 1 capital before regulatory adjustments</t>
  </si>
  <si>
    <t>Proposed/actual dividend</t>
  </si>
  <si>
    <t>Equity in the consolidated situation</t>
  </si>
  <si>
    <t>Calculation of own funds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</si>
  <si>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Includes EAD for on-balance, off-balance, derivatives and securities financing</t>
    </r>
  </si>
  <si>
    <t>Other non credit-obligation assets:</t>
  </si>
  <si>
    <t>- defaulted</t>
  </si>
  <si>
    <t>- not scored</t>
  </si>
  <si>
    <t>- scoring grades F</t>
  </si>
  <si>
    <t>- scoring grades E</t>
  </si>
  <si>
    <t>- scoring grades D</t>
  </si>
  <si>
    <t>- scoring grades C</t>
  </si>
  <si>
    <t>- scoring grades B</t>
  </si>
  <si>
    <t>- scoring grades A</t>
  </si>
  <si>
    <t>of which</t>
  </si>
  <si>
    <t>Retail, of which other retail:</t>
  </si>
  <si>
    <t>Retail, of which secured by real estate:</t>
  </si>
  <si>
    <t>- unrated</t>
  </si>
  <si>
    <t>- rating grades 1</t>
  </si>
  <si>
    <t>- rating grades 2</t>
  </si>
  <si>
    <t>- rating grades 3</t>
  </si>
  <si>
    <t>- rating grades 4</t>
  </si>
  <si>
    <t>- rating grades 5</t>
  </si>
  <si>
    <t>- rating grades 6</t>
  </si>
  <si>
    <t>Institutions, foundation IRB:</t>
  </si>
  <si>
    <t>Corporate, advanced IRB:</t>
  </si>
  <si>
    <t>Corporate, foundation IRB:</t>
  </si>
  <si>
    <t>Exposure-weighted average risk weight</t>
  </si>
  <si>
    <t>of which EAD for off-balance, EURm</t>
  </si>
  <si>
    <t>Off-balance exposure, EURm</t>
  </si>
  <si>
    <t>On-balance exposure, EURm</t>
  </si>
  <si>
    <t>Additional information on exposures for which internal models are used (Nordea Group)</t>
  </si>
  <si>
    <t>Baltics</t>
  </si>
  <si>
    <t>Nordea Eiendomskreditt AS</t>
  </si>
  <si>
    <t>Nordea Mortgage Bank</t>
  </si>
  <si>
    <t>Nordea Hypotek AB</t>
  </si>
  <si>
    <r>
      <t xml:space="preserve">Exposure value (EAD), EURm </t>
    </r>
    <r>
      <rPr>
        <b/>
        <sz val="8"/>
        <rFont val="Calibri"/>
        <family val="2"/>
      </rPr>
      <t>¹</t>
    </r>
  </si>
  <si>
    <t>Total capital ratios (excluding Basel I floor) % (Nordea Group)</t>
  </si>
  <si>
    <t>Common Equity Tier 1 capital ratio (excluding Hybrids) % (Nordea Group)</t>
  </si>
  <si>
    <t>Risk Exposure Amount, REA EURbn (Nordea Group)</t>
  </si>
  <si>
    <t>Economic Capital, EURbn (Nordea Group)</t>
  </si>
  <si>
    <r>
      <rPr>
        <vertAlign val="superscript"/>
        <sz val="7"/>
        <color theme="1"/>
        <rFont val="Arial"/>
        <family val="2"/>
      </rPr>
      <t>1</t>
    </r>
    <r>
      <rPr>
        <sz val="7"/>
        <color theme="1"/>
        <rFont val="Arial"/>
        <family val="2"/>
      </rPr>
      <t xml:space="preserve"> Including profit for the period </t>
    </r>
  </si>
  <si>
    <t>Capital Buffers total</t>
  </si>
  <si>
    <t>Total outstanding short-term issuance</t>
  </si>
  <si>
    <t>Short-term funding programs - weighted average original maturity of total issuance</t>
  </si>
  <si>
    <t>Diversification of Short-term funding programs</t>
  </si>
  <si>
    <t>Short-term funding</t>
  </si>
  <si>
    <t>Derivatives, net inflows/outflows</t>
  </si>
  <si>
    <t>Total liabilities and equity</t>
  </si>
  <si>
    <t>Derivatives</t>
  </si>
  <si>
    <t>Other liabilities</t>
  </si>
  <si>
    <t>Subordinated liabilities</t>
  </si>
  <si>
    <t>Issued other bonds</t>
  </si>
  <si>
    <t>Issued covered bonds</t>
  </si>
  <si>
    <t xml:space="preserve"> - of which other bonds</t>
  </si>
  <si>
    <t>Issued CDs&amp;CPs</t>
  </si>
  <si>
    <t xml:space="preserve"> - of which covered bonds</t>
  </si>
  <si>
    <t>Deposits by credit institutions</t>
  </si>
  <si>
    <t>Deposits and borrowings from public</t>
  </si>
  <si>
    <t>Debt securities in issue</t>
  </si>
  <si>
    <t>Total assets</t>
  </si>
  <si>
    <t xml:space="preserve"> - of which repos</t>
  </si>
  <si>
    <t>Interest-bearing securities incl. Treasury bills</t>
  </si>
  <si>
    <t>Loans to credit institutions</t>
  </si>
  <si>
    <t>Loans to the public</t>
  </si>
  <si>
    <t xml:space="preserve">Cash balances with central banks </t>
  </si>
  <si>
    <t>Not specified</t>
  </si>
  <si>
    <t>&gt; 10 years</t>
  </si>
  <si>
    <t>5-10 years</t>
  </si>
  <si>
    <t>2-5 years</t>
  </si>
  <si>
    <t>1-2 years</t>
  </si>
  <si>
    <t>3-12 months</t>
  </si>
  <si>
    <t>1-3 months</t>
  </si>
  <si>
    <t>&lt;1 month</t>
  </si>
  <si>
    <t>NOK</t>
  </si>
  <si>
    <t>Other assets</t>
  </si>
  <si>
    <t>Liquidity buffer - Nordea Group</t>
  </si>
  <si>
    <t>Maturity analysis for assets and liabilities</t>
  </si>
  <si>
    <t>Net position, currencies</t>
  </si>
  <si>
    <t>Position not reported/distributed on the balance sheet</t>
  </si>
  <si>
    <t>USD</t>
  </si>
  <si>
    <t>DKK</t>
  </si>
  <si>
    <t>Total (according to Nordea definition)</t>
  </si>
  <si>
    <t>Sum</t>
  </si>
  <si>
    <t>EUR</t>
  </si>
  <si>
    <t>SEK</t>
  </si>
  <si>
    <t>Not distributed</t>
  </si>
  <si>
    <t>Combined</t>
  </si>
  <si>
    <t>in EURbn</t>
  </si>
  <si>
    <t>Maturity analysis for assets and liabilities in currencies</t>
  </si>
  <si>
    <t>Assets and liabilities in foreign currency</t>
  </si>
  <si>
    <t>Liquidity buffer composition</t>
  </si>
  <si>
    <t xml:space="preserve">Long. EUR (5 years)                                       </t>
  </si>
  <si>
    <t>Corporate lending</t>
  </si>
  <si>
    <t>Mortgage lending</t>
  </si>
  <si>
    <t>Banking Sweden</t>
  </si>
  <si>
    <t>Banking Finland</t>
  </si>
  <si>
    <t xml:space="preserve">Banking Denmark </t>
  </si>
  <si>
    <t>Personal Banking and Commercial &amp; Business Banking - Market shares</t>
  </si>
  <si>
    <t>Source: Nordea Markets and Macrobond</t>
  </si>
  <si>
    <t xml:space="preserve">Long. SE                                                        </t>
  </si>
  <si>
    <t xml:space="preserve">Short. SE                                                        </t>
  </si>
  <si>
    <t xml:space="preserve">Long. NO                                                        </t>
  </si>
  <si>
    <t xml:space="preserve">Short. NO                                                       </t>
  </si>
  <si>
    <t xml:space="preserve">Long. DK                                                        </t>
  </si>
  <si>
    <t xml:space="preserve">Short. DK                                                        </t>
  </si>
  <si>
    <t xml:space="preserve">Short. EUR (1W Eonia ) </t>
  </si>
  <si>
    <t>Market rates</t>
  </si>
  <si>
    <t>Market development - interest rates</t>
  </si>
  <si>
    <t xml:space="preserve">  Unemployment</t>
  </si>
  <si>
    <t xml:space="preserve">  Private consumption</t>
  </si>
  <si>
    <t xml:space="preserve">  Inflation</t>
  </si>
  <si>
    <t xml:space="preserve">  Gross domestic product</t>
  </si>
  <si>
    <t>2018E</t>
  </si>
  <si>
    <t>Country</t>
  </si>
  <si>
    <t>Macroeconomic data - Russia and Baltic countries</t>
  </si>
  <si>
    <t xml:space="preserve">  Private consumption </t>
  </si>
  <si>
    <t>Macroeconomic data - Nordic region</t>
  </si>
  <si>
    <t xml:space="preserve">     www.nordea.com</t>
  </si>
  <si>
    <t>Silent period</t>
  </si>
  <si>
    <t>michel.karimunda@nordea.com</t>
  </si>
  <si>
    <t>+46 721 411 234</t>
  </si>
  <si>
    <t>Michel Karimunda, IR Officer</t>
  </si>
  <si>
    <t>carolina.brikho@nordea.com</t>
  </si>
  <si>
    <t>+46 761 347 530</t>
  </si>
  <si>
    <t>Carolina Brikho, IR Officer</t>
  </si>
  <si>
    <t>pawel.wyszynski@nordea.com</t>
  </si>
  <si>
    <t>+46 721 411 233</t>
  </si>
  <si>
    <t>Pawel Wyszynski, Senior IR Officer</t>
  </si>
  <si>
    <t>andreas.larsson@nordea.com</t>
  </si>
  <si>
    <t>+46 709 707 555</t>
  </si>
  <si>
    <t>Andreas Larsson, Head of Debt IR and Ratings</t>
  </si>
  <si>
    <t>rodney.alfven@nordea.com</t>
  </si>
  <si>
    <t>+46 722 350 515</t>
  </si>
  <si>
    <t>Rodney Alfvén, Head of IR</t>
  </si>
  <si>
    <t>For further information, please contact:</t>
  </si>
  <si>
    <t>Additional information can be found at: www.nordea.com/IR</t>
  </si>
  <si>
    <t xml:space="preserve">This publication is a supplement to quarterly interim reports and Annual Report. </t>
  </si>
  <si>
    <t>Goverment of Japan Pension Fund</t>
  </si>
  <si>
    <t>Q3/17</t>
  </si>
  <si>
    <t>*Covered bond rating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</si>
  <si>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Including profit of the period</t>
    </r>
  </si>
  <si>
    <t xml:space="preserve">Standardised </t>
  </si>
  <si>
    <t>Q1/17 ¹</t>
  </si>
  <si>
    <t>Q2/17 ¹</t>
  </si>
  <si>
    <r>
      <t xml:space="preserve">Capital Buffers total </t>
    </r>
    <r>
      <rPr>
        <b/>
        <vertAlign val="superscript"/>
        <sz val="8"/>
        <color theme="1" tint="4.9989318521683403E-2"/>
        <rFont val="Arial"/>
        <family val="2"/>
      </rPr>
      <t>1</t>
    </r>
  </si>
  <si>
    <r>
      <t>Own funds (net after deduction)</t>
    </r>
    <r>
      <rPr>
        <b/>
        <vertAlign val="superscript"/>
        <sz val="8"/>
        <rFont val="Arial"/>
        <family val="2"/>
      </rPr>
      <t>2</t>
    </r>
  </si>
  <si>
    <r>
      <t>Pension assets in excess of related liabilities</t>
    </r>
    <r>
      <rPr>
        <vertAlign val="superscript"/>
        <sz val="8"/>
        <rFont val="Arial"/>
        <family val="2"/>
      </rPr>
      <t>1</t>
    </r>
  </si>
  <si>
    <r>
      <t>Deduction for investments in credit institutions (50%)</t>
    </r>
    <r>
      <rPr>
        <vertAlign val="superscript"/>
        <sz val="8"/>
        <rFont val="Arial"/>
        <family val="2"/>
      </rPr>
      <t xml:space="preserve"> 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</si>
  <si>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Based on conditional FSA approval</t>
    </r>
  </si>
  <si>
    <r>
      <t>Exposure value (EAD), EURm</t>
    </r>
    <r>
      <rPr>
        <b/>
        <vertAlign val="superscript"/>
        <sz val="8"/>
        <rFont val="Arial"/>
        <family val="2"/>
      </rPr>
      <t>1</t>
    </r>
  </si>
  <si>
    <t>Check</t>
  </si>
  <si>
    <t>2019E</t>
  </si>
  <si>
    <t xml:space="preserve">Net inflow and Assets under Management </t>
  </si>
  <si>
    <t xml:space="preserve">Other  </t>
  </si>
  <si>
    <t>Q3/17 1)</t>
  </si>
  <si>
    <t xml:space="preserve"> - of which CDs with original maturity over 1 year</t>
  </si>
  <si>
    <t xml:space="preserve"> - of which CD &amp; CP's with original maturity less than 1 year</t>
  </si>
  <si>
    <t>8.03</t>
  </si>
  <si>
    <t>****LTV current property value distribution where a single loan can exist in multiple buckets, with continuous distribution</t>
  </si>
  <si>
    <t>*LTV unindexed distribution in ranges where a single loan can exist in multiple buckets, with continuous distribution</t>
  </si>
  <si>
    <r>
      <rPr>
        <sz val="9"/>
        <color theme="1"/>
        <rFont val="Calibri"/>
        <family val="2"/>
      </rPr>
      <t>˃100</t>
    </r>
    <r>
      <rPr>
        <sz val="9"/>
        <color theme="1"/>
        <rFont val="Arial"/>
        <family val="2"/>
      </rPr>
      <t>%</t>
    </r>
  </si>
  <si>
    <t>90-100%</t>
  </si>
  <si>
    <t>40-60%</t>
  </si>
  <si>
    <t>20-40%</t>
  </si>
  <si>
    <t>˂20%</t>
  </si>
  <si>
    <t>Nordea Kredit Capital Centre 2 cover pool (Denmark)****</t>
  </si>
  <si>
    <t>Nordea Kredit Capital Centre 1 cover pool (Denmark)****</t>
  </si>
  <si>
    <t>Nordea Hypotek cover pool (Sweden)</t>
  </si>
  <si>
    <t>Nordea Eiendomskredit cover pool (Norway)</t>
  </si>
  <si>
    <t>Nordea Bank Finland cover pool</t>
  </si>
  <si>
    <t>Cover pools, covered bonds</t>
  </si>
  <si>
    <t>˃90%</t>
  </si>
  <si>
    <t xml:space="preserve"> - Personal Banking Financial highlights</t>
  </si>
  <si>
    <t xml:space="preserve"> - Personal Banking Denmark </t>
  </si>
  <si>
    <t xml:space="preserve"> - Personal Banking Norway</t>
  </si>
  <si>
    <t xml:space="preserve"> - Personal Banking Sweden</t>
  </si>
  <si>
    <t xml:space="preserve"> - Personal Banking Other</t>
  </si>
  <si>
    <t xml:space="preserve"> - Personal Banking and Commercial &amp; Business Banking  Market Shares</t>
  </si>
  <si>
    <t>* excluding Poland onwards</t>
  </si>
  <si>
    <t xml:space="preserve"> - Personal Banking Finland </t>
  </si>
  <si>
    <t>Q4/17</t>
  </si>
  <si>
    <t>AT1 in November 2017 issue rating</t>
  </si>
  <si>
    <t>Q3/17 ¹</t>
  </si>
  <si>
    <t>Q4/17 ¹</t>
  </si>
  <si>
    <t>Q4/17 ³</t>
  </si>
  <si>
    <t xml:space="preserve">   * of which Baltics</t>
  </si>
  <si>
    <t>21.3%</t>
  </si>
  <si>
    <t>Additional Tier 1 capital holders</t>
  </si>
  <si>
    <t xml:space="preserve">   Non-Collateralised lending</t>
  </si>
  <si>
    <t xml:space="preserve">   Collateralised lending</t>
  </si>
  <si>
    <t xml:space="preserve">   Housing loans</t>
  </si>
  <si>
    <t>PUBLIC SECTOR</t>
  </si>
  <si>
    <t>PERSONAL BANKING</t>
  </si>
  <si>
    <t>Corporate by industry</t>
  </si>
  <si>
    <t xml:space="preserve"> - Board of Directors  &amp; GEM</t>
  </si>
  <si>
    <t>Hans Christian Riise </t>
  </si>
  <si>
    <t xml:space="preserve">Cost/income ratio % </t>
  </si>
  <si>
    <r>
      <rPr>
        <b/>
        <sz val="8"/>
        <rFont val="Arial"/>
        <family val="2"/>
      </rPr>
      <t xml:space="preserve">Karen Tobiasen
Chief People Officer 
Head of Group People </t>
    </r>
    <r>
      <rPr>
        <sz val="8"/>
        <rFont val="Arial"/>
        <family val="2"/>
      </rPr>
      <t xml:space="preserve">
Member of Group Executive Management since 2016.
Born 1965.</t>
    </r>
  </si>
  <si>
    <r>
      <rPr>
        <b/>
        <sz val="8"/>
        <rFont val="Arial"/>
        <family val="2"/>
      </rPr>
      <t>Martin A Persson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Wholesale Banking
</t>
    </r>
    <r>
      <rPr>
        <sz val="8"/>
        <rFont val="Arial"/>
        <family val="2"/>
      </rPr>
      <t xml:space="preserve">Member of Group Executive Management since 2016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1975.</t>
    </r>
  </si>
  <si>
    <t>Q1/18</t>
  </si>
  <si>
    <t>Q1 2018</t>
  </si>
  <si>
    <t>Members elected by the shareholders at the AGM 2018</t>
  </si>
  <si>
    <t>SPP Funds</t>
  </si>
  <si>
    <r>
      <t xml:space="preserve">Christopher Rees
Group CFO and Head of Group Finance and Treasury
</t>
    </r>
    <r>
      <rPr>
        <sz val="8"/>
        <color theme="1"/>
        <rFont val="Arial"/>
        <family val="2"/>
      </rPr>
      <t xml:space="preserve">Member of Group Executive Management since 2018 
Born 1972. </t>
    </r>
  </si>
  <si>
    <r>
      <rPr>
        <b/>
        <sz val="8"/>
        <rFont val="Arial"/>
        <family val="2"/>
      </rPr>
      <t>Torsten Hagen Jørgensen 
Group COO, Deputy Group CEO and Head of Group Corporate Centre</t>
    </r>
    <r>
      <rPr>
        <sz val="8"/>
        <rFont val="Arial"/>
        <family val="2"/>
      </rPr>
      <t xml:space="preserve">
Member of Group Executive Management since 2011.
Born 1965.</t>
    </r>
  </si>
  <si>
    <t>Q118</t>
  </si>
  <si>
    <t>Liquidity coverage ratio (%)</t>
  </si>
  <si>
    <t xml:space="preserve">   Limit on inflows</t>
  </si>
  <si>
    <t xml:space="preserve">   Other cash inflows</t>
  </si>
  <si>
    <t xml:space="preserve">   Inflows from fully performing exposures</t>
  </si>
  <si>
    <t xml:space="preserve">   Secured lending (e.g. reverse repos)</t>
  </si>
  <si>
    <t>Total cash inflows</t>
  </si>
  <si>
    <t xml:space="preserve">   Other funding obligations</t>
  </si>
  <si>
    <t xml:space="preserve">   Additional requirements</t>
  </si>
  <si>
    <t xml:space="preserve">   Secured wholesale funding</t>
  </si>
  <si>
    <t xml:space="preserve">   Unsecured wholesale funding</t>
  </si>
  <si>
    <t xml:space="preserve">   business customers</t>
  </si>
  <si>
    <t xml:space="preserve">   Retail deposits &amp; deposits from small</t>
  </si>
  <si>
    <t>Total cash outflows</t>
  </si>
  <si>
    <t xml:space="preserve">   Cap on level 2</t>
  </si>
  <si>
    <t xml:space="preserve">   Liquid assets level 2</t>
  </si>
  <si>
    <t xml:space="preserve">   Liquid assets level 1</t>
  </si>
  <si>
    <t>Total high-quality liquid assets (HQLA)</t>
  </si>
  <si>
    <t>Weighted value</t>
  </si>
  <si>
    <t>Unweighted value</t>
  </si>
  <si>
    <t>Christopher Rees, Group CFO</t>
  </si>
  <si>
    <t>+45 5547 2377</t>
  </si>
  <si>
    <t xml:space="preserve">christopher.rees@nordea.com </t>
  </si>
  <si>
    <t>Banking Russia</t>
  </si>
  <si>
    <t xml:space="preserve">Corporate &amp; Investment Banking </t>
  </si>
  <si>
    <t>Wholesale Banking - Deposits</t>
  </si>
  <si>
    <t>Wholesale Banking - Lending</t>
  </si>
  <si>
    <t>Wholesale Banking - Net loan losses</t>
  </si>
  <si>
    <t>Wholesale Banking - Net interest income</t>
  </si>
  <si>
    <t>Additional risk exposure amount related to Finnish RW floor due to Article 458 CRR</t>
  </si>
  <si>
    <t>Total Own Funds, including profit</t>
  </si>
  <si>
    <t>Common Equity Tier 1 capital, including profit</t>
  </si>
  <si>
    <t>26.2</t>
  </si>
  <si>
    <t>NA</t>
  </si>
  <si>
    <t>25.2</t>
  </si>
  <si>
    <t>22.2</t>
  </si>
  <si>
    <t>19.8</t>
  </si>
  <si>
    <t>320.1</t>
  </si>
  <si>
    <t>-3.9</t>
  </si>
  <si>
    <t>8.66</t>
  </si>
  <si>
    <t>SUM</t>
  </si>
  <si>
    <r>
      <t>Corporate</t>
    </r>
    <r>
      <rPr>
        <vertAlign val="superscript"/>
        <sz val="9"/>
        <color theme="1"/>
        <rFont val="Arial"/>
        <family val="2"/>
      </rPr>
      <t>1</t>
    </r>
  </si>
  <si>
    <t>Loans measured at amortised cost</t>
  </si>
  <si>
    <t>Impaired loans Stage 3</t>
  </si>
  <si>
    <t xml:space="preserve">   Stages 1 &amp; 2</t>
  </si>
  <si>
    <t xml:space="preserve">   Stage 3</t>
  </si>
  <si>
    <t>C&amp;IB</t>
  </si>
  <si>
    <t>Impaired loans (Stage 3)</t>
  </si>
  <si>
    <t>Note changed calculation method under IFRS9 so comparison between historical figures and Q1 2018 is not possible</t>
  </si>
  <si>
    <t>Q4/17 1)</t>
  </si>
  <si>
    <t>Q1/18 1)</t>
  </si>
  <si>
    <t>Net loan losses, stage 1</t>
  </si>
  <si>
    <t>Net loan losses, stage 2</t>
  </si>
  <si>
    <t>Net loan losses, non-defaulted</t>
  </si>
  <si>
    <t>Stage 3, defaulted</t>
  </si>
  <si>
    <t>Net loan losses, individually assessed, collectively calculated</t>
  </si>
  <si>
    <t>Realised loan losses</t>
  </si>
  <si>
    <t>Decrease of provisions to cover realised loan losses</t>
  </si>
  <si>
    <t>Recoveries on previous realised loan losses</t>
  </si>
  <si>
    <t xml:space="preserve">New/increase in provisions </t>
  </si>
  <si>
    <t>Reversals of provisions</t>
  </si>
  <si>
    <t>Net loan losses, defaulted</t>
  </si>
  <si>
    <t>- of which stage 1</t>
  </si>
  <si>
    <t>- of which stage 2</t>
  </si>
  <si>
    <t>- of which stage 3</t>
  </si>
  <si>
    <t>Jan-Dec</t>
  </si>
  <si>
    <t>Reversal of provisions</t>
  </si>
  <si>
    <t xml:space="preserve">Net loan losses </t>
  </si>
  <si>
    <t>- of which individual</t>
  </si>
  <si>
    <t>- of which collective</t>
  </si>
  <si>
    <r>
      <t>2018</t>
    </r>
    <r>
      <rPr>
        <b/>
        <vertAlign val="superscript"/>
        <sz val="8"/>
        <color theme="1"/>
        <rFont val="Arial"/>
        <family val="2"/>
      </rPr>
      <t>1</t>
    </r>
  </si>
  <si>
    <r>
      <t>Loan loss ratio, basis points</t>
    </r>
    <r>
      <rPr>
        <vertAlign val="superscript"/>
        <sz val="8"/>
        <color theme="1"/>
        <rFont val="Arial"/>
        <family val="2"/>
      </rPr>
      <t xml:space="preserve"> </t>
    </r>
  </si>
  <si>
    <r>
      <t>2017</t>
    </r>
    <r>
      <rPr>
        <b/>
        <vertAlign val="superscript"/>
        <sz val="8"/>
        <color theme="1"/>
        <rFont val="Arial"/>
        <family val="2"/>
      </rPr>
      <t>2</t>
    </r>
  </si>
  <si>
    <r>
      <t xml:space="preserve">1 </t>
    </r>
    <r>
      <rPr>
        <sz val="7"/>
        <color theme="1"/>
        <rFont val="Arial"/>
        <family val="2"/>
      </rPr>
      <t>Based on IFRS 9.</t>
    </r>
  </si>
  <si>
    <t>Impaired loans (Stage 3) by country and industry</t>
  </si>
  <si>
    <t>Q2 2018</t>
  </si>
  <si>
    <t>Gerhard Olsson</t>
  </si>
  <si>
    <t>Dorit Groth Brandt</t>
  </si>
  <si>
    <t>Nordic household debt to disposable income developments, annually 2002-2017</t>
  </si>
  <si>
    <t>Q2/18</t>
  </si>
  <si>
    <t>Nordea Bank Sales</t>
  </si>
  <si>
    <t>Consumer Finance</t>
  </si>
  <si>
    <t>Q218</t>
  </si>
  <si>
    <t>Baa1</t>
  </si>
  <si>
    <t>A</t>
  </si>
  <si>
    <t>Contribution to REA by country (Nordea Group)</t>
  </si>
  <si>
    <t xml:space="preserve"> ratio2,  %</t>
  </si>
  <si>
    <t xml:space="preserve"> ratio bps1</t>
  </si>
  <si>
    <t>Q2/18 1)</t>
  </si>
  <si>
    <t>Group functions, Other &amp; Eliminations</t>
  </si>
  <si>
    <r>
      <rPr>
        <b/>
        <sz val="8"/>
        <rFont val="Arial"/>
        <family val="2"/>
      </rPr>
      <t>Maria Varsellona</t>
    </r>
    <r>
      <rPr>
        <sz val="8"/>
        <rFont val="Arial"/>
        <family val="2"/>
      </rPr>
      <t xml:space="preserve">
</t>
    </r>
    <r>
      <rPr>
        <sz val="8"/>
        <color theme="1"/>
        <rFont val="Arial"/>
        <family val="2"/>
      </rPr>
      <t>Law studies at Palermo University.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Board member since 2017.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1970.</t>
    </r>
  </si>
  <si>
    <r>
      <rPr>
        <b/>
        <sz val="8"/>
        <color theme="1"/>
        <rFont val="Arial"/>
        <family val="2"/>
      </rPr>
      <t>Nigel Hinshelwood</t>
    </r>
    <r>
      <rPr>
        <sz val="8"/>
        <color theme="1"/>
        <rFont val="Arial"/>
        <family val="2"/>
      </rPr>
      <t xml:space="preserve">
HCIMA in management
Board member since 2018.
Born 1966.</t>
    </r>
  </si>
  <si>
    <t>Jan-Jun</t>
  </si>
  <si>
    <t>26.5</t>
  </si>
  <si>
    <t>19.9</t>
  </si>
  <si>
    <t>8.26</t>
  </si>
  <si>
    <t>NII</t>
  </si>
  <si>
    <t>NCI</t>
  </si>
  <si>
    <t>For more detailed information regarding ratios and key figures definied as Alternative performance measures, see http://www.nordea.com/en/investor-relations/.</t>
  </si>
  <si>
    <r>
      <rPr>
        <vertAlign val="superscript"/>
        <sz val="7"/>
        <color rgb="FF000000"/>
        <rFont val="Arial"/>
        <family val="2"/>
      </rPr>
      <t>2</t>
    </r>
    <r>
      <rPr>
        <sz val="7"/>
        <color rgb="FF000000"/>
        <rFont val="Arial"/>
        <family val="2"/>
      </rPr>
      <t xml:space="preserve"> End of period,</t>
    </r>
  </si>
  <si>
    <r>
      <t>ROCAR</t>
    </r>
    <r>
      <rPr>
        <vertAlign val="superscript"/>
        <sz val="8"/>
        <color theme="1"/>
        <rFont val="Arial"/>
        <family val="2"/>
      </rPr>
      <t>1,5</t>
    </r>
    <r>
      <rPr>
        <sz val="8"/>
        <color theme="1"/>
        <rFont val="Arial"/>
        <family val="2"/>
      </rPr>
      <t xml:space="preserve">, % </t>
    </r>
  </si>
  <si>
    <r>
      <t>Economic capital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, EURbn </t>
    </r>
  </si>
  <si>
    <r>
      <t>Number of employees (FTEs)</t>
    </r>
    <r>
      <rPr>
        <vertAlign val="superscript"/>
        <sz val="8"/>
        <color theme="1"/>
        <rFont val="Arial"/>
        <family val="2"/>
      </rPr>
      <t>2</t>
    </r>
  </si>
  <si>
    <r>
      <t>Risk Exposure Amount, incl,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</si>
  <si>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Risk Exposure Amount, excl, Basel I floor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 EURbn</t>
    </r>
  </si>
  <si>
    <r>
      <t>Economic capital</t>
    </r>
    <r>
      <rPr>
        <vertAlign val="superscript"/>
        <sz val="8"/>
        <color theme="1"/>
        <rFont val="Arial"/>
        <family val="2"/>
      </rPr>
      <t>2,</t>
    </r>
    <r>
      <rPr>
        <sz val="8"/>
        <color theme="1"/>
        <rFont val="Arial"/>
        <family val="2"/>
      </rPr>
      <t xml:space="preserve">  EURbn </t>
    </r>
  </si>
  <si>
    <r>
      <t>Tier 1 capital2</t>
    </r>
    <r>
      <rPr>
        <vertAlign val="superscript"/>
        <sz val="8"/>
        <color theme="1"/>
        <rFont val="Arial"/>
        <family val="2"/>
      </rPr>
      <t>,4</t>
    </r>
    <r>
      <rPr>
        <sz val="8"/>
        <color theme="1"/>
        <rFont val="Arial"/>
        <family val="2"/>
      </rPr>
      <t>, EURm</t>
    </r>
  </si>
  <si>
    <r>
      <t xml:space="preserve">Number of employees (FTEs) </t>
    </r>
    <r>
      <rPr>
        <vertAlign val="superscript"/>
        <sz val="8"/>
        <color theme="1"/>
        <rFont val="Arial"/>
        <family val="2"/>
      </rPr>
      <t>2</t>
    </r>
  </si>
  <si>
    <r>
      <t>Risk Exposure Amount</t>
    </r>
    <r>
      <rPr>
        <vertAlign val="superscript"/>
        <sz val="8"/>
        <color theme="1"/>
        <rFont val="Arial"/>
        <family val="2"/>
      </rPr>
      <t>4</t>
    </r>
    <r>
      <rPr>
        <sz val="8"/>
        <color theme="1"/>
        <rFont val="Arial"/>
        <family val="2"/>
      </rPr>
      <t>,EURbn</t>
    </r>
  </si>
  <si>
    <r>
      <t>Tier 1 capital</t>
    </r>
    <r>
      <rPr>
        <vertAlign val="superscript"/>
        <sz val="8"/>
        <color theme="1"/>
        <rFont val="Arial"/>
        <family val="2"/>
      </rPr>
      <t>2,4</t>
    </r>
    <r>
      <rPr>
        <sz val="8"/>
        <color theme="1"/>
        <rFont val="Arial"/>
        <family val="2"/>
      </rPr>
      <t xml:space="preserve"> EURm</t>
    </r>
  </si>
  <si>
    <r>
      <t>Loan loss ratio, basis points</t>
    </r>
    <r>
      <rPr>
        <vertAlign val="superscript"/>
        <sz val="8"/>
        <color theme="1"/>
        <rFont val="Arial"/>
        <family val="2"/>
      </rPr>
      <t>3</t>
    </r>
  </si>
  <si>
    <r>
      <t>Cost/income ratio, %  - excl, Non-recurring items</t>
    </r>
    <r>
      <rPr>
        <vertAlign val="superscript"/>
        <sz val="8"/>
        <color theme="1"/>
        <rFont val="Arial"/>
        <family val="2"/>
      </rPr>
      <t>1</t>
    </r>
  </si>
  <si>
    <r>
      <t>Potential shares outstanding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, million</t>
    </r>
  </si>
  <si>
    <r>
      <t>Equity per share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</si>
  <si>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Potential shares outstanding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million</t>
    </r>
  </si>
  <si>
    <r>
      <t>Share price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, EUR</t>
    </r>
  </si>
  <si>
    <r>
      <t>Ratios and key figures</t>
    </r>
    <r>
      <rPr>
        <b/>
        <vertAlign val="superscript"/>
        <sz val="8"/>
        <color theme="1"/>
        <rFont val="Arial"/>
        <family val="2"/>
      </rPr>
      <t>1</t>
    </r>
  </si>
  <si>
    <t>Nordea Finance is a product responsible unit where the result is included in the Business areas</t>
  </si>
  <si>
    <t>Personal Banking, Commercial &amp; Business Banking and Wholesale Banking</t>
  </si>
  <si>
    <t xml:space="preserve">Net loan losses (Q1 and Q2 2018, see page 15, due to the implementation of IFRS9) </t>
  </si>
  <si>
    <t>According to IFRS9</t>
  </si>
  <si>
    <t>Q3/18</t>
  </si>
  <si>
    <t>Financial calendar 2019</t>
  </si>
  <si>
    <t>05 July - 17 July 2019</t>
  </si>
  <si>
    <t>18 July 2019</t>
  </si>
  <si>
    <t>Second Quarter Report 2019</t>
  </si>
  <si>
    <t>07 Oct - 23 Oct 2019</t>
  </si>
  <si>
    <t>Third Quarter Report 2019</t>
  </si>
  <si>
    <t>Q3 2018</t>
  </si>
  <si>
    <t>BNP Paribas Asset Management</t>
  </si>
  <si>
    <t xml:space="preserve">Nordea Bank Abp </t>
  </si>
  <si>
    <t>Nordea Bank Abp Senior Non-Preferred (SNP) issuances</t>
  </si>
  <si>
    <t>Q318</t>
  </si>
  <si>
    <t>2020E</t>
  </si>
  <si>
    <t>1Q18/4Q17</t>
  </si>
  <si>
    <t>3Q18/2Q18</t>
  </si>
  <si>
    <t xml:space="preserve"> Of which commissions paid to Nordea Bank</t>
  </si>
  <si>
    <t>Nordic Private Banking - Financial highlights</t>
  </si>
  <si>
    <t>Of which measured at fair value</t>
  </si>
  <si>
    <t>Total loans</t>
  </si>
  <si>
    <t>Lending to the public by sector - 7 years</t>
  </si>
  <si>
    <t>Reversed repurchase agreements</t>
  </si>
  <si>
    <t xml:space="preserve">        of which Real estate management and investment – Residential </t>
  </si>
  <si>
    <t xml:space="preserve">        of which Real estate management and investment – Commercial </t>
  </si>
  <si>
    <t>Q4 2016</t>
  </si>
  <si>
    <t>Q1 2017</t>
  </si>
  <si>
    <t>Q2 2017</t>
  </si>
  <si>
    <t>Q3 2017</t>
  </si>
  <si>
    <t>Q4 2017</t>
  </si>
  <si>
    <t>Of which lending at fair value</t>
  </si>
  <si>
    <t>TOTAL</t>
  </si>
  <si>
    <t>AMORTISED COST PER COUNTRY</t>
  </si>
  <si>
    <t>STAGE 3</t>
  </si>
  <si>
    <t>IMPAIRED LOANS</t>
  </si>
  <si>
    <t>FAIR VALUE</t>
  </si>
  <si>
    <t>Past due loans %</t>
  </si>
  <si>
    <t>Households customers</t>
  </si>
  <si>
    <t>Interest-bearing securities</t>
  </si>
  <si>
    <t>Impairment rate (stage 3) gross, basis points</t>
  </si>
  <si>
    <t>Q3/18 1)</t>
  </si>
  <si>
    <t>Impaired loans on balance and total allowances (9 quarters) amortised cost</t>
  </si>
  <si>
    <t>0.2</t>
  </si>
  <si>
    <t>16.9</t>
  </si>
  <si>
    <t>3.3</t>
  </si>
  <si>
    <t>1.6</t>
  </si>
  <si>
    <t>0.5</t>
  </si>
  <si>
    <t>52.4</t>
  </si>
  <si>
    <t>Asset &amp; Wealth Management</t>
  </si>
  <si>
    <t xml:space="preserve"> - Asset &amp; Wealth Management Financial highlights</t>
  </si>
  <si>
    <t xml:space="preserve"> - Credit risk and VaR</t>
  </si>
  <si>
    <t xml:space="preserve"> - Asset &amp; Wealth Management Other</t>
  </si>
  <si>
    <t xml:space="preserve"> - Nordic Private Banking</t>
  </si>
  <si>
    <t>Asset &amp; Wealth Management - Financial highlights</t>
  </si>
  <si>
    <t>Asset &amp; Wealth Management- Volumes</t>
  </si>
  <si>
    <t>Asset &amp; Wealth Management - Divisional breakdown</t>
  </si>
  <si>
    <t>Nordic Private Banking</t>
  </si>
  <si>
    <t>Asset &amp; Wealth Management - Other</t>
  </si>
  <si>
    <t>24 October 2019</t>
  </si>
  <si>
    <t>Total number of outstanding shares</t>
  </si>
  <si>
    <r>
      <rPr>
        <b/>
        <sz val="8"/>
        <rFont val="Arial"/>
        <family val="2"/>
      </rPr>
      <t xml:space="preserve">Snorre Storset
Head of Asset &amp; Wealth Management </t>
    </r>
    <r>
      <rPr>
        <sz val="8"/>
        <rFont val="Arial"/>
        <family val="2"/>
      </rPr>
      <t xml:space="preserve">
Member of Group Executive Management since 2015.
Born 1972.</t>
    </r>
  </si>
  <si>
    <t>Nordic Private Banking- Volumes</t>
  </si>
  <si>
    <t>Business Banking - Net interest income</t>
  </si>
  <si>
    <t>Business Banking - Net loan losses</t>
  </si>
  <si>
    <t>Business Banking - Lending</t>
  </si>
  <si>
    <t>Business Banking - Deposits</t>
  </si>
  <si>
    <t>BB Denmark</t>
  </si>
  <si>
    <t>BB Finland</t>
  </si>
  <si>
    <t>BB Norway</t>
  </si>
  <si>
    <t>BB Sweden</t>
  </si>
  <si>
    <t>BBD Nordic</t>
  </si>
  <si>
    <t>Credit spread risk, VaR</t>
  </si>
  <si>
    <t>Foreign exchange risk, VaR</t>
  </si>
  <si>
    <t>Equity risk, VaR</t>
  </si>
  <si>
    <t>Interest rate risk, VaR</t>
  </si>
  <si>
    <t>Total risk, VaR</t>
  </si>
  <si>
    <t>Banking book</t>
  </si>
  <si>
    <t>Inflation risk</t>
  </si>
  <si>
    <t xml:space="preserve">Trading book </t>
  </si>
  <si>
    <t>Market risk VaR</t>
  </si>
  <si>
    <t>Corporate rating migration</t>
  </si>
  <si>
    <t>Corporate rating distribution</t>
  </si>
  <si>
    <t>Credit quality</t>
  </si>
  <si>
    <t xml:space="preserve"> - Commercial &amp; Business Banking  Spec</t>
  </si>
  <si>
    <t>Q2/18*</t>
  </si>
  <si>
    <t>Nordea is the largest financial services group in the Nordics</t>
  </si>
  <si>
    <t xml:space="preserve"> - Net fee and commission income</t>
  </si>
  <si>
    <r>
      <rPr>
        <b/>
        <sz val="8"/>
        <rFont val="Arial"/>
        <family val="2"/>
      </rPr>
      <t>Erik Ekman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Commercial &amp; Business Banking 
</t>
    </r>
    <r>
      <rPr>
        <sz val="8"/>
        <rFont val="Arial"/>
        <family val="2"/>
      </rPr>
      <t>Member of Group Executive Management since 2015.
Born 1969.</t>
    </r>
  </si>
  <si>
    <t>Personal Banking excl. Distribution agreement with Asset &amp; Wealth Management - Financial highlights</t>
  </si>
  <si>
    <t>Equities drop 20%</t>
  </si>
  <si>
    <t>Interest rates up 50bp</t>
  </si>
  <si>
    <t>Interest rates down 50bp</t>
  </si>
  <si>
    <t>Asset &amp; Wealth Management - Other - Volumes</t>
  </si>
  <si>
    <t>Q4/18</t>
  </si>
  <si>
    <t>Cevian Capital</t>
  </si>
  <si>
    <t>Q4 2018</t>
  </si>
  <si>
    <t>4Q18/3Q18</t>
  </si>
  <si>
    <t>Q418</t>
  </si>
  <si>
    <t>Net inf., Ext. Ins. &amp; 3rd part. dis., EURbn</t>
  </si>
  <si>
    <t>AuM, Ext. Inst. &amp; 3rd part. dist., EURbn</t>
  </si>
  <si>
    <r>
      <rPr>
        <b/>
        <sz val="8"/>
        <rFont val="Arial"/>
        <family val="2"/>
      </rPr>
      <t xml:space="preserve">Julie Galbo
Head of Group Business Risk Management 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1971.</t>
    </r>
  </si>
  <si>
    <r>
      <rPr>
        <b/>
        <sz val="8"/>
        <rFont val="Arial"/>
        <family val="2"/>
      </rPr>
      <t>Matthew Elderfield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Chief Risk Officer and Head of Group Risk &amp; Compliance</t>
    </r>
    <r>
      <rPr>
        <sz val="8"/>
        <rFont val="Arial"/>
        <family val="2"/>
      </rPr>
      <t xml:space="preserve">
Member of Group Executive Management since 2016.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1966.</t>
    </r>
  </si>
  <si>
    <t>Total (including other liquid assets)</t>
  </si>
  <si>
    <t xml:space="preserve">    All other securities</t>
  </si>
  <si>
    <t xml:space="preserve">    Covered bonds issued by the own bank or related unit</t>
  </si>
  <si>
    <t xml:space="preserve">    Balances with other banks</t>
  </si>
  <si>
    <t xml:space="preserve">    Other level 2 assets</t>
  </si>
  <si>
    <t xml:space="preserve">    Covered bonds</t>
  </si>
  <si>
    <t>Level 2 Assets</t>
  </si>
  <si>
    <t xml:space="preserve">    Securities issued or guaranteed by municipalities or other public sector entities</t>
  </si>
  <si>
    <t xml:space="preserve">    Securities issued or guaranteed by sovereigns, central banks or multilateral development banks</t>
  </si>
  <si>
    <t xml:space="preserve">    Cash and balances with central banks</t>
  </si>
  <si>
    <t>Level 1 Assets</t>
  </si>
  <si>
    <t>**All other unencumbered securities held by Treasury</t>
  </si>
  <si>
    <t>*Level 1 &amp; Level 2 assets according to EBA LCR Delegated Act</t>
  </si>
  <si>
    <t xml:space="preserve">    All other securities**</t>
  </si>
  <si>
    <t>Level 2 Assets*</t>
  </si>
  <si>
    <t>Level 1 Assets*</t>
  </si>
  <si>
    <t>Currency distribution, market value in billions EUR</t>
  </si>
  <si>
    <t>According to Nordea definition</t>
  </si>
  <si>
    <t>asd</t>
  </si>
  <si>
    <t>Liquidity Coverage Ratio Subcomponents (EBA LCR Delegated act)</t>
  </si>
  <si>
    <t>Loans measured at fair value  by industry, Q4 2018</t>
  </si>
  <si>
    <t>Loans measured at amortised cost and fair value  to the public, Q4 2018</t>
  </si>
  <si>
    <t>Allowances (Stage 1 and 2)</t>
  </si>
  <si>
    <t>Allowances (Stage 3)</t>
  </si>
  <si>
    <t>Loans measured at amortised cost to the public, Q4 2018</t>
  </si>
  <si>
    <t>BBD / Transaction Banking</t>
  </si>
  <si>
    <t>Loans measured at amortised cost to the public Q4 2018</t>
  </si>
  <si>
    <t>Nordic</t>
  </si>
  <si>
    <t>Q4/18 1)</t>
  </si>
  <si>
    <t>From Q4/18 Impaired loans and individually allowances (Stage 3) and collectively assessed (Stage 1 and 2)</t>
  </si>
  <si>
    <t>Solvency in % of requirement</t>
  </si>
  <si>
    <t>Solvency buffer</t>
  </si>
  <si>
    <t>Actual solvency capital</t>
  </si>
  <si>
    <t>Required solvency</t>
  </si>
  <si>
    <t>Nordea Group organisation chart as of 1 January 2019</t>
  </si>
  <si>
    <t>Commercial &amp; Business Banking excl. Distribution agreement with Asset &amp; Wealth Management - Financial highlights</t>
  </si>
  <si>
    <t>Maria Caneman, Debt IR Officer</t>
  </si>
  <si>
    <t>maria.caneman@nordea.com</t>
  </si>
  <si>
    <t>+46 768 249 218</t>
  </si>
  <si>
    <r>
      <rPr>
        <vertAlign val="superscript"/>
        <sz val="7"/>
        <color rgb="FF000000"/>
        <rFont val="Arial"/>
        <family val="2"/>
      </rPr>
      <t>6</t>
    </r>
    <r>
      <rPr>
        <sz val="7"/>
        <color rgb="FF000000"/>
        <rFont val="Arial"/>
        <family val="2"/>
      </rPr>
      <t xml:space="preserve"> For more detailed information see chapter Other information. </t>
    </r>
  </si>
  <si>
    <r>
      <rPr>
        <vertAlign val="superscript"/>
        <sz val="7"/>
        <color rgb="FF000000"/>
        <rFont val="Arial"/>
        <family val="2"/>
      </rPr>
      <t>5</t>
    </r>
    <r>
      <rPr>
        <sz val="7"/>
        <color rgb="FF000000"/>
        <rFont val="Arial"/>
        <family val="2"/>
      </rPr>
      <t xml:space="preserve"> ROCAR restated Q4 2015 due to changed definition.</t>
    </r>
  </si>
  <si>
    <r>
      <rPr>
        <vertAlign val="superscript"/>
        <sz val="7"/>
        <color rgb="FF000000"/>
        <rFont val="Arial"/>
        <family val="2"/>
      </rPr>
      <t>4</t>
    </r>
    <r>
      <rPr>
        <sz val="7"/>
        <color rgb="FF000000"/>
        <rFont val="Arial"/>
        <family val="2"/>
      </rPr>
      <t xml:space="preserve"> Including the result for the period,</t>
    </r>
  </si>
  <si>
    <r>
      <rPr>
        <vertAlign val="superscript"/>
        <sz val="7"/>
        <color rgb="FF000000"/>
        <rFont val="Arial"/>
        <family val="2"/>
      </rPr>
      <t>3</t>
    </r>
    <r>
      <rPr>
        <sz val="7"/>
        <color rgb="FF000000"/>
        <rFont val="Arial"/>
        <family val="2"/>
      </rPr>
      <t xml:space="preserve"> Including Loans to the public reported in Assets held for sale,</t>
    </r>
  </si>
  <si>
    <t>¹ Excl Items affecting comparability in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merhant acuiring business to Nets of EUR 176m berfore tax and restructuring charge of EUR 263m before tax.</t>
  </si>
  <si>
    <r>
      <t>Total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</si>
  <si>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Tier 1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</si>
  <si>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Common Equity Tier 1 capital ratio, excl, Basel I floor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 xml:space="preserve"> , %</t>
    </r>
  </si>
  <si>
    <r>
      <t>Total capital ratio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>, %</t>
    </r>
  </si>
  <si>
    <r>
      <t>Tier 1 capital ratio</t>
    </r>
    <r>
      <rPr>
        <vertAlign val="superscript"/>
        <sz val="8"/>
        <color theme="1"/>
        <rFont val="Arial"/>
        <family val="2"/>
      </rPr>
      <t>2,4,6</t>
    </r>
    <r>
      <rPr>
        <sz val="8"/>
        <color theme="1"/>
        <rFont val="Arial"/>
        <family val="2"/>
      </rPr>
      <t>,%</t>
    </r>
  </si>
  <si>
    <r>
      <t>Common Equity Tier 1 capital ratio</t>
    </r>
    <r>
      <rPr>
        <vertAlign val="superscript"/>
        <sz val="8"/>
        <color theme="1"/>
        <rFont val="Arial"/>
        <family val="2"/>
      </rPr>
      <t xml:space="preserve">2,4,6 </t>
    </r>
    <r>
      <rPr>
        <sz val="8"/>
        <color theme="1"/>
        <rFont val="Arial"/>
        <family val="2"/>
      </rPr>
      <t>, %</t>
    </r>
  </si>
  <si>
    <t>12 quarter overview</t>
  </si>
  <si>
    <t>12 year overview</t>
  </si>
  <si>
    <t>2018</t>
  </si>
  <si>
    <t>Additional risk exposure amount related to Swedish RW floor due to Article 458 CRR</t>
  </si>
  <si>
    <t>End Q4/2018</t>
  </si>
  <si>
    <t>Q1/18 ¹</t>
  </si>
  <si>
    <t>Q2/18 ¹</t>
  </si>
  <si>
    <t>Q3/18 ¹</t>
  </si>
  <si>
    <t>Q4/18 ¹</t>
  </si>
  <si>
    <t xml:space="preserve">These figures are according to part 8 of CRR
</t>
  </si>
  <si>
    <t>Own Funds including profit (Nordea Bank Abp)</t>
  </si>
  <si>
    <t>These figures are according to part 8 of CRR</t>
  </si>
  <si>
    <t>Summary of items included in own funds (Nordea Bank Abp)</t>
  </si>
  <si>
    <t xml:space="preserve"> Minimum Capital requirement</t>
  </si>
  <si>
    <t>Minimum Capital Requirement &amp; Capital Buffers (Nordea Bank Abp)</t>
  </si>
  <si>
    <t>Minimum capital requirement and REA (Nordea Bank Abp)</t>
  </si>
  <si>
    <t>Additional information on exposures for which internal models are used (Nordea Bank Abp)</t>
  </si>
  <si>
    <t>Capital requirements for market risk (Nordea Bank Abp)</t>
  </si>
  <si>
    <r>
      <t xml:space="preserve">2 </t>
    </r>
    <r>
      <rPr>
        <sz val="7"/>
        <color theme="1"/>
        <rFont val="Arial"/>
        <family val="2"/>
      </rPr>
      <t>Based on IAS39.</t>
    </r>
  </si>
  <si>
    <t>Total Capital ratio, excluding profit</t>
  </si>
  <si>
    <t>Tier 1 ratio, excluding profit</t>
  </si>
  <si>
    <t>Common Equity Tier 1 capital ratio, excluding profit</t>
  </si>
  <si>
    <t>Total Capital ratio, including profit</t>
  </si>
  <si>
    <t>Tier 1 ratio, including profit</t>
  </si>
  <si>
    <t>Common Equity Tier 1 capital ratio, including profit</t>
  </si>
  <si>
    <t>Capital ratios (Nordea Group)</t>
  </si>
  <si>
    <t>REA, excluding Basel I floor</t>
  </si>
  <si>
    <t>REA, including Basel I floor</t>
  </si>
  <si>
    <t>Total Capital ratio</t>
  </si>
  <si>
    <t>Total Own funds</t>
  </si>
  <si>
    <t>Other deductions</t>
  </si>
  <si>
    <t xml:space="preserve"> - of which perpetual subordinated loans</t>
  </si>
  <si>
    <t>Tier 1 ratio</t>
  </si>
  <si>
    <t>Deductions for investments in insurance companies (50%)</t>
  </si>
  <si>
    <t>Hybrid capital loans</t>
  </si>
  <si>
    <t>Common Equity Tier 1 ratio</t>
  </si>
  <si>
    <t>Common Equity Tier 1</t>
  </si>
  <si>
    <t>Pensions assets in excess of related liabilities</t>
  </si>
  <si>
    <t xml:space="preserve">IRB provisions shortfall </t>
  </si>
  <si>
    <t>Other intangibles assets</t>
  </si>
  <si>
    <t>Goodwill</t>
  </si>
  <si>
    <t>Sub-total</t>
  </si>
  <si>
    <t>Other adjustments</t>
  </si>
  <si>
    <t>Valuation adjustment for non-CRR companies</t>
  </si>
  <si>
    <t>Balance sheet equity</t>
  </si>
  <si>
    <t>Own Funds (Nordea Group)*</t>
  </si>
  <si>
    <t>27.0</t>
  </si>
  <si>
    <r>
      <rPr>
        <b/>
        <sz val="8"/>
        <rFont val="Arial"/>
        <family val="2"/>
      </rPr>
      <t>Frank Vang-Jensen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Head of Personal Banking
</t>
    </r>
    <r>
      <rPr>
        <sz val="8"/>
        <rFont val="Arial"/>
        <family val="2"/>
      </rPr>
      <t xml:space="preserve">Member of Group Executive Management since 2018 </t>
    </r>
    <r>
      <rPr>
        <sz val="8"/>
        <color rgb="FFFF0000"/>
        <rFont val="Arial"/>
        <family val="2"/>
      </rPr>
      <t xml:space="preserve">
</t>
    </r>
    <r>
      <rPr>
        <sz val="8"/>
        <color theme="1"/>
        <rFont val="Arial"/>
        <family val="2"/>
      </rPr>
      <t>Born 1967.</t>
    </r>
  </si>
  <si>
    <t xml:space="preserve"> -12 years overview</t>
  </si>
  <si>
    <t xml:space="preserve"> - 12 years overview Balance sheet</t>
  </si>
  <si>
    <t>(EURm, Q4 2018</t>
  </si>
  <si>
    <r>
      <t>Actual dividend per share, EUR</t>
    </r>
    <r>
      <rPr>
        <vertAlign val="superscript"/>
        <sz val="8"/>
        <color theme="1"/>
        <rFont val="Arial"/>
        <family val="2"/>
      </rPr>
      <t>7</t>
    </r>
  </si>
  <si>
    <t>Source: Nordea Markets, Economic Outlook Q4 2018</t>
  </si>
  <si>
    <r>
      <rPr>
        <vertAlign val="superscript"/>
        <sz val="7"/>
        <color rgb="FF000000"/>
        <rFont val="Arial"/>
        <family val="2"/>
      </rPr>
      <t>7</t>
    </r>
    <r>
      <rPr>
        <sz val="7"/>
        <color rgb="FF000000"/>
        <rFont val="Arial"/>
        <family val="2"/>
      </rPr>
      <t xml:space="preserve"> Dividend 2018 is going to be proposed by the Nordea Bank Board.</t>
    </r>
  </si>
  <si>
    <r>
      <t xml:space="preserve">Jussi Koskinen
Head of Group Legal
</t>
    </r>
    <r>
      <rPr>
        <sz val="8"/>
        <color theme="1"/>
        <rFont val="Arial"/>
        <family val="2"/>
      </rPr>
      <t>Member of Group Executive Management since 2018 
Born 1973.</t>
    </r>
  </si>
  <si>
    <t>Q1 2019</t>
  </si>
  <si>
    <t xml:space="preserve">End of Q1 2019 </t>
  </si>
  <si>
    <t>Gjensidige Bank ASA</t>
  </si>
  <si>
    <t>A-1</t>
  </si>
  <si>
    <t>A+**</t>
  </si>
  <si>
    <r>
      <rPr>
        <b/>
        <sz val="8"/>
        <color theme="1"/>
        <rFont val="Arial"/>
        <family val="2"/>
      </rPr>
      <t>Torbjörn Magnusson</t>
    </r>
    <r>
      <rPr>
        <sz val="8"/>
        <color theme="1"/>
        <rFont val="Arial"/>
        <family val="2"/>
      </rPr>
      <t xml:space="preserve">
</t>
    </r>
    <r>
      <rPr>
        <b/>
        <sz val="8"/>
        <color theme="1"/>
        <rFont val="Arial"/>
        <family val="2"/>
      </rPr>
      <t>Chairman</t>
    </r>
    <r>
      <rPr>
        <sz val="8"/>
        <color theme="1"/>
        <rFont val="Arial"/>
        <family val="2"/>
      </rPr>
      <t xml:space="preserve">                Master of Science (Engineering) 
Board member since 2018.
Born 1963.</t>
    </r>
  </si>
  <si>
    <t>Q1/19</t>
  </si>
  <si>
    <t>Chg Q1/Q1</t>
  </si>
  <si>
    <t>End of Q1 2019</t>
  </si>
  <si>
    <t>Outstanding volume of short-term funding EUR 38.6bn</t>
  </si>
  <si>
    <r>
      <rPr>
        <b/>
        <sz val="8"/>
        <rFont val="Arial"/>
        <family val="2"/>
      </rPr>
      <t>John Maltby</t>
    </r>
    <r>
      <rPr>
        <sz val="8"/>
        <rFont val="Arial"/>
        <family val="2"/>
      </rPr>
      <t xml:space="preserve">
BSc (Hons) Engineering Science.
Board member since 2019.
Born 1962.</t>
    </r>
  </si>
  <si>
    <r>
      <rPr>
        <b/>
        <sz val="8"/>
        <rFont val="Arial"/>
        <family val="2"/>
      </rPr>
      <t>Petra van Hoeken</t>
    </r>
    <r>
      <rPr>
        <sz val="8"/>
        <rFont val="Arial"/>
        <family val="2"/>
      </rPr>
      <t xml:space="preserve">
Master in Civil Law
Board member since 2019.
Born 1961.</t>
    </r>
  </si>
  <si>
    <t xml:space="preserve">Kari Ahola </t>
  </si>
  <si>
    <r>
      <rPr>
        <b/>
        <sz val="8"/>
        <rFont val="Arial"/>
        <family val="2"/>
      </rPr>
      <t xml:space="preserve">Kari Jordan                         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 xml:space="preserve">Vice Chairman  </t>
    </r>
    <r>
      <rPr>
        <sz val="8"/>
        <color rgb="FFFF0000"/>
        <rFont val="Arial"/>
        <family val="2"/>
      </rPr>
      <t xml:space="preserve">        </t>
    </r>
    <r>
      <rPr>
        <sz val="8"/>
        <rFont val="Arial"/>
        <family val="2"/>
      </rPr>
      <t xml:space="preserve"> MSc (Economics)
Board member since 2019.
Born 1956.</t>
    </r>
  </si>
  <si>
    <t>Percent* end Q1</t>
  </si>
  <si>
    <t>Ilmarinen</t>
  </si>
  <si>
    <t>Schroders</t>
  </si>
  <si>
    <t>Nordea Vinstandelsstiftelse</t>
  </si>
  <si>
    <t>Q119</t>
  </si>
  <si>
    <t>YtD Mar</t>
  </si>
  <si>
    <t>2Q18/1Q18</t>
  </si>
  <si>
    <t>1Q19/4Q18</t>
  </si>
  <si>
    <t>X</t>
  </si>
  <si>
    <t>NLP Group</t>
  </si>
  <si>
    <t>Solvency in % of req</t>
  </si>
  <si>
    <t>Profit originating from risk products sold (bundled) with the traditional products. Fully in favour of owner.</t>
  </si>
  <si>
    <t>Profit originating from administration of insurance policies. Fully in favour of owner.</t>
  </si>
  <si>
    <t>Fee income based on the volume of Traditional ”with profit” portfolios in FI and NO.</t>
  </si>
  <si>
    <t xml:space="preserve">  Other profits</t>
  </si>
  <si>
    <t>Q1/Q1</t>
  </si>
  <si>
    <t>Q1/Q4</t>
  </si>
  <si>
    <t>Net inf., Nordic sales channels incl. Life, EURbn</t>
  </si>
  <si>
    <t>AuM, Nordic sales channels incl. Life, EURbn</t>
  </si>
  <si>
    <t xml:space="preserve">      C&amp;IB Sweden</t>
  </si>
  <si>
    <t xml:space="preserve">      C&amp;IB Norway</t>
  </si>
  <si>
    <t xml:space="preserve">      C&amp;IB Finland</t>
  </si>
  <si>
    <t xml:space="preserve">      C&amp;IB Denmark</t>
  </si>
  <si>
    <r>
      <t>2019</t>
    </r>
    <r>
      <rPr>
        <b/>
        <vertAlign val="superscript"/>
        <sz val="8"/>
        <color theme="1"/>
        <rFont val="Arial"/>
        <family val="2"/>
      </rPr>
      <t>1</t>
    </r>
  </si>
  <si>
    <t>Q1/19 ¹</t>
  </si>
  <si>
    <t xml:space="preserve">70.1% </t>
  </si>
  <si>
    <t xml:space="preserve">82.9% </t>
  </si>
  <si>
    <t>84.9%</t>
  </si>
  <si>
    <t>73.2%</t>
  </si>
  <si>
    <t>80.8%</t>
  </si>
  <si>
    <t>90.5%</t>
  </si>
  <si>
    <t>159.4%</t>
  </si>
  <si>
    <t>* Including profit for Banking Group exclude non-CRR companies such as Nordea Life and Pensions</t>
  </si>
  <si>
    <t>Settlement Risk</t>
  </si>
  <si>
    <t xml:space="preserve">Settlement Risk </t>
  </si>
  <si>
    <t>End Q1/2018</t>
  </si>
  <si>
    <t>End Q1/2019</t>
  </si>
  <si>
    <t xml:space="preserve">1) All figures excluding Settlement Risk </t>
  </si>
  <si>
    <t>Commodity Risk</t>
  </si>
  <si>
    <t>Interest rate risk</t>
  </si>
  <si>
    <t>Standardised Approach</t>
  </si>
  <si>
    <t>Equity Event Risk (IA)</t>
  </si>
  <si>
    <t>Comprehensive Risk Charge (IA)</t>
  </si>
  <si>
    <t>Incremental Risk Charge (IA)</t>
  </si>
  <si>
    <t>Credit spread risk</t>
  </si>
  <si>
    <t>Total Stressed VaR (IA)</t>
  </si>
  <si>
    <t>Total VaR (IA)</t>
  </si>
  <si>
    <t>Trading book</t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</si>
  <si>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Only the maximum of the SRB and O-SII is used in the calculation of the total capital buffers</t>
    </r>
  </si>
  <si>
    <t>O-SII</t>
  </si>
  <si>
    <r>
      <rPr>
        <vertAlign val="superscript"/>
        <sz val="7"/>
        <rFont val="Arial"/>
        <family val="2"/>
      </rPr>
      <t>2</t>
    </r>
    <r>
      <rPr>
        <sz val="7"/>
        <rFont val="Arial"/>
        <family val="2"/>
      </rPr>
      <t xml:space="preserve"> Including profit of the period</t>
    </r>
  </si>
  <si>
    <t>Nordea does not have the following IRB exposure classes: equity exposures, central governments and central banks, qualifying revolving retail</t>
  </si>
  <si>
    <t>Economic Capital, distributed by risk type (Nordea Group) Q1 2019</t>
  </si>
  <si>
    <t>0</t>
  </si>
  <si>
    <t>For Nordea Eiendomskreditt AS combined LCR, as specified by Delegated Act, was 1750% and NOK LCR 1445%.</t>
  </si>
  <si>
    <t>Private consumption development index, quarterly 2007-2018 Q4</t>
  </si>
  <si>
    <t>Nordic households credit development index, monthly Jan 2007- Feb 2019</t>
  </si>
  <si>
    <t>Nordic house price development index, quarterly 2007-2018 Q4</t>
  </si>
  <si>
    <t>Source: Nordea Markets and OECD estimates</t>
  </si>
  <si>
    <t>Europe public finances, 2020 Estimate</t>
  </si>
  <si>
    <t>Nordic GDP index, quarterly 2007-2018 Q4</t>
  </si>
  <si>
    <t>Source: Nordea Markets, Economic Outlook Q1 2019</t>
  </si>
  <si>
    <t>Own funds (net after deduction)</t>
  </si>
  <si>
    <t>Invested unrestriced equity</t>
  </si>
  <si>
    <t>¹ Excl Items affecting comparability in Q1 2019: EUR 95m non-deductible expense related to provision for ongoing AML-related matters. Q4 2018: EUR 50m gain from revaluation of Euroclear, EUR 38m after tax, EUR 36m gain related to sale of Eijendomme and EUR 141m loss from goodwill depreciation in Russia. Q2 2018: tax free gain related to divestment of shares in UC EUR 87m and tax free gain related to the sale of  Nordea Liv &amp; Pension Denmark EUR 262m,. In Q1 2018: EUR 135m gain (EUR 105m after tax) from valuation model update in Denmark. Q4 2016: additional gain related to VISA of EUR 22m before tax, Q4 2016: change in pension agreement in Norway of EUR 86m before tax, Q2 2016: gain related to Visa Inc,'s aquisition of Visa Europe amounting to EUR 151m net of tax, Q4 2015: gain from divestment of Nordea's merhant acuiring business to Nets of EUR 176m berfore tax and restructuring charge of EUR 263m before tax.</t>
  </si>
  <si>
    <t>Jan-Mar</t>
  </si>
  <si>
    <t>1: Including security lending from Q1 2018 and forward</t>
  </si>
  <si>
    <t>Loans measured at fair value  by industry, Q1 2019</t>
  </si>
  <si>
    <t>OUTSIDE NORDIC</t>
  </si>
  <si>
    <t>Loans measured at amortised cost and fair value  to the public, Q1 2019</t>
  </si>
  <si>
    <t>Loans measured at amortised cost to the public, Q1 2019</t>
  </si>
  <si>
    <t>CRU6001000 CRU Group Functions</t>
  </si>
  <si>
    <t>CRU6004000 CRU Asset and Wealth Management</t>
  </si>
  <si>
    <t>CRU6003000 CRU Wholesale Banking</t>
  </si>
  <si>
    <t>C&amp;IB SWEDEN</t>
  </si>
  <si>
    <t>C&amp;IB NORWAY</t>
  </si>
  <si>
    <t>C&amp;IB FINLAND</t>
  </si>
  <si>
    <t>C&amp;IB DENMARK</t>
  </si>
  <si>
    <t>COMMERCIAL AND BUSINESS  BANKING</t>
  </si>
  <si>
    <t>Loans measured at amortised cost to the public Q1 2019</t>
  </si>
  <si>
    <t>CRU6004000 CRU Wealth Management</t>
  </si>
  <si>
    <t>Shipping, Offshore and Oil Services -  Loan Portfolio (EURbn)</t>
  </si>
  <si>
    <t xml:space="preserve">Past due carrying amounts amortised cost to the public in Stage 1,2 and 3 (EURm, Q4 2018) </t>
  </si>
  <si>
    <t>Past due carrying amounts amortised cost to the public (EURm, Q1 2019) in Stage 1,2 and 3</t>
  </si>
  <si>
    <t>Q1/19 1)</t>
  </si>
  <si>
    <t>Loan losses quarterly, Q2 2012 - Q1 2019</t>
  </si>
  <si>
    <t>Banking Norway</t>
  </si>
  <si>
    <t>AT1 in March 2019 issue rating</t>
  </si>
  <si>
    <t>*) The divestment of the majority stake in Nordea Life &amp; Pensions Denmark has reduced Assets under Management by EUR 13bn in Q2 2018.</t>
  </si>
  <si>
    <t>**) The divestment of International Private Banking has reduced Assets under Management by EUR 10bn in Q4 2018.</t>
  </si>
  <si>
    <r>
      <rPr>
        <vertAlign val="superscript"/>
        <sz val="7"/>
        <color rgb="FF000000"/>
        <rFont val="Arial"/>
        <family val="2"/>
      </rPr>
      <t>1</t>
    </r>
    <r>
      <rPr>
        <sz val="7"/>
        <color rgb="FF000000"/>
        <rFont val="Arial"/>
        <family val="2"/>
      </rPr>
      <t xml:space="preserve"> For definitions, see Glossary.</t>
    </r>
  </si>
  <si>
    <r>
      <rPr>
        <sz val="8"/>
        <color rgb="FF000000"/>
        <rFont val="Arial"/>
        <family val="2"/>
      </rPr>
      <t>Allowances in relation to loans in stage 1 and 2, basis points</t>
    </r>
  </si>
  <si>
    <t>Allowances in relation to impaired loans (stage 3), %</t>
  </si>
  <si>
    <r>
      <rPr>
        <sz val="8"/>
        <color rgb="FF000000"/>
        <rFont val="Arial"/>
        <family val="2"/>
      </rPr>
      <t>Total allowance rate(stage 1, 2 and 3), basis points</t>
    </r>
  </si>
  <si>
    <r>
      <rPr>
        <sz val="8"/>
        <color rgb="FF000000"/>
        <rFont val="Arial"/>
        <family val="2"/>
      </rPr>
      <t>Impairment rate (stage 3), net, basis points</t>
    </r>
  </si>
  <si>
    <r>
      <rPr>
        <sz val="8"/>
        <color rgb="FF000000"/>
        <rFont val="Arial"/>
        <family val="2"/>
      </rPr>
      <t>Impairment rate (stage 3), gross, basis points</t>
    </r>
  </si>
  <si>
    <r>
      <t>2018</t>
    </r>
    <r>
      <rPr>
        <b/>
        <vertAlign val="superscript"/>
        <sz val="8"/>
        <color theme="4" tint="-0.249977111117893"/>
        <rFont val="Arial"/>
        <family val="2"/>
      </rPr>
      <t>1</t>
    </r>
  </si>
  <si>
    <t>2019</t>
  </si>
  <si>
    <t>31 Mar</t>
  </si>
  <si>
    <r>
      <t>Key ratios</t>
    </r>
    <r>
      <rPr>
        <b/>
        <vertAlign val="superscript"/>
        <sz val="8"/>
        <color rgb="FF000000"/>
        <rFont val="Arial"/>
        <family val="2"/>
      </rPr>
      <t>1</t>
    </r>
  </si>
  <si>
    <t>Balance as at 31 Mar 2018</t>
  </si>
  <si>
    <r>
      <rPr>
        <sz val="8"/>
        <color rgb="FF000000"/>
        <rFont val="Arial"/>
        <family val="2"/>
      </rPr>
      <t>Translation differences</t>
    </r>
  </si>
  <si>
    <r>
      <rPr>
        <sz val="8"/>
        <color rgb="FF000000"/>
        <rFont val="Arial"/>
        <family val="2"/>
      </rPr>
      <t>Other changes</t>
    </r>
  </si>
  <si>
    <r>
      <rPr>
        <sz val="8"/>
        <color rgb="FF000000"/>
        <rFont val="Arial"/>
        <family val="2"/>
      </rPr>
      <t>Write-off through decrease in allowance account</t>
    </r>
  </si>
  <si>
    <r>
      <rPr>
        <sz val="8"/>
        <color rgb="FF000000"/>
        <rFont val="Arial"/>
        <family val="2"/>
      </rPr>
      <t>Changes due to repayments and disposals</t>
    </r>
  </si>
  <si>
    <r>
      <rPr>
        <sz val="8"/>
        <color rgb="FF000000"/>
        <rFont val="Arial"/>
        <family val="2"/>
      </rPr>
      <t>Changes due to change in credit risk (net)</t>
    </r>
  </si>
  <si>
    <r>
      <rPr>
        <sz val="8"/>
        <color rgb="FF000000"/>
        <rFont val="Arial"/>
        <family val="2"/>
      </rPr>
      <t>Changes due to origination and acquisition</t>
    </r>
  </si>
  <si>
    <t>Balance as at 1 January 2018</t>
  </si>
  <si>
    <r>
      <rPr>
        <b/>
        <sz val="8"/>
        <color rgb="FF000000"/>
        <rFont val="Arial"/>
        <family val="2"/>
      </rPr>
      <t>EURm</t>
    </r>
  </si>
  <si>
    <t>Stage 3</t>
  </si>
  <si>
    <t>Stage 2</t>
  </si>
  <si>
    <t>Stage 1</t>
  </si>
  <si>
    <t>Balance as at 31 Dec 2018</t>
  </si>
  <si>
    <t>Balance as at 31 Mar 2019</t>
  </si>
  <si>
    <t>Transfer from stage 3 to stage 2</t>
  </si>
  <si>
    <t>Transfer from stage 3 to stage 1</t>
  </si>
  <si>
    <t>Transfer from stage 2 to stage 3</t>
  </si>
  <si>
    <t>Transfer from stage 2 to stage 1</t>
  </si>
  <si>
    <t>Transfer from stage 1 to stage 3</t>
  </si>
  <si>
    <t>Transfer from stage 1 to stage 2</t>
  </si>
  <si>
    <t>Balance as at 1 January 2019</t>
  </si>
  <si>
    <r>
      <rPr>
        <b/>
        <sz val="8"/>
        <color rgb="FF000000"/>
        <rFont val="Arial"/>
        <family val="2"/>
      </rPr>
      <t>Movements of allowance accounts for loans measured at amortised cost</t>
    </r>
  </si>
  <si>
    <r>
      <rPr>
        <sz val="8"/>
        <color rgb="FF000000"/>
        <rFont val="Arial"/>
        <family val="2"/>
      </rPr>
      <t>Provisions for off balance sheet items</t>
    </r>
  </si>
  <si>
    <r>
      <rPr>
        <sz val="8"/>
        <color rgb="FF000000"/>
        <rFont val="Arial"/>
        <family val="2"/>
      </rPr>
      <t>Interest-bearing securities</t>
    </r>
  </si>
  <si>
    <r>
      <rPr>
        <sz val="8"/>
        <color rgb="FF000000"/>
        <rFont val="Arial"/>
        <family val="2"/>
      </rPr>
      <t>Loans to central banks, credit institutions and the public</t>
    </r>
  </si>
  <si>
    <t>31 Mar 2018</t>
  </si>
  <si>
    <t>31 Dec 2018</t>
  </si>
  <si>
    <t>31 Mar 2019</t>
  </si>
  <si>
    <r>
      <rPr>
        <b/>
        <sz val="8"/>
        <color rgb="FF000000"/>
        <rFont val="Arial"/>
        <family val="2"/>
      </rPr>
      <t>Allowances and provisions</t>
    </r>
  </si>
  <si>
    <r>
      <rPr>
        <b/>
        <sz val="8"/>
        <color rgb="FF000000"/>
        <rFont val="Arial"/>
        <family val="2"/>
      </rPr>
      <t>Exposures measured at amortised cost and fair value through OCI, before allowances</t>
    </r>
  </si>
  <si>
    <r>
      <rPr>
        <b/>
        <sz val="8"/>
        <color rgb="FF000000"/>
        <rFont val="Arial"/>
        <family val="2"/>
      </rPr>
      <t>Loans, carrying amount</t>
    </r>
  </si>
  <si>
    <r>
      <rPr>
        <i/>
        <sz val="8"/>
        <color rgb="FF000000"/>
        <rFont val="Arial"/>
        <family val="2"/>
      </rPr>
      <t>-of which central banks and credit institution</t>
    </r>
  </si>
  <si>
    <r>
      <rPr>
        <b/>
        <sz val="8"/>
        <color rgb="FF000000"/>
        <rFont val="Arial"/>
        <family val="2"/>
      </rPr>
      <t>Allowances</t>
    </r>
  </si>
  <si>
    <r>
      <rPr>
        <sz val="8"/>
        <color rgb="FF000000"/>
        <rFont val="Arial"/>
        <family val="2"/>
      </rPr>
      <t>Allowances for collectively assessed impaired loans (stage 1 and 2)</t>
    </r>
  </si>
  <si>
    <r>
      <rPr>
        <sz val="8"/>
        <color rgb="FF000000"/>
        <rFont val="Arial"/>
        <family val="2"/>
      </rPr>
      <t>-of which non-servicing</t>
    </r>
  </si>
  <si>
    <r>
      <rPr>
        <sz val="8"/>
        <color rgb="FF000000"/>
        <rFont val="Arial"/>
        <family val="2"/>
      </rPr>
      <t>-of which servicing</t>
    </r>
  </si>
  <si>
    <r>
      <rPr>
        <sz val="8"/>
        <color rgb="FF000000"/>
        <rFont val="Arial"/>
        <family val="2"/>
      </rPr>
      <t>Allowances for individually assessed impaired loans (stage 3)</t>
    </r>
  </si>
  <si>
    <r>
      <rPr>
        <b/>
        <sz val="8"/>
        <color rgb="FF000000"/>
        <rFont val="Arial"/>
        <family val="2"/>
      </rPr>
      <t>Loans before allowances</t>
    </r>
  </si>
  <si>
    <r>
      <rPr>
        <sz val="8"/>
        <color rgb="FF000000"/>
        <rFont val="Arial"/>
        <family val="2"/>
      </rPr>
      <t>- of which non-servicing</t>
    </r>
  </si>
  <si>
    <r>
      <rPr>
        <sz val="8"/>
        <color rgb="FF000000"/>
        <rFont val="Arial"/>
        <family val="2"/>
      </rPr>
      <t>- of which servicing</t>
    </r>
  </si>
  <si>
    <r>
      <rPr>
        <sz val="8"/>
        <color rgb="FF000000"/>
        <rFont val="Arial"/>
        <family val="2"/>
      </rPr>
      <t>Impaired loans (stage 3)</t>
    </r>
  </si>
  <si>
    <r>
      <rPr>
        <sz val="8"/>
        <color rgb="FF000000"/>
        <rFont val="Arial"/>
        <family val="2"/>
      </rPr>
      <t>Loans measured at amortised cost, not impaired (stage 1 and 2)</t>
    </r>
  </si>
  <si>
    <r>
      <rPr>
        <sz val="8"/>
        <color rgb="FF000000"/>
        <rFont val="Arial"/>
        <family val="2"/>
      </rPr>
      <t>Loans measured at fair value</t>
    </r>
  </si>
  <si>
    <t>Loans and impairment</t>
  </si>
  <si>
    <t>anna.gabran@nordea.com</t>
  </si>
  <si>
    <t>+358 407 081 807</t>
  </si>
  <si>
    <t>Gjensidige Bank Boligkreditt AS</t>
  </si>
  <si>
    <t>Total op. income, excl items affecting comparability1</t>
  </si>
  <si>
    <t>Operating profit, excl items affecting comparability1,2</t>
  </si>
  <si>
    <t>Cost/income ratio, % - excl items affecting comp.¹</t>
  </si>
  <si>
    <t>Total op. expenses,  excl items affecting comp.2</t>
  </si>
  <si>
    <t xml:space="preserve">   * of which deposit guarantee scheme (DGS)</t>
  </si>
  <si>
    <t>Q4/18**</t>
  </si>
  <si>
    <t>Q1/19*</t>
  </si>
  <si>
    <t>*Changed sources and principles for calculation of asset mix from Q1/19</t>
  </si>
  <si>
    <t>Life &amp; Pensions - Solvency position as of February 28, 2019</t>
  </si>
  <si>
    <t>Life &amp; Pensions - Solvency sensitivity as of February 28, 2019</t>
  </si>
  <si>
    <t>Anna Gabrán, Senior IR Officer</t>
  </si>
  <si>
    <t>Dividend, based on Nordea legal group profit**</t>
  </si>
  <si>
    <t>** Corresponding to a payout ratio in relation to Legal Group profit:</t>
  </si>
  <si>
    <t>Summary of items included in own funds (Nordea Group)</t>
  </si>
  <si>
    <r>
      <t xml:space="preserve">Q1/19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</si>
  <si>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Q4/18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</si>
  <si>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Q2/18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</si>
  <si>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Q1/18</t>
    </r>
    <r>
      <rPr>
        <b/>
        <vertAlign val="superscript"/>
        <sz val="8"/>
        <color theme="1" tint="4.9989318521683403E-2"/>
        <rFont val="Arial"/>
        <family val="2"/>
      </rPr>
      <t xml:space="preserve"> 2</t>
    </r>
  </si>
  <si>
    <r>
      <t xml:space="preserve">Q4/17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</si>
  <si>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>Q3/17</t>
    </r>
    <r>
      <rPr>
        <b/>
        <vertAlign val="superscript"/>
        <sz val="8"/>
        <color theme="1" tint="4.9989318521683403E-2"/>
        <rFont val="Arial"/>
        <family val="2"/>
      </rPr>
      <t xml:space="preserve"> 2</t>
    </r>
  </si>
  <si>
    <r>
      <t xml:space="preserve">Q2/17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</si>
  <si>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Q1/17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</si>
  <si>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t xml:space="preserve">Q3/18 </t>
    </r>
    <r>
      <rPr>
        <b/>
        <vertAlign val="superscript"/>
        <sz val="8"/>
        <color theme="1" tint="4.9989318521683403E-2"/>
        <rFont val="Arial"/>
        <family val="2"/>
      </rPr>
      <t>2</t>
    </r>
  </si>
  <si>
    <r>
      <rPr>
        <vertAlign val="superscript"/>
        <sz val="7"/>
        <rFont val="Arial"/>
        <family val="2"/>
      </rPr>
      <t>1</t>
    </r>
    <r>
      <rPr>
        <sz val="7"/>
        <rFont val="Arial"/>
        <family val="2"/>
      </rPr>
      <t xml:space="preserve">  Based on conditional FSA approval</t>
    </r>
  </si>
  <si>
    <t>Return on equity, % - excluding items affecting comparability¹ and with amortised resolution fees</t>
  </si>
  <si>
    <t>Cost/income ratio, % - excl items affecting comparability¹ and with amortised resolution fees</t>
  </si>
  <si>
    <t xml:space="preserve">   and corresponding to a payout ratio in relation to CRR Group profit:</t>
  </si>
  <si>
    <t>481 518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</si>
</sst>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r_-;\-* #,##0.00\ _k_r_-;_-* &quot;-&quot;??\ _k_r_-;_-@_-"/>
    <numFmt numFmtId="164" formatCode="_-* #,##0.00_-;\-* #,##0.00_-;_-* &quot;-&quot;??_-;_-@_-"/>
    <numFmt numFmtId="165" formatCode="0.0%"/>
    <numFmt numFmtId="166" formatCode="#,##0.0"/>
    <numFmt numFmtId="167" formatCode="0.0"/>
    <numFmt numFmtId="168" formatCode="_ * #,##0_ ;_ * \-#,##0_ ;_ * &quot;-&quot;??_ ;_ @_ "/>
    <numFmt numFmtId="169" formatCode="_ * #,##0.0_ ;_ * \-#,##0.0_ ;_ * &quot;-&quot;??_ ;_ @_ "/>
    <numFmt numFmtId="170" formatCode="#,##0.000"/>
    <numFmt numFmtId="171" formatCode="#,##0.0000"/>
    <numFmt numFmtId="172" formatCode="_-* #,##0\ _k_r_-;\-* #,##0\ _k_r_-;_-* &quot;-&quot;??\ _k_r_-;_-@_-"/>
    <numFmt numFmtId="173" formatCode="#,##0_ ;\-#,##0\ "/>
    <numFmt numFmtId="174" formatCode="_(* #,##0.00_);_(* \(#,##0.00\);_(* &quot;-&quot;??_);_(@_)"/>
    <numFmt numFmtId="175" formatCode="_-* #,##0.0\ _k_r_-;\-* #,##0.0\ _k_r_-;_-* &quot;-&quot;??\ _k_r_-;_-@_-"/>
    <numFmt numFmtId="176" formatCode="#,##0.0_ ;\-#,##0.0\ "/>
    <numFmt numFmtId="177" formatCode="0.00000"/>
    <numFmt numFmtId="178" formatCode="_-* #,##0_-;\-* #,##0_-;_-* &quot;-&quot;??_-;_-@_-"/>
    <numFmt numFmtId="179" formatCode="_ * #,##0.00_ ;_ * \-#,##0.00_ ;_ * &quot;-&quot;??_ ;_ @_ "/>
    <numFmt numFmtId="180" formatCode="000\ 00"/>
    <numFmt numFmtId="181" formatCode="0E+00"/>
  </numFmts>
  <fonts count="14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4" tint="-0.249977111117893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9"/>
      <color theme="1" tint="4.9989318521683403E-2"/>
      <name val="Arial"/>
      <family val="2"/>
    </font>
    <font>
      <b/>
      <sz val="9"/>
      <color theme="4" tint="-0.249977111117893"/>
      <name val="Arial"/>
      <family val="2"/>
    </font>
    <font>
      <sz val="8"/>
      <color theme="0" tint="-0.499984740745262"/>
      <name val="Arial"/>
      <family val="2"/>
    </font>
    <font>
      <b/>
      <sz val="11"/>
      <color rgb="FFFF0000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8"/>
      <color theme="1" tint="4.9989318521683403E-2"/>
      <name val="Arial"/>
      <family val="2"/>
    </font>
    <font>
      <b/>
      <sz val="8"/>
      <color rgb="FF474748"/>
      <name val="Arial"/>
      <family val="2"/>
    </font>
    <font>
      <b/>
      <sz val="28"/>
      <color theme="1"/>
      <name val="Arial"/>
      <family val="2"/>
    </font>
    <font>
      <sz val="6"/>
      <color theme="1"/>
      <name val="Arial"/>
      <family val="2"/>
    </font>
    <font>
      <sz val="6"/>
      <color rgb="FFFF0000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sz val="9"/>
      <name val="Calibri Light"/>
      <family val="2"/>
      <scheme val="major"/>
    </font>
    <font>
      <b/>
      <sz val="7"/>
      <name val="Arial"/>
      <family val="2"/>
    </font>
    <font>
      <sz val="10"/>
      <name val="Times New Roman"/>
      <family val="1"/>
    </font>
    <font>
      <b/>
      <sz val="7"/>
      <color theme="1"/>
      <name val="Arial"/>
      <family val="2"/>
    </font>
    <font>
      <sz val="7"/>
      <name val="Arial"/>
      <family val="2"/>
    </font>
    <font>
      <sz val="8"/>
      <color theme="1" tint="0.499984740745262"/>
      <name val="Arial"/>
      <family val="2"/>
    </font>
    <font>
      <vertAlign val="superscript"/>
      <sz val="8"/>
      <color theme="1" tint="0.499984740745262"/>
      <name val="Arial"/>
      <family val="2"/>
    </font>
    <font>
      <sz val="8"/>
      <color theme="1" tint="4.9989318521683403E-2"/>
      <name val="Arial"/>
      <family val="2"/>
    </font>
    <font>
      <sz val="7"/>
      <color rgb="FF000000"/>
      <name val="Arial"/>
      <family val="2"/>
    </font>
    <font>
      <sz val="6"/>
      <name val="Arial"/>
      <family val="2"/>
    </font>
    <font>
      <vertAlign val="superscript"/>
      <sz val="7"/>
      <color rgb="FF000000"/>
      <name val="Arial"/>
      <family val="2"/>
    </font>
    <font>
      <b/>
      <sz val="8"/>
      <color theme="4" tint="-0.249977111117893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name val="Arial"/>
      <family val="2"/>
    </font>
    <font>
      <b/>
      <sz val="7"/>
      <color theme="4" tint="-0.249977111117893"/>
      <name val="Arial"/>
      <family val="2"/>
    </font>
    <font>
      <b/>
      <vertAlign val="superscript"/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  <font>
      <sz val="8"/>
      <color theme="3"/>
      <name val="Arial"/>
      <family val="2"/>
    </font>
    <font>
      <b/>
      <sz val="8"/>
      <color theme="0"/>
      <name val="Arial"/>
      <family val="2"/>
    </font>
    <font>
      <b/>
      <sz val="8"/>
      <color theme="3"/>
      <name val="Arial"/>
      <family val="2"/>
    </font>
    <font>
      <sz val="10"/>
      <name val="Times New Roman"/>
      <family val="2"/>
    </font>
    <font>
      <sz val="8"/>
      <color rgb="FF000000"/>
      <name val="Arial"/>
      <family val="2"/>
    </font>
    <font>
      <vertAlign val="superscript"/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vertAlign val="superscript"/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6"/>
      <color theme="3"/>
      <name val="Arial"/>
      <family val="2"/>
    </font>
    <font>
      <sz val="8"/>
      <color theme="1"/>
      <name val="Calibri"/>
      <family val="2"/>
      <scheme val="minor"/>
    </font>
    <font>
      <b/>
      <sz val="6"/>
      <color rgb="FF00B050"/>
      <name val="Arial"/>
      <family val="2"/>
    </font>
    <font>
      <b/>
      <sz val="9"/>
      <color theme="3"/>
      <name val="Arial"/>
      <family val="2"/>
    </font>
    <font>
      <b/>
      <sz val="9"/>
      <name val="Calibri Light"/>
      <family val="2"/>
      <scheme val="major"/>
    </font>
    <font>
      <sz val="8"/>
      <color rgb="FF00B050"/>
      <name val="Arial"/>
      <family val="2"/>
    </font>
    <font>
      <sz val="8"/>
      <color rgb="FF191919"/>
      <name val="Arial"/>
      <family val="2"/>
    </font>
    <font>
      <sz val="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6"/>
      <name val="Calibri"/>
      <family val="2"/>
      <scheme val="minor"/>
    </font>
    <font>
      <b/>
      <sz val="6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i/>
      <sz val="6"/>
      <color rgb="FFFF0000"/>
      <name val="Calibri"/>
      <family val="2"/>
      <scheme val="minor"/>
    </font>
    <font>
      <i/>
      <sz val="6"/>
      <color rgb="FFFF0000"/>
      <name val="Arial"/>
      <family val="2"/>
    </font>
    <font>
      <b/>
      <sz val="6"/>
      <color rgb="FFFF0000"/>
      <name val="Arial"/>
      <family val="2"/>
    </font>
    <font>
      <b/>
      <sz val="6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b/>
      <i/>
      <sz val="16"/>
      <color theme="3"/>
      <name val="Arial"/>
      <family val="2"/>
    </font>
    <font>
      <sz val="9"/>
      <color theme="1"/>
      <name val="Calibri"/>
      <family val="2"/>
    </font>
    <font>
      <b/>
      <sz val="9"/>
      <color rgb="FFFF0000"/>
      <name val="Arial"/>
      <family val="2"/>
    </font>
    <font>
      <vertAlign val="superscript"/>
      <sz val="7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theme="1" tint="4.9989318521683403E-2"/>
      <name val="Arial"/>
      <family val="2"/>
    </font>
    <font>
      <b/>
      <sz val="8"/>
      <name val="Calibri"/>
      <family val="2"/>
    </font>
    <font>
      <sz val="6"/>
      <color theme="0"/>
      <name val="Arial"/>
      <family val="2"/>
    </font>
    <font>
      <sz val="7"/>
      <color theme="0"/>
      <name val="Arial"/>
      <family val="2"/>
    </font>
    <font>
      <sz val="7"/>
      <color rgb="FFFF0000"/>
      <name val="Arial"/>
      <family val="2"/>
    </font>
    <font>
      <b/>
      <sz val="10"/>
      <color theme="0"/>
      <name val="Arial"/>
      <family val="2"/>
    </font>
    <font>
      <b/>
      <sz val="7"/>
      <color theme="1" tint="4.9989318521683403E-2"/>
      <name val="Arial"/>
      <family val="2"/>
    </font>
    <font>
      <b/>
      <sz val="7"/>
      <color theme="0"/>
      <name val="Arial"/>
      <family val="2"/>
    </font>
    <font>
      <vertAlign val="superscript"/>
      <sz val="7"/>
      <color theme="1"/>
      <name val="Arial"/>
      <family val="2"/>
    </font>
    <font>
      <b/>
      <sz val="8"/>
      <color theme="1" tint="0.14999847407452621"/>
      <name val="Arial"/>
      <family val="2"/>
    </font>
    <font>
      <sz val="7"/>
      <color theme="1"/>
      <name val="Calibri"/>
      <family val="2"/>
      <scheme val="minor"/>
    </font>
    <font>
      <b/>
      <sz val="20"/>
      <name val="Arial"/>
      <family val="2"/>
    </font>
    <font>
      <b/>
      <sz val="12"/>
      <name val="Arial"/>
      <family val="2"/>
    </font>
    <font>
      <sz val="7"/>
      <color theme="1" tint="4.9989318521683403E-2"/>
      <name val="Arial"/>
      <family val="2"/>
    </font>
    <font>
      <sz val="6"/>
      <color theme="0" tint="-0.499984740745262"/>
      <name val="Arial"/>
      <family val="2"/>
    </font>
    <font>
      <i/>
      <sz val="8"/>
      <color rgb="FF00000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indexed="1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color theme="1" tint="4.9989318521683403E-2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8"/>
      <color rgb="FF0070C0"/>
      <name val="Arial"/>
      <family val="2"/>
    </font>
    <font>
      <b/>
      <i/>
      <sz val="8"/>
      <name val="Arial"/>
      <family val="2"/>
    </font>
    <font>
      <b/>
      <i/>
      <sz val="7"/>
      <color theme="1"/>
      <name val="Arial"/>
      <family val="2"/>
    </font>
    <font>
      <i/>
      <sz val="7"/>
      <color theme="1"/>
      <name val="Arial"/>
      <family val="2"/>
    </font>
    <font>
      <sz val="7.5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b/>
      <sz val="10"/>
      <color rgb="FF0000A0"/>
      <name val="Arial"/>
      <family val="2"/>
    </font>
    <font>
      <b/>
      <sz val="9"/>
      <color rgb="FF0000A0"/>
      <name val="Arial"/>
      <family val="2"/>
    </font>
    <font>
      <sz val="8"/>
      <color theme="0" tint="-0.249977111117893"/>
      <name val="Arial"/>
      <family val="2"/>
    </font>
    <font>
      <b/>
      <sz val="8"/>
      <color theme="0" tint="-0.499984740745262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7"/>
      <color rgb="FFFF0000"/>
      <name val="Arial"/>
      <family val="2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0" tint="-0.249977111117893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6"/>
      <name val="Arial"/>
      <family val="2"/>
    </font>
    <font>
      <sz val="8"/>
      <color theme="0" tint="-0.14999847407452621"/>
      <name val="Arial"/>
      <family val="2"/>
    </font>
    <font>
      <b/>
      <vertAlign val="superscript"/>
      <sz val="8"/>
      <color theme="4" tint="-0.249977111117893"/>
      <name val="Arial"/>
      <family val="2"/>
    </font>
    <font>
      <sz val="8"/>
      <name val="Times New Roman"/>
      <family val="2"/>
    </font>
    <font>
      <b/>
      <vertAlign val="superscript"/>
      <sz val="8"/>
      <color rgb="FF000000"/>
      <name val="Arial"/>
      <family val="2"/>
    </font>
    <font>
      <b/>
      <sz val="8"/>
      <name val="Times New Roman"/>
      <family val="2"/>
    </font>
    <font>
      <b/>
      <sz val="8"/>
      <color rgb="FF0000A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</fills>
  <borders count="70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0" tint="-0.499984740745262"/>
      </bottom>
      <diagonal/>
    </border>
    <border>
      <left style="medium">
        <color rgb="FFFFFFFF"/>
      </left>
      <right/>
      <top style="medium">
        <color rgb="FFFFFFFF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1" tint="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1" tint="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0" tint="-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 style="medium">
        <color theme="0" tint="-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theme="1" tint="0.499984740745262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1" tint="0.499984740745262"/>
      </top>
      <bottom/>
      <diagonal/>
    </border>
    <border>
      <left style="medium">
        <color theme="0" tint="-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rgb="FFFFFFFF"/>
      </right>
      <top style="medium">
        <color rgb="FFFFFFFF"/>
      </top>
      <bottom style="medium">
        <color theme="1" tint="0.499984740745262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theme="1" tint="0.499984740745262"/>
      </bottom>
      <diagonal/>
    </border>
    <border>
      <left/>
      <right style="medium">
        <color rgb="FFFFFFFF"/>
      </right>
      <top/>
      <bottom style="medium">
        <color theme="1" tint="0.499984740745262"/>
      </bottom>
      <diagonal/>
    </border>
    <border>
      <left/>
      <right/>
      <top style="medium">
        <color rgb="FFFFFFFF"/>
      </top>
      <bottom style="medium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theme="0" tint="-0.499984740745262"/>
      </top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0" tint="-0.499984740745262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 tint="0.499984740745262"/>
      </bottom>
      <diagonal/>
    </border>
  </borders>
  <cellStyleXfs count="91">
    <xf numFmtId="0" fontId="0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>
      <alignment vertical="top"/>
    </xf>
    <xf numFmtId="9" fontId="3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" fillId="0" borderId="0"/>
    <xf numFmtId="0" fontId="3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7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9" fontId="5" fillId="0" borderId="0" applyFont="0" applyFill="0" applyBorder="0" applyAlignment="0" applyProtection="0"/>
    <xf numFmtId="0" fontId="3" fillId="0" borderId="0"/>
    <xf numFmtId="0" fontId="52" fillId="0" borderId="0">
      <alignment vertical="top"/>
    </xf>
    <xf numFmtId="0" fontId="3" fillId="0" borderId="0"/>
    <xf numFmtId="0" fontId="3" fillId="0" borderId="0"/>
    <xf numFmtId="0" fontId="3" fillId="0" borderId="0"/>
    <xf numFmtId="0" fontId="31" fillId="0" borderId="0">
      <alignment vertical="top"/>
    </xf>
    <xf numFmtId="0" fontId="31" fillId="0" borderId="0">
      <alignment vertical="top"/>
    </xf>
    <xf numFmtId="9" fontId="3" fillId="0" borderId="0" applyFont="0" applyFill="0" applyBorder="0" applyAlignment="0" applyProtection="0"/>
    <xf numFmtId="0" fontId="3" fillId="0" borderId="0"/>
    <xf numFmtId="174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7" fillId="0" borderId="0">
      <alignment vertical="center"/>
    </xf>
    <xf numFmtId="0" fontId="104" fillId="4" borderId="8" applyNumberFormat="0" applyFill="0" applyBorder="0" applyAlignment="0" applyProtection="0">
      <alignment horizontal="left"/>
    </xf>
    <xf numFmtId="0" fontId="105" fillId="0" borderId="0" applyNumberFormat="0" applyFill="0" applyBorder="0" applyAlignment="0" applyProtection="0"/>
    <xf numFmtId="3" fontId="27" fillId="6" borderId="5" applyFont="0">
      <alignment horizontal="right" vertical="center"/>
      <protection locked="0"/>
    </xf>
    <xf numFmtId="0" fontId="27" fillId="0" borderId="0">
      <alignment vertical="center"/>
    </xf>
    <xf numFmtId="0" fontId="46" fillId="4" borderId="6" applyFont="0" applyBorder="0">
      <alignment horizont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52" fillId="0" borderId="0">
      <alignment vertical="top"/>
    </xf>
    <xf numFmtId="0" fontId="31" fillId="0" borderId="0">
      <alignment vertical="top"/>
    </xf>
    <xf numFmtId="0" fontId="3" fillId="0" borderId="0"/>
    <xf numFmtId="9" fontId="3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3" fontId="27" fillId="6" borderId="57" applyFont="0">
      <alignment horizontal="right" vertical="center"/>
      <protection locked="0"/>
    </xf>
    <xf numFmtId="0" fontId="46" fillId="4" borderId="56" applyFont="0" applyBorder="0">
      <alignment horizontal="center" wrapText="1"/>
    </xf>
    <xf numFmtId="164" fontId="3" fillId="0" borderId="0" applyFont="0" applyFill="0" applyBorder="0" applyAlignment="0" applyProtection="0"/>
    <xf numFmtId="0" fontId="12" fillId="0" borderId="0"/>
    <xf numFmtId="17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3" fillId="0" borderId="0" applyFont="0" applyFill="0" applyBorder="0" applyAlignment="0" applyProtection="0"/>
    <xf numFmtId="0" fontId="27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27" fillId="0" borderId="0"/>
    <xf numFmtId="164" fontId="3" fillId="0" borderId="0" applyFont="0" applyFill="0" applyBorder="0" applyAlignment="0" applyProtection="0"/>
    <xf numFmtId="0" fontId="137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2960">
    <xf numFmtId="0" fontId="0" fillId="0" borderId="0" xfId="0"/>
    <xf numFmtId="0" fontId="3" fillId="0" borderId="0" xfId="1"/>
    <xf numFmtId="0" fontId="5" fillId="0" borderId="0" xfId="1" applyFont="1"/>
    <xf numFmtId="0" fontId="5" fillId="0" borderId="0" xfId="1" applyFont="1" applyAlignment="1"/>
    <xf numFmtId="0" fontId="6" fillId="0" borderId="0" xfId="1" applyFont="1" applyAlignment="1">
      <alignment vertical="top"/>
    </xf>
    <xf numFmtId="165" fontId="7" fillId="2" borderId="1" xfId="1" applyNumberFormat="1" applyFont="1" applyFill="1" applyBorder="1" applyAlignment="1">
      <alignment horizontal="left" vertical="center" indent="1"/>
    </xf>
    <xf numFmtId="166" fontId="7" fillId="2" borderId="2" xfId="1" applyNumberFormat="1" applyFont="1" applyFill="1" applyBorder="1" applyAlignment="1">
      <alignment horizontal="left"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8" fillId="0" borderId="3" xfId="1" applyNumberFormat="1" applyFont="1" applyBorder="1" applyAlignment="1">
      <alignment horizontal="center" vertical="center"/>
    </xf>
    <xf numFmtId="0" fontId="5" fillId="0" borderId="0" xfId="1" applyFont="1" applyBorder="1"/>
    <xf numFmtId="166" fontId="8" fillId="0" borderId="0" xfId="1" applyNumberFormat="1" applyFont="1" applyAlignment="1">
      <alignment horizontal="center" vertical="center"/>
    </xf>
    <xf numFmtId="0" fontId="5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165" fontId="5" fillId="0" borderId="0" xfId="3" applyNumberFormat="1" applyFont="1" applyBorder="1"/>
    <xf numFmtId="0" fontId="10" fillId="0" borderId="0" xfId="1" applyFont="1" applyAlignment="1">
      <alignment vertical="top"/>
    </xf>
    <xf numFmtId="0" fontId="6" fillId="0" borderId="0" xfId="1" applyFont="1"/>
    <xf numFmtId="0" fontId="11" fillId="0" borderId="0" xfId="1" applyFont="1" applyAlignment="1">
      <alignment vertical="top"/>
    </xf>
    <xf numFmtId="0" fontId="12" fillId="0" borderId="0" xfId="1" applyFont="1" applyAlignment="1">
      <alignment horizontal="left" vertical="center" indent="2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166" fontId="8" fillId="0" borderId="1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left" vertical="center" indent="1"/>
    </xf>
    <xf numFmtId="0" fontId="7" fillId="0" borderId="0" xfId="1" applyFont="1" applyBorder="1" applyAlignment="1">
      <alignment horizontal="center" vertical="center" wrapText="1"/>
    </xf>
    <xf numFmtId="0" fontId="16" fillId="0" borderId="0" xfId="1" applyFont="1" applyAlignment="1">
      <alignment vertical="center"/>
    </xf>
    <xf numFmtId="0" fontId="8" fillId="0" borderId="0" xfId="1" applyFont="1"/>
    <xf numFmtId="0" fontId="17" fillId="0" borderId="0" xfId="1" applyFont="1" applyAlignment="1">
      <alignment vertical="center"/>
    </xf>
    <xf numFmtId="0" fontId="7" fillId="0" borderId="0" xfId="1" applyFont="1" applyBorder="1" applyAlignment="1">
      <alignment horizontal="left" vertical="center" indent="1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0" fillId="0" borderId="0" xfId="1" applyFont="1" applyAlignment="1">
      <alignment horizontal="left" vertical="center" indent="1"/>
    </xf>
    <xf numFmtId="0" fontId="5" fillId="0" borderId="0" xfId="1" applyFont="1" applyAlignment="1">
      <alignment vertical="top"/>
    </xf>
    <xf numFmtId="0" fontId="18" fillId="0" borderId="0" xfId="1" applyFont="1" applyAlignment="1">
      <alignment horizontal="right" vertical="top"/>
    </xf>
    <xf numFmtId="0" fontId="18" fillId="0" borderId="0" xfId="1" applyFont="1" applyAlignment="1">
      <alignment vertical="center"/>
    </xf>
    <xf numFmtId="0" fontId="1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left" vertical="center" wrapText="1" indent="1"/>
    </xf>
    <xf numFmtId="0" fontId="5" fillId="0" borderId="0" xfId="1" applyFont="1" applyAlignment="1">
      <alignment horizontal="left" vertical="center" indent="1"/>
    </xf>
    <xf numFmtId="0" fontId="20" fillId="0" borderId="4" xfId="1" applyFont="1" applyBorder="1" applyAlignment="1">
      <alignment horizontal="center" vertical="center"/>
    </xf>
    <xf numFmtId="0" fontId="20" fillId="0" borderId="4" xfId="1" applyFont="1" applyBorder="1" applyAlignment="1">
      <alignment horizontal="right" vertical="center"/>
    </xf>
    <xf numFmtId="0" fontId="20" fillId="0" borderId="4" xfId="1" applyFont="1" applyBorder="1"/>
    <xf numFmtId="0" fontId="20" fillId="0" borderId="0" xfId="1" applyFont="1" applyAlignment="1">
      <alignment horizontal="center"/>
    </xf>
    <xf numFmtId="0" fontId="20" fillId="0" borderId="0" xfId="1" applyFont="1" applyAlignment="1">
      <alignment horizontal="right"/>
    </xf>
    <xf numFmtId="0" fontId="14" fillId="0" borderId="0" xfId="1" applyFont="1"/>
    <xf numFmtId="0" fontId="23" fillId="0" borderId="0" xfId="2" applyFont="1"/>
    <xf numFmtId="0" fontId="20" fillId="0" borderId="0" xfId="1" applyFont="1"/>
    <xf numFmtId="0" fontId="15" fillId="0" borderId="0" xfId="1" applyFont="1" applyAlignment="1">
      <alignment vertical="center"/>
    </xf>
    <xf numFmtId="0" fontId="12" fillId="0" borderId="0" xfId="1" applyFont="1"/>
    <xf numFmtId="0" fontId="15" fillId="0" borderId="0" xfId="1" applyFont="1"/>
    <xf numFmtId="0" fontId="24" fillId="0" borderId="0" xfId="1" applyFont="1"/>
    <xf numFmtId="0" fontId="6" fillId="0" borderId="0" xfId="4" applyFont="1" applyFill="1" applyAlignment="1">
      <alignment horizontal="right"/>
    </xf>
    <xf numFmtId="0" fontId="6" fillId="0" borderId="0" xfId="4" applyFont="1" applyFill="1"/>
    <xf numFmtId="0" fontId="18" fillId="0" borderId="0" xfId="4" applyFont="1" applyFill="1" applyAlignment="1">
      <alignment vertical="top"/>
    </xf>
    <xf numFmtId="0" fontId="11" fillId="0" borderId="0" xfId="5" applyFont="1" applyFill="1" applyAlignment="1">
      <alignment vertical="top"/>
    </xf>
    <xf numFmtId="0" fontId="11" fillId="0" borderId="0" xfId="4" applyFont="1" applyFill="1" applyAlignment="1">
      <alignment horizontal="right"/>
    </xf>
    <xf numFmtId="0" fontId="11" fillId="0" borderId="0" xfId="5" applyFont="1" applyFill="1" applyAlignment="1"/>
    <xf numFmtId="3" fontId="20" fillId="0" borderId="0" xfId="4" applyNumberFormat="1" applyFont="1" applyFill="1" applyAlignment="1">
      <alignment horizontal="right" vertical="center"/>
    </xf>
    <xf numFmtId="3" fontId="9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 indent="1"/>
    </xf>
    <xf numFmtId="0" fontId="28" fillId="0" borderId="0" xfId="4" applyFont="1" applyFill="1" applyAlignment="1">
      <alignment horizontal="right"/>
    </xf>
    <xf numFmtId="0" fontId="18" fillId="0" borderId="0" xfId="5" applyFont="1" applyFill="1" applyAlignment="1">
      <alignment horizontal="left" vertical="top" wrapText="1"/>
    </xf>
    <xf numFmtId="0" fontId="11" fillId="0" borderId="0" xfId="4" applyFont="1" applyFill="1"/>
    <xf numFmtId="0" fontId="34" fillId="0" borderId="0" xfId="4" applyFont="1" applyFill="1" applyAlignment="1"/>
    <xf numFmtId="2" fontId="35" fillId="0" borderId="0" xfId="5" applyNumberFormat="1" applyFont="1" applyFill="1" applyBorder="1" applyAlignment="1"/>
    <xf numFmtId="0" fontId="34" fillId="0" borderId="0" xfId="5" applyFont="1" applyFill="1" applyAlignment="1">
      <alignment horizontal="left" vertical="top" wrapText="1"/>
    </xf>
    <xf numFmtId="167" fontId="6" fillId="0" borderId="0" xfId="4" applyNumberFormat="1" applyFont="1" applyFill="1" applyAlignment="1">
      <alignment horizontal="right"/>
    </xf>
    <xf numFmtId="0" fontId="34" fillId="0" borderId="0" xfId="4" applyFont="1" applyFill="1"/>
    <xf numFmtId="0" fontId="35" fillId="0" borderId="0" xfId="5" applyFont="1" applyFill="1" applyBorder="1" applyAlignment="1"/>
    <xf numFmtId="0" fontId="36" fillId="0" borderId="0" xfId="4" applyFont="1" applyFill="1" applyAlignment="1">
      <alignment horizontal="right" vertical="center"/>
    </xf>
    <xf numFmtId="3" fontId="20" fillId="2" borderId="0" xfId="4" applyNumberFormat="1" applyFont="1" applyFill="1" applyAlignment="1">
      <alignment horizontal="right" vertical="center"/>
    </xf>
    <xf numFmtId="3" fontId="6" fillId="0" borderId="3" xfId="4" applyNumberFormat="1" applyFont="1" applyFill="1" applyBorder="1" applyAlignment="1">
      <alignment horizontal="right" vertical="center"/>
    </xf>
    <xf numFmtId="0" fontId="37" fillId="0" borderId="0" xfId="4" applyFont="1" applyFill="1" applyAlignment="1">
      <alignment vertical="center"/>
    </xf>
    <xf numFmtId="3" fontId="6" fillId="0" borderId="0" xfId="4" applyNumberFormat="1" applyFont="1" applyFill="1" applyAlignment="1">
      <alignment horizontal="right" vertical="center"/>
    </xf>
    <xf numFmtId="0" fontId="37" fillId="0" borderId="0" xfId="4" applyFont="1" applyFill="1" applyAlignment="1">
      <alignment horizontal="right" vertical="center"/>
    </xf>
    <xf numFmtId="0" fontId="6" fillId="0" borderId="0" xfId="4" applyFont="1" applyFill="1" applyAlignment="1">
      <alignment horizontal="right" vertical="center"/>
    </xf>
    <xf numFmtId="0" fontId="28" fillId="0" borderId="0" xfId="4" applyFont="1" applyFill="1" applyAlignment="1">
      <alignment horizontal="left" vertical="center" wrapText="1"/>
    </xf>
    <xf numFmtId="0" fontId="20" fillId="0" borderId="0" xfId="4" applyFont="1" applyFill="1" applyAlignment="1">
      <alignment horizontal="right" vertical="center"/>
    </xf>
    <xf numFmtId="0" fontId="22" fillId="0" borderId="0" xfId="4" applyFont="1" applyFill="1" applyAlignment="1">
      <alignment vertical="center"/>
    </xf>
    <xf numFmtId="0" fontId="9" fillId="0" borderId="0" xfId="4" applyFont="1" applyFill="1" applyAlignment="1">
      <alignment vertical="center"/>
    </xf>
    <xf numFmtId="0" fontId="20" fillId="3" borderId="0" xfId="4" applyFont="1" applyFill="1" applyAlignment="1">
      <alignment horizontal="right" vertical="center"/>
    </xf>
    <xf numFmtId="3" fontId="20" fillId="3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horizontal="left" vertical="center"/>
    </xf>
    <xf numFmtId="0" fontId="20" fillId="2" borderId="0" xfId="4" applyFont="1" applyFill="1" applyAlignment="1">
      <alignment horizontal="left" vertical="center"/>
    </xf>
    <xf numFmtId="0" fontId="6" fillId="0" borderId="0" xfId="4" applyFont="1" applyFill="1" applyAlignment="1">
      <alignment horizontal="left"/>
    </xf>
    <xf numFmtId="0" fontId="6" fillId="0" borderId="3" xfId="4" applyFont="1" applyFill="1" applyBorder="1" applyAlignment="1">
      <alignment horizontal="left" vertical="center"/>
    </xf>
    <xf numFmtId="0" fontId="6" fillId="0" borderId="3" xfId="4" applyFont="1" applyBorder="1" applyAlignment="1">
      <alignment horizontal="left" vertical="center"/>
    </xf>
    <xf numFmtId="167" fontId="6" fillId="0" borderId="3" xfId="4" applyNumberFormat="1" applyFont="1" applyFill="1" applyBorder="1" applyAlignment="1">
      <alignment horizontal="right" vertical="center"/>
    </xf>
    <xf numFmtId="167" fontId="6" fillId="0" borderId="0" xfId="4" applyNumberFormat="1" applyFont="1" applyFill="1" applyAlignment="1">
      <alignment horizontal="right" vertical="center"/>
    </xf>
    <xf numFmtId="3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/>
    </xf>
    <xf numFmtId="167" fontId="6" fillId="0" borderId="0" xfId="4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/>
    </xf>
    <xf numFmtId="0" fontId="9" fillId="0" borderId="0" xfId="4" applyFont="1" applyFill="1" applyAlignment="1">
      <alignment horizontal="right" vertical="center"/>
    </xf>
    <xf numFmtId="166" fontId="6" fillId="0" borderId="0" xfId="4" applyNumberFormat="1" applyFont="1" applyFill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20" fillId="0" borderId="0" xfId="4" applyFont="1" applyAlignment="1">
      <alignment horizontal="right" vertical="center"/>
    </xf>
    <xf numFmtId="0" fontId="22" fillId="0" borderId="0" xfId="4" applyFont="1" applyAlignment="1">
      <alignment horizontal="right" vertical="center"/>
    </xf>
    <xf numFmtId="0" fontId="20" fillId="0" borderId="0" xfId="4" applyFont="1" applyAlignment="1">
      <alignment vertical="center"/>
    </xf>
    <xf numFmtId="0" fontId="11" fillId="0" borderId="0" xfId="4" applyFont="1" applyFill="1" applyAlignment="1">
      <alignment vertical="center"/>
    </xf>
    <xf numFmtId="0" fontId="11" fillId="0" borderId="0" xfId="4" applyFont="1" applyAlignment="1">
      <alignment vertical="center"/>
    </xf>
    <xf numFmtId="0" fontId="20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vertical="center"/>
    </xf>
    <xf numFmtId="2" fontId="6" fillId="0" borderId="0" xfId="4" applyNumberFormat="1" applyFont="1" applyFill="1" applyAlignment="1">
      <alignment horizontal="right" vertical="center"/>
    </xf>
    <xf numFmtId="0" fontId="20" fillId="0" borderId="0" xfId="4" applyFont="1" applyFill="1" applyAlignment="1">
      <alignment vertical="center"/>
    </xf>
    <xf numFmtId="0" fontId="6" fillId="0" borderId="0" xfId="4" applyFont="1" applyFill="1" applyAlignment="1"/>
    <xf numFmtId="0" fontId="20" fillId="0" borderId="4" xfId="4" applyFont="1" applyBorder="1" applyAlignment="1">
      <alignment horizontal="right" vertical="center"/>
    </xf>
    <xf numFmtId="0" fontId="20" fillId="0" borderId="4" xfId="4" applyFont="1" applyBorder="1"/>
    <xf numFmtId="3" fontId="9" fillId="0" borderId="0" xfId="4" applyNumberFormat="1" applyFont="1" applyFill="1" applyAlignment="1">
      <alignment vertical="center"/>
    </xf>
    <xf numFmtId="0" fontId="20" fillId="0" borderId="0" xfId="4" applyFont="1" applyFill="1"/>
    <xf numFmtId="0" fontId="20" fillId="0" borderId="0" xfId="4" applyFont="1"/>
    <xf numFmtId="3" fontId="6" fillId="0" borderId="0" xfId="4" applyNumberFormat="1" applyFont="1" applyFill="1" applyAlignment="1">
      <alignment vertical="center" wrapText="1"/>
    </xf>
    <xf numFmtId="0" fontId="20" fillId="0" borderId="0" xfId="4" applyFont="1" applyAlignment="1">
      <alignment horizontal="right"/>
    </xf>
    <xf numFmtId="0" fontId="20" fillId="0" borderId="0" xfId="4" applyFont="1" applyFill="1" applyAlignment="1">
      <alignment horizontal="right"/>
    </xf>
    <xf numFmtId="3" fontId="20" fillId="0" borderId="0" xfId="4" applyNumberFormat="1" applyFont="1" applyFill="1" applyAlignment="1">
      <alignment horizontal="right"/>
    </xf>
    <xf numFmtId="0" fontId="6" fillId="0" borderId="0" xfId="4" applyFont="1" applyFill="1" applyAlignment="1">
      <alignment vertical="center"/>
    </xf>
    <xf numFmtId="0" fontId="20" fillId="0" borderId="0" xfId="4" applyFont="1" applyAlignment="1">
      <alignment horizontal="left"/>
    </xf>
    <xf numFmtId="3" fontId="9" fillId="0" borderId="0" xfId="4" applyNumberFormat="1" applyFont="1" applyFill="1" applyAlignment="1">
      <alignment vertical="center" wrapText="1"/>
    </xf>
    <xf numFmtId="3" fontId="6" fillId="0" borderId="0" xfId="4" applyNumberFormat="1" applyFont="1" applyFill="1" applyAlignment="1">
      <alignment vertical="center"/>
    </xf>
    <xf numFmtId="0" fontId="22" fillId="0" borderId="0" xfId="4" applyFont="1" applyAlignment="1">
      <alignment vertical="center"/>
    </xf>
    <xf numFmtId="0" fontId="9" fillId="0" borderId="4" xfId="4" applyFont="1" applyFill="1" applyBorder="1" applyAlignment="1">
      <alignment horizontal="right" vertical="center"/>
    </xf>
    <xf numFmtId="0" fontId="20" fillId="0" borderId="4" xfId="4" applyFont="1" applyFill="1" applyBorder="1" applyAlignment="1">
      <alignment horizontal="left" vertical="center" indent="1"/>
    </xf>
    <xf numFmtId="0" fontId="20" fillId="0" borderId="4" xfId="4" applyFont="1" applyBorder="1" applyAlignment="1">
      <alignment horizontal="left" vertical="center" indent="1"/>
    </xf>
    <xf numFmtId="0" fontId="9" fillId="0" borderId="0" xfId="4" applyFont="1" applyFill="1" applyAlignment="1">
      <alignment horizontal="right"/>
    </xf>
    <xf numFmtId="0" fontId="9" fillId="0" borderId="0" xfId="4" applyFont="1" applyFill="1"/>
    <xf numFmtId="0" fontId="40" fillId="0" borderId="0" xfId="4" applyFont="1" applyFill="1"/>
    <xf numFmtId="0" fontId="45" fillId="0" borderId="0" xfId="4" applyFont="1" applyFill="1"/>
    <xf numFmtId="0" fontId="22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Fill="1"/>
    <xf numFmtId="0" fontId="3" fillId="3" borderId="0" xfId="11" applyFill="1"/>
    <xf numFmtId="0" fontId="6" fillId="3" borderId="3" xfId="12" applyFont="1" applyFill="1" applyBorder="1" applyAlignment="1">
      <alignment wrapText="1"/>
    </xf>
    <xf numFmtId="0" fontId="9" fillId="3" borderId="3" xfId="12" applyFont="1" applyFill="1" applyBorder="1" applyAlignment="1">
      <alignment wrapText="1"/>
    </xf>
    <xf numFmtId="0" fontId="6" fillId="3" borderId="0" xfId="12" applyFont="1" applyFill="1" applyBorder="1" applyAlignment="1">
      <alignment horizontal="right"/>
    </xf>
    <xf numFmtId="0" fontId="6" fillId="3" borderId="0" xfId="12" quotePrefix="1" applyFont="1" applyFill="1" applyBorder="1" applyAlignment="1"/>
    <xf numFmtId="0" fontId="6" fillId="3" borderId="3" xfId="13" applyFont="1" applyFill="1" applyBorder="1" applyAlignment="1">
      <alignment horizontal="right"/>
    </xf>
    <xf numFmtId="0" fontId="6" fillId="3" borderId="3" xfId="13" applyFont="1" applyFill="1" applyBorder="1" applyAlignment="1">
      <alignment horizontal="left"/>
    </xf>
    <xf numFmtId="0" fontId="6" fillId="3" borderId="0" xfId="13" applyFont="1" applyFill="1" applyAlignment="1">
      <alignment horizontal="right"/>
    </xf>
    <xf numFmtId="0" fontId="6" fillId="3" borderId="0" xfId="13" applyFont="1" applyFill="1" applyBorder="1" applyAlignment="1"/>
    <xf numFmtId="0" fontId="27" fillId="3" borderId="0" xfId="14" applyFont="1" applyFill="1" applyBorder="1" applyAlignment="1"/>
    <xf numFmtId="0" fontId="3" fillId="3" borderId="0" xfId="11" applyFill="1" applyBorder="1"/>
    <xf numFmtId="0" fontId="9" fillId="3" borderId="0" xfId="14" applyFont="1" applyFill="1" applyBorder="1" applyAlignment="1">
      <alignment horizontal="left" wrapText="1"/>
    </xf>
    <xf numFmtId="3" fontId="9" fillId="3" borderId="16" xfId="12" applyNumberFormat="1" applyFont="1" applyFill="1" applyBorder="1" applyAlignment="1">
      <alignment horizontal="right"/>
    </xf>
    <xf numFmtId="0" fontId="9" fillId="3" borderId="16" xfId="12" applyFont="1" applyFill="1" applyBorder="1" applyAlignment="1">
      <alignment wrapText="1"/>
    </xf>
    <xf numFmtId="3" fontId="6" fillId="3" borderId="10" xfId="12" applyNumberFormat="1" applyFont="1" applyFill="1" applyBorder="1" applyAlignment="1">
      <alignment horizontal="right"/>
    </xf>
    <xf numFmtId="0" fontId="6" fillId="3" borderId="10" xfId="12" applyFont="1" applyFill="1" applyBorder="1" applyAlignment="1"/>
    <xf numFmtId="3" fontId="6" fillId="3" borderId="0" xfId="12" applyNumberFormat="1" applyFont="1" applyFill="1" applyAlignment="1">
      <alignment horizontal="right"/>
    </xf>
    <xf numFmtId="0" fontId="6" fillId="3" borderId="0" xfId="12" applyFont="1" applyFill="1" applyBorder="1" applyAlignment="1"/>
    <xf numFmtId="3" fontId="6" fillId="3" borderId="0" xfId="12" applyNumberFormat="1" applyFont="1" applyFill="1" applyBorder="1" applyAlignment="1">
      <alignment horizontal="right"/>
    </xf>
    <xf numFmtId="3" fontId="9" fillId="3" borderId="1" xfId="12" applyNumberFormat="1" applyFont="1" applyFill="1" applyBorder="1" applyAlignment="1">
      <alignment horizontal="right"/>
    </xf>
    <xf numFmtId="0" fontId="9" fillId="3" borderId="1" xfId="12" applyFont="1" applyFill="1" applyBorder="1" applyAlignment="1">
      <alignment wrapText="1"/>
    </xf>
    <xf numFmtId="3" fontId="6" fillId="3" borderId="3" xfId="12" applyNumberFormat="1" applyFont="1" applyFill="1" applyBorder="1" applyAlignment="1">
      <alignment horizontal="right"/>
    </xf>
    <xf numFmtId="3" fontId="6" fillId="3" borderId="0" xfId="12" applyNumberFormat="1" applyFont="1" applyFill="1" applyBorder="1" applyAlignment="1"/>
    <xf numFmtId="0" fontId="27" fillId="3" borderId="3" xfId="14" applyFont="1" applyFill="1" applyBorder="1" applyAlignment="1"/>
    <xf numFmtId="0" fontId="3" fillId="3" borderId="3" xfId="11" applyFill="1" applyBorder="1"/>
    <xf numFmtId="3" fontId="9" fillId="3" borderId="16" xfId="12" applyNumberFormat="1" applyFont="1" applyFill="1" applyBorder="1" applyAlignment="1"/>
    <xf numFmtId="3" fontId="6" fillId="3" borderId="3" xfId="12" applyNumberFormat="1" applyFont="1" applyFill="1" applyBorder="1" applyAlignment="1"/>
    <xf numFmtId="3" fontId="6" fillId="3" borderId="0" xfId="12" applyNumberFormat="1" applyFont="1" applyFill="1" applyAlignment="1"/>
    <xf numFmtId="0" fontId="6" fillId="3" borderId="0" xfId="12" applyFont="1" applyFill="1" applyAlignment="1">
      <alignment wrapText="1"/>
    </xf>
    <xf numFmtId="0" fontId="6" fillId="3" borderId="0" xfId="12" applyFont="1" applyFill="1" applyBorder="1" applyAlignment="1">
      <alignment wrapText="1"/>
    </xf>
    <xf numFmtId="0" fontId="57" fillId="3" borderId="3" xfId="12" applyFont="1" applyFill="1" applyBorder="1" applyAlignment="1"/>
    <xf numFmtId="0" fontId="57" fillId="3" borderId="3" xfId="12" applyFont="1" applyFill="1" applyBorder="1" applyAlignment="1">
      <alignment horizontal="right"/>
    </xf>
    <xf numFmtId="0" fontId="57" fillId="3" borderId="3" xfId="15" applyFont="1" applyFill="1" applyBorder="1" applyAlignment="1"/>
    <xf numFmtId="0" fontId="17" fillId="3" borderId="3" xfId="12" applyFont="1" applyFill="1" applyBorder="1" applyAlignment="1">
      <alignment wrapText="1"/>
    </xf>
    <xf numFmtId="0" fontId="27" fillId="3" borderId="0" xfId="16" applyFill="1"/>
    <xf numFmtId="0" fontId="57" fillId="3" borderId="0" xfId="12" applyFont="1" applyFill="1" applyAlignment="1"/>
    <xf numFmtId="0" fontId="57" fillId="3" borderId="0" xfId="15" applyFont="1" applyFill="1" applyAlignment="1"/>
    <xf numFmtId="0" fontId="58" fillId="3" borderId="0" xfId="16" applyFont="1" applyFill="1"/>
    <xf numFmtId="0" fontId="59" fillId="3" borderId="0" xfId="12" applyFont="1" applyFill="1" applyAlignment="1"/>
    <xf numFmtId="0" fontId="55" fillId="3" borderId="16" xfId="12" applyFont="1" applyFill="1" applyBorder="1" applyAlignment="1">
      <alignment wrapText="1"/>
    </xf>
    <xf numFmtId="3" fontId="6" fillId="3" borderId="3" xfId="13" applyNumberFormat="1" applyFont="1" applyFill="1" applyBorder="1" applyAlignment="1">
      <alignment horizontal="right"/>
    </xf>
    <xf numFmtId="3" fontId="6" fillId="3" borderId="0" xfId="13" applyNumberFormat="1" applyFont="1" applyFill="1" applyBorder="1" applyAlignment="1">
      <alignment horizontal="right"/>
    </xf>
    <xf numFmtId="0" fontId="6" fillId="3" borderId="0" xfId="13" applyFont="1" applyFill="1" applyBorder="1" applyAlignment="1">
      <alignment wrapText="1"/>
    </xf>
    <xf numFmtId="0" fontId="17" fillId="3" borderId="3" xfId="12" applyFont="1" applyFill="1" applyBorder="1" applyAlignment="1">
      <alignment vertical="top" wrapText="1"/>
    </xf>
    <xf numFmtId="0" fontId="25" fillId="0" borderId="0" xfId="17" applyFont="1"/>
    <xf numFmtId="0" fontId="25" fillId="0" borderId="0" xfId="17" applyFont="1" applyAlignment="1">
      <alignment horizontal="right"/>
    </xf>
    <xf numFmtId="0" fontId="25" fillId="0" borderId="0" xfId="17" applyFont="1" applyFill="1"/>
    <xf numFmtId="0" fontId="25" fillId="0" borderId="0" xfId="17" applyFont="1" applyBorder="1"/>
    <xf numFmtId="0" fontId="25" fillId="0" borderId="0" xfId="17" applyFont="1" applyBorder="1" applyAlignment="1">
      <alignment horizontal="right"/>
    </xf>
    <xf numFmtId="0" fontId="25" fillId="0" borderId="0" xfId="17" applyFont="1" applyFill="1" applyBorder="1"/>
    <xf numFmtId="0" fontId="25" fillId="0" borderId="0" xfId="17" applyFont="1" applyFill="1" applyBorder="1" applyAlignment="1">
      <alignment horizontal="right"/>
    </xf>
    <xf numFmtId="3" fontId="60" fillId="0" borderId="0" xfId="17" applyNumberFormat="1" applyFont="1" applyBorder="1"/>
    <xf numFmtId="0" fontId="60" fillId="0" borderId="0" xfId="17" applyFont="1" applyBorder="1"/>
    <xf numFmtId="3" fontId="61" fillId="0" borderId="0" xfId="17" applyNumberFormat="1" applyFont="1" applyBorder="1"/>
    <xf numFmtId="0" fontId="61" fillId="0" borderId="0" xfId="17" applyFont="1" applyBorder="1"/>
    <xf numFmtId="0" fontId="61" fillId="0" borderId="0" xfId="17" applyFont="1" applyBorder="1" applyAlignment="1">
      <alignment horizontal="center"/>
    </xf>
    <xf numFmtId="3" fontId="6" fillId="0" borderId="0" xfId="8" applyNumberFormat="1" applyFont="1" applyFill="1" applyBorder="1" applyAlignment="1" applyProtection="1">
      <alignment horizontal="right" vertical="center"/>
      <protection hidden="1"/>
    </xf>
    <xf numFmtId="3" fontId="6" fillId="0" borderId="0" xfId="8" applyNumberFormat="1" applyFont="1" applyFill="1" applyBorder="1" applyAlignment="1" applyProtection="1">
      <alignment horizontal="right" vertical="center" indent="1"/>
      <protection hidden="1"/>
    </xf>
    <xf numFmtId="0" fontId="9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right" vertical="center"/>
    </xf>
    <xf numFmtId="0" fontId="25" fillId="0" borderId="0" xfId="17" applyFont="1" applyFill="1" applyBorder="1" applyAlignment="1">
      <alignment vertical="center"/>
    </xf>
    <xf numFmtId="0" fontId="9" fillId="2" borderId="0" xfId="8" applyFont="1" applyFill="1" applyBorder="1" applyAlignment="1" applyProtection="1">
      <alignment horizontal="right" vertical="center"/>
      <protection hidden="1"/>
    </xf>
    <xf numFmtId="0" fontId="9" fillId="2" borderId="0" xfId="17" applyFont="1" applyFill="1" applyBorder="1" applyAlignment="1">
      <alignment horizontal="right" vertical="center" wrapText="1" indent="1" readingOrder="1"/>
    </xf>
    <xf numFmtId="0" fontId="9" fillId="2" borderId="0" xfId="17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wrapText="1" indent="1" readingOrder="1"/>
    </xf>
    <xf numFmtId="0" fontId="6" fillId="0" borderId="0" xfId="8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right" vertical="center" wrapText="1" indent="1" readingOrder="1"/>
    </xf>
    <xf numFmtId="0" fontId="6" fillId="0" borderId="0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wrapText="1" indent="1" readingOrder="1"/>
    </xf>
    <xf numFmtId="3" fontId="9" fillId="2" borderId="0" xfId="8" applyNumberFormat="1" applyFont="1" applyFill="1" applyBorder="1" applyAlignment="1" applyProtection="1">
      <alignment horizontal="right" vertical="center"/>
      <protection hidden="1"/>
    </xf>
    <xf numFmtId="3" fontId="9" fillId="2" borderId="0" xfId="17" applyNumberFormat="1" applyFont="1" applyFill="1" applyBorder="1" applyAlignment="1">
      <alignment horizontal="right" vertical="center" wrapText="1" indent="1" readingOrder="1"/>
    </xf>
    <xf numFmtId="3" fontId="6" fillId="0" borderId="0" xfId="17" applyNumberFormat="1" applyFont="1" applyFill="1" applyBorder="1" applyAlignment="1">
      <alignment horizontal="right" vertical="center" wrapText="1" indent="1" readingOrder="1"/>
    </xf>
    <xf numFmtId="0" fontId="22" fillId="0" borderId="17" xfId="17" applyFont="1" applyFill="1" applyBorder="1" applyAlignment="1">
      <alignment horizontal="right" vertical="center" wrapText="1"/>
    </xf>
    <xf numFmtId="0" fontId="22" fillId="0" borderId="18" xfId="17" applyFont="1" applyFill="1" applyBorder="1" applyAlignment="1">
      <alignment horizontal="right" vertical="center" wrapText="1"/>
    </xf>
    <xf numFmtId="0" fontId="22" fillId="0" borderId="17" xfId="17" applyFont="1" applyFill="1" applyBorder="1" applyAlignment="1">
      <alignment horizontal="left" vertical="center" wrapText="1" indent="1" readingOrder="1"/>
    </xf>
    <xf numFmtId="0" fontId="9" fillId="0" borderId="0" xfId="17" applyFont="1" applyAlignment="1">
      <alignment vertical="center"/>
    </xf>
    <xf numFmtId="0" fontId="13" fillId="0" borderId="0" xfId="17" applyFont="1" applyAlignment="1">
      <alignment vertical="center"/>
    </xf>
    <xf numFmtId="167" fontId="9" fillId="2" borderId="0" xfId="8" applyNumberFormat="1" applyFont="1" applyFill="1" applyBorder="1" applyAlignment="1" applyProtection="1">
      <alignment horizontal="right" vertical="center"/>
      <protection hidden="1"/>
    </xf>
    <xf numFmtId="167" fontId="6" fillId="0" borderId="3" xfId="8" applyNumberFormat="1" applyFont="1" applyFill="1" applyBorder="1" applyAlignment="1" applyProtection="1">
      <alignment horizontal="right" vertical="center"/>
      <protection hidden="1"/>
    </xf>
    <xf numFmtId="0" fontId="6" fillId="0" borderId="4" xfId="17" applyFont="1" applyFill="1" applyBorder="1" applyAlignment="1">
      <alignment horizontal="left" vertical="center" wrapText="1" indent="1" readingOrder="1"/>
    </xf>
    <xf numFmtId="167" fontId="6" fillId="0" borderId="0" xfId="8" applyNumberFormat="1" applyFont="1" applyFill="1" applyBorder="1" applyAlignment="1" applyProtection="1">
      <alignment horizontal="right" vertical="center"/>
      <protection hidden="1"/>
    </xf>
    <xf numFmtId="0" fontId="9" fillId="0" borderId="0" xfId="17" applyFont="1" applyFill="1" applyBorder="1" applyAlignment="1">
      <alignment horizontal="left" vertical="center" wrapText="1" indent="1" readingOrder="1"/>
    </xf>
    <xf numFmtId="9" fontId="20" fillId="2" borderId="24" xfId="17" applyNumberFormat="1" applyFont="1" applyFill="1" applyBorder="1" applyAlignment="1">
      <alignment horizontal="right" vertical="center"/>
    </xf>
    <xf numFmtId="9" fontId="20" fillId="2" borderId="25" xfId="17" applyNumberFormat="1" applyFont="1" applyFill="1" applyBorder="1" applyAlignment="1">
      <alignment horizontal="right" vertical="center"/>
    </xf>
    <xf numFmtId="9" fontId="20" fillId="2" borderId="0" xfId="17" applyNumberFormat="1" applyFont="1" applyFill="1" applyBorder="1" applyAlignment="1">
      <alignment horizontal="right" vertical="center"/>
    </xf>
    <xf numFmtId="2" fontId="6" fillId="0" borderId="4" xfId="17" applyNumberFormat="1" applyFont="1" applyFill="1" applyBorder="1" applyAlignment="1">
      <alignment horizontal="left" vertical="center" wrapText="1" indent="1" readingOrder="1"/>
    </xf>
    <xf numFmtId="2" fontId="6" fillId="0" borderId="0" xfId="17" applyNumberFormat="1" applyFont="1" applyFill="1" applyBorder="1" applyAlignment="1">
      <alignment horizontal="left" vertical="center" wrapText="1" indent="1" readingOrder="1"/>
    </xf>
    <xf numFmtId="0" fontId="20" fillId="0" borderId="27" xfId="17" applyFont="1" applyBorder="1" applyAlignment="1">
      <alignment horizontal="right"/>
    </xf>
    <xf numFmtId="0" fontId="22" fillId="0" borderId="28" xfId="17" applyFont="1" applyFill="1" applyBorder="1" applyAlignment="1">
      <alignment horizontal="left" vertical="center" wrapText="1" indent="1" readingOrder="1"/>
    </xf>
    <xf numFmtId="0" fontId="15" fillId="0" borderId="29" xfId="17" applyFont="1" applyBorder="1"/>
    <xf numFmtId="0" fontId="13" fillId="0" borderId="30" xfId="17" applyFont="1" applyBorder="1"/>
    <xf numFmtId="0" fontId="15" fillId="0" borderId="2" xfId="17" applyFont="1" applyBorder="1"/>
    <xf numFmtId="0" fontId="62" fillId="0" borderId="0" xfId="17" applyFont="1" applyAlignment="1">
      <alignment horizontal="right" vertical="center"/>
    </xf>
    <xf numFmtId="3" fontId="6" fillId="0" borderId="0" xfId="8" applyNumberFormat="1" applyFont="1" applyFill="1" applyBorder="1" applyAlignment="1" applyProtection="1">
      <alignment horizontal="center" vertical="center"/>
      <protection hidden="1"/>
    </xf>
    <xf numFmtId="9" fontId="6" fillId="0" borderId="22" xfId="17" applyNumberFormat="1" applyFont="1" applyFill="1" applyBorder="1" applyAlignment="1">
      <alignment horizontal="right" vertical="center"/>
    </xf>
    <xf numFmtId="9" fontId="6" fillId="0" borderId="31" xfId="17" applyNumberFormat="1" applyFont="1" applyFill="1" applyBorder="1" applyAlignment="1">
      <alignment horizontal="right" vertical="center"/>
    </xf>
    <xf numFmtId="3" fontId="6" fillId="0" borderId="25" xfId="17" applyNumberFormat="1" applyFont="1" applyBorder="1" applyAlignment="1">
      <alignment horizontal="right" vertical="center"/>
    </xf>
    <xf numFmtId="1" fontId="6" fillId="0" borderId="0" xfId="8" applyNumberFormat="1" applyFont="1" applyFill="1" applyBorder="1" applyAlignment="1" applyProtection="1">
      <alignment horizontal="right" vertical="center"/>
      <protection hidden="1"/>
    </xf>
    <xf numFmtId="0" fontId="63" fillId="0" borderId="24" xfId="17" applyFont="1" applyBorder="1" applyAlignment="1">
      <alignment horizontal="right" vertical="center"/>
    </xf>
    <xf numFmtId="0" fontId="38" fillId="0" borderId="0" xfId="17" applyFont="1" applyFill="1" applyBorder="1" applyAlignment="1">
      <alignment horizontal="right" vertical="center"/>
    </xf>
    <xf numFmtId="0" fontId="6" fillId="0" borderId="0" xfId="17" applyFont="1" applyFill="1" applyBorder="1" applyAlignment="1">
      <alignment horizontal="left" vertical="center" wrapText="1" indent="1"/>
    </xf>
    <xf numFmtId="0" fontId="64" fillId="0" borderId="0" xfId="17" applyFont="1" applyAlignment="1">
      <alignment horizontal="right" vertical="center"/>
    </xf>
    <xf numFmtId="0" fontId="38" fillId="0" borderId="0" xfId="17" applyFont="1" applyFill="1" applyBorder="1" applyAlignment="1">
      <alignment vertical="center"/>
    </xf>
    <xf numFmtId="9" fontId="6" fillId="0" borderId="0" xfId="17" applyNumberFormat="1" applyFont="1" applyFill="1" applyBorder="1" applyAlignment="1">
      <alignment horizontal="right" vertical="center"/>
    </xf>
    <xf numFmtId="0" fontId="3" fillId="0" borderId="24" xfId="17" applyBorder="1"/>
    <xf numFmtId="0" fontId="15" fillId="0" borderId="33" xfId="17" applyFont="1" applyBorder="1"/>
    <xf numFmtId="9" fontId="9" fillId="2" borderId="22" xfId="9" applyFont="1" applyFill="1" applyBorder="1" applyAlignment="1" applyProtection="1">
      <alignment horizontal="right" vertical="center" indent="1"/>
      <protection hidden="1"/>
    </xf>
    <xf numFmtId="9" fontId="9" fillId="2" borderId="31" xfId="9" applyFont="1" applyFill="1" applyBorder="1" applyAlignment="1" applyProtection="1">
      <alignment horizontal="right" vertical="center" indent="1"/>
      <protection hidden="1"/>
    </xf>
    <xf numFmtId="167" fontId="9" fillId="2" borderId="0" xfId="17" applyNumberFormat="1" applyFont="1" applyFill="1" applyBorder="1" applyAlignment="1">
      <alignment horizontal="right" vertical="center" indent="1" readingOrder="1"/>
    </xf>
    <xf numFmtId="9" fontId="6" fillId="0" borderId="22" xfId="9" applyFont="1" applyFill="1" applyBorder="1" applyAlignment="1" applyProtection="1">
      <alignment horizontal="right" vertical="center" indent="1"/>
      <protection hidden="1"/>
    </xf>
    <xf numFmtId="9" fontId="6" fillId="0" borderId="31" xfId="9" applyFont="1" applyFill="1" applyBorder="1" applyAlignment="1" applyProtection="1">
      <alignment horizontal="right" vertical="center" indent="1"/>
      <protection hidden="1"/>
    </xf>
    <xf numFmtId="167" fontId="6" fillId="0" borderId="4" xfId="17" applyNumberFormat="1" applyFont="1" applyFill="1" applyBorder="1" applyAlignment="1">
      <alignment horizontal="right" vertical="center" indent="1" readingOrder="1"/>
    </xf>
    <xf numFmtId="9" fontId="6" fillId="0" borderId="24" xfId="9" applyFont="1" applyFill="1" applyBorder="1" applyAlignment="1" applyProtection="1">
      <alignment horizontal="right" vertical="center" indent="1"/>
      <protection hidden="1"/>
    </xf>
    <xf numFmtId="9" fontId="6" fillId="0" borderId="32" xfId="9" applyFont="1" applyFill="1" applyBorder="1" applyAlignment="1" applyProtection="1">
      <alignment horizontal="right" vertical="center" indent="1"/>
      <protection hidden="1"/>
    </xf>
    <xf numFmtId="167" fontId="6" fillId="0" borderId="0" xfId="17" applyNumberFormat="1" applyFont="1" applyFill="1" applyBorder="1" applyAlignment="1">
      <alignment horizontal="right" vertical="center" indent="1" readingOrder="1"/>
    </xf>
    <xf numFmtId="167" fontId="9" fillId="0" borderId="24" xfId="17" applyNumberFormat="1" applyFont="1" applyFill="1" applyBorder="1" applyAlignment="1">
      <alignment horizontal="right" vertical="center" indent="1"/>
    </xf>
    <xf numFmtId="167" fontId="9" fillId="0" borderId="32" xfId="17" applyNumberFormat="1" applyFont="1" applyFill="1" applyBorder="1" applyAlignment="1">
      <alignment horizontal="right" vertical="center" indent="1"/>
    </xf>
    <xf numFmtId="167" fontId="9" fillId="0" borderId="0" xfId="17" applyNumberFormat="1" applyFont="1" applyFill="1" applyBorder="1" applyAlignment="1">
      <alignment horizontal="right" vertical="center" indent="1" readingOrder="1"/>
    </xf>
    <xf numFmtId="9" fontId="9" fillId="2" borderId="24" xfId="9" applyFont="1" applyFill="1" applyBorder="1" applyAlignment="1" applyProtection="1">
      <alignment horizontal="right" vertical="center" indent="1"/>
      <protection hidden="1"/>
    </xf>
    <xf numFmtId="9" fontId="9" fillId="2" borderId="32" xfId="9" applyFont="1" applyFill="1" applyBorder="1" applyAlignment="1" applyProtection="1">
      <alignment horizontal="right" vertical="center" indent="1"/>
      <protection hidden="1"/>
    </xf>
    <xf numFmtId="167" fontId="6" fillId="0" borderId="4" xfId="17" applyNumberFormat="1" applyFont="1" applyFill="1" applyBorder="1" applyAlignment="1">
      <alignment horizontal="right" vertical="center" wrapText="1" indent="1" readingOrder="1"/>
    </xf>
    <xf numFmtId="167" fontId="6" fillId="0" borderId="0" xfId="17" applyNumberFormat="1" applyFont="1" applyFill="1" applyBorder="1" applyAlignment="1">
      <alignment horizontal="right" vertical="center" wrapText="1" indent="1" readingOrder="1"/>
    </xf>
    <xf numFmtId="9" fontId="6" fillId="0" borderId="34" xfId="9" applyFont="1" applyFill="1" applyBorder="1" applyAlignment="1" applyProtection="1">
      <alignment horizontal="right" vertical="center" indent="1"/>
      <protection hidden="1"/>
    </xf>
    <xf numFmtId="0" fontId="22" fillId="0" borderId="35" xfId="17" applyFont="1" applyFill="1" applyBorder="1" applyAlignment="1">
      <alignment horizontal="left" vertical="center" wrapText="1" indent="1" readingOrder="1"/>
    </xf>
    <xf numFmtId="0" fontId="25" fillId="0" borderId="24" xfId="17" applyFont="1" applyBorder="1"/>
    <xf numFmtId="0" fontId="25" fillId="0" borderId="32" xfId="17" applyFont="1" applyBorder="1"/>
    <xf numFmtId="0" fontId="15" fillId="0" borderId="33" xfId="17" applyFont="1" applyBorder="1" applyAlignment="1">
      <alignment vertical="center"/>
    </xf>
    <xf numFmtId="0" fontId="15" fillId="0" borderId="0" xfId="17" applyFont="1" applyAlignment="1">
      <alignment horizontal="right" vertical="center"/>
    </xf>
    <xf numFmtId="0" fontId="17" fillId="0" borderId="0" xfId="17" applyFont="1" applyAlignment="1">
      <alignment vertical="center"/>
    </xf>
    <xf numFmtId="9" fontId="6" fillId="0" borderId="22" xfId="8" applyNumberFormat="1" applyFont="1" applyFill="1" applyBorder="1" applyAlignment="1" applyProtection="1">
      <alignment horizontal="right" vertical="center"/>
      <protection hidden="1"/>
    </xf>
    <xf numFmtId="9" fontId="6" fillId="0" borderId="31" xfId="8" applyNumberFormat="1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left" vertical="center" indent="1" readingOrder="1"/>
    </xf>
    <xf numFmtId="9" fontId="6" fillId="0" borderId="24" xfId="8" applyNumberFormat="1" applyFont="1" applyFill="1" applyBorder="1" applyAlignment="1" applyProtection="1">
      <alignment horizontal="right" vertical="center"/>
      <protection hidden="1"/>
    </xf>
    <xf numFmtId="9" fontId="6" fillId="0" borderId="32" xfId="8" applyNumberFormat="1" applyFont="1" applyFill="1" applyBorder="1" applyAlignment="1" applyProtection="1">
      <alignment horizontal="right" vertical="center"/>
      <protection hidden="1"/>
    </xf>
    <xf numFmtId="1" fontId="6" fillId="0" borderId="24" xfId="8" applyNumberFormat="1" applyFont="1" applyFill="1" applyBorder="1" applyAlignment="1" applyProtection="1">
      <alignment horizontal="right" vertical="center"/>
      <protection hidden="1"/>
    </xf>
    <xf numFmtId="1" fontId="6" fillId="0" borderId="32" xfId="8" applyNumberFormat="1" applyFont="1" applyFill="1" applyBorder="1" applyAlignment="1" applyProtection="1">
      <alignment horizontal="right" vertical="center"/>
      <protection hidden="1"/>
    </xf>
    <xf numFmtId="0" fontId="6" fillId="0" borderId="24" xfId="17" applyFont="1" applyFill="1" applyBorder="1" applyAlignment="1">
      <alignment horizontal="right" vertical="center" wrapText="1"/>
    </xf>
    <xf numFmtId="0" fontId="6" fillId="0" borderId="32" xfId="17" applyFont="1" applyFill="1" applyBorder="1" applyAlignment="1">
      <alignment horizontal="right" vertical="center" wrapText="1"/>
    </xf>
    <xf numFmtId="0" fontId="6" fillId="0" borderId="0" xfId="17" applyFont="1" applyFill="1" applyBorder="1" applyAlignment="1">
      <alignment horizontal="left" vertical="center" indent="1"/>
    </xf>
    <xf numFmtId="9" fontId="9" fillId="2" borderId="24" xfId="17" applyNumberFormat="1" applyFont="1" applyFill="1" applyBorder="1" applyAlignment="1">
      <alignment horizontal="right" vertical="center" wrapText="1"/>
    </xf>
    <xf numFmtId="9" fontId="9" fillId="2" borderId="32" xfId="17" applyNumberFormat="1" applyFont="1" applyFill="1" applyBorder="1" applyAlignment="1">
      <alignment horizontal="right" vertical="center" wrapText="1"/>
    </xf>
    <xf numFmtId="0" fontId="9" fillId="2" borderId="0" xfId="17" applyFont="1" applyFill="1" applyBorder="1" applyAlignment="1">
      <alignment horizontal="left" vertical="center" indent="1" readingOrder="1"/>
    </xf>
    <xf numFmtId="9" fontId="6" fillId="0" borderId="24" xfId="17" applyNumberFormat="1" applyFont="1" applyFill="1" applyBorder="1" applyAlignment="1">
      <alignment horizontal="right" vertical="center" wrapText="1"/>
    </xf>
    <xf numFmtId="9" fontId="6" fillId="0" borderId="32" xfId="17" applyNumberFormat="1" applyFont="1" applyFill="1" applyBorder="1" applyAlignment="1">
      <alignment horizontal="right" vertical="center" wrapText="1"/>
    </xf>
    <xf numFmtId="0" fontId="25" fillId="0" borderId="24" xfId="17" applyFont="1" applyFill="1" applyBorder="1"/>
    <xf numFmtId="0" fontId="62" fillId="0" borderId="0" xfId="17" applyFont="1" applyAlignment="1">
      <alignment vertical="center"/>
    </xf>
    <xf numFmtId="0" fontId="65" fillId="0" borderId="0" xfId="17" applyFont="1" applyAlignment="1">
      <alignment horizontal="right" vertical="center"/>
    </xf>
    <xf numFmtId="0" fontId="3" fillId="0" borderId="0" xfId="17"/>
    <xf numFmtId="0" fontId="3" fillId="0" borderId="0" xfId="17" applyFill="1" applyBorder="1"/>
    <xf numFmtId="9" fontId="9" fillId="2" borderId="19" xfId="9" applyFont="1" applyFill="1" applyBorder="1" applyAlignment="1" applyProtection="1">
      <alignment horizontal="right" vertical="center" indent="1"/>
      <protection hidden="1"/>
    </xf>
    <xf numFmtId="9" fontId="9" fillId="2" borderId="21" xfId="9" applyFont="1" applyFill="1" applyBorder="1" applyAlignment="1" applyProtection="1">
      <alignment horizontal="right" vertical="center" indent="1"/>
      <protection hidden="1"/>
    </xf>
    <xf numFmtId="9" fontId="9" fillId="2" borderId="36" xfId="9" applyFont="1" applyFill="1" applyBorder="1" applyAlignment="1" applyProtection="1">
      <alignment horizontal="right" vertical="center" indent="1"/>
      <protection hidden="1"/>
    </xf>
    <xf numFmtId="9" fontId="6" fillId="0" borderId="37" xfId="9" applyFont="1" applyFill="1" applyBorder="1" applyAlignment="1" applyProtection="1">
      <alignment horizontal="right" vertical="center" indent="1"/>
      <protection hidden="1"/>
    </xf>
    <xf numFmtId="9" fontId="6" fillId="0" borderId="13" xfId="9" applyFont="1" applyFill="1" applyBorder="1" applyAlignment="1" applyProtection="1">
      <alignment horizontal="right" vertical="center" indent="1"/>
      <protection hidden="1"/>
    </xf>
    <xf numFmtId="167" fontId="9" fillId="0" borderId="0" xfId="17" applyNumberFormat="1" applyFont="1" applyFill="1" applyBorder="1" applyAlignment="1">
      <alignment horizontal="right" vertical="center" indent="1"/>
    </xf>
    <xf numFmtId="9" fontId="9" fillId="2" borderId="13" xfId="9" applyFont="1" applyFill="1" applyBorder="1" applyAlignment="1" applyProtection="1">
      <alignment horizontal="right" vertical="center" indent="1"/>
      <protection hidden="1"/>
    </xf>
    <xf numFmtId="0" fontId="3" fillId="0" borderId="24" xfId="17" applyFill="1" applyBorder="1"/>
    <xf numFmtId="0" fontId="3" fillId="0" borderId="32" xfId="17" applyFill="1" applyBorder="1"/>
    <xf numFmtId="0" fontId="25" fillId="0" borderId="32" xfId="17" applyFont="1" applyFill="1" applyBorder="1"/>
    <xf numFmtId="0" fontId="15" fillId="0" borderId="33" xfId="17" applyFont="1" applyFill="1" applyBorder="1"/>
    <xf numFmtId="0" fontId="13" fillId="0" borderId="34" xfId="17" applyFont="1" applyFill="1" applyBorder="1"/>
    <xf numFmtId="0" fontId="15" fillId="0" borderId="2" xfId="17" applyFont="1" applyFill="1" applyBorder="1"/>
    <xf numFmtId="0" fontId="13" fillId="0" borderId="38" xfId="17" applyFont="1" applyFill="1" applyBorder="1"/>
    <xf numFmtId="0" fontId="15" fillId="0" borderId="0" xfId="17" applyFont="1" applyAlignment="1">
      <alignment vertical="center"/>
    </xf>
    <xf numFmtId="9" fontId="6" fillId="0" borderId="22" xfId="9" applyFont="1" applyFill="1" applyBorder="1" applyAlignment="1" applyProtection="1">
      <alignment horizontal="right" vertical="center"/>
      <protection hidden="1"/>
    </xf>
    <xf numFmtId="9" fontId="6" fillId="0" borderId="31" xfId="9" applyFont="1" applyFill="1" applyBorder="1" applyAlignment="1" applyProtection="1">
      <alignment horizontal="right" vertical="center"/>
      <protection hidden="1"/>
    </xf>
    <xf numFmtId="9" fontId="6" fillId="0" borderId="24" xfId="9" applyFont="1" applyFill="1" applyBorder="1" applyAlignment="1" applyProtection="1">
      <alignment horizontal="right" vertical="center"/>
      <protection hidden="1"/>
    </xf>
    <xf numFmtId="9" fontId="6" fillId="0" borderId="32" xfId="9" applyFont="1" applyFill="1" applyBorder="1" applyAlignment="1" applyProtection="1">
      <alignment horizontal="right" vertical="center"/>
      <protection hidden="1"/>
    </xf>
    <xf numFmtId="0" fontId="6" fillId="0" borderId="0" xfId="17" applyFont="1" applyFill="1" applyBorder="1" applyAlignment="1">
      <alignment horizontal="right" vertical="center" wrapText="1" indent="1"/>
    </xf>
    <xf numFmtId="9" fontId="9" fillId="2" borderId="24" xfId="9" applyFont="1" applyFill="1" applyBorder="1" applyAlignment="1" applyProtection="1">
      <alignment horizontal="right" vertical="center"/>
      <protection hidden="1"/>
    </xf>
    <xf numFmtId="9" fontId="9" fillId="2" borderId="8" xfId="9" applyFont="1" applyFill="1" applyBorder="1" applyAlignment="1" applyProtection="1">
      <alignment horizontal="right" vertical="center"/>
      <protection hidden="1"/>
    </xf>
    <xf numFmtId="9" fontId="9" fillId="2" borderId="32" xfId="9" applyFont="1" applyFill="1" applyBorder="1" applyAlignment="1" applyProtection="1">
      <alignment horizontal="right" vertical="center"/>
      <protection hidden="1"/>
    </xf>
    <xf numFmtId="0" fontId="3" fillId="0" borderId="0" xfId="17" applyBorder="1"/>
    <xf numFmtId="9" fontId="6" fillId="0" borderId="8" xfId="9" applyFont="1" applyFill="1" applyBorder="1" applyAlignment="1" applyProtection="1">
      <alignment horizontal="right" vertical="center"/>
      <protection hidden="1"/>
    </xf>
    <xf numFmtId="9" fontId="6" fillId="0" borderId="24" xfId="9" quotePrefix="1" applyFont="1" applyFill="1" applyBorder="1" applyAlignment="1" applyProtection="1">
      <alignment horizontal="right" vertical="center"/>
      <protection hidden="1"/>
    </xf>
    <xf numFmtId="9" fontId="6" fillId="0" borderId="33" xfId="9" applyFont="1" applyFill="1" applyBorder="1" applyAlignment="1" applyProtection="1">
      <alignment horizontal="right" vertical="center"/>
      <protection hidden="1"/>
    </xf>
    <xf numFmtId="9" fontId="6" fillId="0" borderId="29" xfId="9" applyFont="1" applyFill="1" applyBorder="1" applyAlignment="1" applyProtection="1">
      <alignment horizontal="right" vertical="center"/>
      <protection hidden="1"/>
    </xf>
    <xf numFmtId="0" fontId="13" fillId="0" borderId="34" xfId="17" applyFont="1" applyBorder="1"/>
    <xf numFmtId="0" fontId="13" fillId="0" borderId="38" xfId="17" applyFont="1" applyBorder="1"/>
    <xf numFmtId="0" fontId="3" fillId="0" borderId="24" xfId="17" applyFill="1" applyBorder="1" applyAlignment="1">
      <alignment horizontal="right"/>
    </xf>
    <xf numFmtId="0" fontId="3" fillId="0" borderId="32" xfId="17" applyFill="1" applyBorder="1" applyAlignment="1">
      <alignment horizontal="right"/>
    </xf>
    <xf numFmtId="9" fontId="66" fillId="2" borderId="33" xfId="9" applyFont="1" applyFill="1" applyBorder="1" applyAlignment="1" applyProtection="1">
      <alignment horizontal="right" vertical="center"/>
      <protection hidden="1"/>
    </xf>
    <xf numFmtId="9" fontId="66" fillId="2" borderId="34" xfId="9" applyFont="1" applyFill="1" applyBorder="1" applyAlignment="1" applyProtection="1">
      <alignment horizontal="right" vertical="center"/>
      <protection hidden="1"/>
    </xf>
    <xf numFmtId="0" fontId="25" fillId="0" borderId="24" xfId="17" applyFont="1" applyFill="1" applyBorder="1" applyAlignment="1">
      <alignment horizontal="right"/>
    </xf>
    <xf numFmtId="0" fontId="25" fillId="0" borderId="32" xfId="17" applyFont="1" applyFill="1" applyBorder="1" applyAlignment="1">
      <alignment horizontal="right"/>
    </xf>
    <xf numFmtId="0" fontId="3" fillId="0" borderId="32" xfId="17" applyBorder="1"/>
    <xf numFmtId="0" fontId="65" fillId="0" borderId="0" xfId="17" applyFont="1" applyAlignment="1">
      <alignment vertical="center"/>
    </xf>
    <xf numFmtId="0" fontId="38" fillId="0" borderId="3" xfId="17" applyFont="1" applyFill="1" applyBorder="1" applyAlignment="1">
      <alignment vertical="center"/>
    </xf>
    <xf numFmtId="9" fontId="6" fillId="0" borderId="24" xfId="9" applyFont="1" applyFill="1" applyBorder="1" applyAlignment="1" applyProtection="1">
      <alignment horizontal="right" vertical="center" indent="1" readingOrder="1"/>
      <protection hidden="1"/>
    </xf>
    <xf numFmtId="0" fontId="20" fillId="2" borderId="0" xfId="17" applyFont="1" applyFill="1" applyAlignment="1">
      <alignment horizontal="left" vertical="center" indent="1"/>
    </xf>
    <xf numFmtId="0" fontId="20" fillId="0" borderId="40" xfId="17" applyFont="1" applyBorder="1" applyAlignment="1">
      <alignment horizontal="left" indent="1"/>
    </xf>
    <xf numFmtId="0" fontId="15" fillId="0" borderId="33" xfId="17" applyFont="1" applyFill="1" applyBorder="1" applyAlignment="1">
      <alignment vertical="center"/>
    </xf>
    <xf numFmtId="0" fontId="13" fillId="0" borderId="34" xfId="17" applyFont="1" applyFill="1" applyBorder="1" applyAlignment="1">
      <alignment vertical="center"/>
    </xf>
    <xf numFmtId="0" fontId="65" fillId="0" borderId="0" xfId="17" applyFont="1"/>
    <xf numFmtId="0" fontId="17" fillId="0" borderId="0" xfId="17" applyFont="1"/>
    <xf numFmtId="0" fontId="5" fillId="0" borderId="0" xfId="2"/>
    <xf numFmtId="0" fontId="25" fillId="0" borderId="0" xfId="19" applyFont="1"/>
    <xf numFmtId="0" fontId="25" fillId="0" borderId="0" xfId="19" applyFont="1" applyAlignment="1">
      <alignment horizontal="right"/>
    </xf>
    <xf numFmtId="0" fontId="25" fillId="0" borderId="0" xfId="19" applyFont="1" applyFill="1"/>
    <xf numFmtId="0" fontId="25" fillId="0" borderId="0" xfId="19" applyFont="1" applyBorder="1"/>
    <xf numFmtId="0" fontId="9" fillId="2" borderId="0" xfId="19" applyFont="1" applyFill="1" applyBorder="1" applyAlignment="1">
      <alignment horizontal="left" vertical="center" wrapText="1" indent="1" readingOrder="1"/>
    </xf>
    <xf numFmtId="0" fontId="6" fillId="0" borderId="0" xfId="19" applyFont="1" applyFill="1" applyBorder="1" applyAlignment="1">
      <alignment horizontal="left" vertical="center" wrapText="1" indent="1" readingOrder="1"/>
    </xf>
    <xf numFmtId="0" fontId="22" fillId="0" borderId="17" xfId="19" applyFont="1" applyFill="1" applyBorder="1" applyAlignment="1">
      <alignment horizontal="left" vertical="center" wrapText="1" indent="1" readingOrder="1"/>
    </xf>
    <xf numFmtId="0" fontId="13" fillId="0" borderId="0" xfId="19" applyFont="1" applyAlignment="1">
      <alignment vertical="center"/>
    </xf>
    <xf numFmtId="9" fontId="20" fillId="2" borderId="19" xfId="19" applyNumberFormat="1" applyFont="1" applyFill="1" applyBorder="1" applyAlignment="1">
      <alignment horizontal="right" vertical="center"/>
    </xf>
    <xf numFmtId="9" fontId="20" fillId="2" borderId="20" xfId="19" applyNumberFormat="1" applyFont="1" applyFill="1" applyBorder="1" applyAlignment="1">
      <alignment horizontal="right" vertical="center"/>
    </xf>
    <xf numFmtId="9" fontId="20" fillId="2" borderId="16" xfId="19" applyNumberFormat="1" applyFont="1" applyFill="1" applyBorder="1" applyAlignment="1">
      <alignment horizontal="right" vertical="center"/>
    </xf>
    <xf numFmtId="9" fontId="20" fillId="2" borderId="21" xfId="19" applyNumberFormat="1" applyFont="1" applyFill="1" applyBorder="1" applyAlignment="1">
      <alignment horizontal="right" vertical="center"/>
    </xf>
    <xf numFmtId="0" fontId="6" fillId="0" borderId="4" xfId="19" applyFont="1" applyFill="1" applyBorder="1" applyAlignment="1">
      <alignment horizontal="left" vertical="center" wrapText="1" indent="1" readingOrder="1"/>
    </xf>
    <xf numFmtId="9" fontId="20" fillId="0" borderId="24" xfId="19" applyNumberFormat="1" applyFont="1" applyFill="1" applyBorder="1" applyAlignment="1">
      <alignment horizontal="right" vertical="center"/>
    </xf>
    <xf numFmtId="9" fontId="20" fillId="0" borderId="25" xfId="19" applyNumberFormat="1" applyFont="1" applyFill="1" applyBorder="1" applyAlignment="1">
      <alignment horizontal="right" vertical="center"/>
    </xf>
    <xf numFmtId="9" fontId="20" fillId="0" borderId="0" xfId="19" applyNumberFormat="1" applyFont="1" applyFill="1" applyBorder="1" applyAlignment="1">
      <alignment horizontal="right" vertical="center"/>
    </xf>
    <xf numFmtId="0" fontId="9" fillId="0" borderId="0" xfId="19" applyFont="1" applyFill="1" applyBorder="1" applyAlignment="1">
      <alignment horizontal="left" vertical="center" wrapText="1" indent="1" readingOrder="1"/>
    </xf>
    <xf numFmtId="9" fontId="20" fillId="2" borderId="24" xfId="19" applyNumberFormat="1" applyFont="1" applyFill="1" applyBorder="1" applyAlignment="1">
      <alignment horizontal="right" vertical="center"/>
    </xf>
    <xf numFmtId="9" fontId="20" fillId="2" borderId="25" xfId="19" applyNumberFormat="1" applyFont="1" applyFill="1" applyBorder="1" applyAlignment="1">
      <alignment horizontal="right" vertical="center"/>
    </xf>
    <xf numFmtId="9" fontId="20" fillId="2" borderId="0" xfId="19" applyNumberFormat="1" applyFont="1" applyFill="1" applyBorder="1" applyAlignment="1">
      <alignment horizontal="right" vertical="center"/>
    </xf>
    <xf numFmtId="2" fontId="6" fillId="0" borderId="4" xfId="19" applyNumberFormat="1" applyFont="1" applyFill="1" applyBorder="1" applyAlignment="1">
      <alignment horizontal="left" vertical="center" wrapText="1" indent="1" readingOrder="1"/>
    </xf>
    <xf numFmtId="2" fontId="6" fillId="0" borderId="0" xfId="19" applyNumberFormat="1" applyFont="1" applyFill="1" applyBorder="1" applyAlignment="1">
      <alignment horizontal="left" vertical="center" wrapText="1" indent="1" readingOrder="1"/>
    </xf>
    <xf numFmtId="0" fontId="22" fillId="0" borderId="28" xfId="19" applyFont="1" applyFill="1" applyBorder="1" applyAlignment="1">
      <alignment horizontal="left" vertical="center" wrapText="1" indent="1" readingOrder="1"/>
    </xf>
    <xf numFmtId="0" fontId="15" fillId="0" borderId="29" xfId="19" applyFont="1" applyBorder="1"/>
    <xf numFmtId="0" fontId="13" fillId="0" borderId="30" xfId="19" applyFont="1" applyBorder="1"/>
    <xf numFmtId="0" fontId="15" fillId="0" borderId="2" xfId="19" applyFont="1" applyBorder="1"/>
    <xf numFmtId="0" fontId="62" fillId="0" borderId="0" xfId="19" applyFont="1" applyAlignment="1">
      <alignment horizontal="right" vertical="center"/>
    </xf>
    <xf numFmtId="0" fontId="25" fillId="0" borderId="0" xfId="19" applyFont="1" applyFill="1" applyBorder="1" applyAlignment="1">
      <alignment vertical="center"/>
    </xf>
    <xf numFmtId="9" fontId="6" fillId="0" borderId="22" xfId="19" applyNumberFormat="1" applyFont="1" applyFill="1" applyBorder="1" applyAlignment="1">
      <alignment horizontal="right" vertical="center"/>
    </xf>
    <xf numFmtId="9" fontId="6" fillId="0" borderId="31" xfId="19" applyNumberFormat="1" applyFont="1" applyFill="1" applyBorder="1" applyAlignment="1">
      <alignment horizontal="right" vertical="center"/>
    </xf>
    <xf numFmtId="3" fontId="6" fillId="0" borderId="25" xfId="19" applyNumberFormat="1" applyFont="1" applyBorder="1" applyAlignment="1">
      <alignment horizontal="right" vertical="center"/>
    </xf>
    <xf numFmtId="0" fontId="63" fillId="0" borderId="24" xfId="19" applyFont="1" applyBorder="1" applyAlignment="1">
      <alignment horizontal="right" vertical="center"/>
    </xf>
    <xf numFmtId="0" fontId="38" fillId="0" borderId="0" xfId="19" applyFont="1" applyFill="1" applyBorder="1" applyAlignment="1">
      <alignment horizontal="right" vertical="center"/>
    </xf>
    <xf numFmtId="0" fontId="6" fillId="0" borderId="0" xfId="19" applyFont="1" applyFill="1" applyBorder="1" applyAlignment="1">
      <alignment horizontal="left" vertical="center" wrapText="1" indent="1"/>
    </xf>
    <xf numFmtId="0" fontId="64" fillId="0" borderId="0" xfId="19" applyFont="1" applyAlignment="1">
      <alignment horizontal="right" vertical="center"/>
    </xf>
    <xf numFmtId="0" fontId="38" fillId="0" borderId="0" xfId="19" applyFont="1" applyFill="1" applyBorder="1" applyAlignment="1">
      <alignment vertical="center"/>
    </xf>
    <xf numFmtId="0" fontId="3" fillId="0" borderId="0" xfId="19"/>
    <xf numFmtId="0" fontId="6" fillId="0" borderId="0" xfId="19" applyFont="1" applyFill="1" applyBorder="1" applyAlignment="1">
      <alignment horizontal="right" vertical="center" wrapText="1" indent="1"/>
    </xf>
    <xf numFmtId="0" fontId="6" fillId="0" borderId="0" xfId="19" applyFont="1" applyFill="1" applyBorder="1" applyAlignment="1">
      <alignment horizontal="left" vertical="center" indent="1"/>
    </xf>
    <xf numFmtId="0" fontId="9" fillId="2" borderId="0" xfId="19" applyFont="1" applyFill="1" applyBorder="1" applyAlignment="1">
      <alignment horizontal="right" vertical="center" wrapText="1" indent="1" readingOrder="1"/>
    </xf>
    <xf numFmtId="0" fontId="6" fillId="0" borderId="0" xfId="19" applyFont="1" applyFill="1" applyBorder="1" applyAlignment="1">
      <alignment horizontal="right" vertical="center" wrapText="1" indent="1" readingOrder="1"/>
    </xf>
    <xf numFmtId="0" fontId="3" fillId="0" borderId="0" xfId="20"/>
    <xf numFmtId="3" fontId="20" fillId="2" borderId="0" xfId="20" applyNumberFormat="1" applyFont="1" applyFill="1" applyAlignment="1">
      <alignment horizontal="right" vertical="center" indent="1"/>
    </xf>
    <xf numFmtId="0" fontId="20" fillId="2" borderId="0" xfId="20" applyFont="1" applyFill="1" applyAlignment="1">
      <alignment horizontal="left" vertical="center" indent="1"/>
    </xf>
    <xf numFmtId="0" fontId="20" fillId="0" borderId="3" xfId="20" applyFont="1" applyFill="1" applyBorder="1" applyAlignment="1">
      <alignment horizontal="center" vertical="center"/>
    </xf>
    <xf numFmtId="0" fontId="20" fillId="0" borderId="3" xfId="20" applyFont="1" applyFill="1" applyBorder="1" applyAlignment="1">
      <alignment horizontal="left" vertical="center" indent="1"/>
    </xf>
    <xf numFmtId="0" fontId="15" fillId="0" borderId="0" xfId="20" applyFont="1"/>
    <xf numFmtId="0" fontId="13" fillId="0" borderId="0" xfId="20" applyFont="1"/>
    <xf numFmtId="166" fontId="20" fillId="2" borderId="0" xfId="20" applyNumberFormat="1" applyFont="1" applyFill="1" applyAlignment="1">
      <alignment horizontal="right" vertical="center" indent="1"/>
    </xf>
    <xf numFmtId="3" fontId="20" fillId="0" borderId="0" xfId="20" applyNumberFormat="1" applyFont="1" applyFill="1" applyAlignment="1">
      <alignment horizontal="right" vertical="center" indent="1"/>
    </xf>
    <xf numFmtId="0" fontId="20" fillId="0" borderId="0" xfId="20" applyFont="1" applyFill="1" applyAlignment="1">
      <alignment horizontal="left" vertical="center"/>
    </xf>
    <xf numFmtId="0" fontId="28" fillId="0" borderId="0" xfId="20" applyFont="1"/>
    <xf numFmtId="0" fontId="43" fillId="0" borderId="0" xfId="20" applyFont="1"/>
    <xf numFmtId="0" fontId="3" fillId="0" borderId="0" xfId="21"/>
    <xf numFmtId="0" fontId="20" fillId="0" borderId="0" xfId="21" applyFont="1" applyFill="1" applyBorder="1" applyAlignment="1">
      <alignment horizontal="center"/>
    </xf>
    <xf numFmtId="0" fontId="20" fillId="0" borderId="0" xfId="21" applyFont="1" applyFill="1" applyBorder="1" applyAlignment="1">
      <alignment horizontal="left" indent="1"/>
    </xf>
    <xf numFmtId="0" fontId="20" fillId="2" borderId="0" xfId="21" applyFont="1" applyFill="1" applyAlignment="1">
      <alignment horizontal="left" vertical="center"/>
    </xf>
    <xf numFmtId="0" fontId="20" fillId="0" borderId="4" xfId="21" applyFont="1" applyBorder="1" applyAlignment="1">
      <alignment horizontal="center"/>
    </xf>
    <xf numFmtId="0" fontId="20" fillId="0" borderId="4" xfId="21" applyFont="1" applyBorder="1" applyAlignment="1">
      <alignment horizontal="left" indent="1"/>
    </xf>
    <xf numFmtId="0" fontId="20" fillId="0" borderId="0" xfId="21" applyFont="1"/>
    <xf numFmtId="0" fontId="15" fillId="0" borderId="0" xfId="21" applyFont="1"/>
    <xf numFmtId="0" fontId="13" fillId="0" borderId="0" xfId="21" applyFont="1"/>
    <xf numFmtId="0" fontId="20" fillId="0" borderId="25" xfId="21" applyFont="1" applyBorder="1"/>
    <xf numFmtId="0" fontId="20" fillId="0" borderId="0" xfId="21" applyFont="1" applyBorder="1"/>
    <xf numFmtId="9" fontId="6" fillId="0" borderId="24" xfId="21" applyNumberFormat="1" applyFont="1" applyBorder="1" applyAlignment="1">
      <alignment horizontal="right" vertical="center" indent="1"/>
    </xf>
    <xf numFmtId="0" fontId="15" fillId="0" borderId="41" xfId="21" applyFont="1" applyBorder="1"/>
    <xf numFmtId="1" fontId="20" fillId="2" borderId="0" xfId="26" applyNumberFormat="1" applyFont="1" applyFill="1" applyAlignment="1">
      <alignment horizontal="right" vertical="center" indent="1"/>
    </xf>
    <xf numFmtId="0" fontId="20" fillId="2" borderId="0" xfId="26" applyFont="1" applyFill="1" applyAlignment="1">
      <alignment horizontal="left" vertical="center"/>
    </xf>
    <xf numFmtId="1" fontId="48" fillId="3" borderId="0" xfId="26" applyNumberFormat="1" applyFont="1" applyFill="1" applyAlignment="1">
      <alignment vertical="center"/>
    </xf>
    <xf numFmtId="0" fontId="20" fillId="0" borderId="4" xfId="26" applyFont="1" applyBorder="1" applyAlignment="1">
      <alignment horizontal="center" vertical="center"/>
    </xf>
    <xf numFmtId="0" fontId="20" fillId="0" borderId="4" xfId="26" applyFont="1" applyBorder="1" applyAlignment="1">
      <alignment horizontal="center" vertical="center" wrapText="1"/>
    </xf>
    <xf numFmtId="0" fontId="20" fillId="0" borderId="4" xfId="26" applyFont="1" applyBorder="1" applyAlignment="1">
      <alignment horizontal="left" vertical="center" indent="1"/>
    </xf>
    <xf numFmtId="0" fontId="20" fillId="0" borderId="0" xfId="26" applyFont="1" applyBorder="1" applyAlignment="1">
      <alignment horizontal="center" vertical="center"/>
    </xf>
    <xf numFmtId="0" fontId="20" fillId="0" borderId="0" xfId="26" applyFont="1" applyBorder="1" applyAlignment="1">
      <alignment horizontal="center" vertical="center" wrapText="1"/>
    </xf>
    <xf numFmtId="0" fontId="20" fillId="0" borderId="0" xfId="26" applyFont="1" applyAlignment="1">
      <alignment vertical="center"/>
    </xf>
    <xf numFmtId="0" fontId="15" fillId="0" borderId="0" xfId="26" applyFont="1" applyAlignment="1">
      <alignment vertical="center"/>
    </xf>
    <xf numFmtId="0" fontId="13" fillId="0" borderId="0" xfId="26" applyFont="1" applyAlignment="1">
      <alignment vertical="center"/>
    </xf>
    <xf numFmtId="9" fontId="20" fillId="2" borderId="24" xfId="26" applyNumberFormat="1" applyFont="1" applyFill="1" applyBorder="1" applyAlignment="1">
      <alignment horizontal="right" vertical="center"/>
    </xf>
    <xf numFmtId="9" fontId="20" fillId="2" borderId="25" xfId="26" applyNumberFormat="1" applyFont="1" applyFill="1" applyBorder="1" applyAlignment="1">
      <alignment horizontal="right" vertical="center"/>
    </xf>
    <xf numFmtId="1" fontId="20" fillId="2" borderId="0" xfId="26" applyNumberFormat="1" applyFont="1" applyFill="1" applyAlignment="1">
      <alignment horizontal="right" vertical="center"/>
    </xf>
    <xf numFmtId="0" fontId="20" fillId="0" borderId="26" xfId="26" applyFont="1" applyBorder="1" applyAlignment="1">
      <alignment horizontal="right"/>
    </xf>
    <xf numFmtId="0" fontId="20" fillId="0" borderId="27" xfId="26" applyFont="1" applyBorder="1" applyAlignment="1">
      <alignment horizontal="right"/>
    </xf>
    <xf numFmtId="0" fontId="20" fillId="0" borderId="4" xfId="26" applyFont="1" applyBorder="1" applyAlignment="1">
      <alignment horizontal="right"/>
    </xf>
    <xf numFmtId="0" fontId="20" fillId="0" borderId="4" xfId="26" applyFont="1" applyBorder="1" applyAlignment="1">
      <alignment horizontal="left" indent="1"/>
    </xf>
    <xf numFmtId="0" fontId="20" fillId="0" borderId="24" xfId="26" applyFont="1" applyBorder="1"/>
    <xf numFmtId="0" fontId="20" fillId="0" borderId="25" xfId="26" applyFont="1" applyBorder="1"/>
    <xf numFmtId="0" fontId="20" fillId="0" borderId="0" xfId="26" applyFont="1" applyBorder="1"/>
    <xf numFmtId="0" fontId="65" fillId="0" borderId="29" xfId="26" applyFont="1" applyBorder="1"/>
    <xf numFmtId="0" fontId="15" fillId="0" borderId="0" xfId="26" applyFont="1"/>
    <xf numFmtId="0" fontId="13" fillId="0" borderId="0" xfId="26" applyFont="1"/>
    <xf numFmtId="0" fontId="15" fillId="0" borderId="0" xfId="26" applyFont="1" applyFill="1" applyBorder="1" applyAlignment="1">
      <alignment vertical="center"/>
    </xf>
    <xf numFmtId="9" fontId="20" fillId="2" borderId="0" xfId="26" applyNumberFormat="1" applyFont="1" applyFill="1" applyBorder="1" applyAlignment="1">
      <alignment horizontal="right" vertical="center"/>
    </xf>
    <xf numFmtId="0" fontId="20" fillId="0" borderId="4" xfId="26" applyFont="1" applyBorder="1" applyAlignment="1">
      <alignment horizontal="right" vertical="center"/>
    </xf>
    <xf numFmtId="0" fontId="20" fillId="0" borderId="3" xfId="26" applyFont="1" applyBorder="1" applyAlignment="1">
      <alignment horizontal="left" vertical="center" indent="1"/>
    </xf>
    <xf numFmtId="0" fontId="3" fillId="0" borderId="0" xfId="27"/>
    <xf numFmtId="1" fontId="6" fillId="0" borderId="0" xfId="27" applyNumberFormat="1" applyFont="1" applyFill="1" applyBorder="1" applyAlignment="1">
      <alignment horizontal="center" vertical="center"/>
    </xf>
    <xf numFmtId="0" fontId="68" fillId="0" borderId="0" xfId="27" applyFont="1" applyFill="1" applyBorder="1" applyAlignment="1">
      <alignment horizontal="left" vertical="center" wrapText="1" indent="1" readingOrder="1"/>
    </xf>
    <xf numFmtId="0" fontId="69" fillId="0" borderId="0" xfId="27" applyFont="1"/>
    <xf numFmtId="0" fontId="70" fillId="0" borderId="0" xfId="27" applyFont="1"/>
    <xf numFmtId="0" fontId="15" fillId="0" borderId="0" xfId="27" applyFont="1" applyAlignment="1">
      <alignment vertical="center"/>
    </xf>
    <xf numFmtId="3" fontId="20" fillId="0" borderId="0" xfId="27" applyNumberFormat="1" applyFont="1" applyFill="1" applyBorder="1" applyAlignment="1">
      <alignment horizontal="right" vertical="center" wrapText="1" indent="1"/>
    </xf>
    <xf numFmtId="167" fontId="6" fillId="0" borderId="0" xfId="27" applyNumberFormat="1" applyFont="1" applyAlignment="1">
      <alignment horizontal="right"/>
    </xf>
    <xf numFmtId="0" fontId="6" fillId="0" borderId="0" xfId="27" applyFont="1" applyFill="1" applyBorder="1" applyAlignment="1">
      <alignment horizontal="left" vertical="center" wrapText="1" indent="1" readingOrder="1"/>
    </xf>
    <xf numFmtId="0" fontId="26" fillId="0" borderId="0" xfId="27" applyFont="1" applyFill="1" applyBorder="1" applyAlignment="1">
      <alignment horizontal="right" vertical="center" wrapText="1" indent="1" readingOrder="1"/>
    </xf>
    <xf numFmtId="0" fontId="71" fillId="0" borderId="0" xfId="27" applyFont="1" applyFill="1"/>
    <xf numFmtId="3" fontId="6" fillId="0" borderId="0" xfId="27" applyNumberFormat="1" applyFont="1" applyFill="1" applyBorder="1" applyAlignment="1">
      <alignment horizontal="right" vertical="center" wrapText="1" indent="1" readingOrder="1"/>
    </xf>
    <xf numFmtId="167" fontId="6" fillId="0" borderId="0" xfId="27" applyNumberFormat="1" applyFont="1" applyFill="1" applyBorder="1"/>
    <xf numFmtId="0" fontId="9" fillId="0" borderId="28" xfId="27" applyFont="1" applyFill="1" applyBorder="1" applyAlignment="1">
      <alignment horizontal="center" vertical="center" wrapText="1" readingOrder="1"/>
    </xf>
    <xf numFmtId="0" fontId="9" fillId="0" borderId="44" xfId="27" applyFont="1" applyFill="1" applyBorder="1" applyAlignment="1">
      <alignment horizontal="left" vertical="center" wrapText="1" indent="1" readingOrder="1"/>
    </xf>
    <xf numFmtId="0" fontId="13" fillId="0" borderId="0" xfId="27" applyFont="1" applyFill="1" applyAlignment="1">
      <alignment vertical="center"/>
    </xf>
    <xf numFmtId="0" fontId="20" fillId="0" borderId="4" xfId="27" applyFont="1" applyFill="1" applyBorder="1" applyAlignment="1">
      <alignment horizontal="left" vertical="center" wrapText="1" indent="1" readingOrder="1"/>
    </xf>
    <xf numFmtId="0" fontId="71" fillId="0" borderId="0" xfId="27" applyFont="1" applyBorder="1"/>
    <xf numFmtId="0" fontId="72" fillId="0" borderId="0" xfId="27" applyFont="1" applyBorder="1"/>
    <xf numFmtId="0" fontId="74" fillId="0" borderId="0" xfId="27" applyFont="1" applyBorder="1"/>
    <xf numFmtId="0" fontId="69" fillId="0" borderId="0" xfId="27" applyFont="1" applyBorder="1"/>
    <xf numFmtId="0" fontId="13" fillId="0" borderId="0" xfId="27" applyFont="1" applyAlignment="1">
      <alignment vertical="center"/>
    </xf>
    <xf numFmtId="0" fontId="9" fillId="0" borderId="28" xfId="27" applyFont="1" applyFill="1" applyBorder="1" applyAlignment="1">
      <alignment horizontal="center" vertical="center" readingOrder="1"/>
    </xf>
    <xf numFmtId="0" fontId="69" fillId="0" borderId="0" xfId="27" applyFont="1" applyFill="1" applyBorder="1"/>
    <xf numFmtId="0" fontId="26" fillId="0" borderId="0" xfId="27" applyFont="1" applyFill="1" applyBorder="1" applyAlignment="1">
      <alignment horizontal="right" vertical="center" readingOrder="1"/>
    </xf>
    <xf numFmtId="0" fontId="3" fillId="0" borderId="0" xfId="27" applyFill="1"/>
    <xf numFmtId="0" fontId="4" fillId="0" borderId="0" xfId="27" applyFont="1" applyFill="1"/>
    <xf numFmtId="0" fontId="69" fillId="0" borderId="0" xfId="27" applyFont="1" applyFill="1"/>
    <xf numFmtId="0" fontId="76" fillId="0" borderId="0" xfId="27" applyFont="1" applyFill="1"/>
    <xf numFmtId="0" fontId="20" fillId="2" borderId="0" xfId="27" applyFont="1" applyFill="1" applyBorder="1" applyAlignment="1">
      <alignment horizontal="left" vertical="center" wrapText="1" indent="1" readingOrder="1"/>
    </xf>
    <xf numFmtId="167" fontId="6" fillId="0" borderId="0" xfId="27" applyNumberFormat="1" applyFont="1" applyFill="1" applyAlignment="1">
      <alignment horizontal="right"/>
    </xf>
    <xf numFmtId="0" fontId="9" fillId="0" borderId="0" xfId="27" applyFont="1" applyFill="1" applyBorder="1" applyAlignment="1">
      <alignment horizontal="left" vertical="center" wrapText="1" indent="1" readingOrder="1"/>
    </xf>
    <xf numFmtId="167" fontId="6" fillId="0" borderId="0" xfId="27" applyNumberFormat="1" applyFont="1" applyAlignment="1">
      <alignment horizontal="right" vertical="center"/>
    </xf>
    <xf numFmtId="167" fontId="6" fillId="0" borderId="0" xfId="27" applyNumberFormat="1" applyFont="1" applyFill="1" applyAlignment="1">
      <alignment horizontal="right" vertical="center"/>
    </xf>
    <xf numFmtId="0" fontId="9" fillId="0" borderId="0" xfId="27" applyFont="1" applyFill="1" applyBorder="1" applyAlignment="1">
      <alignment horizontal="center" vertical="center" readingOrder="1"/>
    </xf>
    <xf numFmtId="0" fontId="22" fillId="0" borderId="47" xfId="27" applyFont="1" applyFill="1" applyBorder="1" applyAlignment="1">
      <alignment horizontal="left" vertical="center" wrapText="1" indent="1" readingOrder="1"/>
    </xf>
    <xf numFmtId="0" fontId="77" fillId="0" borderId="0" xfId="27" applyFont="1" applyFill="1" applyBorder="1" applyAlignment="1">
      <alignment horizontal="center" vertical="center" readingOrder="1"/>
    </xf>
    <xf numFmtId="0" fontId="50" fillId="0" borderId="0" xfId="27" applyFont="1" applyFill="1" applyBorder="1" applyAlignment="1">
      <alignment horizontal="left" vertical="center" wrapText="1" indent="1" readingOrder="1"/>
    </xf>
    <xf numFmtId="0" fontId="77" fillId="0" borderId="0" xfId="27" applyFont="1" applyFill="1" applyBorder="1" applyAlignment="1">
      <alignment horizontal="center" vertical="center" wrapText="1" readingOrder="1"/>
    </xf>
    <xf numFmtId="0" fontId="72" fillId="0" borderId="0" xfId="27" applyFont="1"/>
    <xf numFmtId="0" fontId="9" fillId="0" borderId="35" xfId="27" applyFont="1" applyFill="1" applyBorder="1" applyAlignment="1">
      <alignment horizontal="center" vertical="center" readingOrder="1"/>
    </xf>
    <xf numFmtId="0" fontId="9" fillId="0" borderId="48" xfId="27" applyFont="1" applyFill="1" applyBorder="1" applyAlignment="1">
      <alignment horizontal="center" vertical="center" wrapText="1" readingOrder="1"/>
    </xf>
    <xf numFmtId="0" fontId="78" fillId="0" borderId="0" xfId="27" applyFont="1" applyFill="1" applyBorder="1" applyAlignment="1">
      <alignment horizontal="left" vertical="center" wrapText="1" indent="1" readingOrder="1"/>
    </xf>
    <xf numFmtId="0" fontId="63" fillId="0" borderId="0" xfId="27" applyFont="1"/>
    <xf numFmtId="1" fontId="11" fillId="0" borderId="0" xfId="27" applyNumberFormat="1" applyFont="1" applyFill="1" applyBorder="1" applyAlignment="1">
      <alignment horizontal="right" vertical="center" wrapText="1" indent="1" readingOrder="1"/>
    </xf>
    <xf numFmtId="0" fontId="79" fillId="0" borderId="0" xfId="27" applyFont="1" applyBorder="1" applyAlignment="1">
      <alignment horizontal="left" vertical="center" wrapText="1" indent="1"/>
    </xf>
    <xf numFmtId="0" fontId="80" fillId="0" borderId="0" xfId="27" applyFont="1" applyFill="1" applyBorder="1" applyAlignment="1">
      <alignment horizontal="left" vertical="center" wrapText="1" indent="1" readingOrder="1"/>
    </xf>
    <xf numFmtId="3" fontId="20" fillId="3" borderId="0" xfId="27" applyNumberFormat="1" applyFont="1" applyFill="1" applyBorder="1" applyAlignment="1">
      <alignment horizontal="right" vertical="center" wrapText="1" indent="1" readingOrder="1"/>
    </xf>
    <xf numFmtId="0" fontId="79" fillId="0" borderId="0" xfId="27" applyFont="1" applyBorder="1" applyAlignment="1">
      <alignment horizontal="left" vertical="center" indent="1" readingOrder="1"/>
    </xf>
    <xf numFmtId="0" fontId="81" fillId="0" borderId="0" xfId="27" applyFont="1" applyFill="1" applyBorder="1"/>
    <xf numFmtId="0" fontId="20" fillId="0" borderId="0" xfId="27" applyFont="1" applyFill="1" applyBorder="1" applyAlignment="1">
      <alignment horizontal="center" vertical="center" wrapText="1" readingOrder="1"/>
    </xf>
    <xf numFmtId="0" fontId="22" fillId="0" borderId="44" xfId="27" applyFont="1" applyFill="1" applyBorder="1" applyAlignment="1">
      <alignment horizontal="left" vertical="center" wrapText="1" indent="1" readingOrder="1"/>
    </xf>
    <xf numFmtId="0" fontId="82" fillId="0" borderId="0" xfId="27" applyFont="1" applyFill="1" applyBorder="1" applyAlignment="1">
      <alignment horizontal="right" vertical="center" wrapText="1" indent="1" readingOrder="1"/>
    </xf>
    <xf numFmtId="1" fontId="82" fillId="0" borderId="0" xfId="27" applyNumberFormat="1" applyFont="1" applyFill="1" applyBorder="1" applyAlignment="1">
      <alignment horizontal="right" vertical="center" wrapText="1" indent="1" readingOrder="1"/>
    </xf>
    <xf numFmtId="0" fontId="58" fillId="0" borderId="0" xfId="27" applyFont="1"/>
    <xf numFmtId="0" fontId="6" fillId="0" borderId="0" xfId="8" applyFont="1" applyFill="1" applyBorder="1" applyAlignment="1" applyProtection="1">
      <alignment horizontal="left" indent="1"/>
      <protection hidden="1"/>
    </xf>
    <xf numFmtId="1" fontId="69" fillId="0" borderId="0" xfId="27" applyNumberFormat="1" applyFont="1"/>
    <xf numFmtId="0" fontId="69" fillId="0" borderId="0" xfId="27" applyFont="1" applyAlignment="1">
      <alignment horizontal="right"/>
    </xf>
    <xf numFmtId="2" fontId="79" fillId="0" borderId="0" xfId="27" applyNumberFormat="1" applyFont="1" applyFill="1" applyBorder="1" applyAlignment="1">
      <alignment horizontal="left" vertical="center" wrapText="1" indent="1" readingOrder="1"/>
    </xf>
    <xf numFmtId="0" fontId="83" fillId="0" borderId="0" xfId="27" applyFont="1" applyFill="1" applyBorder="1" applyAlignment="1">
      <alignment horizontal="center" vertical="center" wrapText="1" readingOrder="1"/>
    </xf>
    <xf numFmtId="1" fontId="79" fillId="0" borderId="0" xfId="27" applyNumberFormat="1" applyFont="1" applyFill="1" applyBorder="1" applyAlignment="1">
      <alignment horizontal="center" vertical="center" wrapText="1" readingOrder="1"/>
    </xf>
    <xf numFmtId="1" fontId="11" fillId="0" borderId="0" xfId="27" applyNumberFormat="1" applyFont="1" applyFill="1" applyBorder="1" applyAlignment="1">
      <alignment horizontal="center" vertical="center" wrapText="1" readingOrder="1"/>
    </xf>
    <xf numFmtId="0" fontId="20" fillId="2" borderId="0" xfId="27" applyFont="1" applyFill="1" applyAlignment="1">
      <alignment horizontal="right" vertical="center" indent="1"/>
    </xf>
    <xf numFmtId="0" fontId="9" fillId="2" borderId="0" xfId="8" applyFont="1" applyFill="1" applyBorder="1" applyAlignment="1" applyProtection="1">
      <alignment horizontal="left" indent="1"/>
      <protection hidden="1"/>
    </xf>
    <xf numFmtId="0" fontId="20" fillId="0" borderId="0" xfId="27" applyFont="1" applyFill="1" applyBorder="1" applyAlignment="1">
      <alignment horizontal="left" vertical="center" wrapText="1" indent="1" readingOrder="1"/>
    </xf>
    <xf numFmtId="0" fontId="20" fillId="0" borderId="44" xfId="27" applyFont="1" applyFill="1" applyBorder="1" applyAlignment="1">
      <alignment horizontal="left" vertical="center" wrapText="1" indent="1" readingOrder="1"/>
    </xf>
    <xf numFmtId="0" fontId="20" fillId="0" borderId="0" xfId="27" applyFont="1" applyBorder="1" applyAlignment="1">
      <alignment horizontal="center"/>
    </xf>
    <xf numFmtId="0" fontId="20" fillId="0" borderId="4" xfId="27" applyFont="1" applyBorder="1" applyAlignment="1">
      <alignment horizontal="left" indent="1"/>
    </xf>
    <xf numFmtId="0" fontId="84" fillId="0" borderId="0" xfId="27" applyFont="1"/>
    <xf numFmtId="0" fontId="20" fillId="0" borderId="0" xfId="27" applyFont="1"/>
    <xf numFmtId="0" fontId="85" fillId="0" borderId="0" xfId="27" applyFont="1" applyAlignment="1">
      <alignment vertical="center"/>
    </xf>
    <xf numFmtId="0" fontId="13" fillId="0" borderId="0" xfId="27" applyFont="1"/>
    <xf numFmtId="0" fontId="6" fillId="0" borderId="0" xfId="30" applyFont="1" applyFill="1" applyBorder="1" applyAlignment="1" applyProtection="1">
      <alignment horizontal="left"/>
      <protection hidden="1"/>
    </xf>
    <xf numFmtId="0" fontId="9" fillId="0" borderId="3" xfId="30" applyFont="1" applyFill="1" applyBorder="1" applyAlignment="1" applyProtection="1">
      <alignment horizontal="left" indent="1"/>
      <protection hidden="1"/>
    </xf>
    <xf numFmtId="0" fontId="9" fillId="2" borderId="0" xfId="30" applyFont="1" applyFill="1" applyBorder="1" applyAlignment="1" applyProtection="1">
      <alignment horizontal="left"/>
      <protection hidden="1"/>
    </xf>
    <xf numFmtId="3" fontId="20" fillId="0" borderId="16" xfId="35" applyNumberFormat="1" applyFont="1" applyFill="1" applyBorder="1"/>
    <xf numFmtId="0" fontId="11" fillId="0" borderId="0" xfId="34" applyFont="1"/>
    <xf numFmtId="3" fontId="20" fillId="2" borderId="0" xfId="34" applyNumberFormat="1" applyFont="1" applyFill="1" applyAlignment="1"/>
    <xf numFmtId="0" fontId="20" fillId="2" borderId="0" xfId="34" applyFont="1" applyFill="1" applyAlignment="1">
      <alignment horizontal="left" vertical="center" indent="1"/>
    </xf>
    <xf numFmtId="3" fontId="6" fillId="0" borderId="3" xfId="34" applyNumberFormat="1" applyFont="1" applyBorder="1" applyAlignment="1"/>
    <xf numFmtId="3" fontId="6" fillId="0" borderId="0" xfId="34" applyNumberFormat="1" applyFont="1" applyAlignment="1"/>
    <xf numFmtId="1" fontId="20" fillId="2" borderId="0" xfId="34" applyNumberFormat="1" applyFont="1" applyFill="1" applyAlignment="1"/>
    <xf numFmtId="0" fontId="20" fillId="0" borderId="4" xfId="34" applyFont="1" applyBorder="1" applyAlignment="1">
      <alignment horizontal="right"/>
    </xf>
    <xf numFmtId="0" fontId="20" fillId="0" borderId="4" xfId="34" applyFont="1" applyBorder="1" applyAlignment="1">
      <alignment horizontal="left" indent="1"/>
    </xf>
    <xf numFmtId="0" fontId="13" fillId="0" borderId="0" xfId="34" applyFont="1"/>
    <xf numFmtId="0" fontId="20" fillId="0" borderId="0" xfId="34" applyFont="1"/>
    <xf numFmtId="0" fontId="9" fillId="0" borderId="0" xfId="34" applyFont="1"/>
    <xf numFmtId="3" fontId="13" fillId="0" borderId="0" xfId="37" applyNumberFormat="1" applyFont="1" applyFill="1" applyBorder="1" applyAlignment="1">
      <alignment horizontal="left"/>
    </xf>
    <xf numFmtId="3" fontId="8" fillId="0" borderId="0" xfId="34" applyNumberFormat="1" applyFont="1" applyFill="1" applyAlignment="1">
      <alignment horizontal="center"/>
    </xf>
    <xf numFmtId="0" fontId="7" fillId="0" borderId="0" xfId="34" applyFont="1" applyFill="1" applyAlignment="1">
      <alignment horizontal="center" vertical="center"/>
    </xf>
    <xf numFmtId="3" fontId="8" fillId="0" borderId="0" xfId="34" applyNumberFormat="1" applyFont="1" applyAlignment="1">
      <alignment horizontal="center" vertical="center"/>
    </xf>
    <xf numFmtId="3" fontId="8" fillId="0" borderId="0" xfId="34" applyNumberFormat="1" applyFont="1" applyFill="1" applyBorder="1" applyAlignment="1">
      <alignment horizontal="center" vertical="center"/>
    </xf>
    <xf numFmtId="0" fontId="6" fillId="0" borderId="0" xfId="34" applyFont="1"/>
    <xf numFmtId="0" fontId="20" fillId="2" borderId="0" xfId="34" applyFont="1" applyFill="1" applyAlignment="1">
      <alignment horizontal="left"/>
    </xf>
    <xf numFmtId="3" fontId="6" fillId="0" borderId="3" xfId="34" applyNumberFormat="1" applyFont="1" applyBorder="1" applyAlignment="1">
      <alignment horizontal="right"/>
    </xf>
    <xf numFmtId="3" fontId="6" fillId="0" borderId="0" xfId="34" applyNumberFormat="1" applyFont="1" applyAlignment="1">
      <alignment horizontal="right"/>
    </xf>
    <xf numFmtId="0" fontId="20" fillId="0" borderId="4" xfId="34" applyFont="1" applyBorder="1" applyAlignment="1">
      <alignment horizontal="left"/>
    </xf>
    <xf numFmtId="0" fontId="9" fillId="0" borderId="0" xfId="34" applyFont="1" applyBorder="1" applyAlignment="1">
      <alignment horizontal="center"/>
    </xf>
    <xf numFmtId="0" fontId="13" fillId="0" borderId="0" xfId="34" applyFont="1" applyAlignment="1"/>
    <xf numFmtId="0" fontId="20" fillId="0" borderId="4" xfId="34" applyFont="1" applyBorder="1" applyAlignment="1">
      <alignment horizontal="center"/>
    </xf>
    <xf numFmtId="3" fontId="9" fillId="2" borderId="3" xfId="34" applyNumberFormat="1" applyFont="1" applyFill="1" applyBorder="1"/>
    <xf numFmtId="0" fontId="9" fillId="2" borderId="3" xfId="34" applyFont="1" applyFill="1" applyBorder="1"/>
    <xf numFmtId="3" fontId="78" fillId="2" borderId="0" xfId="34" applyNumberFormat="1" applyFont="1" applyFill="1" applyBorder="1"/>
    <xf numFmtId="3" fontId="9" fillId="2" borderId="0" xfId="34" applyNumberFormat="1" applyFont="1" applyFill="1" applyBorder="1"/>
    <xf numFmtId="3" fontId="20" fillId="2" borderId="16" xfId="34" applyNumberFormat="1" applyFont="1" applyFill="1" applyBorder="1"/>
    <xf numFmtId="0" fontId="20" fillId="2" borderId="16" xfId="34" applyFont="1" applyFill="1" applyBorder="1" applyAlignment="1">
      <alignment horizontal="left"/>
    </xf>
    <xf numFmtId="3" fontId="20" fillId="2" borderId="16" xfId="34" applyNumberFormat="1" applyFont="1" applyFill="1" applyBorder="1" applyAlignment="1">
      <alignment horizontal="left"/>
    </xf>
    <xf numFmtId="0" fontId="32" fillId="0" borderId="49" xfId="34" applyFont="1" applyBorder="1" applyAlignment="1">
      <alignment horizontal="right"/>
    </xf>
    <xf numFmtId="3" fontId="32" fillId="0" borderId="49" xfId="34" applyNumberFormat="1" applyFont="1" applyBorder="1" applyAlignment="1">
      <alignment horizontal="right"/>
    </xf>
    <xf numFmtId="0" fontId="32" fillId="0" borderId="49" xfId="34" applyFont="1" applyBorder="1"/>
    <xf numFmtId="0" fontId="32" fillId="0" borderId="0" xfId="34" applyFont="1" applyAlignment="1">
      <alignment horizontal="right"/>
    </xf>
    <xf numFmtId="3" fontId="32" fillId="0" borderId="0" xfId="34" applyNumberFormat="1" applyFont="1" applyAlignment="1">
      <alignment horizontal="right"/>
    </xf>
    <xf numFmtId="3" fontId="20" fillId="0" borderId="0" xfId="34" applyNumberFormat="1" applyFont="1"/>
    <xf numFmtId="3" fontId="13" fillId="0" borderId="0" xfId="34" applyNumberFormat="1" applyFont="1"/>
    <xf numFmtId="4" fontId="11" fillId="2" borderId="3" xfId="34" applyNumberFormat="1" applyFont="1" applyFill="1" applyBorder="1"/>
    <xf numFmtId="3" fontId="11" fillId="2" borderId="3" xfId="34" applyNumberFormat="1" applyFont="1" applyFill="1" applyBorder="1"/>
    <xf numFmtId="4" fontId="11" fillId="2" borderId="0" xfId="34" applyNumberFormat="1" applyFont="1" applyFill="1" applyBorder="1"/>
    <xf numFmtId="3" fontId="11" fillId="2" borderId="0" xfId="34" applyNumberFormat="1" applyFont="1" applyFill="1" applyBorder="1"/>
    <xf numFmtId="0" fontId="9" fillId="2" borderId="0" xfId="34" applyFont="1" applyFill="1" applyBorder="1"/>
    <xf numFmtId="1" fontId="20" fillId="2" borderId="16" xfId="34" applyNumberFormat="1" applyFont="1" applyFill="1" applyBorder="1"/>
    <xf numFmtId="3" fontId="11" fillId="0" borderId="0" xfId="34" applyNumberFormat="1" applyFont="1"/>
    <xf numFmtId="0" fontId="32" fillId="0" borderId="49" xfId="34" applyFont="1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5" applyNumberFormat="1" applyFont="1" applyFill="1" applyBorder="1" applyAlignment="1" applyProtection="1">
      <alignment horizontal="left"/>
      <protection locked="0"/>
    </xf>
    <xf numFmtId="3" fontId="6" fillId="0" borderId="0" xfId="39" applyNumberFormat="1" applyFont="1" applyFill="1" applyBorder="1" applyAlignment="1" applyProtection="1">
      <alignment horizontal="left" wrapText="1"/>
      <protection locked="0"/>
    </xf>
    <xf numFmtId="3" fontId="6" fillId="0" borderId="0" xfId="39" applyNumberFormat="1" applyFont="1" applyFill="1" applyBorder="1" applyProtection="1">
      <protection locked="0"/>
    </xf>
    <xf numFmtId="3" fontId="9" fillId="0" borderId="0" xfId="5" applyNumberFormat="1" applyFont="1" applyFill="1" applyBorder="1" applyAlignment="1" applyProtection="1">
      <alignment horizontal="right"/>
      <protection locked="0"/>
    </xf>
    <xf numFmtId="3" fontId="9" fillId="0" borderId="49" xfId="34" applyNumberFormat="1" applyFont="1" applyFill="1" applyBorder="1"/>
    <xf numFmtId="3" fontId="6" fillId="0" borderId="49" xfId="34" applyNumberFormat="1" applyFont="1" applyFill="1" applyBorder="1"/>
    <xf numFmtId="0" fontId="9" fillId="0" borderId="49" xfId="34" applyFont="1" applyFill="1" applyBorder="1"/>
    <xf numFmtId="3" fontId="9" fillId="0" borderId="0" xfId="34" applyNumberFormat="1" applyFont="1" applyFill="1" applyBorder="1"/>
    <xf numFmtId="3" fontId="20" fillId="0" borderId="0" xfId="34" applyNumberFormat="1" applyFont="1" applyFill="1" applyBorder="1"/>
    <xf numFmtId="3" fontId="6" fillId="0" borderId="0" xfId="34" applyNumberFormat="1" applyFont="1" applyFill="1" applyBorder="1"/>
    <xf numFmtId="0" fontId="9" fillId="0" borderId="0" xfId="34" applyFont="1" applyFill="1" applyBorder="1"/>
    <xf numFmtId="3" fontId="9" fillId="0" borderId="50" xfId="39" applyNumberFormat="1" applyFont="1" applyFill="1" applyBorder="1" applyAlignment="1" applyProtection="1">
      <alignment horizontal="right"/>
      <protection locked="0"/>
    </xf>
    <xf numFmtId="1" fontId="9" fillId="0" borderId="50" xfId="39" applyNumberFormat="1" applyFont="1" applyFill="1" applyBorder="1" applyAlignment="1" applyProtection="1">
      <alignment horizontal="right"/>
      <protection locked="0"/>
    </xf>
    <xf numFmtId="3" fontId="9" fillId="0" borderId="50" xfId="39" applyNumberFormat="1" applyFont="1" applyFill="1" applyBorder="1" applyAlignment="1" applyProtection="1">
      <alignment horizontal="left"/>
      <protection locked="0"/>
    </xf>
    <xf numFmtId="3" fontId="9" fillId="0" borderId="51" xfId="39" applyNumberFormat="1" applyFont="1" applyFill="1" applyBorder="1" applyAlignment="1" applyProtection="1">
      <alignment horizontal="left"/>
      <protection locked="0"/>
    </xf>
    <xf numFmtId="3" fontId="6" fillId="0" borderId="10" xfId="5" applyNumberFormat="1" applyFont="1" applyFill="1" applyBorder="1" applyAlignment="1" applyProtection="1">
      <alignment horizontal="right"/>
      <protection locked="0"/>
    </xf>
    <xf numFmtId="3" fontId="6" fillId="0" borderId="10" xfId="39" applyNumberFormat="1" applyFont="1" applyFill="1" applyBorder="1" applyAlignment="1" applyProtection="1">
      <alignment horizontal="left" wrapText="1"/>
      <protection locked="0"/>
    </xf>
    <xf numFmtId="166" fontId="6" fillId="0" borderId="0" xfId="39" applyNumberFormat="1" applyFont="1" applyFill="1" applyBorder="1" applyAlignment="1" applyProtection="1">
      <alignment horizontal="left" wrapText="1"/>
      <protection locked="0"/>
    </xf>
    <xf numFmtId="3" fontId="9" fillId="0" borderId="0" xfId="39" applyNumberFormat="1" applyFont="1" applyFill="1" applyBorder="1" applyAlignment="1" applyProtection="1">
      <alignment horizontal="left" wrapText="1"/>
      <protection locked="0"/>
    </xf>
    <xf numFmtId="166" fontId="6" fillId="0" borderId="10" xfId="5" applyNumberFormat="1" applyFont="1" applyFill="1" applyBorder="1" applyAlignment="1" applyProtection="1">
      <alignment horizontal="right"/>
      <protection locked="0"/>
    </xf>
    <xf numFmtId="166" fontId="6" fillId="0" borderId="0" xfId="5" applyNumberFormat="1" applyFont="1" applyFill="1" applyBorder="1" applyAlignment="1" applyProtection="1">
      <alignment horizontal="right"/>
      <protection locked="0"/>
    </xf>
    <xf numFmtId="166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0" xfId="39" applyNumberFormat="1" applyFont="1" applyFill="1" applyBorder="1" applyAlignment="1" applyProtection="1">
      <alignment horizontal="left"/>
      <protection locked="0"/>
    </xf>
    <xf numFmtId="3" fontId="9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4" applyFont="1" applyFill="1"/>
    <xf numFmtId="3" fontId="48" fillId="0" borderId="0" xfId="34" applyNumberFormat="1" applyFont="1" applyFill="1" applyAlignment="1">
      <alignment horizontal="right" indent="1"/>
    </xf>
    <xf numFmtId="167" fontId="6" fillId="0" borderId="0" xfId="34" applyNumberFormat="1" applyFont="1" applyFill="1" applyAlignment="1">
      <alignment horizontal="right" vertical="center"/>
    </xf>
    <xf numFmtId="0" fontId="20" fillId="0" borderId="4" xfId="34" applyFont="1" applyFill="1" applyBorder="1" applyAlignment="1">
      <alignment horizontal="right" vertical="center"/>
    </xf>
    <xf numFmtId="0" fontId="20" fillId="0" borderId="4" xfId="34" applyFont="1" applyFill="1" applyBorder="1" applyAlignment="1">
      <alignment horizontal="left" vertical="center"/>
    </xf>
    <xf numFmtId="0" fontId="15" fillId="0" borderId="0" xfId="34" applyFont="1" applyFill="1" applyAlignment="1">
      <alignment horizontal="right"/>
    </xf>
    <xf numFmtId="0" fontId="13" fillId="0" borderId="0" xfId="34" applyFont="1" applyFill="1"/>
    <xf numFmtId="3" fontId="20" fillId="2" borderId="0" xfId="34" applyNumberFormat="1" applyFont="1" applyFill="1" applyAlignment="1">
      <alignment horizontal="right" indent="1"/>
    </xf>
    <xf numFmtId="0" fontId="20" fillId="0" borderId="4" xfId="34" applyFont="1" applyBorder="1" applyAlignment="1">
      <alignment horizontal="center" wrapText="1"/>
    </xf>
    <xf numFmtId="3" fontId="20" fillId="2" borderId="0" xfId="34" applyNumberFormat="1" applyFont="1" applyFill="1" applyAlignment="1">
      <alignment horizontal="left" indent="1"/>
    </xf>
    <xf numFmtId="0" fontId="5" fillId="0" borderId="0" xfId="1" applyFont="1" applyFill="1"/>
    <xf numFmtId="0" fontId="57" fillId="3" borderId="0" xfId="5" applyFont="1" applyFill="1" applyBorder="1" applyAlignment="1"/>
    <xf numFmtId="16" fontId="10" fillId="3" borderId="0" xfId="5" quotePrefix="1" applyNumberFormat="1" applyFont="1" applyFill="1" applyBorder="1" applyAlignment="1" applyProtection="1">
      <alignment horizontal="right" indent="1"/>
      <protection locked="0"/>
    </xf>
    <xf numFmtId="167" fontId="57" fillId="3" borderId="0" xfId="5" applyNumberFormat="1" applyFont="1" applyFill="1" applyBorder="1" applyAlignment="1" applyProtection="1">
      <protection locked="0"/>
    </xf>
    <xf numFmtId="167" fontId="57" fillId="3" borderId="0" xfId="5" applyNumberFormat="1" applyFont="1" applyFill="1" applyBorder="1" applyAlignment="1"/>
    <xf numFmtId="16" fontId="10" fillId="0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horizontal="left"/>
    </xf>
    <xf numFmtId="0" fontId="57" fillId="3" borderId="0" xfId="5" applyFont="1" applyFill="1" applyAlignment="1"/>
    <xf numFmtId="0" fontId="57" fillId="3" borderId="0" xfId="5" applyFont="1" applyFill="1" applyAlignment="1" applyProtection="1">
      <protection locked="0"/>
    </xf>
    <xf numFmtId="172" fontId="57" fillId="3" borderId="0" xfId="5" applyNumberFormat="1" applyFont="1" applyFill="1" applyAlignment="1" applyProtection="1">
      <protection locked="0"/>
    </xf>
    <xf numFmtId="0" fontId="13" fillId="3" borderId="0" xfId="5" applyFont="1" applyFill="1" applyAlignment="1"/>
    <xf numFmtId="0" fontId="33" fillId="3" borderId="0" xfId="5" applyFont="1" applyFill="1" applyBorder="1" applyAlignment="1"/>
    <xf numFmtId="173" fontId="6" fillId="0" borderId="0" xfId="50" applyNumberFormat="1" applyFont="1" applyFill="1" applyBorder="1" applyAlignment="1">
      <alignment horizontal="right" vertical="center"/>
    </xf>
    <xf numFmtId="173" fontId="9" fillId="0" borderId="0" xfId="50" applyNumberFormat="1" applyFont="1" applyFill="1" applyBorder="1" applyAlignment="1">
      <alignment vertical="center"/>
    </xf>
    <xf numFmtId="0" fontId="9" fillId="0" borderId="0" xfId="5" applyFont="1" applyFill="1" applyBorder="1" applyAlignment="1">
      <alignment horizontal="left" vertical="center" indent="1"/>
    </xf>
    <xf numFmtId="173" fontId="6" fillId="0" borderId="0" xfId="50" applyNumberFormat="1" applyFont="1" applyFill="1" applyBorder="1" applyAlignment="1">
      <alignment vertical="center"/>
    </xf>
    <xf numFmtId="0" fontId="6" fillId="0" borderId="0" xfId="5" applyFont="1" applyFill="1" applyBorder="1" applyAlignment="1">
      <alignment horizontal="left" vertical="center" indent="1"/>
    </xf>
    <xf numFmtId="173" fontId="6" fillId="3" borderId="0" xfId="50" applyNumberFormat="1" applyFont="1" applyFill="1" applyBorder="1" applyAlignment="1">
      <alignment horizontal="right" vertical="center"/>
    </xf>
    <xf numFmtId="173" fontId="6" fillId="3" borderId="0" xfId="50" applyNumberFormat="1" applyFont="1" applyFill="1" applyBorder="1" applyAlignment="1">
      <alignment vertical="center"/>
    </xf>
    <xf numFmtId="0" fontId="6" fillId="3" borderId="0" xfId="5" applyFont="1" applyFill="1" applyBorder="1" applyAlignment="1">
      <alignment horizontal="left" vertical="center" indent="1"/>
    </xf>
    <xf numFmtId="173" fontId="9" fillId="3" borderId="0" xfId="50" applyNumberFormat="1" applyFont="1" applyFill="1" applyBorder="1" applyAlignment="1">
      <alignment vertical="center"/>
    </xf>
    <xf numFmtId="0" fontId="9" fillId="3" borderId="0" xfId="5" quotePrefix="1" applyFont="1" applyFill="1" applyBorder="1" applyAlignment="1">
      <alignment horizontal="left" vertical="center" indent="1"/>
    </xf>
    <xf numFmtId="0" fontId="9" fillId="3" borderId="0" xfId="5" applyFont="1" applyFill="1" applyBorder="1" applyAlignment="1">
      <alignment horizontal="left" vertical="center" indent="1"/>
    </xf>
    <xf numFmtId="0" fontId="6" fillId="3" borderId="0" xfId="5" quotePrefix="1" applyFont="1" applyFill="1" applyBorder="1" applyAlignment="1">
      <alignment horizontal="left" vertical="center" indent="1"/>
    </xf>
    <xf numFmtId="173" fontId="6" fillId="3" borderId="0" xfId="50" applyNumberFormat="1" applyFont="1" applyFill="1" applyBorder="1" applyAlignment="1" applyProtection="1">
      <alignment vertical="center"/>
      <protection locked="0"/>
    </xf>
    <xf numFmtId="3" fontId="56" fillId="3" borderId="0" xfId="5" applyNumberFormat="1" applyFont="1" applyFill="1" applyBorder="1" applyAlignment="1">
      <alignment horizontal="right"/>
    </xf>
    <xf numFmtId="3" fontId="56" fillId="3" borderId="0" xfId="5" applyNumberFormat="1" applyFont="1" applyFill="1" applyBorder="1" applyAlignment="1">
      <alignment horizontal="right" vertical="top"/>
    </xf>
    <xf numFmtId="3" fontId="56" fillId="3" borderId="0" xfId="5" applyNumberFormat="1" applyFont="1" applyFill="1" applyBorder="1" applyAlignment="1">
      <alignment vertical="top"/>
    </xf>
    <xf numFmtId="3" fontId="57" fillId="3" borderId="0" xfId="5" applyNumberFormat="1" applyFont="1" applyFill="1" applyBorder="1" applyAlignment="1" applyProtection="1">
      <alignment horizontal="right" vertical="top"/>
      <protection locked="0"/>
    </xf>
    <xf numFmtId="0" fontId="33" fillId="3" borderId="0" xfId="5" applyFont="1" applyFill="1" applyAlignment="1"/>
    <xf numFmtId="16" fontId="10" fillId="3" borderId="0" xfId="5" quotePrefix="1" applyNumberFormat="1" applyFont="1" applyFill="1" applyBorder="1" applyAlignment="1">
      <alignment horizontal="right" vertical="center"/>
    </xf>
    <xf numFmtId="3" fontId="10" fillId="3" borderId="0" xfId="5" applyNumberFormat="1" applyFont="1" applyFill="1" applyBorder="1" applyAlignment="1">
      <alignment horizontal="right"/>
    </xf>
    <xf numFmtId="0" fontId="10" fillId="3" borderId="0" xfId="5" applyFont="1" applyFill="1" applyBorder="1" applyAlignment="1">
      <alignment horizontal="left" indent="1"/>
    </xf>
    <xf numFmtId="3" fontId="91" fillId="3" borderId="0" xfId="5" applyNumberFormat="1" applyFont="1" applyFill="1" applyBorder="1" applyAlignment="1">
      <alignment horizontal="right"/>
    </xf>
    <xf numFmtId="0" fontId="92" fillId="3" borderId="0" xfId="5" applyFont="1" applyFill="1" applyBorder="1" applyAlignment="1"/>
    <xf numFmtId="0" fontId="92" fillId="3" borderId="0" xfId="5" applyFont="1" applyFill="1" applyBorder="1" applyAlignment="1" applyProtection="1">
      <protection locked="0"/>
    </xf>
    <xf numFmtId="0" fontId="16" fillId="3" borderId="3" xfId="5" applyFont="1" applyFill="1" applyBorder="1" applyAlignment="1">
      <alignment horizontal="center" vertical="center"/>
    </xf>
    <xf numFmtId="3" fontId="16" fillId="3" borderId="3" xfId="5" applyNumberFormat="1" applyFont="1" applyFill="1" applyBorder="1" applyAlignment="1">
      <alignment horizontal="center" vertical="center"/>
    </xf>
    <xf numFmtId="0" fontId="93" fillId="3" borderId="0" xfId="5" applyFont="1" applyFill="1" applyBorder="1" applyAlignment="1"/>
    <xf numFmtId="0" fontId="13" fillId="3" borderId="0" xfId="5" applyFont="1" applyFill="1" applyBorder="1" applyAlignment="1"/>
    <xf numFmtId="16" fontId="10" fillId="3" borderId="0" xfId="5" quotePrefix="1" applyNumberFormat="1" applyFont="1" applyFill="1" applyBorder="1" applyAlignment="1">
      <alignment horizontal="right" indent="1"/>
    </xf>
    <xf numFmtId="0" fontId="6" fillId="3" borderId="0" xfId="5" applyFont="1" applyFill="1" applyAlignment="1">
      <alignment vertical="center"/>
    </xf>
    <xf numFmtId="0" fontId="33" fillId="3" borderId="0" xfId="5" applyFont="1" applyFill="1" applyBorder="1" applyAlignment="1">
      <alignment horizontal="left" vertical="top" wrapText="1"/>
    </xf>
    <xf numFmtId="0" fontId="33" fillId="3" borderId="0" xfId="5" applyFont="1" applyFill="1" applyBorder="1" applyAlignment="1">
      <alignment horizontal="left" vertical="top"/>
    </xf>
    <xf numFmtId="166" fontId="6" fillId="3" borderId="0" xfId="5" applyNumberFormat="1" applyFont="1" applyFill="1" applyBorder="1" applyAlignment="1" applyProtection="1">
      <alignment horizontal="right"/>
      <protection locked="0"/>
    </xf>
    <xf numFmtId="3" fontId="6" fillId="3" borderId="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/>
    <xf numFmtId="0" fontId="6" fillId="3" borderId="0" xfId="5" quotePrefix="1" applyFont="1" applyFill="1" applyBorder="1" applyAlignment="1">
      <alignment horizontal="left" indent="1"/>
    </xf>
    <xf numFmtId="0" fontId="80" fillId="3" borderId="0" xfId="5" applyFont="1" applyFill="1" applyBorder="1" applyAlignment="1"/>
    <xf numFmtId="0" fontId="6" fillId="3" borderId="0" xfId="5" applyFont="1" applyFill="1" applyBorder="1" applyAlignment="1"/>
    <xf numFmtId="0" fontId="56" fillId="0" borderId="0" xfId="5" applyFont="1" applyFill="1" applyBorder="1" applyAlignment="1">
      <alignment horizontal="right" vertical="center"/>
    </xf>
    <xf numFmtId="166" fontId="56" fillId="0" borderId="0" xfId="5" applyNumberFormat="1" applyFont="1" applyFill="1" applyBorder="1" applyAlignment="1">
      <alignment horizontal="right" vertical="center"/>
    </xf>
    <xf numFmtId="166" fontId="57" fillId="0" borderId="0" xfId="5" applyNumberFormat="1" applyFont="1" applyFill="1" applyBorder="1" applyAlignment="1">
      <alignment horizontal="right" vertical="center"/>
    </xf>
    <xf numFmtId="3" fontId="56" fillId="0" borderId="0" xfId="5" applyNumberFormat="1" applyFont="1" applyFill="1" applyBorder="1" applyAlignment="1">
      <alignment horizontal="right" vertical="center"/>
    </xf>
    <xf numFmtId="3" fontId="57" fillId="0" borderId="0" xfId="5" applyNumberFormat="1" applyFont="1" applyFill="1" applyBorder="1" applyAlignment="1">
      <alignment horizontal="right" vertical="center"/>
    </xf>
    <xf numFmtId="0" fontId="56" fillId="0" borderId="0" xfId="5" applyFont="1" applyFill="1" applyBorder="1" applyAlignment="1"/>
    <xf numFmtId="16" fontId="89" fillId="0" borderId="0" xfId="5" quotePrefix="1" applyNumberFormat="1" applyFont="1" applyFill="1" applyBorder="1" applyAlignment="1">
      <alignment horizontal="right" indent="1"/>
    </xf>
    <xf numFmtId="167" fontId="56" fillId="0" borderId="0" xfId="5" applyNumberFormat="1" applyFont="1" applyFill="1" applyBorder="1" applyAlignment="1"/>
    <xf numFmtId="167" fontId="57" fillId="0" borderId="0" xfId="5" applyNumberFormat="1" applyFont="1" applyFill="1" applyBorder="1" applyAlignment="1"/>
    <xf numFmtId="167" fontId="56" fillId="0" borderId="0" xfId="5" applyNumberFormat="1" applyFont="1" applyFill="1" applyBorder="1" applyAlignment="1">
      <alignment horizontal="right" vertical="center" indent="1"/>
    </xf>
    <xf numFmtId="167" fontId="56" fillId="0" borderId="0" xfId="5" applyNumberFormat="1" applyFont="1" applyFill="1" applyBorder="1" applyAlignment="1">
      <alignment horizontal="right" indent="1"/>
    </xf>
    <xf numFmtId="0" fontId="9" fillId="3" borderId="0" xfId="5" applyFont="1" applyFill="1" applyBorder="1" applyAlignment="1"/>
    <xf numFmtId="0" fontId="33" fillId="3" borderId="0" xfId="5" applyFont="1" applyFill="1" applyBorder="1" applyAlignment="1">
      <alignment horizontal="left" wrapText="1"/>
    </xf>
    <xf numFmtId="0" fontId="33" fillId="3" borderId="0" xfId="5" applyFont="1" applyFill="1" applyBorder="1" applyAlignment="1">
      <alignment horizontal="left" vertical="center" wrapText="1"/>
    </xf>
    <xf numFmtId="0" fontId="33" fillId="3" borderId="0" xfId="5" applyFont="1" applyFill="1" applyBorder="1" applyAlignment="1">
      <alignment vertical="center"/>
    </xf>
    <xf numFmtId="0" fontId="3" fillId="0" borderId="0" xfId="43"/>
    <xf numFmtId="0" fontId="3" fillId="0" borderId="0" xfId="43" applyFill="1" applyBorder="1"/>
    <xf numFmtId="0" fontId="5" fillId="0" borderId="0" xfId="43" applyFont="1" applyFill="1" applyBorder="1"/>
    <xf numFmtId="9" fontId="14" fillId="0" borderId="0" xfId="3" applyFont="1" applyFill="1" applyBorder="1" applyAlignment="1">
      <alignment vertical="center"/>
    </xf>
    <xf numFmtId="0" fontId="12" fillId="0" borderId="0" xfId="43" applyFont="1" applyFill="1" applyBorder="1"/>
    <xf numFmtId="0" fontId="14" fillId="0" borderId="0" xfId="43" applyFont="1" applyFill="1" applyBorder="1" applyAlignment="1">
      <alignment vertical="center"/>
    </xf>
    <xf numFmtId="3" fontId="15" fillId="0" borderId="0" xfId="37" applyNumberFormat="1" applyFont="1" applyFill="1" applyBorder="1" applyAlignment="1">
      <alignment horizontal="left"/>
    </xf>
    <xf numFmtId="167" fontId="20" fillId="0" borderId="0" xfId="43" applyNumberFormat="1" applyFont="1" applyFill="1" applyBorder="1" applyAlignment="1">
      <alignment horizontal="right" vertical="center" indent="1"/>
    </xf>
    <xf numFmtId="0" fontId="22" fillId="0" borderId="0" xfId="43" applyFont="1" applyFill="1" applyBorder="1" applyAlignment="1">
      <alignment horizontal="left" vertical="center" wrapText="1" indent="1" readingOrder="1"/>
    </xf>
    <xf numFmtId="0" fontId="71" fillId="0" borderId="0" xfId="43" applyFont="1" applyFill="1" applyBorder="1"/>
    <xf numFmtId="0" fontId="78" fillId="0" borderId="0" xfId="43" applyFont="1" applyFill="1" applyBorder="1" applyAlignment="1">
      <alignment vertical="center"/>
    </xf>
    <xf numFmtId="0" fontId="22" fillId="0" borderId="0" xfId="43" applyFont="1" applyFill="1" applyBorder="1" applyAlignment="1">
      <alignment horizontal="center" vertical="center" wrapText="1" readingOrder="1"/>
    </xf>
    <xf numFmtId="0" fontId="22" fillId="0" borderId="0" xfId="43" applyFont="1" applyFill="1" applyBorder="1" applyAlignment="1">
      <alignment vertical="center" readingOrder="1"/>
    </xf>
    <xf numFmtId="9" fontId="22" fillId="0" borderId="0" xfId="3" applyFont="1" applyFill="1" applyBorder="1" applyAlignment="1">
      <alignment horizontal="center" vertical="center" wrapText="1" readingOrder="1"/>
    </xf>
    <xf numFmtId="9" fontId="22" fillId="0" borderId="0" xfId="3" applyFont="1" applyFill="1" applyBorder="1" applyAlignment="1">
      <alignment vertical="center" readingOrder="1"/>
    </xf>
    <xf numFmtId="0" fontId="22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horizontal="left" vertical="center" wrapText="1" readingOrder="1"/>
    </xf>
    <xf numFmtId="0" fontId="6" fillId="0" borderId="0" xfId="43" applyFont="1" applyFill="1" applyBorder="1" applyAlignment="1">
      <alignment vertical="center" readingOrder="1"/>
    </xf>
    <xf numFmtId="0" fontId="22" fillId="0" borderId="0" xfId="43" applyFont="1" applyFill="1" applyBorder="1" applyAlignment="1">
      <alignment vertical="center" wrapText="1" readingOrder="1"/>
    </xf>
    <xf numFmtId="0" fontId="6" fillId="0" borderId="0" xfId="43" applyFont="1" applyFill="1" applyBorder="1" applyAlignment="1">
      <alignment horizontal="center" vertical="center" wrapText="1" readingOrder="1"/>
    </xf>
    <xf numFmtId="0" fontId="26" fillId="0" borderId="0" xfId="43" applyFont="1" applyFill="1" applyBorder="1" applyAlignment="1">
      <alignment horizontal="left" vertical="center" readingOrder="1"/>
    </xf>
    <xf numFmtId="167" fontId="28" fillId="0" borderId="0" xfId="53" applyNumberFormat="1" applyFont="1" applyAlignment="1">
      <alignment horizontal="center" vertical="center"/>
    </xf>
    <xf numFmtId="167" fontId="28" fillId="0" borderId="0" xfId="53" applyNumberFormat="1" applyFont="1" applyBorder="1" applyAlignment="1">
      <alignment horizontal="center" vertical="center"/>
    </xf>
    <xf numFmtId="175" fontId="28" fillId="0" borderId="0" xfId="53" applyNumberFormat="1" applyFont="1" applyFill="1" applyBorder="1" applyAlignment="1">
      <alignment horizontal="right" vertical="center" indent="1"/>
    </xf>
    <xf numFmtId="175" fontId="28" fillId="0" borderId="0" xfId="53" applyNumberFormat="1" applyFont="1" applyAlignment="1">
      <alignment horizontal="right" vertical="center" indent="1"/>
    </xf>
    <xf numFmtId="0" fontId="3" fillId="0" borderId="0" xfId="43" applyAlignment="1">
      <alignment horizontal="center"/>
    </xf>
    <xf numFmtId="0" fontId="40" fillId="0" borderId="0" xfId="19" applyFont="1" applyFill="1" applyBorder="1" applyAlignment="1">
      <alignment vertical="center"/>
    </xf>
    <xf numFmtId="0" fontId="45" fillId="0" borderId="0" xfId="19" applyFont="1" applyFill="1" applyBorder="1" applyAlignment="1">
      <alignment vertical="center"/>
    </xf>
    <xf numFmtId="0" fontId="3" fillId="0" borderId="0" xfId="19" applyFill="1"/>
    <xf numFmtId="0" fontId="9" fillId="0" borderId="0" xfId="19" applyFont="1" applyFill="1" applyBorder="1" applyAlignment="1">
      <alignment vertical="center"/>
    </xf>
    <xf numFmtId="177" fontId="9" fillId="0" borderId="0" xfId="19" applyNumberFormat="1" applyFont="1" applyFill="1" applyBorder="1" applyAlignment="1">
      <alignment vertical="center"/>
    </xf>
    <xf numFmtId="0" fontId="47" fillId="0" borderId="0" xfId="19" applyFont="1" applyAlignment="1">
      <alignment vertical="center"/>
    </xf>
    <xf numFmtId="0" fontId="18" fillId="0" borderId="0" xfId="62" applyFont="1" applyFill="1" applyAlignment="1">
      <alignment horizontal="right"/>
    </xf>
    <xf numFmtId="0" fontId="13" fillId="0" borderId="0" xfId="62" applyFont="1" applyFill="1"/>
    <xf numFmtId="0" fontId="28" fillId="0" borderId="0" xfId="62" applyFont="1" applyFill="1"/>
    <xf numFmtId="0" fontId="78" fillId="3" borderId="0" xfId="62" applyFont="1" applyFill="1"/>
    <xf numFmtId="2" fontId="68" fillId="0" borderId="0" xfId="62" applyNumberFormat="1" applyFont="1" applyFill="1" applyBorder="1" applyAlignment="1">
      <alignment horizontal="right" wrapText="1" indent="1" readingOrder="1"/>
    </xf>
    <xf numFmtId="0" fontId="36" fillId="0" borderId="0" xfId="62" applyFont="1" applyFill="1" applyBorder="1" applyAlignment="1">
      <alignment horizontal="left" vertical="center" wrapText="1" indent="1" readingOrder="1"/>
    </xf>
    <xf numFmtId="2" fontId="68" fillId="0" borderId="0" xfId="62" applyNumberFormat="1" applyFont="1" applyFill="1" applyBorder="1" applyAlignment="1">
      <alignment horizontal="center" wrapText="1"/>
    </xf>
    <xf numFmtId="0" fontId="22" fillId="0" borderId="35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center"/>
    </xf>
    <xf numFmtId="0" fontId="22" fillId="0" borderId="28" xfId="62" applyFont="1" applyFill="1" applyBorder="1" applyAlignment="1">
      <alignment horizontal="left" vertical="center" wrapText="1" indent="1" readingOrder="1"/>
    </xf>
    <xf numFmtId="0" fontId="67" fillId="0" borderId="0" xfId="62" applyFont="1" applyFill="1"/>
    <xf numFmtId="0" fontId="18" fillId="0" borderId="0" xfId="62" applyFont="1" applyFill="1"/>
    <xf numFmtId="0" fontId="53" fillId="0" borderId="0" xfId="62" applyFont="1" applyFill="1" applyAlignment="1"/>
    <xf numFmtId="0" fontId="53" fillId="0" borderId="0" xfId="62" quotePrefix="1" applyFont="1" applyFill="1" applyAlignment="1"/>
    <xf numFmtId="0" fontId="53" fillId="0" borderId="0" xfId="62" applyFont="1" applyFill="1" applyBorder="1" applyAlignment="1"/>
    <xf numFmtId="0" fontId="53" fillId="0" borderId="3" xfId="62" applyFont="1" applyFill="1" applyBorder="1" applyAlignment="1"/>
    <xf numFmtId="0" fontId="20" fillId="0" borderId="3" xfId="62" applyFont="1" applyFill="1" applyBorder="1" applyAlignment="1">
      <alignment horizontal="center"/>
    </xf>
    <xf numFmtId="0" fontId="20" fillId="0" borderId="3" xfId="62" applyFont="1" applyFill="1" applyBorder="1" applyAlignment="1">
      <alignment horizontal="left" indent="1"/>
    </xf>
    <xf numFmtId="0" fontId="9" fillId="0" borderId="0" xfId="62" applyFont="1" applyFill="1" applyBorder="1"/>
    <xf numFmtId="0" fontId="108" fillId="0" borderId="0" xfId="62" applyFont="1" applyFill="1" applyAlignment="1"/>
    <xf numFmtId="0" fontId="20" fillId="0" borderId="0" xfId="62" applyFont="1" applyFill="1"/>
    <xf numFmtId="0" fontId="5" fillId="0" borderId="0" xfId="43" applyFont="1"/>
    <xf numFmtId="0" fontId="5" fillId="0" borderId="0" xfId="43" applyFont="1" applyAlignment="1">
      <alignment horizontal="center" vertical="top" wrapText="1"/>
    </xf>
    <xf numFmtId="0" fontId="5" fillId="0" borderId="0" xfId="43" applyFont="1" applyAlignment="1">
      <alignment horizontal="left" vertical="top"/>
    </xf>
    <xf numFmtId="0" fontId="5" fillId="0" borderId="0" xfId="43" applyFont="1" applyBorder="1"/>
    <xf numFmtId="0" fontId="5" fillId="0" borderId="0" xfId="43" applyFont="1" applyFill="1" applyBorder="1" applyAlignment="1">
      <alignment horizontal="center"/>
    </xf>
    <xf numFmtId="0" fontId="36" fillId="0" borderId="0" xfId="43" applyFont="1" applyBorder="1"/>
    <xf numFmtId="0" fontId="109" fillId="0" borderId="0" xfId="43" applyFont="1" applyBorder="1"/>
    <xf numFmtId="49" fontId="5" fillId="0" borderId="0" xfId="43" applyNumberFormat="1" applyFont="1" applyAlignment="1">
      <alignment vertical="center"/>
    </xf>
    <xf numFmtId="0" fontId="5" fillId="0" borderId="0" xfId="43" applyFont="1" applyAlignment="1">
      <alignment vertical="center"/>
    </xf>
    <xf numFmtId="0" fontId="6" fillId="0" borderId="0" xfId="63" applyFont="1" applyAlignment="1" applyProtection="1"/>
    <xf numFmtId="0" fontId="36" fillId="0" borderId="0" xfId="43" applyFont="1" applyFill="1" applyBorder="1"/>
    <xf numFmtId="0" fontId="15" fillId="0" borderId="0" xfId="43" applyFont="1"/>
    <xf numFmtId="0" fontId="20" fillId="0" borderId="24" xfId="21" applyFont="1" applyBorder="1"/>
    <xf numFmtId="0" fontId="0" fillId="0" borderId="0" xfId="0" applyFill="1" applyBorder="1"/>
    <xf numFmtId="1" fontId="6" fillId="0" borderId="0" xfId="30" applyNumberFormat="1" applyFont="1" applyFill="1" applyBorder="1" applyAlignment="1" applyProtection="1">
      <alignment horizontal="right" indent="1"/>
      <protection hidden="1"/>
    </xf>
    <xf numFmtId="0" fontId="6" fillId="0" borderId="0" xfId="30" applyFont="1" applyFill="1" applyBorder="1" applyAlignment="1" applyProtection="1">
      <alignment horizontal="right" indent="1"/>
      <protection hidden="1"/>
    </xf>
    <xf numFmtId="0" fontId="0" fillId="0" borderId="0" xfId="0" applyFill="1"/>
    <xf numFmtId="0" fontId="15" fillId="0" borderId="0" xfId="0" applyFont="1" applyFill="1" applyAlignment="1">
      <alignment horizontal="right"/>
    </xf>
    <xf numFmtId="0" fontId="15" fillId="0" borderId="0" xfId="0" applyFont="1" applyFill="1"/>
    <xf numFmtId="0" fontId="0" fillId="0" borderId="0" xfId="0" applyAlignment="1">
      <alignment horizontal="right"/>
    </xf>
    <xf numFmtId="167" fontId="6" fillId="0" borderId="0" xfId="30" applyNumberFormat="1" applyFont="1" applyFill="1" applyBorder="1" applyAlignment="1" applyProtection="1">
      <alignment horizontal="right" indent="1"/>
      <protection hidden="1"/>
    </xf>
    <xf numFmtId="0" fontId="9" fillId="0" borderId="0" xfId="0" applyFont="1" applyFill="1" applyBorder="1"/>
    <xf numFmtId="0" fontId="15" fillId="0" borderId="0" xfId="0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66" fontId="20" fillId="2" borderId="0" xfId="0" applyNumberFormat="1" applyFont="1" applyFill="1" applyAlignment="1">
      <alignment horizontal="right" vertical="center" indent="1"/>
    </xf>
    <xf numFmtId="0" fontId="20" fillId="2" borderId="0" xfId="0" applyNumberFormat="1" applyFont="1" applyFill="1" applyAlignment="1">
      <alignment horizontal="left" vertical="center"/>
    </xf>
    <xf numFmtId="166" fontId="20" fillId="0" borderId="0" xfId="0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center" vertical="center" wrapText="1" readingOrder="1"/>
    </xf>
    <xf numFmtId="3" fontId="22" fillId="0" borderId="0" xfId="0" applyNumberFormat="1" applyFont="1" applyFill="1" applyBorder="1" applyAlignment="1">
      <alignment horizontal="center" vertical="center" wrapText="1" readingOrder="1"/>
    </xf>
    <xf numFmtId="0" fontId="22" fillId="0" borderId="28" xfId="0" applyFont="1" applyFill="1" applyBorder="1" applyAlignment="1">
      <alignment horizontal="left" vertical="center" wrapText="1" indent="1" readingOrder="1"/>
    </xf>
    <xf numFmtId="3" fontId="0" fillId="0" borderId="0" xfId="0" applyNumberFormat="1" applyFill="1" applyBorder="1"/>
    <xf numFmtId="0" fontId="20" fillId="0" borderId="0" xfId="0" applyFont="1" applyFill="1" applyAlignment="1">
      <alignment vertical="center"/>
    </xf>
    <xf numFmtId="3" fontId="0" fillId="0" borderId="0" xfId="0" applyNumberFormat="1" applyFill="1"/>
    <xf numFmtId="0" fontId="86" fillId="0" borderId="0" xfId="0" applyFont="1" applyFill="1"/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0" fontId="20" fillId="0" borderId="4" xfId="0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0" fontId="20" fillId="0" borderId="0" xfId="0" applyFont="1"/>
    <xf numFmtId="0" fontId="9" fillId="0" borderId="0" xfId="0" applyFont="1"/>
    <xf numFmtId="0" fontId="49" fillId="0" borderId="0" xfId="0" applyFont="1"/>
    <xf numFmtId="0" fontId="51" fillId="0" borderId="0" xfId="0" applyFont="1"/>
    <xf numFmtId="3" fontId="6" fillId="0" borderId="0" xfId="0" applyNumberFormat="1" applyFont="1" applyFill="1" applyAlignment="1"/>
    <xf numFmtId="0" fontId="9" fillId="0" borderId="26" xfId="21" applyFont="1" applyBorder="1" applyAlignment="1">
      <alignment horizontal="center"/>
    </xf>
    <xf numFmtId="0" fontId="78" fillId="0" borderId="0" xfId="21" applyFont="1" applyBorder="1"/>
    <xf numFmtId="0" fontId="4" fillId="0" borderId="0" xfId="21" applyFont="1"/>
    <xf numFmtId="0" fontId="11" fillId="0" borderId="0" xfId="21" applyFont="1"/>
    <xf numFmtId="0" fontId="85" fillId="0" borderId="0" xfId="21" applyFont="1"/>
    <xf numFmtId="0" fontId="11" fillId="0" borderId="0" xfId="21" applyFont="1" applyAlignment="1">
      <alignment horizontal="left" vertical="center" indent="1"/>
    </xf>
    <xf numFmtId="3" fontId="11" fillId="0" borderId="0" xfId="21" applyNumberFormat="1" applyFont="1" applyBorder="1" applyAlignment="1">
      <alignment horizontal="right" vertical="center" indent="1"/>
    </xf>
    <xf numFmtId="3" fontId="6" fillId="5" borderId="0" xfId="13" applyNumberFormat="1" applyFont="1" applyFill="1" applyBorder="1" applyAlignment="1">
      <alignment horizontal="right"/>
    </xf>
    <xf numFmtId="0" fontId="6" fillId="5" borderId="3" xfId="13" applyFont="1" applyFill="1" applyBorder="1" applyAlignment="1">
      <alignment horizontal="right"/>
    </xf>
    <xf numFmtId="3" fontId="6" fillId="5" borderId="3" xfId="13" applyNumberFormat="1" applyFont="1" applyFill="1" applyBorder="1" applyAlignment="1">
      <alignment horizontal="right"/>
    </xf>
    <xf numFmtId="0" fontId="6" fillId="5" borderId="0" xfId="13" applyFont="1" applyFill="1" applyAlignment="1">
      <alignment horizontal="right"/>
    </xf>
    <xf numFmtId="3" fontId="9" fillId="5" borderId="16" xfId="12" applyNumberFormat="1" applyFont="1" applyFill="1" applyBorder="1" applyAlignment="1">
      <alignment horizontal="right"/>
    </xf>
    <xf numFmtId="3" fontId="6" fillId="5" borderId="0" xfId="12" applyNumberFormat="1" applyFont="1" applyFill="1" applyBorder="1" applyAlignment="1"/>
    <xf numFmtId="3" fontId="9" fillId="5" borderId="16" xfId="12" applyNumberFormat="1" applyFont="1" applyFill="1" applyBorder="1" applyAlignment="1"/>
    <xf numFmtId="3" fontId="6" fillId="5" borderId="3" xfId="12" applyNumberFormat="1" applyFont="1" applyFill="1" applyBorder="1" applyAlignment="1"/>
    <xf numFmtId="3" fontId="6" fillId="5" borderId="0" xfId="12" applyNumberFormat="1" applyFont="1" applyFill="1" applyAlignment="1"/>
    <xf numFmtId="0" fontId="6" fillId="0" borderId="0" xfId="68" applyFont="1"/>
    <xf numFmtId="0" fontId="6" fillId="0" borderId="0" xfId="68" applyFont="1" applyBorder="1"/>
    <xf numFmtId="3" fontId="20" fillId="2" borderId="0" xfId="68" applyNumberFormat="1" applyFont="1" applyFill="1" applyAlignment="1">
      <alignment horizontal="right" vertical="center" indent="1"/>
    </xf>
    <xf numFmtId="0" fontId="20" fillId="2" borderId="0" xfId="68" applyFont="1" applyFill="1" applyAlignment="1">
      <alignment horizontal="right" vertical="center" indent="1"/>
    </xf>
    <xf numFmtId="0" fontId="20" fillId="2" borderId="0" xfId="68" applyFont="1" applyFill="1" applyBorder="1" applyAlignment="1">
      <alignment horizontal="left" indent="1"/>
    </xf>
    <xf numFmtId="1" fontId="6" fillId="0" borderId="0" xfId="68" applyNumberFormat="1" applyFont="1" applyFill="1" applyAlignment="1">
      <alignment horizontal="right" vertical="center" indent="1"/>
    </xf>
    <xf numFmtId="1" fontId="20" fillId="2" borderId="0" xfId="68" applyNumberFormat="1" applyFont="1" applyFill="1" applyAlignment="1">
      <alignment horizontal="right" vertical="center" indent="1"/>
    </xf>
    <xf numFmtId="0" fontId="20" fillId="2" borderId="0" xfId="68" applyFont="1" applyFill="1" applyAlignment="1">
      <alignment horizontal="left"/>
    </xf>
    <xf numFmtId="0" fontId="40" fillId="0" borderId="4" xfId="68" applyFont="1" applyBorder="1"/>
    <xf numFmtId="3" fontId="6" fillId="0" borderId="0" xfId="68" applyNumberFormat="1" applyFont="1"/>
    <xf numFmtId="1" fontId="20" fillId="2" borderId="0" xfId="68" applyNumberFormat="1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right" vertical="center" indent="1"/>
    </xf>
    <xf numFmtId="0" fontId="20" fillId="0" borderId="0" xfId="68" applyFont="1" applyFill="1" applyBorder="1" applyAlignment="1">
      <alignment horizontal="left" vertical="center" indent="1"/>
    </xf>
    <xf numFmtId="1" fontId="9" fillId="2" borderId="0" xfId="68" applyNumberFormat="1" applyFont="1" applyFill="1" applyBorder="1" applyAlignment="1">
      <alignment horizontal="right" vertical="center" indent="1"/>
    </xf>
    <xf numFmtId="1" fontId="9" fillId="2" borderId="0" xfId="68" applyNumberFormat="1" applyFont="1" applyFill="1" applyBorder="1" applyAlignment="1">
      <alignment horizontal="right" indent="1"/>
    </xf>
    <xf numFmtId="0" fontId="20" fillId="0" borderId="0" xfId="68" applyFont="1" applyFill="1" applyBorder="1" applyAlignment="1">
      <alignment horizontal="left" vertical="center" wrapText="1"/>
    </xf>
    <xf numFmtId="0" fontId="15" fillId="0" borderId="0" xfId="68" applyFont="1" applyFill="1" applyBorder="1"/>
    <xf numFmtId="3" fontId="20" fillId="2" borderId="0" xfId="68" applyNumberFormat="1" applyFont="1" applyFill="1" applyAlignment="1">
      <alignment horizontal="right" indent="1"/>
    </xf>
    <xf numFmtId="1" fontId="20" fillId="2" borderId="0" xfId="68" applyNumberFormat="1" applyFont="1" applyFill="1" applyAlignment="1">
      <alignment horizontal="right" indent="1"/>
    </xf>
    <xf numFmtId="0" fontId="20" fillId="0" borderId="0" xfId="68" applyFont="1" applyFill="1" applyBorder="1" applyAlignment="1">
      <alignment horizontal="center" vertical="center"/>
    </xf>
    <xf numFmtId="0" fontId="48" fillId="0" borderId="0" xfId="68" applyFont="1" applyFill="1" applyBorder="1"/>
    <xf numFmtId="0" fontId="48" fillId="0" borderId="0" xfId="68" applyFont="1" applyFill="1"/>
    <xf numFmtId="0" fontId="49" fillId="0" borderId="0" xfId="68" applyFont="1" applyFill="1" applyBorder="1" applyAlignment="1">
      <alignment horizontal="right" vertical="center" indent="1"/>
    </xf>
    <xf numFmtId="0" fontId="48" fillId="0" borderId="0" xfId="68" applyFont="1" applyFill="1" applyBorder="1" applyAlignment="1">
      <alignment horizontal="right" vertical="center" indent="1"/>
    </xf>
    <xf numFmtId="10" fontId="48" fillId="0" borderId="0" xfId="68" applyNumberFormat="1" applyFont="1" applyFill="1"/>
    <xf numFmtId="0" fontId="50" fillId="0" borderId="0" xfId="68" applyFont="1" applyFill="1" applyBorder="1" applyAlignment="1">
      <alignment horizontal="center" vertical="center"/>
    </xf>
    <xf numFmtId="0" fontId="25" fillId="0" borderId="0" xfId="68" applyFont="1"/>
    <xf numFmtId="0" fontId="15" fillId="0" borderId="0" xfId="68" applyFont="1"/>
    <xf numFmtId="0" fontId="15" fillId="0" borderId="0" xfId="68" applyFont="1" applyBorder="1"/>
    <xf numFmtId="0" fontId="25" fillId="0" borderId="0" xfId="0" applyFont="1"/>
    <xf numFmtId="0" fontId="25" fillId="3" borderId="0" xfId="0" applyFont="1" applyFill="1"/>
    <xf numFmtId="0" fontId="6" fillId="3" borderId="10" xfId="5" applyFont="1" applyFill="1" applyBorder="1" applyAlignment="1">
      <alignment horizontal="left" vertical="center" indent="1"/>
    </xf>
    <xf numFmtId="3" fontId="6" fillId="3" borderId="0" xfId="5" applyNumberFormat="1" applyFont="1" applyFill="1" applyBorder="1" applyAlignment="1" applyProtection="1">
      <alignment horizontal="right" vertical="center"/>
      <protection locked="0"/>
    </xf>
    <xf numFmtId="0" fontId="9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 applyProtection="1">
      <alignment horizontal="right" vertical="center" wrapText="1" readingOrder="1"/>
      <protection locked="0"/>
    </xf>
    <xf numFmtId="0" fontId="9" fillId="3" borderId="3" xfId="5" applyFont="1" applyFill="1" applyBorder="1" applyAlignment="1">
      <alignment horizontal="left" indent="1"/>
    </xf>
    <xf numFmtId="16" fontId="9" fillId="3" borderId="0" xfId="5" quotePrefix="1" applyNumberFormat="1" applyFont="1" applyFill="1" applyBorder="1" applyAlignment="1" applyProtection="1">
      <alignment horizontal="right" indent="1"/>
      <protection locked="0"/>
    </xf>
    <xf numFmtId="0" fontId="9" fillId="3" borderId="3" xfId="5" applyFont="1" applyFill="1" applyBorder="1" applyAlignment="1">
      <alignment horizontal="left" vertical="top" indent="1"/>
    </xf>
    <xf numFmtId="0" fontId="6" fillId="3" borderId="0" xfId="5" applyFont="1" applyFill="1" applyBorder="1" applyAlignment="1">
      <alignment horizontal="left" indent="1"/>
    </xf>
    <xf numFmtId="0" fontId="6" fillId="3" borderId="0" xfId="5" applyFont="1" applyFill="1" applyBorder="1" applyAlignment="1">
      <alignment horizontal="left" vertical="top" indent="1"/>
    </xf>
    <xf numFmtId="0" fontId="28" fillId="3" borderId="0" xfId="0" applyFont="1" applyFill="1" applyAlignment="1">
      <alignment vertical="center"/>
    </xf>
    <xf numFmtId="0" fontId="28" fillId="3" borderId="0" xfId="0" applyFont="1" applyFill="1"/>
    <xf numFmtId="0" fontId="6" fillId="3" borderId="1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horizontal="left" vertical="center" wrapText="1" indent="1" readingOrder="1"/>
    </xf>
    <xf numFmtId="0" fontId="9" fillId="5" borderId="0" xfId="0" applyFont="1" applyFill="1" applyBorder="1" applyAlignment="1">
      <alignment horizontal="left" vertical="center" wrapText="1" indent="1" readingOrder="1"/>
    </xf>
    <xf numFmtId="0" fontId="80" fillId="3" borderId="0" xfId="0" applyFont="1" applyFill="1" applyBorder="1" applyAlignment="1">
      <alignment horizontal="left" vertical="center" wrapText="1" indent="1" readingOrder="1"/>
    </xf>
    <xf numFmtId="0" fontId="22" fillId="3" borderId="28" xfId="0" applyFont="1" applyFill="1" applyBorder="1" applyAlignment="1">
      <alignment horizontal="right" vertical="center" wrapText="1" readingOrder="1"/>
    </xf>
    <xf numFmtId="0" fontId="22" fillId="3" borderId="28" xfId="0" applyFont="1" applyFill="1" applyBorder="1" applyAlignment="1">
      <alignment horizontal="right" vertical="center" wrapText="1"/>
    </xf>
    <xf numFmtId="0" fontId="22" fillId="3" borderId="28" xfId="0" applyFont="1" applyFill="1" applyBorder="1" applyAlignment="1" applyProtection="1">
      <alignment horizontal="right" vertical="center" wrapText="1"/>
      <protection locked="0"/>
    </xf>
    <xf numFmtId="0" fontId="15" fillId="3" borderId="0" xfId="0" applyFont="1" applyFill="1" applyAlignment="1">
      <alignment vertical="center"/>
    </xf>
    <xf numFmtId="0" fontId="85" fillId="3" borderId="0" xfId="0" applyFont="1" applyFill="1" applyAlignment="1">
      <alignment vertical="center"/>
    </xf>
    <xf numFmtId="0" fontId="85" fillId="3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horizontal="left" vertical="center" wrapText="1" indent="1" readingOrder="1"/>
    </xf>
    <xf numFmtId="9" fontId="6" fillId="3" borderId="10" xfId="0" applyNumberFormat="1" applyFont="1" applyFill="1" applyBorder="1" applyAlignment="1">
      <alignment vertical="center" wrapText="1" readingOrder="1"/>
    </xf>
    <xf numFmtId="9" fontId="6" fillId="3" borderId="0" xfId="0" applyNumberFormat="1" applyFont="1" applyFill="1" applyBorder="1" applyAlignment="1">
      <alignment vertical="center" wrapText="1" readingOrder="1"/>
    </xf>
    <xf numFmtId="9" fontId="9" fillId="3" borderId="0" xfId="0" applyNumberFormat="1" applyFont="1" applyFill="1" applyBorder="1" applyAlignment="1">
      <alignment vertical="center" wrapText="1" readingOrder="1"/>
    </xf>
    <xf numFmtId="0" fontId="9" fillId="3" borderId="0" xfId="0" applyFont="1" applyFill="1" applyBorder="1" applyAlignment="1">
      <alignment horizontal="left" vertical="center" wrapText="1" indent="1" readingOrder="1"/>
    </xf>
    <xf numFmtId="0" fontId="9" fillId="3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left" vertical="center" wrapText="1" indent="1" readingOrder="1"/>
    </xf>
    <xf numFmtId="0" fontId="6" fillId="3" borderId="0" xfId="0" applyFont="1" applyFill="1" applyBorder="1" applyAlignment="1">
      <alignment vertical="center" wrapText="1" readingOrder="1"/>
    </xf>
    <xf numFmtId="9" fontId="9" fillId="3" borderId="0" xfId="66" applyNumberFormat="1" applyFont="1" applyFill="1" applyBorder="1" applyAlignment="1">
      <alignment vertical="center" wrapText="1" readingOrder="1"/>
    </xf>
    <xf numFmtId="0" fontId="9" fillId="3" borderId="0" xfId="66" applyFont="1" applyFill="1" applyBorder="1" applyAlignment="1">
      <alignment horizontal="left" vertical="center" wrapText="1" indent="1" readingOrder="1"/>
    </xf>
    <xf numFmtId="0" fontId="6" fillId="0" borderId="0" xfId="0" applyFont="1" applyFill="1" applyBorder="1" applyAlignment="1">
      <alignment vertical="center" wrapText="1" readingOrder="1"/>
    </xf>
    <xf numFmtId="0" fontId="22" fillId="3" borderId="44" xfId="0" applyFont="1" applyFill="1" applyBorder="1" applyAlignment="1">
      <alignment horizontal="left" vertical="center" wrapText="1" indent="1" readingOrder="1"/>
    </xf>
    <xf numFmtId="0" fontId="25" fillId="3" borderId="0" xfId="0" applyFont="1" applyFill="1" applyAlignment="1">
      <alignment vertical="center"/>
    </xf>
    <xf numFmtId="0" fontId="15" fillId="3" borderId="0" xfId="0" applyFont="1" applyFill="1"/>
    <xf numFmtId="0" fontId="25" fillId="3" borderId="0" xfId="0" applyFont="1" applyFill="1" applyProtection="1">
      <protection locked="0"/>
    </xf>
    <xf numFmtId="3" fontId="20" fillId="5" borderId="52" xfId="0" applyNumberFormat="1" applyFont="1" applyFill="1" applyBorder="1" applyAlignment="1">
      <alignment vertical="center"/>
    </xf>
    <xf numFmtId="0" fontId="9" fillId="5" borderId="52" xfId="0" applyFont="1" applyFill="1" applyBorder="1" applyAlignment="1">
      <alignment horizontal="left" vertical="center" wrapText="1" indent="1" readingOrder="1"/>
    </xf>
    <xf numFmtId="0" fontId="9" fillId="5" borderId="3" xfId="0" applyFont="1" applyFill="1" applyBorder="1" applyAlignment="1">
      <alignment horizontal="left" vertical="center" wrapText="1" indent="1" readingOrder="1"/>
    </xf>
    <xf numFmtId="0" fontId="0" fillId="3" borderId="0" xfId="0" applyFill="1"/>
    <xf numFmtId="3" fontId="9" fillId="3" borderId="0" xfId="5" applyNumberFormat="1" applyFont="1" applyFill="1" applyBorder="1" applyAlignment="1" applyProtection="1">
      <alignment horizontal="right" vertical="center"/>
      <protection locked="0"/>
    </xf>
    <xf numFmtId="3" fontId="9" fillId="3" borderId="0" xfId="5" applyNumberFormat="1" applyFont="1" applyFill="1" applyBorder="1" applyAlignment="1" applyProtection="1">
      <alignment horizontal="right"/>
      <protection locked="0"/>
    </xf>
    <xf numFmtId="0" fontId="9" fillId="3" borderId="0" xfId="5" applyFont="1" applyFill="1" applyBorder="1" applyAlignment="1">
      <alignment horizontal="left" vertical="top" indent="1"/>
    </xf>
    <xf numFmtId="0" fontId="6" fillId="3" borderId="0" xfId="5" quotePrefix="1" applyFont="1" applyFill="1" applyBorder="1" applyAlignment="1">
      <alignment horizontal="left" vertical="top" indent="1"/>
    </xf>
    <xf numFmtId="0" fontId="80" fillId="0" borderId="0" xfId="5" applyFont="1" applyFill="1" applyBorder="1" applyAlignment="1" applyProtection="1">
      <alignment horizontal="left" vertical="top" indent="1"/>
      <protection locked="0"/>
    </xf>
    <xf numFmtId="0" fontId="0" fillId="3" borderId="0" xfId="0" applyFill="1" applyAlignment="1">
      <alignment horizontal="right"/>
    </xf>
    <xf numFmtId="0" fontId="0" fillId="3" borderId="0" xfId="0" applyFill="1" applyAlignment="1"/>
    <xf numFmtId="0" fontId="9" fillId="3" borderId="0" xfId="5" applyFont="1" applyFill="1">
      <alignment vertical="top"/>
    </xf>
    <xf numFmtId="0" fontId="28" fillId="3" borderId="0" xfId="0" applyFont="1" applyFill="1" applyAlignment="1"/>
    <xf numFmtId="3" fontId="6" fillId="3" borderId="0" xfId="0" applyNumberFormat="1" applyFont="1" applyFill="1" applyAlignment="1">
      <alignment vertical="center" wrapText="1"/>
    </xf>
    <xf numFmtId="0" fontId="6" fillId="3" borderId="49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25" fillId="3" borderId="0" xfId="0" applyFont="1" applyFill="1" applyBorder="1"/>
    <xf numFmtId="0" fontId="25" fillId="3" borderId="0" xfId="0" applyFont="1" applyFill="1" applyAlignment="1">
      <alignment horizontal="right"/>
    </xf>
    <xf numFmtId="0" fontId="20" fillId="3" borderId="0" xfId="0" applyFont="1" applyFill="1"/>
    <xf numFmtId="0" fontId="56" fillId="3" borderId="0" xfId="0" applyFont="1" applyFill="1"/>
    <xf numFmtId="0" fontId="56" fillId="3" borderId="0" xfId="0" applyFont="1" applyFill="1" applyBorder="1"/>
    <xf numFmtId="173" fontId="56" fillId="3" borderId="0" xfId="0" applyNumberFormat="1" applyFont="1" applyFill="1" applyBorder="1" applyAlignment="1"/>
    <xf numFmtId="166" fontId="6" fillId="3" borderId="10" xfId="5" applyNumberFormat="1" applyFont="1" applyFill="1" applyBorder="1" applyAlignment="1">
      <alignment horizontal="right" vertical="center"/>
    </xf>
    <xf numFmtId="0" fontId="25" fillId="3" borderId="0" xfId="0" applyFont="1" applyFill="1" applyBorder="1" applyAlignment="1">
      <alignment vertical="center"/>
    </xf>
    <xf numFmtId="3" fontId="6" fillId="3" borderId="10" xfId="5" applyNumberFormat="1" applyFont="1" applyFill="1" applyBorder="1" applyAlignment="1" applyProtection="1">
      <alignment horizontal="center" vertical="center"/>
      <protection locked="0"/>
    </xf>
    <xf numFmtId="3" fontId="6" fillId="3" borderId="0" xfId="5" applyNumberFormat="1" applyFont="1" applyFill="1" applyBorder="1" applyAlignment="1" applyProtection="1">
      <alignment horizontal="center" vertical="center"/>
      <protection locked="0"/>
    </xf>
    <xf numFmtId="166" fontId="6" fillId="3" borderId="0" xfId="5" applyNumberFormat="1" applyFont="1" applyFill="1" applyBorder="1" applyAlignment="1" applyProtection="1">
      <alignment horizontal="center"/>
      <protection locked="0"/>
    </xf>
    <xf numFmtId="173" fontId="6" fillId="3" borderId="0" xfId="0" applyNumberFormat="1" applyFont="1" applyFill="1" applyBorder="1" applyAlignment="1" applyProtection="1">
      <protection locked="0"/>
    </xf>
    <xf numFmtId="173" fontId="6" fillId="3" borderId="10" xfId="0" applyNumberFormat="1" applyFont="1" applyFill="1" applyBorder="1" applyAlignment="1">
      <alignment vertical="center"/>
    </xf>
    <xf numFmtId="173" fontId="6" fillId="3" borderId="10" xfId="0" applyNumberFormat="1" applyFont="1" applyFill="1" applyBorder="1" applyAlignment="1" applyProtection="1">
      <alignment vertical="center"/>
      <protection locked="0"/>
    </xf>
    <xf numFmtId="0" fontId="6" fillId="3" borderId="10" xfId="5" applyFont="1" applyFill="1" applyBorder="1" applyAlignment="1">
      <alignment horizontal="left" vertical="center"/>
    </xf>
    <xf numFmtId="173" fontId="6" fillId="3" borderId="0" xfId="0" applyNumberFormat="1" applyFont="1" applyFill="1" applyBorder="1" applyAlignment="1">
      <alignment vertical="center"/>
    </xf>
    <xf numFmtId="173" fontId="6" fillId="3" borderId="0" xfId="0" applyNumberFormat="1" applyFont="1" applyFill="1" applyBorder="1" applyAlignment="1" applyProtection="1">
      <alignment vertical="center"/>
      <protection locked="0"/>
    </xf>
    <xf numFmtId="0" fontId="6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top"/>
    </xf>
    <xf numFmtId="0" fontId="9" fillId="3" borderId="0" xfId="5" applyNumberFormat="1" applyFont="1" applyFill="1" applyBorder="1" applyAlignment="1">
      <alignment horizontal="right"/>
    </xf>
    <xf numFmtId="16" fontId="9" fillId="3" borderId="0" xfId="5" quotePrefix="1" applyNumberFormat="1" applyFont="1" applyFill="1" applyBorder="1" applyAlignment="1">
      <alignment horizontal="right" indent="1"/>
    </xf>
    <xf numFmtId="16" fontId="9" fillId="3" borderId="0" xfId="5" quotePrefix="1" applyNumberFormat="1" applyFont="1" applyFill="1" applyBorder="1" applyAlignment="1">
      <alignment horizontal="right"/>
    </xf>
    <xf numFmtId="0" fontId="0" fillId="3" borderId="0" xfId="0" applyFill="1" applyProtection="1">
      <protection locked="0"/>
    </xf>
    <xf numFmtId="173" fontId="33" fillId="3" borderId="0" xfId="0" applyNumberFormat="1" applyFont="1" applyFill="1"/>
    <xf numFmtId="173" fontId="6" fillId="3" borderId="0" xfId="50" applyNumberFormat="1" applyFont="1" applyFill="1" applyAlignment="1">
      <alignment vertical="center"/>
    </xf>
    <xf numFmtId="173" fontId="6" fillId="3" borderId="0" xfId="50" applyNumberFormat="1" applyFont="1" applyFill="1" applyAlignment="1" applyProtection="1">
      <alignment vertical="center"/>
      <protection locked="0"/>
    </xf>
    <xf numFmtId="173" fontId="6" fillId="3" borderId="10" xfId="50" applyNumberFormat="1" applyFont="1" applyFill="1" applyBorder="1" applyAlignment="1">
      <alignment vertical="center"/>
    </xf>
    <xf numFmtId="173" fontId="6" fillId="3" borderId="10" xfId="50" applyNumberFormat="1" applyFont="1" applyFill="1" applyBorder="1" applyAlignment="1" applyProtection="1">
      <alignment vertical="center"/>
      <protection locked="0"/>
    </xf>
    <xf numFmtId="0" fontId="6" fillId="3" borderId="10" xfId="5" quotePrefix="1" applyFont="1" applyFill="1" applyBorder="1" applyAlignment="1">
      <alignment horizontal="left" vertical="center"/>
    </xf>
    <xf numFmtId="0" fontId="6" fillId="3" borderId="0" xfId="5" quotePrefix="1" applyFont="1" applyFill="1" applyBorder="1" applyAlignment="1">
      <alignment horizontal="left" vertical="center"/>
    </xf>
    <xf numFmtId="0" fontId="6" fillId="3" borderId="0" xfId="5" applyFont="1" applyFill="1" applyAlignment="1">
      <alignment horizontal="left" vertical="center"/>
    </xf>
    <xf numFmtId="173" fontId="6" fillId="3" borderId="10" xfId="50" applyNumberFormat="1" applyFont="1" applyFill="1" applyBorder="1" applyAlignment="1">
      <alignment horizontal="right"/>
    </xf>
    <xf numFmtId="173" fontId="6" fillId="3" borderId="10" xfId="50" applyNumberFormat="1" applyFont="1" applyFill="1" applyBorder="1" applyAlignment="1" applyProtection="1">
      <alignment horizontal="right"/>
      <protection locked="0"/>
    </xf>
    <xf numFmtId="173" fontId="6" fillId="3" borderId="0" xfId="50" applyNumberFormat="1" applyFont="1" applyFill="1" applyAlignment="1">
      <alignment horizontal="right"/>
    </xf>
    <xf numFmtId="173" fontId="6" fillId="3" borderId="0" xfId="50" applyNumberFormat="1" applyFont="1" applyFill="1" applyAlignment="1" applyProtection="1">
      <alignment horizontal="right"/>
      <protection locked="0"/>
    </xf>
    <xf numFmtId="172" fontId="6" fillId="3" borderId="0" xfId="50" applyNumberFormat="1" applyFont="1" applyFill="1" applyAlignment="1">
      <alignment horizontal="right" vertical="center"/>
    </xf>
    <xf numFmtId="172" fontId="6" fillId="3" borderId="0" xfId="50" applyNumberFormat="1" applyFont="1" applyFill="1" applyAlignment="1">
      <alignment horizontal="right"/>
    </xf>
    <xf numFmtId="172" fontId="6" fillId="3" borderId="0" xfId="50" applyNumberFormat="1" applyFont="1" applyFill="1" applyAlignment="1" applyProtection="1">
      <alignment horizontal="right"/>
      <protection locked="0"/>
    </xf>
    <xf numFmtId="0" fontId="9" fillId="3" borderId="0" xfId="5" applyFont="1" applyFill="1" applyAlignment="1">
      <alignment horizontal="left" vertical="center"/>
    </xf>
    <xf numFmtId="0" fontId="22" fillId="3" borderId="28" xfId="0" applyFont="1" applyFill="1" applyBorder="1" applyAlignment="1">
      <alignment horizontal="right" wrapText="1"/>
    </xf>
    <xf numFmtId="0" fontId="22" fillId="3" borderId="28" xfId="0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>
      <alignment horizontal="left" vertical="center"/>
    </xf>
    <xf numFmtId="166" fontId="25" fillId="0" borderId="0" xfId="0" applyNumberFormat="1" applyFont="1"/>
    <xf numFmtId="166" fontId="25" fillId="3" borderId="0" xfId="0" applyNumberFormat="1" applyFont="1" applyFill="1"/>
    <xf numFmtId="0" fontId="28" fillId="3" borderId="0" xfId="0" applyFont="1" applyFill="1" applyAlignment="1">
      <alignment horizontal="left"/>
    </xf>
    <xf numFmtId="166" fontId="0" fillId="0" borderId="0" xfId="0" applyNumberFormat="1"/>
    <xf numFmtId="166" fontId="9" fillId="3" borderId="3" xfId="5" applyNumberFormat="1" applyFont="1" applyFill="1" applyBorder="1" applyAlignment="1">
      <alignment horizontal="right" wrapText="1"/>
    </xf>
    <xf numFmtId="3" fontId="20" fillId="5" borderId="0" xfId="0" applyNumberFormat="1" applyFont="1" applyFill="1" applyBorder="1" applyAlignment="1">
      <alignment horizontal="right" vertical="center"/>
    </xf>
    <xf numFmtId="0" fontId="9" fillId="5" borderId="0" xfId="0" applyFont="1" applyFill="1" applyBorder="1" applyAlignment="1">
      <alignment horizontal="left" vertical="center" readingOrder="1"/>
    </xf>
    <xf numFmtId="0" fontId="25" fillId="3" borderId="0" xfId="0" applyFont="1" applyFill="1" applyAlignment="1">
      <alignment readingOrder="1"/>
    </xf>
    <xf numFmtId="0" fontId="6" fillId="3" borderId="0" xfId="0" applyFont="1" applyFill="1" applyBorder="1" applyAlignment="1">
      <alignment horizontal="left" vertical="center" readingOrder="1"/>
    </xf>
    <xf numFmtId="3" fontId="20" fillId="3" borderId="3" xfId="0" applyNumberFormat="1" applyFont="1" applyFill="1" applyBorder="1" applyAlignment="1">
      <alignment horizontal="right" vertical="center"/>
    </xf>
    <xf numFmtId="0" fontId="9" fillId="3" borderId="3" xfId="0" applyFont="1" applyFill="1" applyBorder="1" applyAlignment="1">
      <alignment horizontal="left" vertical="center" readingOrder="1"/>
    </xf>
    <xf numFmtId="3" fontId="20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 readingOrder="1"/>
    </xf>
    <xf numFmtId="0" fontId="9" fillId="3" borderId="0" xfId="0" applyFont="1" applyFill="1" applyBorder="1" applyAlignment="1" applyProtection="1">
      <alignment horizontal="left" vertical="center" readingOrder="1"/>
      <protection locked="0"/>
    </xf>
    <xf numFmtId="0" fontId="6" fillId="3" borderId="0" xfId="0" applyFont="1" applyFill="1" applyBorder="1" applyAlignment="1" applyProtection="1">
      <alignment horizontal="left" vertical="center" indent="1" readingOrder="1"/>
      <protection locked="0"/>
    </xf>
    <xf numFmtId="3" fontId="20" fillId="5" borderId="0" xfId="0" applyNumberFormat="1" applyFont="1" applyFill="1" applyBorder="1" applyAlignment="1">
      <alignment horizontal="right"/>
    </xf>
    <xf numFmtId="0" fontId="22" fillId="3" borderId="44" xfId="0" applyFont="1" applyFill="1" applyBorder="1" applyAlignment="1">
      <alignment horizontal="left" vertical="center" readingOrder="1"/>
    </xf>
    <xf numFmtId="0" fontId="38" fillId="0" borderId="0" xfId="0" applyFont="1"/>
    <xf numFmtId="0" fontId="38" fillId="0" borderId="0" xfId="0" applyFont="1" applyBorder="1"/>
    <xf numFmtId="0" fontId="38" fillId="3" borderId="0" xfId="0" applyFont="1" applyFill="1"/>
    <xf numFmtId="0" fontId="38" fillId="3" borderId="0" xfId="0" applyFont="1" applyFill="1" applyBorder="1"/>
    <xf numFmtId="0" fontId="95" fillId="3" borderId="0" xfId="0" applyFont="1" applyFill="1"/>
    <xf numFmtId="0" fontId="95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165" fontId="6" fillId="3" borderId="0" xfId="0" applyNumberFormat="1" applyFont="1" applyFill="1" applyBorder="1" applyAlignment="1">
      <alignment horizontal="right" vertical="center" indent="1"/>
    </xf>
    <xf numFmtId="0" fontId="6" fillId="3" borderId="0" xfId="0" applyFont="1" applyFill="1" applyBorder="1" applyAlignment="1">
      <alignment horizontal="left" vertical="center" indent="1"/>
    </xf>
    <xf numFmtId="0" fontId="38" fillId="3" borderId="0" xfId="0" applyFont="1" applyFill="1" applyBorder="1" applyAlignment="1">
      <alignment vertical="center"/>
    </xf>
    <xf numFmtId="0" fontId="9" fillId="3" borderId="0" xfId="0" applyFont="1" applyFill="1"/>
    <xf numFmtId="0" fontId="9" fillId="3" borderId="0" xfId="0" applyFont="1" applyFill="1" applyAlignment="1">
      <alignment vertical="center"/>
    </xf>
    <xf numFmtId="2" fontId="33" fillId="3" borderId="0" xfId="0" applyNumberFormat="1" applyFont="1" applyFill="1" applyAlignment="1">
      <alignment vertical="center"/>
    </xf>
    <xf numFmtId="9" fontId="33" fillId="3" borderId="0" xfId="0" applyNumberFormat="1" applyFont="1" applyFill="1" applyAlignment="1">
      <alignment horizontal="right" vertical="center" indent="1"/>
    </xf>
    <xf numFmtId="0" fontId="33" fillId="3" borderId="0" xfId="0" applyFont="1" applyFill="1" applyAlignment="1">
      <alignment vertical="center"/>
    </xf>
    <xf numFmtId="167" fontId="28" fillId="3" borderId="0" xfId="0" applyNumberFormat="1" applyFont="1" applyFill="1" applyAlignment="1">
      <alignment vertical="center"/>
    </xf>
    <xf numFmtId="0" fontId="46" fillId="3" borderId="0" xfId="0" applyFont="1" applyFill="1" applyAlignment="1">
      <alignment horizontal="left" vertical="center"/>
    </xf>
    <xf numFmtId="0" fontId="33" fillId="3" borderId="0" xfId="0" applyFont="1" applyFill="1" applyAlignment="1">
      <alignment horizontal="left" vertical="center" indent="1"/>
    </xf>
    <xf numFmtId="167" fontId="33" fillId="3" borderId="0" xfId="0" applyNumberFormat="1" applyFont="1" applyFill="1" applyAlignment="1">
      <alignment horizontal="right" vertical="center" indent="1"/>
    </xf>
    <xf numFmtId="0" fontId="38" fillId="0" borderId="0" xfId="0" applyFont="1" applyFill="1"/>
    <xf numFmtId="165" fontId="96" fillId="0" borderId="0" xfId="69" applyNumberFormat="1" applyFont="1" applyFill="1" applyAlignment="1">
      <alignment horizontal="right" vertical="center"/>
    </xf>
    <xf numFmtId="2" fontId="96" fillId="0" borderId="0" xfId="0" applyNumberFormat="1" applyFont="1" applyFill="1" applyAlignment="1">
      <alignment vertical="center"/>
    </xf>
    <xf numFmtId="0" fontId="28" fillId="3" borderId="0" xfId="0" applyFont="1" applyFill="1" applyAlignment="1">
      <alignment horizontal="left" vertical="center" indent="1"/>
    </xf>
    <xf numFmtId="167" fontId="28" fillId="3" borderId="0" xfId="0" applyNumberFormat="1" applyFont="1" applyFill="1" applyAlignment="1">
      <alignment horizontal="right" vertical="center" indent="1"/>
    </xf>
    <xf numFmtId="0" fontId="97" fillId="3" borderId="0" xfId="0" applyFont="1" applyFill="1" applyBorder="1" applyAlignment="1">
      <alignment horizontal="left" vertical="center" indent="1"/>
    </xf>
    <xf numFmtId="0" fontId="46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0" fontId="33" fillId="0" borderId="0" xfId="0" applyFont="1" applyFill="1" applyAlignment="1">
      <alignment horizontal="left" vertical="center" indent="1"/>
    </xf>
    <xf numFmtId="0" fontId="95" fillId="0" borderId="0" xfId="0" applyFont="1" applyFill="1"/>
    <xf numFmtId="0" fontId="50" fillId="0" borderId="0" xfId="0" applyFont="1" applyFill="1" applyAlignment="1">
      <alignment vertical="center"/>
    </xf>
    <xf numFmtId="0" fontId="98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right"/>
    </xf>
    <xf numFmtId="167" fontId="28" fillId="3" borderId="0" xfId="0" applyNumberFormat="1" applyFont="1" applyFill="1" applyAlignment="1">
      <alignment horizontal="right"/>
    </xf>
    <xf numFmtId="0" fontId="97" fillId="3" borderId="0" xfId="0" applyFont="1" applyFill="1" applyBorder="1" applyAlignment="1">
      <alignment horizontal="right"/>
    </xf>
    <xf numFmtId="0" fontId="95" fillId="3" borderId="0" xfId="0" applyFont="1" applyFill="1" applyAlignment="1">
      <alignment horizontal="right"/>
    </xf>
    <xf numFmtId="0" fontId="25" fillId="3" borderId="0" xfId="0" applyFont="1" applyFill="1" applyAlignment="1"/>
    <xf numFmtId="0" fontId="97" fillId="3" borderId="0" xfId="0" applyFont="1" applyFill="1" applyBorder="1" applyAlignment="1">
      <alignment horizontal="left"/>
    </xf>
    <xf numFmtId="0" fontId="95" fillId="3" borderId="0" xfId="0" applyFont="1" applyFill="1" applyAlignment="1"/>
    <xf numFmtId="0" fontId="25" fillId="3" borderId="0" xfId="0" applyFont="1" applyFill="1" applyBorder="1" applyAlignment="1"/>
    <xf numFmtId="0" fontId="99" fillId="3" borderId="0" xfId="0" applyFont="1" applyFill="1" applyBorder="1" applyAlignment="1">
      <alignment horizontal="center" wrapText="1"/>
    </xf>
    <xf numFmtId="0" fontId="100" fillId="3" borderId="0" xfId="0" applyFont="1" applyFill="1" applyBorder="1" applyAlignment="1">
      <alignment horizontal="center" wrapText="1"/>
    </xf>
    <xf numFmtId="0" fontId="100" fillId="3" borderId="0" xfId="0" applyFont="1" applyFill="1" applyBorder="1" applyAlignment="1">
      <alignment horizontal="center" vertical="center" wrapText="1" readingOrder="1"/>
    </xf>
    <xf numFmtId="0" fontId="25" fillId="3" borderId="0" xfId="0" applyFont="1" applyFill="1" applyAlignment="1">
      <alignment horizontal="right" vertical="center"/>
    </xf>
    <xf numFmtId="0" fontId="26" fillId="3" borderId="0" xfId="0" applyFont="1" applyFill="1" applyAlignment="1">
      <alignment horizontal="right" vertical="center"/>
    </xf>
    <xf numFmtId="0" fontId="95" fillId="3" borderId="0" xfId="0" applyFont="1" applyFill="1" applyAlignment="1">
      <alignment horizontal="right" vertical="center"/>
    </xf>
    <xf numFmtId="0" fontId="98" fillId="3" borderId="0" xfId="0" applyFont="1" applyFill="1" applyAlignment="1">
      <alignment vertical="center"/>
    </xf>
    <xf numFmtId="0" fontId="113" fillId="3" borderId="0" xfId="0" applyFont="1" applyFill="1"/>
    <xf numFmtId="3" fontId="6" fillId="3" borderId="0" xfId="5" applyNumberFormat="1" applyFont="1" applyFill="1" applyBorder="1" applyAlignment="1">
      <alignment horizontal="right" vertical="center"/>
    </xf>
    <xf numFmtId="0" fontId="9" fillId="3" borderId="0" xfId="5" applyFont="1" applyFill="1" applyBorder="1" applyAlignment="1">
      <alignment horizontal="left" indent="1"/>
    </xf>
    <xf numFmtId="0" fontId="22" fillId="3" borderId="35" xfId="0" applyFont="1" applyFill="1" applyBorder="1" applyAlignment="1">
      <alignment horizontal="right" vertical="center" wrapText="1" readingOrder="1"/>
    </xf>
    <xf numFmtId="167" fontId="6" fillId="3" borderId="0" xfId="69" applyNumberFormat="1" applyFont="1" applyFill="1" applyBorder="1" applyAlignment="1">
      <alignment horizontal="right" vertical="center" indent="1"/>
    </xf>
    <xf numFmtId="167" fontId="6" fillId="3" borderId="0" xfId="69" applyNumberFormat="1" applyFont="1" applyFill="1" applyBorder="1" applyAlignment="1" applyProtection="1">
      <alignment horizontal="right" vertical="center" indent="1"/>
      <protection locked="0"/>
    </xf>
    <xf numFmtId="173" fontId="6" fillId="3" borderId="10" xfId="0" applyNumberFormat="1" applyFont="1" applyFill="1" applyBorder="1" applyAlignment="1"/>
    <xf numFmtId="173" fontId="6" fillId="3" borderId="10" xfId="0" applyNumberFormat="1" applyFont="1" applyFill="1" applyBorder="1" applyAlignment="1" applyProtection="1">
      <protection locked="0"/>
    </xf>
    <xf numFmtId="0" fontId="6" fillId="3" borderId="10" xfId="5" applyFont="1" applyFill="1" applyBorder="1" applyAlignment="1">
      <alignment horizontal="left" vertical="top" indent="1"/>
    </xf>
    <xf numFmtId="173" fontId="6" fillId="3" borderId="0" xfId="0" applyNumberFormat="1" applyFont="1" applyFill="1" applyBorder="1" applyAlignment="1"/>
    <xf numFmtId="0" fontId="33" fillId="3" borderId="0" xfId="5" applyFont="1" applyFill="1" applyAlignment="1">
      <alignment horizontal="left" indent="1"/>
    </xf>
    <xf numFmtId="0" fontId="33" fillId="3" borderId="0" xfId="5" applyFont="1" applyFill="1" applyBorder="1" applyAlignment="1">
      <alignment horizontal="left" indent="1"/>
    </xf>
    <xf numFmtId="0" fontId="6" fillId="3" borderId="10" xfId="5" quotePrefix="1" applyFont="1" applyFill="1" applyBorder="1" applyAlignment="1">
      <alignment horizontal="left" vertical="center" indent="1"/>
    </xf>
    <xf numFmtId="0" fontId="6" fillId="3" borderId="0" xfId="5" applyFont="1" applyFill="1" applyAlignment="1">
      <alignment horizontal="left" vertical="center" indent="1"/>
    </xf>
    <xf numFmtId="0" fontId="9" fillId="3" borderId="3" xfId="5" applyFont="1" applyFill="1" applyBorder="1" applyAlignment="1">
      <alignment horizontal="left" vertical="center" indent="1"/>
    </xf>
    <xf numFmtId="0" fontId="25" fillId="0" borderId="0" xfId="0" applyFont="1" applyFill="1" applyBorder="1"/>
    <xf numFmtId="0" fontId="26" fillId="0" borderId="0" xfId="0" applyFont="1" applyFill="1" applyBorder="1"/>
    <xf numFmtId="0" fontId="78" fillId="0" borderId="0" xfId="0" applyFont="1" applyFill="1" applyBorder="1" applyAlignment="1">
      <alignment horizontal="right" vertical="center" wrapText="1" readingOrder="1"/>
    </xf>
    <xf numFmtId="0" fontId="22" fillId="0" borderId="0" xfId="0" applyFont="1" applyFill="1" applyBorder="1" applyAlignment="1">
      <alignment horizontal="right" vertical="center" wrapText="1" readingOrder="1"/>
    </xf>
    <xf numFmtId="0" fontId="56" fillId="0" borderId="0" xfId="0" applyFont="1" applyFill="1" applyBorder="1"/>
    <xf numFmtId="0" fontId="25" fillId="0" borderId="0" xfId="0" applyFont="1" applyFill="1"/>
    <xf numFmtId="0" fontId="78" fillId="3" borderId="0" xfId="0" applyFont="1" applyFill="1" applyBorder="1" applyAlignment="1">
      <alignment horizontal="right" vertical="center" wrapText="1" readingOrder="1"/>
    </xf>
    <xf numFmtId="0" fontId="22" fillId="3" borderId="0" xfId="0" applyFont="1" applyFill="1" applyBorder="1" applyAlignment="1">
      <alignment horizontal="right" vertical="center" wrapText="1" readingOrder="1"/>
    </xf>
    <xf numFmtId="0" fontId="25" fillId="3" borderId="0" xfId="0" applyFont="1" applyFill="1" applyAlignment="1">
      <alignment horizontal="left" indent="1"/>
    </xf>
    <xf numFmtId="0" fontId="28" fillId="3" borderId="0" xfId="0" applyFont="1" applyFill="1" applyAlignment="1">
      <alignment horizontal="left" indent="1"/>
    </xf>
    <xf numFmtId="167" fontId="6" fillId="3" borderId="10" xfId="5" applyNumberFormat="1" applyFont="1" applyFill="1" applyBorder="1" applyAlignment="1">
      <alignment horizontal="right"/>
    </xf>
    <xf numFmtId="167" fontId="6" fillId="3" borderId="10" xfId="5" applyNumberFormat="1" applyFont="1" applyFill="1" applyBorder="1" applyAlignment="1" applyProtection="1">
      <alignment horizontal="right"/>
      <protection locked="0"/>
    </xf>
    <xf numFmtId="0" fontId="6" fillId="3" borderId="10" xfId="5" applyFont="1" applyFill="1" applyBorder="1" applyAlignment="1">
      <alignment horizontal="left" indent="1"/>
    </xf>
    <xf numFmtId="3" fontId="9" fillId="3" borderId="0" xfId="5" applyNumberFormat="1" applyFont="1" applyFill="1" applyBorder="1" applyAlignment="1">
      <alignment horizontal="right"/>
    </xf>
    <xf numFmtId="166" fontId="8" fillId="3" borderId="0" xfId="0" applyNumberFormat="1" applyFont="1" applyFill="1"/>
    <xf numFmtId="167" fontId="6" fillId="3" borderId="0" xfId="5" applyNumberFormat="1" applyFont="1" applyFill="1" applyBorder="1" applyAlignment="1" applyProtection="1">
      <alignment horizontal="center" vertical="center"/>
      <protection locked="0"/>
    </xf>
    <xf numFmtId="0" fontId="22" fillId="3" borderId="3" xfId="5" applyFont="1" applyFill="1" applyBorder="1" applyAlignment="1">
      <alignment horizontal="center"/>
    </xf>
    <xf numFmtId="3" fontId="22" fillId="3" borderId="3" xfId="5" applyNumberFormat="1" applyFont="1" applyFill="1" applyBorder="1" applyAlignment="1">
      <alignment horizontal="center"/>
    </xf>
    <xf numFmtId="0" fontId="9" fillId="3" borderId="0" xfId="5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/>
    </xf>
    <xf numFmtId="0" fontId="80" fillId="0" borderId="0" xfId="5" applyFont="1" applyFill="1" applyBorder="1" applyAlignment="1" applyProtection="1">
      <alignment horizontal="left" vertical="center"/>
      <protection locked="0"/>
    </xf>
    <xf numFmtId="167" fontId="25" fillId="3" borderId="0" xfId="0" applyNumberFormat="1" applyFont="1" applyFill="1" applyAlignment="1"/>
    <xf numFmtId="167" fontId="28" fillId="3" borderId="0" xfId="0" applyNumberFormat="1" applyFont="1" applyFill="1" applyAlignment="1"/>
    <xf numFmtId="166" fontId="6" fillId="3" borderId="0" xfId="5" applyNumberFormat="1" applyFont="1" applyFill="1" applyBorder="1" applyAlignment="1" applyProtection="1">
      <alignment horizontal="right" vertical="center"/>
      <protection locked="0"/>
    </xf>
    <xf numFmtId="166" fontId="0" fillId="0" borderId="0" xfId="0" applyNumberFormat="1" applyAlignment="1"/>
    <xf numFmtId="0" fontId="80" fillId="3" borderId="0" xfId="5" applyFont="1" applyFill="1" applyBorder="1" applyAlignment="1">
      <alignment horizontal="left" vertical="center"/>
    </xf>
    <xf numFmtId="0" fontId="9" fillId="3" borderId="3" xfId="5" applyFont="1" applyFill="1" applyBorder="1" applyAlignment="1">
      <alignment horizontal="left" vertical="center" wrapText="1"/>
    </xf>
    <xf numFmtId="1" fontId="48" fillId="0" borderId="0" xfId="26" applyNumberFormat="1" applyFont="1" applyBorder="1" applyAlignment="1">
      <alignment horizontal="right" vertical="center" indent="1"/>
    </xf>
    <xf numFmtId="0" fontId="36" fillId="3" borderId="35" xfId="62" applyFont="1" applyFill="1" applyBorder="1" applyAlignment="1">
      <alignment horizontal="center"/>
    </xf>
    <xf numFmtId="0" fontId="13" fillId="0" borderId="0" xfId="0" applyFont="1" applyFill="1"/>
    <xf numFmtId="0" fontId="13" fillId="0" borderId="0" xfId="0" applyFont="1"/>
    <xf numFmtId="0" fontId="13" fillId="0" borderId="0" xfId="0" applyFont="1" applyFill="1" applyBorder="1"/>
    <xf numFmtId="0" fontId="58" fillId="0" borderId="0" xfId="0" applyFont="1"/>
    <xf numFmtId="0" fontId="0" fillId="0" borderId="0" xfId="0" quotePrefix="1"/>
    <xf numFmtId="0" fontId="8" fillId="0" borderId="0" xfId="0" applyFont="1"/>
    <xf numFmtId="0" fontId="114" fillId="0" borderId="0" xfId="0" applyFont="1" applyFill="1" applyAlignment="1"/>
    <xf numFmtId="0" fontId="78" fillId="0" borderId="0" xfId="34" applyFont="1"/>
    <xf numFmtId="3" fontId="6" fillId="0" borderId="3" xfId="34" applyNumberFormat="1" applyFont="1" applyFill="1" applyBorder="1" applyAlignment="1">
      <alignment horizontal="right"/>
    </xf>
    <xf numFmtId="3" fontId="6" fillId="0" borderId="0" xfId="34" applyNumberFormat="1" applyFont="1" applyFill="1" applyAlignment="1">
      <alignment horizontal="right"/>
    </xf>
    <xf numFmtId="0" fontId="11" fillId="0" borderId="0" xfId="34" applyFont="1" applyFill="1"/>
    <xf numFmtId="3" fontId="6" fillId="0" borderId="0" xfId="34" applyNumberFormat="1" applyFont="1" applyFill="1"/>
    <xf numFmtId="3" fontId="6" fillId="0" borderId="55" xfId="5" applyNumberFormat="1" applyFont="1" applyFill="1" applyBorder="1" applyAlignment="1" applyProtection="1">
      <alignment horizontal="left"/>
      <protection locked="0"/>
    </xf>
    <xf numFmtId="3" fontId="6" fillId="0" borderId="55" xfId="5" applyNumberFormat="1" applyFont="1" applyFill="1" applyBorder="1" applyAlignment="1" applyProtection="1">
      <alignment horizontal="right"/>
      <protection locked="0"/>
    </xf>
    <xf numFmtId="3" fontId="9" fillId="0" borderId="55" xfId="5" applyNumberFormat="1" applyFont="1" applyFill="1" applyBorder="1" applyAlignment="1" applyProtection="1">
      <alignment horizontal="right"/>
      <protection locked="0"/>
    </xf>
    <xf numFmtId="3" fontId="9" fillId="0" borderId="55" xfId="39" applyNumberFormat="1" applyFont="1" applyFill="1" applyBorder="1" applyAlignment="1" applyProtection="1">
      <alignment horizontal="left" wrapText="1"/>
      <protection locked="0"/>
    </xf>
    <xf numFmtId="0" fontId="11" fillId="0" borderId="0" xfId="34" applyFont="1" applyAlignment="1">
      <alignment horizontal="right"/>
    </xf>
    <xf numFmtId="1" fontId="0" fillId="0" borderId="0" xfId="0" applyNumberFormat="1"/>
    <xf numFmtId="167" fontId="6" fillId="0" borderId="55" xfId="34" applyNumberFormat="1" applyFont="1" applyFill="1" applyBorder="1" applyAlignment="1">
      <alignment horizontal="right" vertical="center"/>
    </xf>
    <xf numFmtId="0" fontId="9" fillId="0" borderId="55" xfId="34" applyFont="1" applyFill="1" applyBorder="1" applyAlignment="1">
      <alignment vertical="center"/>
    </xf>
    <xf numFmtId="3" fontId="0" fillId="0" borderId="0" xfId="0" applyNumberFormat="1"/>
    <xf numFmtId="0" fontId="4" fillId="0" borderId="0" xfId="0" applyFont="1"/>
    <xf numFmtId="0" fontId="25" fillId="0" borderId="0" xfId="27" applyFont="1" applyFill="1" applyBorder="1" applyAlignment="1">
      <alignment vertical="center"/>
    </xf>
    <xf numFmtId="167" fontId="25" fillId="0" borderId="0" xfId="27" applyNumberFormat="1" applyFont="1" applyFill="1" applyBorder="1" applyAlignment="1">
      <alignment vertical="center"/>
    </xf>
    <xf numFmtId="0" fontId="20" fillId="2" borderId="0" xfId="27" applyFont="1" applyFill="1" applyAlignment="1">
      <alignment horizontal="left" vertical="center" wrapText="1" indent="1"/>
    </xf>
    <xf numFmtId="167" fontId="103" fillId="0" borderId="0" xfId="27" applyNumberFormat="1" applyFont="1" applyAlignment="1">
      <alignment horizontal="center" vertical="center"/>
    </xf>
    <xf numFmtId="0" fontId="36" fillId="0" borderId="4" xfId="27" applyFont="1" applyFill="1" applyBorder="1" applyAlignment="1">
      <alignment horizontal="left" vertical="center" wrapText="1" indent="1"/>
    </xf>
    <xf numFmtId="177" fontId="25" fillId="0" borderId="0" xfId="27" applyNumberFormat="1" applyFont="1" applyFill="1" applyBorder="1" applyAlignment="1">
      <alignment vertical="center"/>
    </xf>
    <xf numFmtId="166" fontId="20" fillId="2" borderId="2" xfId="27" applyNumberFormat="1" applyFont="1" applyFill="1" applyBorder="1" applyAlignment="1">
      <alignment horizontal="center" vertical="center"/>
    </xf>
    <xf numFmtId="0" fontId="6" fillId="0" borderId="4" xfId="27" applyFont="1" applyBorder="1" applyAlignment="1">
      <alignment horizontal="left" vertical="center" wrapText="1" indent="1" readingOrder="1"/>
    </xf>
    <xf numFmtId="0" fontId="3" fillId="0" borderId="0" xfId="27" applyFill="1" applyBorder="1"/>
    <xf numFmtId="167" fontId="20" fillId="0" borderId="0" xfId="27" applyNumberFormat="1" applyFont="1" applyFill="1" applyBorder="1" applyAlignment="1">
      <alignment horizontal="right" vertical="center" indent="1"/>
    </xf>
    <xf numFmtId="0" fontId="106" fillId="0" borderId="28" xfId="27" applyFont="1" applyFill="1" applyBorder="1" applyAlignment="1">
      <alignment horizontal="center" vertical="center" wrapText="1" readingOrder="1"/>
    </xf>
    <xf numFmtId="0" fontId="22" fillId="0" borderId="28" xfId="27" applyFont="1" applyFill="1" applyBorder="1" applyAlignment="1">
      <alignment horizontal="left" vertical="center" wrapText="1" indent="1" readingOrder="1"/>
    </xf>
    <xf numFmtId="167" fontId="28" fillId="0" borderId="0" xfId="27" applyNumberFormat="1" applyFont="1" applyAlignment="1">
      <alignment horizontal="center"/>
    </xf>
    <xf numFmtId="0" fontId="22" fillId="0" borderId="28" xfId="27" applyFont="1" applyFill="1" applyBorder="1" applyAlignment="1">
      <alignment horizontal="center" vertical="center" wrapText="1" readingOrder="1"/>
    </xf>
    <xf numFmtId="0" fontId="71" fillId="0" borderId="0" xfId="27" applyFont="1"/>
    <xf numFmtId="0" fontId="71" fillId="0" borderId="0" xfId="27" applyFont="1" applyAlignment="1">
      <alignment vertical="center"/>
    </xf>
    <xf numFmtId="0" fontId="25" fillId="0" borderId="0" xfId="27" applyFont="1" applyAlignment="1">
      <alignment vertical="center"/>
    </xf>
    <xf numFmtId="0" fontId="20" fillId="0" borderId="0" xfId="27" applyFont="1" applyAlignment="1">
      <alignment vertical="center"/>
    </xf>
    <xf numFmtId="167" fontId="25" fillId="0" borderId="0" xfId="27" applyNumberFormat="1" applyFont="1" applyFill="1" applyBorder="1" applyAlignment="1">
      <alignment horizontal="right" vertical="center" indent="1"/>
    </xf>
    <xf numFmtId="3" fontId="25" fillId="0" borderId="0" xfId="27" applyNumberFormat="1" applyFont="1"/>
    <xf numFmtId="0" fontId="25" fillId="0" borderId="0" xfId="27" applyFont="1"/>
    <xf numFmtId="167" fontId="3" fillId="0" borderId="0" xfId="27" applyNumberFormat="1"/>
    <xf numFmtId="0" fontId="107" fillId="0" borderId="0" xfId="27" applyFont="1" applyAlignment="1">
      <alignment horizontal="right"/>
    </xf>
    <xf numFmtId="167" fontId="103" fillId="0" borderId="0" xfId="27" applyNumberFormat="1" applyFont="1" applyAlignment="1">
      <alignment horizontal="center"/>
    </xf>
    <xf numFmtId="0" fontId="103" fillId="0" borderId="0" xfId="27" applyFont="1"/>
    <xf numFmtId="0" fontId="106" fillId="0" borderId="0" xfId="27" applyFont="1" applyFill="1" applyBorder="1" applyAlignment="1">
      <alignment horizontal="center" vertical="center" wrapText="1" readingOrder="1"/>
    </xf>
    <xf numFmtId="0" fontId="6" fillId="0" borderId="0" xfId="27" applyFont="1" applyBorder="1" applyAlignment="1">
      <alignment horizontal="left" vertical="center" wrapText="1" indent="1" readingOrder="1"/>
    </xf>
    <xf numFmtId="0" fontId="22" fillId="0" borderId="54" xfId="27" applyFont="1" applyFill="1" applyBorder="1" applyAlignment="1">
      <alignment horizontal="center" vertical="center" wrapText="1" readingOrder="1"/>
    </xf>
    <xf numFmtId="0" fontId="53" fillId="0" borderId="0" xfId="27" applyFont="1" applyAlignment="1">
      <alignment horizontal="left" vertical="center" readingOrder="1"/>
    </xf>
    <xf numFmtId="0" fontId="99" fillId="0" borderId="44" xfId="27" applyFont="1" applyFill="1" applyBorder="1" applyAlignment="1">
      <alignment horizontal="left" vertical="center" wrapText="1" indent="1" readingOrder="1"/>
    </xf>
    <xf numFmtId="0" fontId="99" fillId="0" borderId="0" xfId="27" applyFont="1" applyFill="1" applyBorder="1" applyAlignment="1">
      <alignment horizontal="center" vertical="center" wrapText="1" readingOrder="1"/>
    </xf>
    <xf numFmtId="0" fontId="79" fillId="0" borderId="0" xfId="27" applyFont="1" applyAlignment="1">
      <alignment vertical="center"/>
    </xf>
    <xf numFmtId="0" fontId="115" fillId="0" borderId="0" xfId="4" applyFont="1" applyFill="1" applyAlignment="1">
      <alignment horizontal="right"/>
    </xf>
    <xf numFmtId="0" fontId="11" fillId="0" borderId="0" xfId="4" applyFont="1" applyFill="1" applyBorder="1" applyAlignment="1">
      <alignment horizontal="right"/>
    </xf>
    <xf numFmtId="167" fontId="28" fillId="0" borderId="0" xfId="4" applyNumberFormat="1" applyFont="1" applyFill="1" applyBorder="1" applyAlignment="1">
      <alignment horizontal="right" vertical="center"/>
    </xf>
    <xf numFmtId="167" fontId="33" fillId="0" borderId="0" xfId="4" applyNumberFormat="1" applyFont="1" applyFill="1" applyBorder="1" applyAlignment="1">
      <alignment horizontal="right" vertical="center"/>
    </xf>
    <xf numFmtId="167" fontId="106" fillId="0" borderId="0" xfId="4" applyNumberFormat="1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left" vertical="center" indent="1"/>
    </xf>
    <xf numFmtId="0" fontId="37" fillId="0" borderId="0" xfId="4" applyFont="1" applyFill="1" applyAlignment="1">
      <alignment horizontal="left" vertical="center"/>
    </xf>
    <xf numFmtId="9" fontId="80" fillId="0" borderId="7" xfId="6" applyFont="1" applyFill="1" applyBorder="1" applyAlignment="1" applyProtection="1">
      <alignment horizontal="right" vertical="center"/>
    </xf>
    <xf numFmtId="166" fontId="6" fillId="0" borderId="0" xfId="4" applyNumberFormat="1" applyFont="1" applyFill="1" applyBorder="1" applyAlignment="1" applyProtection="1">
      <alignment vertical="center"/>
    </xf>
    <xf numFmtId="166" fontId="6" fillId="0" borderId="8" xfId="4" applyNumberFormat="1" applyFont="1" applyFill="1" applyBorder="1" applyAlignment="1" applyProtection="1">
      <alignment vertical="center"/>
    </xf>
    <xf numFmtId="168" fontId="6" fillId="0" borderId="0" xfId="4" applyNumberFormat="1" applyFont="1" applyFill="1" applyBorder="1" applyAlignment="1" applyProtection="1">
      <alignment horizontal="right" vertical="center"/>
    </xf>
    <xf numFmtId="168" fontId="6" fillId="0" borderId="8" xfId="4" applyNumberFormat="1" applyFont="1" applyFill="1" applyBorder="1" applyAlignment="1" applyProtection="1">
      <alignment horizontal="right" vertical="center"/>
    </xf>
    <xf numFmtId="167" fontId="6" fillId="0" borderId="0" xfId="7" applyNumberFormat="1" applyFont="1" applyFill="1" applyBorder="1" applyAlignment="1" applyProtection="1">
      <alignment horizontal="right" vertical="center"/>
    </xf>
    <xf numFmtId="167" fontId="6" fillId="0" borderId="8" xfId="7" applyNumberFormat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 vertical="center"/>
    </xf>
    <xf numFmtId="0" fontId="6" fillId="0" borderId="8" xfId="4" applyFont="1" applyFill="1" applyBorder="1" applyAlignment="1" applyProtection="1">
      <alignment horizontal="right" vertical="center"/>
    </xf>
    <xf numFmtId="9" fontId="80" fillId="0" borderId="8" xfId="6" applyFont="1" applyFill="1" applyBorder="1" applyAlignment="1" applyProtection="1">
      <alignment horizontal="right" vertical="center"/>
    </xf>
    <xf numFmtId="167" fontId="6" fillId="0" borderId="0" xfId="8" applyNumberFormat="1" applyFont="1" applyFill="1" applyBorder="1" applyAlignment="1" applyProtection="1">
      <alignment vertical="center"/>
    </xf>
    <xf numFmtId="167" fontId="6" fillId="0" borderId="8" xfId="8" applyNumberFormat="1" applyFont="1" applyFill="1" applyBorder="1" applyAlignment="1" applyProtection="1">
      <alignment vertical="center"/>
    </xf>
    <xf numFmtId="3" fontId="6" fillId="0" borderId="0" xfId="4" applyNumberFormat="1" applyFont="1" applyFill="1" applyBorder="1" applyAlignment="1">
      <alignment horizontal="right" vertical="center"/>
    </xf>
    <xf numFmtId="9" fontId="80" fillId="0" borderId="7" xfId="6" applyFont="1" applyFill="1" applyBorder="1" applyAlignment="1" applyProtection="1">
      <alignment vertical="center"/>
    </xf>
    <xf numFmtId="167" fontId="6" fillId="0" borderId="0" xfId="4" applyNumberFormat="1" applyFont="1" applyFill="1" applyBorder="1" applyAlignment="1" applyProtection="1">
      <alignment vertical="center"/>
    </xf>
    <xf numFmtId="167" fontId="6" fillId="0" borderId="8" xfId="4" applyNumberFormat="1" applyFont="1" applyFill="1" applyBorder="1" applyAlignment="1" applyProtection="1">
      <alignment vertical="center"/>
    </xf>
    <xf numFmtId="168" fontId="6" fillId="0" borderId="0" xfId="7" applyNumberFormat="1" applyFont="1" applyFill="1" applyBorder="1" applyAlignment="1" applyProtection="1">
      <alignment horizontal="right" vertical="center"/>
    </xf>
    <xf numFmtId="168" fontId="6" fillId="0" borderId="8" xfId="7" applyNumberFormat="1" applyFont="1" applyFill="1" applyBorder="1" applyAlignment="1" applyProtection="1">
      <alignment horizontal="right" vertical="center"/>
    </xf>
    <xf numFmtId="167" fontId="6" fillId="0" borderId="0" xfId="4" applyNumberFormat="1" applyFont="1" applyFill="1" applyBorder="1" applyAlignment="1" applyProtection="1">
      <alignment horizontal="right" vertical="center"/>
    </xf>
    <xf numFmtId="167" fontId="6" fillId="0" borderId="8" xfId="4" applyNumberFormat="1" applyFont="1" applyFill="1" applyBorder="1" applyAlignment="1" applyProtection="1">
      <alignment horizontal="right" vertical="center"/>
    </xf>
    <xf numFmtId="9" fontId="80" fillId="0" borderId="8" xfId="6" applyFont="1" applyFill="1" applyBorder="1" applyAlignment="1" applyProtection="1">
      <alignment vertical="center"/>
    </xf>
    <xf numFmtId="0" fontId="78" fillId="0" borderId="0" xfId="4" applyFont="1" applyFill="1" applyAlignment="1">
      <alignment vertical="center"/>
    </xf>
    <xf numFmtId="0" fontId="6" fillId="0" borderId="0" xfId="4" applyFont="1" applyFill="1" applyBorder="1" applyAlignment="1" applyProtection="1">
      <alignment vertical="center"/>
    </xf>
    <xf numFmtId="9" fontId="116" fillId="0" borderId="7" xfId="6" applyFont="1" applyFill="1" applyBorder="1" applyAlignment="1" applyProtection="1">
      <alignment vertical="center"/>
    </xf>
    <xf numFmtId="166" fontId="9" fillId="0" borderId="0" xfId="4" applyNumberFormat="1" applyFont="1" applyFill="1" applyBorder="1" applyAlignment="1" applyProtection="1">
      <alignment vertical="center"/>
    </xf>
    <xf numFmtId="166" fontId="9" fillId="0" borderId="8" xfId="4" applyNumberFormat="1" applyFont="1" applyFill="1" applyBorder="1" applyAlignment="1" applyProtection="1">
      <alignment vertical="center"/>
    </xf>
    <xf numFmtId="168" fontId="9" fillId="0" borderId="0" xfId="4" applyNumberFormat="1" applyFont="1" applyFill="1" applyBorder="1" applyAlignment="1" applyProtection="1">
      <alignment vertical="center"/>
    </xf>
    <xf numFmtId="168" fontId="9" fillId="0" borderId="8" xfId="4" applyNumberFormat="1" applyFont="1" applyFill="1" applyBorder="1" applyAlignment="1" applyProtection="1">
      <alignment vertical="center"/>
    </xf>
    <xf numFmtId="168" fontId="9" fillId="0" borderId="0" xfId="7" applyNumberFormat="1" applyFont="1" applyFill="1" applyBorder="1" applyAlignment="1" applyProtection="1">
      <alignment vertical="center"/>
    </xf>
    <xf numFmtId="168" fontId="9" fillId="0" borderId="8" xfId="7" applyNumberFormat="1" applyFont="1" applyFill="1" applyBorder="1" applyAlignment="1" applyProtection="1">
      <alignment vertical="center"/>
    </xf>
    <xf numFmtId="9" fontId="116" fillId="0" borderId="8" xfId="6" applyFont="1" applyFill="1" applyBorder="1" applyAlignment="1" applyProtection="1">
      <alignment vertical="center"/>
    </xf>
    <xf numFmtId="168" fontId="6" fillId="0" borderId="8" xfId="8" applyNumberFormat="1" applyFont="1" applyFill="1" applyBorder="1" applyAlignment="1" applyProtection="1">
      <alignment vertical="center"/>
    </xf>
    <xf numFmtId="0" fontId="20" fillId="0" borderId="8" xfId="8" applyFont="1" applyFill="1" applyBorder="1" applyAlignment="1" applyProtection="1">
      <alignment vertical="center"/>
    </xf>
    <xf numFmtId="9" fontId="80" fillId="0" borderId="9" xfId="6" applyFont="1" applyFill="1" applyBorder="1" applyAlignment="1" applyProtection="1">
      <alignment vertical="center"/>
    </xf>
    <xf numFmtId="3" fontId="6" fillId="0" borderId="10" xfId="8" applyNumberFormat="1" applyFont="1" applyFill="1" applyBorder="1" applyAlignment="1" applyProtection="1">
      <alignment vertical="center"/>
    </xf>
    <xf numFmtId="3" fontId="6" fillId="0" borderId="11" xfId="8" applyNumberFormat="1" applyFont="1" applyFill="1" applyBorder="1" applyAlignment="1" applyProtection="1">
      <alignment vertical="center"/>
    </xf>
    <xf numFmtId="9" fontId="80" fillId="0" borderId="12" xfId="6" applyFont="1" applyFill="1" applyBorder="1" applyAlignment="1" applyProtection="1">
      <alignment vertical="center"/>
    </xf>
    <xf numFmtId="3" fontId="6" fillId="0" borderId="12" xfId="8" applyNumberFormat="1" applyFont="1" applyFill="1" applyBorder="1" applyAlignment="1" applyProtection="1">
      <alignment vertical="center"/>
    </xf>
    <xf numFmtId="9" fontId="80" fillId="0" borderId="11" xfId="6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protection hidden="1"/>
    </xf>
    <xf numFmtId="9" fontId="80" fillId="0" borderId="13" xfId="6" applyFont="1" applyFill="1" applyBorder="1" applyAlignment="1" applyProtection="1">
      <alignment vertical="center"/>
    </xf>
    <xf numFmtId="3" fontId="6" fillId="0" borderId="13" xfId="8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vertical="center"/>
    </xf>
    <xf numFmtId="166" fontId="80" fillId="0" borderId="7" xfId="6" applyNumberFormat="1" applyFont="1" applyFill="1" applyBorder="1" applyAlignment="1" applyProtection="1">
      <alignment vertical="center"/>
    </xf>
    <xf numFmtId="1" fontId="6" fillId="0" borderId="0" xfId="4" applyNumberFormat="1" applyFont="1" applyFill="1" applyBorder="1" applyAlignment="1" applyProtection="1">
      <alignment vertical="center"/>
    </xf>
    <xf numFmtId="1" fontId="6" fillId="0" borderId="8" xfId="4" applyNumberFormat="1" applyFont="1" applyFill="1" applyBorder="1" applyAlignment="1" applyProtection="1">
      <alignment vertical="center"/>
    </xf>
    <xf numFmtId="166" fontId="80" fillId="0" borderId="13" xfId="6" applyNumberFormat="1" applyFont="1" applyFill="1" applyBorder="1" applyAlignment="1" applyProtection="1">
      <alignment vertical="center"/>
    </xf>
    <xf numFmtId="168" fontId="6" fillId="0" borderId="13" xfId="4" applyNumberFormat="1" applyFont="1" applyFill="1" applyBorder="1" applyAlignment="1" applyProtection="1">
      <alignment horizontal="right" vertical="center"/>
    </xf>
    <xf numFmtId="1" fontId="6" fillId="0" borderId="0" xfId="7" applyNumberFormat="1" applyFont="1" applyFill="1" applyAlignment="1" applyProtection="1">
      <alignment vertical="center"/>
    </xf>
    <xf numFmtId="1" fontId="6" fillId="0" borderId="0" xfId="4" applyNumberFormat="1" applyFont="1" applyFill="1" applyAlignment="1" applyProtection="1">
      <alignment vertical="center"/>
    </xf>
    <xf numFmtId="1" fontId="6" fillId="0" borderId="0" xfId="8" applyNumberFormat="1" applyFont="1" applyFill="1" applyBorder="1" applyAlignment="1" applyProtection="1">
      <alignment vertical="center"/>
    </xf>
    <xf numFmtId="1" fontId="6" fillId="0" borderId="8" xfId="8" applyNumberFormat="1" applyFont="1" applyFill="1" applyBorder="1" applyAlignment="1" applyProtection="1">
      <alignment vertical="center"/>
    </xf>
    <xf numFmtId="167" fontId="6" fillId="0" borderId="3" xfId="4" applyNumberFormat="1" applyFont="1" applyBorder="1" applyAlignment="1">
      <alignment horizontal="right" vertical="center"/>
    </xf>
    <xf numFmtId="0" fontId="6" fillId="0" borderId="3" xfId="4" applyFont="1" applyFill="1" applyBorder="1" applyAlignment="1">
      <alignment horizontal="right" vertical="center"/>
    </xf>
    <xf numFmtId="1" fontId="6" fillId="0" borderId="0" xfId="7" applyNumberFormat="1" applyFont="1" applyFill="1" applyBorder="1" applyAlignment="1" applyProtection="1">
      <alignment vertical="center"/>
    </xf>
    <xf numFmtId="168" fontId="6" fillId="0" borderId="14" xfId="4" applyNumberFormat="1" applyFont="1" applyFill="1" applyBorder="1" applyAlignment="1" applyProtection="1">
      <alignment horizontal="right" vertical="center"/>
    </xf>
    <xf numFmtId="168" fontId="6" fillId="0" borderId="15" xfId="4" applyNumberFormat="1" applyFont="1" applyFill="1" applyBorder="1" applyAlignment="1" applyProtection="1">
      <alignment horizontal="right" vertical="center"/>
    </xf>
    <xf numFmtId="3" fontId="6" fillId="0" borderId="0" xfId="4" applyNumberFormat="1" applyFont="1" applyFill="1" applyBorder="1" applyAlignment="1" applyProtection="1">
      <alignment vertical="center"/>
    </xf>
    <xf numFmtId="167" fontId="6" fillId="0" borderId="0" xfId="4" applyNumberFormat="1" applyFont="1" applyAlignment="1">
      <alignment horizontal="right" vertical="center"/>
    </xf>
    <xf numFmtId="3" fontId="9" fillId="0" borderId="14" xfId="4" applyNumberFormat="1" applyFont="1" applyFill="1" applyBorder="1" applyAlignment="1" applyProtection="1">
      <alignment vertical="center"/>
    </xf>
    <xf numFmtId="3" fontId="9" fillId="0" borderId="15" xfId="4" applyNumberFormat="1" applyFont="1" applyFill="1" applyBorder="1" applyAlignment="1" applyProtection="1">
      <alignment vertical="center"/>
    </xf>
    <xf numFmtId="3" fontId="6" fillId="0" borderId="8" xfId="4" applyNumberFormat="1" applyFont="1" applyFill="1" applyBorder="1" applyAlignment="1" applyProtection="1">
      <alignment vertical="center"/>
    </xf>
    <xf numFmtId="3" fontId="6" fillId="0" borderId="13" xfId="4" applyNumberFormat="1" applyFont="1" applyFill="1" applyBorder="1" applyAlignment="1" applyProtection="1">
      <alignment vertical="center"/>
    </xf>
    <xf numFmtId="3" fontId="6" fillId="0" borderId="0" xfId="7" applyNumberFormat="1" applyFont="1" applyFill="1" applyBorder="1" applyAlignment="1" applyProtection="1">
      <alignment vertical="center"/>
    </xf>
    <xf numFmtId="3" fontId="6" fillId="0" borderId="8" xfId="7" applyNumberFormat="1" applyFont="1" applyFill="1" applyBorder="1" applyAlignment="1" applyProtection="1">
      <alignment vertical="center"/>
    </xf>
    <xf numFmtId="3" fontId="6" fillId="0" borderId="8" xfId="8" applyNumberFormat="1" applyFont="1" applyFill="1" applyBorder="1" applyAlignment="1" applyProtection="1">
      <alignment horizontal="right" vertical="center"/>
      <protection hidden="1"/>
    </xf>
    <xf numFmtId="3" fontId="9" fillId="0" borderId="0" xfId="4" applyNumberFormat="1" applyFont="1" applyFill="1" applyBorder="1" applyAlignment="1" applyProtection="1">
      <alignment vertical="center"/>
    </xf>
    <xf numFmtId="3" fontId="9" fillId="0" borderId="8" xfId="4" applyNumberFormat="1" applyFont="1" applyFill="1" applyBorder="1" applyAlignment="1" applyProtection="1">
      <alignment vertical="center"/>
    </xf>
    <xf numFmtId="9" fontId="116" fillId="0" borderId="13" xfId="6" applyFont="1" applyFill="1" applyBorder="1" applyAlignment="1" applyProtection="1">
      <alignment vertical="center"/>
    </xf>
    <xf numFmtId="3" fontId="9" fillId="0" borderId="13" xfId="4" applyNumberFormat="1" applyFont="1" applyFill="1" applyBorder="1" applyAlignment="1" applyProtection="1">
      <alignment vertical="center"/>
    </xf>
    <xf numFmtId="3" fontId="9" fillId="0" borderId="0" xfId="7" applyNumberFormat="1" applyFont="1" applyFill="1" applyBorder="1" applyAlignment="1" applyProtection="1">
      <alignment vertical="center"/>
    </xf>
    <xf numFmtId="3" fontId="9" fillId="0" borderId="8" xfId="7" applyNumberFormat="1" applyFont="1" applyFill="1" applyBorder="1" applyAlignment="1" applyProtection="1">
      <alignment vertical="center"/>
    </xf>
    <xf numFmtId="3" fontId="9" fillId="0" borderId="0" xfId="8" applyNumberFormat="1" applyFont="1" applyFill="1" applyBorder="1" applyAlignment="1" applyProtection="1">
      <alignment vertical="center"/>
      <protection hidden="1"/>
    </xf>
    <xf numFmtId="3" fontId="9" fillId="0" borderId="8" xfId="8" applyNumberFormat="1" applyFont="1" applyFill="1" applyBorder="1" applyAlignment="1" applyProtection="1">
      <alignment horizontal="right" vertical="center"/>
      <protection hidden="1"/>
    </xf>
    <xf numFmtId="0" fontId="20" fillId="0" borderId="8" xfId="4" applyFont="1" applyFill="1" applyBorder="1" applyAlignment="1" applyProtection="1">
      <alignment vertical="center"/>
    </xf>
    <xf numFmtId="3" fontId="9" fillId="0" borderId="8" xfId="8" applyNumberFormat="1" applyFont="1" applyFill="1" applyBorder="1" applyAlignment="1" applyProtection="1">
      <alignment vertical="center"/>
      <protection hidden="1"/>
    </xf>
    <xf numFmtId="3" fontId="6" fillId="0" borderId="8" xfId="8" applyNumberFormat="1" applyFont="1" applyFill="1" applyBorder="1" applyAlignment="1" applyProtection="1">
      <alignment vertical="center"/>
      <protection hidden="1"/>
    </xf>
    <xf numFmtId="3" fontId="6" fillId="0" borderId="14" xfId="4" applyNumberFormat="1" applyFont="1" applyFill="1" applyBorder="1" applyAlignment="1" applyProtection="1">
      <alignment vertical="center"/>
    </xf>
    <xf numFmtId="3" fontId="6" fillId="0" borderId="15" xfId="4" applyNumberFormat="1" applyFont="1" applyFill="1" applyBorder="1" applyAlignment="1" applyProtection="1">
      <alignment vertical="center"/>
    </xf>
    <xf numFmtId="9" fontId="80" fillId="0" borderId="7" xfId="6" applyNumberFormat="1" applyFont="1" applyFill="1" applyBorder="1" applyAlignment="1" applyProtection="1">
      <alignment vertical="center"/>
    </xf>
    <xf numFmtId="0" fontId="116" fillId="0" borderId="9" xfId="4" applyFont="1" applyFill="1" applyBorder="1" applyAlignment="1" applyProtection="1">
      <alignment horizontal="right" wrapText="1"/>
    </xf>
    <xf numFmtId="0" fontId="9" fillId="0" borderId="10" xfId="4" applyFont="1" applyFill="1" applyBorder="1" applyAlignment="1" applyProtection="1">
      <alignment horizontal="right" wrapText="1"/>
    </xf>
    <xf numFmtId="0" fontId="9" fillId="0" borderId="11" xfId="4" applyFont="1" applyFill="1" applyBorder="1" applyAlignment="1" applyProtection="1">
      <alignment horizontal="right" wrapText="1"/>
    </xf>
    <xf numFmtId="0" fontId="11" fillId="0" borderId="0" xfId="4" applyFont="1" applyFill="1" applyAlignment="1">
      <alignment horizontal="right" vertical="center"/>
    </xf>
    <xf numFmtId="0" fontId="20" fillId="0" borderId="7" xfId="4" applyFont="1" applyFill="1" applyBorder="1" applyAlignment="1" applyProtection="1">
      <alignment horizontal="center" vertical="top" wrapText="1"/>
    </xf>
    <xf numFmtId="0" fontId="78" fillId="0" borderId="0" xfId="4" applyFont="1" applyFill="1" applyAlignment="1">
      <alignment horizontal="right" vertical="center"/>
    </xf>
    <xf numFmtId="0" fontId="20" fillId="0" borderId="4" xfId="4" applyFont="1" applyFill="1" applyBorder="1" applyAlignment="1">
      <alignment horizontal="right" vertical="center" wrapText="1"/>
    </xf>
    <xf numFmtId="0" fontId="20" fillId="0" borderId="0" xfId="4" applyFont="1" applyFill="1" applyAlignment="1" applyProtection="1"/>
    <xf numFmtId="4" fontId="20" fillId="0" borderId="0" xfId="4" applyNumberFormat="1" applyFont="1" applyFill="1" applyAlignment="1" applyProtection="1"/>
    <xf numFmtId="0" fontId="6" fillId="0" borderId="0" xfId="8" applyFont="1" applyFill="1" applyBorder="1" applyAlignment="1" applyProtection="1">
      <alignment vertical="center"/>
    </xf>
    <xf numFmtId="3" fontId="6" fillId="0" borderId="0" xfId="8" applyNumberFormat="1" applyFont="1" applyFill="1" applyBorder="1" applyAlignment="1" applyProtection="1">
      <protection hidden="1"/>
    </xf>
    <xf numFmtId="0" fontId="116" fillId="0" borderId="9" xfId="4" applyFont="1" applyFill="1" applyBorder="1" applyAlignment="1" applyProtection="1">
      <alignment horizontal="right" vertical="center" wrapText="1"/>
    </xf>
    <xf numFmtId="0" fontId="9" fillId="0" borderId="11" xfId="4" applyFont="1" applyFill="1" applyBorder="1" applyAlignment="1" applyProtection="1">
      <alignment horizontal="right" vertical="center" wrapText="1"/>
    </xf>
    <xf numFmtId="0" fontId="116" fillId="0" borderId="11" xfId="4" applyFont="1" applyFill="1" applyBorder="1" applyAlignment="1" applyProtection="1">
      <alignment horizontal="right" vertical="center" wrapText="1"/>
    </xf>
    <xf numFmtId="0" fontId="80" fillId="0" borderId="13" xfId="4" applyFont="1" applyFill="1" applyBorder="1" applyAlignment="1" applyProtection="1">
      <alignment horizontal="center" vertical="top" wrapText="1"/>
    </xf>
    <xf numFmtId="0" fontId="9" fillId="0" borderId="0" xfId="4" applyFont="1" applyFill="1" applyBorder="1" applyAlignment="1" applyProtection="1">
      <alignment horizontal="right" vertical="center" wrapText="1"/>
    </xf>
    <xf numFmtId="0" fontId="9" fillId="0" borderId="8" xfId="4" applyFont="1" applyFill="1" applyBorder="1" applyAlignment="1" applyProtection="1">
      <alignment horizontal="right" vertical="center" wrapText="1"/>
    </xf>
    <xf numFmtId="0" fontId="80" fillId="0" borderId="0" xfId="4" applyFont="1" applyFill="1" applyBorder="1" applyAlignment="1" applyProtection="1">
      <alignment horizontal="center" vertical="top" wrapText="1"/>
    </xf>
    <xf numFmtId="0" fontId="115" fillId="0" borderId="0" xfId="4" applyFont="1" applyFill="1" applyAlignment="1" applyProtection="1"/>
    <xf numFmtId="0" fontId="51" fillId="0" borderId="0" xfId="4" applyFont="1" applyFill="1" applyAlignment="1">
      <alignment horizontal="right"/>
    </xf>
    <xf numFmtId="0" fontId="9" fillId="0" borderId="0" xfId="4" applyFont="1" applyFill="1" applyAlignment="1"/>
    <xf numFmtId="0" fontId="40" fillId="0" borderId="0" xfId="4" applyFont="1" applyFill="1" applyAlignment="1"/>
    <xf numFmtId="0" fontId="51" fillId="0" borderId="0" xfId="4" applyFont="1" applyAlignment="1">
      <alignment horizontal="right"/>
    </xf>
    <xf numFmtId="0" fontId="51" fillId="0" borderId="0" xfId="4" applyFont="1" applyFill="1" applyAlignment="1"/>
    <xf numFmtId="0" fontId="40" fillId="3" borderId="0" xfId="4" applyFont="1" applyFill="1" applyAlignment="1"/>
    <xf numFmtId="0" fontId="20" fillId="0" borderId="3" xfId="0" applyFont="1" applyBorder="1" applyAlignment="1">
      <alignment horizontal="center"/>
    </xf>
    <xf numFmtId="0" fontId="3" fillId="0" borderId="0" xfId="44"/>
    <xf numFmtId="0" fontId="3" fillId="0" borderId="0" xfId="44" applyFill="1"/>
    <xf numFmtId="0" fontId="15" fillId="0" borderId="0" xfId="44" applyFont="1" applyBorder="1"/>
    <xf numFmtId="0" fontId="20" fillId="0" borderId="0" xfId="44" applyFont="1" applyBorder="1" applyAlignment="1">
      <alignment horizontal="center"/>
    </xf>
    <xf numFmtId="0" fontId="20" fillId="0" borderId="0" xfId="44" applyFont="1" applyBorder="1" applyAlignment="1">
      <alignment horizontal="left" indent="1"/>
    </xf>
    <xf numFmtId="0" fontId="3" fillId="0" borderId="0" xfId="44" applyBorder="1"/>
    <xf numFmtId="9" fontId="20" fillId="2" borderId="0" xfId="44" applyNumberFormat="1" applyFont="1" applyFill="1" applyBorder="1" applyAlignment="1">
      <alignment horizontal="right" vertical="center" indent="1"/>
    </xf>
    <xf numFmtId="167" fontId="20" fillId="2" borderId="0" xfId="44" applyNumberFormat="1" applyFont="1" applyFill="1" applyBorder="1" applyAlignment="1">
      <alignment horizontal="right" vertical="center" indent="1"/>
    </xf>
    <xf numFmtId="9" fontId="20" fillId="7" borderId="0" xfId="44" applyNumberFormat="1" applyFont="1" applyFill="1" applyAlignment="1">
      <alignment horizontal="right" vertical="center" indent="1"/>
    </xf>
    <xf numFmtId="167" fontId="20" fillId="7" borderId="0" xfId="44" applyNumberFormat="1" applyFont="1" applyFill="1" applyAlignment="1">
      <alignment horizontal="right" vertical="center" indent="1"/>
    </xf>
    <xf numFmtId="0" fontId="7" fillId="2" borderId="0" xfId="44" applyFont="1" applyFill="1" applyBorder="1" applyAlignment="1">
      <alignment horizontal="left" vertical="center" indent="1"/>
    </xf>
    <xf numFmtId="0" fontId="8" fillId="0" borderId="3" xfId="44" applyFont="1" applyFill="1" applyBorder="1" applyAlignment="1">
      <alignment horizontal="left" vertical="center" indent="1"/>
    </xf>
    <xf numFmtId="0" fontId="8" fillId="0" borderId="0" xfId="44" applyFont="1" applyFill="1" applyBorder="1" applyAlignment="1">
      <alignment horizontal="left" vertical="center" indent="1"/>
    </xf>
    <xf numFmtId="1" fontId="6" fillId="0" borderId="0" xfId="44" applyNumberFormat="1" applyFont="1" applyFill="1" applyBorder="1" applyAlignment="1">
      <alignment horizontal="right" vertical="center" indent="1"/>
    </xf>
    <xf numFmtId="167" fontId="6" fillId="0" borderId="0" xfId="44" applyNumberFormat="1" applyFont="1" applyFill="1" applyBorder="1" applyAlignment="1">
      <alignment horizontal="right" vertical="center" indent="1"/>
    </xf>
    <xf numFmtId="0" fontId="65" fillId="0" borderId="3" xfId="44" applyFont="1" applyBorder="1" applyAlignment="1">
      <alignment horizontal="left" vertical="center" indent="1"/>
    </xf>
    <xf numFmtId="0" fontId="67" fillId="0" borderId="0" xfId="44" applyFont="1"/>
    <xf numFmtId="0" fontId="65" fillId="0" borderId="0" xfId="44" applyFont="1" applyBorder="1" applyAlignment="1">
      <alignment horizontal="left" vertical="center" indent="1"/>
    </xf>
    <xf numFmtId="0" fontId="67" fillId="0" borderId="0" xfId="44" applyFont="1" applyBorder="1"/>
    <xf numFmtId="0" fontId="57" fillId="0" borderId="0" xfId="44" applyFont="1" applyFill="1" applyBorder="1" applyAlignment="1">
      <alignment horizontal="left" vertical="center" indent="1"/>
    </xf>
    <xf numFmtId="1" fontId="48" fillId="0" borderId="0" xfId="44" applyNumberFormat="1" applyFont="1" applyFill="1" applyBorder="1" applyAlignment="1">
      <alignment horizontal="right" vertical="center" indent="1"/>
    </xf>
    <xf numFmtId="0" fontId="48" fillId="0" borderId="0" xfId="44" applyFont="1" applyFill="1" applyBorder="1" applyAlignment="1">
      <alignment horizontal="right" vertical="center" indent="1"/>
    </xf>
    <xf numFmtId="0" fontId="3" fillId="0" borderId="0" xfId="44" applyFont="1" applyFill="1" applyBorder="1"/>
    <xf numFmtId="1" fontId="20" fillId="0" borderId="0" xfId="44" applyNumberFormat="1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right" vertical="center" indent="1"/>
    </xf>
    <xf numFmtId="0" fontId="20" fillId="0" borderId="0" xfId="44" applyFont="1" applyFill="1" applyBorder="1" applyAlignment="1">
      <alignment horizontal="left" vertical="center" indent="1"/>
    </xf>
    <xf numFmtId="0" fontId="15" fillId="0" borderId="0" xfId="44" applyFont="1" applyBorder="1" applyAlignment="1">
      <alignment horizontal="left" indent="1"/>
    </xf>
    <xf numFmtId="0" fontId="25" fillId="0" borderId="53" xfId="17" applyFont="1" applyBorder="1"/>
    <xf numFmtId="3" fontId="0" fillId="0" borderId="0" xfId="0" applyNumberFormat="1" applyAlignment="1"/>
    <xf numFmtId="0" fontId="18" fillId="0" borderId="0" xfId="1" applyFont="1" applyAlignment="1">
      <alignment horizontal="left" vertical="center" wrapText="1"/>
    </xf>
    <xf numFmtId="0" fontId="6" fillId="3" borderId="55" xfId="12" applyFont="1" applyFill="1" applyBorder="1" applyAlignment="1">
      <alignment horizontal="right"/>
    </xf>
    <xf numFmtId="0" fontId="6" fillId="3" borderId="55" xfId="12" applyFont="1" applyFill="1" applyBorder="1" applyAlignment="1">
      <alignment horizontal="left"/>
    </xf>
    <xf numFmtId="0" fontId="11" fillId="3" borderId="55" xfId="12" applyFont="1" applyFill="1" applyBorder="1" applyAlignment="1"/>
    <xf numFmtId="0" fontId="42" fillId="3" borderId="55" xfId="12" applyFont="1" applyFill="1" applyBorder="1" applyAlignment="1"/>
    <xf numFmtId="3" fontId="6" fillId="3" borderId="55" xfId="12" applyNumberFormat="1" applyFont="1" applyFill="1" applyBorder="1" applyAlignment="1"/>
    <xf numFmtId="0" fontId="9" fillId="3" borderId="55" xfId="12" applyFont="1" applyFill="1" applyBorder="1" applyAlignment="1"/>
    <xf numFmtId="0" fontId="6" fillId="3" borderId="10" xfId="5" applyFont="1" applyFill="1" applyBorder="1" applyAlignment="1">
      <alignment horizontal="left"/>
    </xf>
    <xf numFmtId="0" fontId="9" fillId="3" borderId="3" xfId="5" applyFont="1" applyFill="1" applyBorder="1" applyAlignment="1">
      <alignment horizontal="left"/>
    </xf>
    <xf numFmtId="0" fontId="6" fillId="3" borderId="0" xfId="5" applyFont="1" applyFill="1" applyBorder="1" applyAlignment="1">
      <alignment horizontal="left"/>
    </xf>
    <xf numFmtId="0" fontId="33" fillId="3" borderId="55" xfId="5" applyFont="1" applyFill="1" applyBorder="1" applyAlignment="1">
      <alignment horizontal="left" vertical="top"/>
    </xf>
    <xf numFmtId="3" fontId="20" fillId="5" borderId="55" xfId="0" applyNumberFormat="1" applyFont="1" applyFill="1" applyBorder="1" applyAlignment="1">
      <alignment horizontal="right" vertical="center"/>
    </xf>
    <xf numFmtId="0" fontId="9" fillId="5" borderId="55" xfId="0" applyFont="1" applyFill="1" applyBorder="1" applyAlignment="1">
      <alignment horizontal="left" vertical="center" readingOrder="1"/>
    </xf>
    <xf numFmtId="0" fontId="0" fillId="0" borderId="55" xfId="0" applyBorder="1"/>
    <xf numFmtId="3" fontId="6" fillId="3" borderId="0" xfId="50" applyNumberFormat="1" applyFont="1" applyFill="1" applyAlignment="1">
      <alignment vertical="center"/>
    </xf>
    <xf numFmtId="3" fontId="6" fillId="3" borderId="10" xfId="50" applyNumberFormat="1" applyFont="1" applyFill="1" applyBorder="1" applyAlignment="1">
      <alignment vertical="center"/>
    </xf>
    <xf numFmtId="0" fontId="0" fillId="3" borderId="55" xfId="0" applyFill="1" applyBorder="1"/>
    <xf numFmtId="0" fontId="25" fillId="3" borderId="55" xfId="0" applyFont="1" applyFill="1" applyBorder="1"/>
    <xf numFmtId="0" fontId="28" fillId="0" borderId="0" xfId="68" applyFont="1" applyBorder="1" applyAlignment="1"/>
    <xf numFmtId="0" fontId="29" fillId="3" borderId="0" xfId="68" applyFont="1" applyFill="1" applyBorder="1" applyAlignment="1">
      <alignment vertical="top"/>
    </xf>
    <xf numFmtId="9" fontId="117" fillId="3" borderId="0" xfId="9" applyFont="1" applyFill="1" applyBorder="1" applyAlignment="1" applyProtection="1">
      <alignment horizontal="right" vertical="center"/>
    </xf>
    <xf numFmtId="167" fontId="32" fillId="3" borderId="0" xfId="68" applyNumberFormat="1" applyFont="1" applyFill="1" applyBorder="1" applyAlignment="1" applyProtection="1">
      <alignment vertical="center"/>
    </xf>
    <xf numFmtId="166" fontId="32" fillId="3" borderId="0" xfId="68" applyNumberFormat="1" applyFont="1" applyFill="1" applyBorder="1" applyAlignment="1" applyProtection="1">
      <alignment vertical="center"/>
    </xf>
    <xf numFmtId="9" fontId="118" fillId="3" borderId="0" xfId="9" applyFont="1" applyFill="1" applyBorder="1" applyAlignment="1" applyProtection="1">
      <alignment horizontal="right" vertical="center"/>
    </xf>
    <xf numFmtId="166" fontId="28" fillId="3" borderId="0" xfId="68" applyNumberFormat="1" applyFont="1" applyFill="1" applyBorder="1" applyAlignment="1" applyProtection="1">
      <alignment vertical="center"/>
    </xf>
    <xf numFmtId="9" fontId="118" fillId="3" borderId="0" xfId="9" applyFont="1" applyFill="1" applyBorder="1" applyAlignment="1" applyProtection="1">
      <alignment vertical="center"/>
    </xf>
    <xf numFmtId="9" fontId="117" fillId="3" borderId="0" xfId="9" applyFont="1" applyFill="1" applyBorder="1" applyAlignment="1" applyProtection="1">
      <alignment vertical="center"/>
    </xf>
    <xf numFmtId="3" fontId="28" fillId="3" borderId="0" xfId="8" applyNumberFormat="1" applyFont="1" applyFill="1" applyBorder="1" applyAlignment="1" applyProtection="1">
      <alignment vertical="center"/>
    </xf>
    <xf numFmtId="166" fontId="118" fillId="3" borderId="0" xfId="9" applyNumberFormat="1" applyFont="1" applyFill="1" applyBorder="1" applyAlignment="1" applyProtection="1">
      <alignment vertical="center"/>
    </xf>
    <xf numFmtId="1" fontId="28" fillId="3" borderId="0" xfId="68" applyNumberFormat="1" applyFont="1" applyFill="1" applyBorder="1" applyAlignment="1" applyProtection="1">
      <alignment vertical="center"/>
    </xf>
    <xf numFmtId="1" fontId="28" fillId="8" borderId="0" xfId="7" applyNumberFormat="1" applyFont="1" applyFill="1" applyBorder="1" applyAlignment="1" applyProtection="1">
      <alignment vertical="center"/>
    </xf>
    <xf numFmtId="3" fontId="32" fillId="3" borderId="0" xfId="68" applyNumberFormat="1" applyFont="1" applyFill="1" applyBorder="1" applyAlignment="1" applyProtection="1">
      <alignment vertical="center"/>
    </xf>
    <xf numFmtId="3" fontId="28" fillId="3" borderId="0" xfId="68" applyNumberFormat="1" applyFont="1" applyFill="1" applyBorder="1" applyAlignment="1" applyProtection="1">
      <alignment vertical="center"/>
    </xf>
    <xf numFmtId="0" fontId="28" fillId="3" borderId="0" xfId="68" applyFont="1" applyFill="1" applyBorder="1" applyAlignment="1" applyProtection="1">
      <alignment vertical="center"/>
    </xf>
    <xf numFmtId="0" fontId="117" fillId="3" borderId="0" xfId="68" applyFont="1" applyFill="1" applyBorder="1" applyAlignment="1" applyProtection="1">
      <alignment horizontal="right"/>
    </xf>
    <xf numFmtId="0" fontId="32" fillId="3" borderId="0" xfId="68" applyFont="1" applyFill="1" applyBorder="1" applyAlignment="1" applyProtection="1">
      <alignment horizontal="right"/>
    </xf>
    <xf numFmtId="0" fontId="118" fillId="3" borderId="0" xfId="68" applyFont="1" applyFill="1" applyBorder="1" applyAlignment="1" applyProtection="1">
      <alignment horizontal="center" vertical="top"/>
    </xf>
    <xf numFmtId="0" fontId="28" fillId="3" borderId="0" xfId="68" applyFont="1" applyFill="1" applyBorder="1" applyAlignment="1" applyProtection="1">
      <alignment horizontal="center" vertical="top"/>
    </xf>
    <xf numFmtId="0" fontId="32" fillId="3" borderId="0" xfId="68" applyFont="1" applyFill="1" applyBorder="1" applyAlignment="1" applyProtection="1">
      <alignment horizontal="left" vertical="top"/>
    </xf>
    <xf numFmtId="0" fontId="28" fillId="3" borderId="0" xfId="68" applyFont="1" applyFill="1" applyBorder="1" applyAlignment="1"/>
    <xf numFmtId="0" fontId="32" fillId="3" borderId="0" xfId="68" applyFont="1" applyFill="1" applyBorder="1" applyAlignment="1"/>
    <xf numFmtId="0" fontId="32" fillId="3" borderId="0" xfId="68" applyFont="1" applyFill="1" applyBorder="1" applyAlignment="1" applyProtection="1">
      <alignment horizontal="center" vertical="top" wrapText="1"/>
    </xf>
    <xf numFmtId="0" fontId="20" fillId="3" borderId="0" xfId="68" applyFont="1" applyFill="1" applyBorder="1" applyAlignment="1" applyProtection="1">
      <alignment horizontal="left" vertical="top" wrapText="1"/>
    </xf>
    <xf numFmtId="0" fontId="20" fillId="0" borderId="0" xfId="68" applyFont="1" applyFill="1" applyBorder="1" applyAlignment="1">
      <alignment horizontal="center" vertical="center" wrapText="1"/>
    </xf>
    <xf numFmtId="0" fontId="32" fillId="3" borderId="0" xfId="68" applyFont="1" applyFill="1" applyBorder="1" applyAlignment="1" applyProtection="1">
      <alignment horizontal="center" vertical="center"/>
    </xf>
    <xf numFmtId="167" fontId="118" fillId="3" borderId="0" xfId="9" applyNumberFormat="1" applyFont="1" applyFill="1" applyBorder="1" applyAlignment="1" applyProtection="1">
      <alignment vertical="center"/>
    </xf>
    <xf numFmtId="9" fontId="117" fillId="4" borderId="0" xfId="9" applyFont="1" applyFill="1" applyBorder="1" applyAlignment="1" applyProtection="1">
      <alignment vertical="center"/>
    </xf>
    <xf numFmtId="0" fontId="48" fillId="0" borderId="0" xfId="68" applyFont="1"/>
    <xf numFmtId="9" fontId="118" fillId="4" borderId="0" xfId="9" applyFont="1" applyFill="1" applyBorder="1" applyAlignment="1" applyProtection="1">
      <alignment vertical="center"/>
    </xf>
    <xf numFmtId="0" fontId="49" fillId="0" borderId="0" xfId="68" applyFont="1" applyFill="1"/>
    <xf numFmtId="9" fontId="118" fillId="4" borderId="0" xfId="68" applyNumberFormat="1" applyFont="1" applyFill="1" applyBorder="1" applyAlignment="1" applyProtection="1">
      <alignment horizontal="right" vertical="center"/>
    </xf>
    <xf numFmtId="0" fontId="28" fillId="4" borderId="0" xfId="68" applyFont="1" applyFill="1" applyBorder="1" applyAlignment="1" applyProtection="1">
      <alignment horizontal="right" vertical="center"/>
    </xf>
    <xf numFmtId="0" fontId="118" fillId="0" borderId="0" xfId="68" applyFont="1" applyBorder="1" applyAlignment="1" applyProtection="1">
      <alignment horizontal="center" vertical="top"/>
    </xf>
    <xf numFmtId="0" fontId="32" fillId="4" borderId="0" xfId="68" applyFont="1" applyFill="1" applyBorder="1" applyAlignment="1" applyProtection="1">
      <alignment horizontal="right" vertical="center"/>
    </xf>
    <xf numFmtId="0" fontId="32" fillId="3" borderId="0" xfId="68" applyFont="1" applyFill="1" applyBorder="1" applyAlignment="1">
      <alignment horizontal="right"/>
    </xf>
    <xf numFmtId="0" fontId="30" fillId="3" borderId="0" xfId="68" applyFont="1" applyFill="1" applyBorder="1" applyAlignment="1" applyProtection="1">
      <alignment horizontal="center" vertical="top"/>
    </xf>
    <xf numFmtId="0" fontId="30" fillId="3" borderId="0" xfId="68" applyFont="1" applyFill="1" applyBorder="1" applyAlignment="1" applyProtection="1">
      <alignment horizontal="left" vertical="top"/>
    </xf>
    <xf numFmtId="0" fontId="30" fillId="4" borderId="0" xfId="68" applyFont="1" applyFill="1" applyBorder="1" applyAlignment="1" applyProtection="1">
      <alignment horizontal="center" vertical="center"/>
    </xf>
    <xf numFmtId="0" fontId="20" fillId="0" borderId="43" xfId="21" applyFont="1" applyBorder="1"/>
    <xf numFmtId="0" fontId="6" fillId="0" borderId="0" xfId="8" applyFont="1" applyFill="1" applyBorder="1" applyAlignment="1" applyProtection="1">
      <alignment vertical="center"/>
      <protection hidden="1"/>
    </xf>
    <xf numFmtId="9" fontId="6" fillId="0" borderId="22" xfId="21" applyNumberFormat="1" applyFont="1" applyFill="1" applyBorder="1" applyAlignment="1">
      <alignment horizontal="right" vertical="center" indent="1"/>
    </xf>
    <xf numFmtId="9" fontId="6" fillId="0" borderId="31" xfId="22" applyFont="1" applyFill="1" applyBorder="1" applyAlignment="1">
      <alignment horizontal="right" vertical="center" indent="1"/>
    </xf>
    <xf numFmtId="9" fontId="6" fillId="0" borderId="24" xfId="21" applyNumberFormat="1" applyFont="1" applyFill="1" applyBorder="1" applyAlignment="1">
      <alignment horizontal="right" vertical="center" indent="1"/>
    </xf>
    <xf numFmtId="0" fontId="13" fillId="0" borderId="0" xfId="21" applyFont="1" applyFill="1"/>
    <xf numFmtId="167" fontId="70" fillId="0" borderId="0" xfId="27" applyNumberFormat="1" applyFont="1"/>
    <xf numFmtId="3" fontId="11" fillId="0" borderId="0" xfId="0" applyNumberFormat="1" applyFont="1" applyAlignment="1">
      <alignment horizontal="right"/>
    </xf>
    <xf numFmtId="167" fontId="75" fillId="0" borderId="0" xfId="0" applyNumberFormat="1" applyFont="1"/>
    <xf numFmtId="3" fontId="75" fillId="0" borderId="0" xfId="0" applyNumberFormat="1" applyFont="1" applyAlignment="1">
      <alignment horizontal="right"/>
    </xf>
    <xf numFmtId="167" fontId="9" fillId="0" borderId="0" xfId="27" applyNumberFormat="1" applyFont="1" applyFill="1" applyAlignment="1">
      <alignment horizontal="right"/>
    </xf>
    <xf numFmtId="0" fontId="73" fillId="0" borderId="0" xfId="27" applyFont="1" applyFill="1" applyBorder="1"/>
    <xf numFmtId="0" fontId="58" fillId="0" borderId="0" xfId="27" applyFont="1" applyFill="1"/>
    <xf numFmtId="2" fontId="68" fillId="3" borderId="0" xfId="62" applyNumberFormat="1" applyFont="1" applyFill="1" applyBorder="1" applyAlignment="1">
      <alignment horizontal="center" wrapText="1"/>
    </xf>
    <xf numFmtId="9" fontId="80" fillId="0" borderId="7" xfId="6" applyFont="1" applyFill="1" applyBorder="1" applyAlignment="1" applyProtection="1">
      <alignment horizontal="right"/>
    </xf>
    <xf numFmtId="166" fontId="6" fillId="0" borderId="0" xfId="4" applyNumberFormat="1" applyFont="1" applyFill="1" applyBorder="1" applyAlignment="1" applyProtection="1"/>
    <xf numFmtId="166" fontId="6" fillId="0" borderId="8" xfId="4" applyNumberFormat="1" applyFont="1" applyFill="1" applyBorder="1" applyAlignment="1" applyProtection="1"/>
    <xf numFmtId="9" fontId="80" fillId="0" borderId="7" xfId="6" applyFont="1" applyFill="1" applyBorder="1" applyAlignment="1" applyProtection="1"/>
    <xf numFmtId="169" fontId="6" fillId="0" borderId="0" xfId="4" applyNumberFormat="1" applyFont="1" applyFill="1" applyBorder="1" applyAlignment="1" applyProtection="1">
      <alignment horizontal="right"/>
    </xf>
    <xf numFmtId="0" fontId="6" fillId="0" borderId="8" xfId="4" applyNumberFormat="1" applyFont="1" applyFill="1" applyBorder="1" applyAlignment="1" applyProtection="1"/>
    <xf numFmtId="167" fontId="6" fillId="0" borderId="0" xfId="7" applyNumberFormat="1" applyFont="1" applyFill="1" applyBorder="1" applyAlignment="1" applyProtection="1">
      <alignment horizontal="right"/>
    </xf>
    <xf numFmtId="167" fontId="6" fillId="0" borderId="8" xfId="7" applyNumberFormat="1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8" xfId="4" applyFont="1" applyFill="1" applyBorder="1" applyAlignment="1" applyProtection="1">
      <alignment horizontal="right"/>
    </xf>
    <xf numFmtId="9" fontId="80" fillId="0" borderId="8" xfId="6" applyFont="1" applyFill="1" applyBorder="1" applyAlignment="1" applyProtection="1">
      <alignment horizontal="right"/>
    </xf>
    <xf numFmtId="167" fontId="6" fillId="0" borderId="0" xfId="8" applyNumberFormat="1" applyFont="1" applyFill="1" applyBorder="1" applyAlignment="1" applyProtection="1"/>
    <xf numFmtId="167" fontId="6" fillId="0" borderId="8" xfId="8" applyNumberFormat="1" applyFont="1" applyFill="1" applyBorder="1" applyAlignment="1" applyProtection="1"/>
    <xf numFmtId="167" fontId="6" fillId="0" borderId="8" xfId="4" applyNumberFormat="1" applyFont="1" applyFill="1" applyBorder="1" applyAlignment="1" applyProtection="1"/>
    <xf numFmtId="2" fontId="6" fillId="0" borderId="0" xfId="7" applyNumberFormat="1" applyFont="1" applyFill="1" applyBorder="1" applyAlignment="1" applyProtection="1">
      <alignment horizontal="right"/>
    </xf>
    <xf numFmtId="2" fontId="6" fillId="0" borderId="8" xfId="7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>
      <alignment horizontal="right"/>
    </xf>
    <xf numFmtId="167" fontId="6" fillId="0" borderId="8" xfId="4" applyNumberFormat="1" applyFont="1" applyFill="1" applyBorder="1" applyAlignment="1" applyProtection="1">
      <alignment horizontal="right"/>
    </xf>
    <xf numFmtId="9" fontId="80" fillId="0" borderId="8" xfId="6" applyFont="1" applyFill="1" applyBorder="1" applyAlignment="1" applyProtection="1"/>
    <xf numFmtId="168" fontId="6" fillId="0" borderId="0" xfId="4" applyNumberFormat="1" applyFont="1" applyFill="1" applyBorder="1" applyAlignment="1" applyProtection="1">
      <alignment horizontal="right"/>
    </xf>
    <xf numFmtId="168" fontId="6" fillId="0" borderId="8" xfId="4" applyNumberFormat="1" applyFont="1" applyFill="1" applyBorder="1" applyAlignment="1" applyProtection="1">
      <alignment horizontal="right"/>
    </xf>
    <xf numFmtId="167" fontId="6" fillId="0" borderId="0" xfId="4" applyNumberFormat="1" applyFont="1" applyFill="1" applyBorder="1" applyAlignment="1" applyProtection="1"/>
    <xf numFmtId="9" fontId="116" fillId="0" borderId="7" xfId="6" applyFont="1" applyFill="1" applyBorder="1" applyAlignment="1" applyProtection="1"/>
    <xf numFmtId="166" fontId="9" fillId="0" borderId="0" xfId="4" applyNumberFormat="1" applyFont="1" applyFill="1" applyBorder="1" applyAlignment="1" applyProtection="1"/>
    <xf numFmtId="166" fontId="9" fillId="0" borderId="8" xfId="4" applyNumberFormat="1" applyFont="1" applyFill="1" applyBorder="1" applyAlignment="1" applyProtection="1"/>
    <xf numFmtId="168" fontId="9" fillId="0" borderId="0" xfId="4" applyNumberFormat="1" applyFont="1" applyFill="1" applyBorder="1" applyAlignment="1" applyProtection="1"/>
    <xf numFmtId="169" fontId="9" fillId="0" borderId="8" xfId="4" applyNumberFormat="1" applyFont="1" applyFill="1" applyBorder="1" applyAlignment="1" applyProtection="1"/>
    <xf numFmtId="0" fontId="9" fillId="0" borderId="0" xfId="7" applyFont="1" applyFill="1" applyBorder="1" applyAlignment="1" applyProtection="1">
      <alignment horizontal="right"/>
    </xf>
    <xf numFmtId="167" fontId="9" fillId="0" borderId="8" xfId="7" applyNumberFormat="1" applyFont="1" applyFill="1" applyBorder="1" applyAlignment="1" applyProtection="1">
      <alignment horizontal="right"/>
    </xf>
    <xf numFmtId="168" fontId="9" fillId="0" borderId="8" xfId="4" applyNumberFormat="1" applyFont="1" applyFill="1" applyBorder="1" applyAlignment="1" applyProtection="1"/>
    <xf numFmtId="9" fontId="116" fillId="0" borderId="8" xfId="6" applyFont="1" applyFill="1" applyBorder="1" applyAlignment="1" applyProtection="1"/>
    <xf numFmtId="0" fontId="6" fillId="0" borderId="0" xfId="8" applyFont="1" applyFill="1" applyBorder="1" applyAlignment="1" applyProtection="1"/>
    <xf numFmtId="0" fontId="6" fillId="0" borderId="8" xfId="8" applyFont="1" applyFill="1" applyBorder="1" applyAlignment="1" applyProtection="1"/>
    <xf numFmtId="9" fontId="80" fillId="0" borderId="9" xfId="6" applyFont="1" applyFill="1" applyBorder="1" applyAlignment="1" applyProtection="1"/>
    <xf numFmtId="3" fontId="6" fillId="0" borderId="10" xfId="8" applyNumberFormat="1" applyFont="1" applyFill="1" applyBorder="1" applyAlignment="1" applyProtection="1"/>
    <xf numFmtId="3" fontId="6" fillId="0" borderId="11" xfId="8" applyNumberFormat="1" applyFont="1" applyFill="1" applyBorder="1" applyAlignment="1" applyProtection="1"/>
    <xf numFmtId="9" fontId="80" fillId="0" borderId="12" xfId="6" applyFont="1" applyFill="1" applyBorder="1" applyAlignment="1" applyProtection="1"/>
    <xf numFmtId="3" fontId="6" fillId="0" borderId="12" xfId="8" applyNumberFormat="1" applyFont="1" applyFill="1" applyBorder="1" applyAlignment="1" applyProtection="1"/>
    <xf numFmtId="9" fontId="80" fillId="0" borderId="11" xfId="6" applyFont="1" applyFill="1" applyBorder="1" applyAlignment="1" applyProtection="1"/>
    <xf numFmtId="9" fontId="80" fillId="0" borderId="13" xfId="6" applyFont="1" applyFill="1" applyBorder="1" applyAlignment="1" applyProtection="1"/>
    <xf numFmtId="3" fontId="6" fillId="0" borderId="13" xfId="8" applyNumberFormat="1" applyFont="1" applyFill="1" applyBorder="1" applyAlignment="1" applyProtection="1"/>
    <xf numFmtId="3" fontId="6" fillId="0" borderId="8" xfId="8" applyNumberFormat="1" applyFont="1" applyFill="1" applyBorder="1" applyAlignment="1" applyProtection="1"/>
    <xf numFmtId="3" fontId="6" fillId="0" borderId="0" xfId="8" applyNumberFormat="1" applyFont="1" applyFill="1" applyBorder="1" applyAlignment="1" applyProtection="1"/>
    <xf numFmtId="167" fontId="80" fillId="0" borderId="7" xfId="6" applyNumberFormat="1" applyFont="1" applyFill="1" applyBorder="1" applyAlignment="1" applyProtection="1"/>
    <xf numFmtId="1" fontId="6" fillId="0" borderId="0" xfId="4" applyNumberFormat="1" applyFont="1" applyFill="1" applyBorder="1" applyAlignment="1" applyProtection="1"/>
    <xf numFmtId="1" fontId="6" fillId="0" borderId="8" xfId="4" applyNumberFormat="1" applyFont="1" applyFill="1" applyBorder="1" applyAlignment="1" applyProtection="1"/>
    <xf numFmtId="167" fontId="80" fillId="0" borderId="13" xfId="6" applyNumberFormat="1" applyFont="1" applyFill="1" applyBorder="1" applyAlignment="1" applyProtection="1"/>
    <xf numFmtId="168" fontId="6" fillId="0" borderId="13" xfId="4" applyNumberFormat="1" applyFont="1" applyFill="1" applyBorder="1" applyAlignment="1" applyProtection="1">
      <alignment horizontal="right"/>
    </xf>
    <xf numFmtId="1" fontId="6" fillId="0" borderId="0" xfId="7" applyNumberFormat="1" applyFont="1" applyFill="1" applyAlignment="1" applyProtection="1"/>
    <xf numFmtId="1" fontId="6" fillId="0" borderId="13" xfId="4" applyNumberFormat="1" applyFont="1" applyFill="1" applyBorder="1" applyAlignment="1" applyProtection="1"/>
    <xf numFmtId="1" fontId="6" fillId="0" borderId="0" xfId="8" applyNumberFormat="1" applyFont="1" applyFill="1" applyBorder="1" applyAlignment="1" applyProtection="1"/>
    <xf numFmtId="1" fontId="6" fillId="0" borderId="8" xfId="8" applyNumberFormat="1" applyFont="1" applyFill="1" applyBorder="1" applyAlignment="1" applyProtection="1"/>
    <xf numFmtId="1" fontId="6" fillId="0" borderId="0" xfId="7" applyNumberFormat="1" applyFont="1" applyFill="1" applyBorder="1" applyAlignment="1" applyProtection="1"/>
    <xf numFmtId="1" fontId="6" fillId="0" borderId="14" xfId="4" applyNumberFormat="1" applyFont="1" applyFill="1" applyBorder="1" applyAlignment="1" applyProtection="1"/>
    <xf numFmtId="1" fontId="6" fillId="0" borderId="15" xfId="4" applyNumberFormat="1" applyFont="1" applyFill="1" applyBorder="1" applyAlignment="1" applyProtection="1"/>
    <xf numFmtId="3" fontId="6" fillId="0" borderId="0" xfId="4" applyNumberFormat="1" applyFont="1" applyFill="1" applyBorder="1" applyAlignment="1" applyProtection="1"/>
    <xf numFmtId="3" fontId="6" fillId="0" borderId="8" xfId="4" applyNumberFormat="1" applyFont="1" applyFill="1" applyBorder="1" applyAlignment="1" applyProtection="1"/>
    <xf numFmtId="1" fontId="6" fillId="0" borderId="8" xfId="7" applyNumberFormat="1" applyFont="1" applyFill="1" applyBorder="1" applyAlignment="1" applyProtection="1"/>
    <xf numFmtId="3" fontId="6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4" applyNumberFormat="1" applyFont="1" applyFill="1" applyBorder="1" applyAlignment="1" applyProtection="1"/>
    <xf numFmtId="3" fontId="9" fillId="0" borderId="8" xfId="4" applyNumberFormat="1" applyFont="1" applyFill="1" applyBorder="1" applyAlignment="1" applyProtection="1"/>
    <xf numFmtId="1" fontId="9" fillId="0" borderId="0" xfId="7" applyNumberFormat="1" applyFont="1" applyFill="1" applyBorder="1" applyAlignment="1" applyProtection="1"/>
    <xf numFmtId="1" fontId="9" fillId="0" borderId="8" xfId="7" applyNumberFormat="1" applyFont="1" applyFill="1" applyBorder="1" applyAlignment="1" applyProtection="1"/>
    <xf numFmtId="3" fontId="9" fillId="0" borderId="0" xfId="8" applyNumberFormat="1" applyFont="1" applyFill="1" applyBorder="1" applyAlignment="1" applyProtection="1">
      <alignment horizontal="right"/>
      <protection hidden="1"/>
    </xf>
    <xf numFmtId="3" fontId="9" fillId="0" borderId="8" xfId="8" applyNumberFormat="1" applyFont="1" applyFill="1" applyBorder="1" applyAlignment="1" applyProtection="1">
      <alignment horizontal="right"/>
      <protection hidden="1"/>
    </xf>
    <xf numFmtId="3" fontId="9" fillId="0" borderId="0" xfId="7" applyNumberFormat="1" applyFont="1" applyFill="1" applyBorder="1" applyAlignment="1" applyProtection="1"/>
    <xf numFmtId="3" fontId="9" fillId="0" borderId="8" xfId="7" applyNumberFormat="1" applyFont="1" applyFill="1" applyBorder="1" applyAlignment="1" applyProtection="1"/>
    <xf numFmtId="3" fontId="9" fillId="0" borderId="8" xfId="8" applyNumberFormat="1" applyFont="1" applyFill="1" applyBorder="1" applyAlignment="1" applyProtection="1">
      <protection hidden="1"/>
    </xf>
    <xf numFmtId="3" fontId="6" fillId="0" borderId="0" xfId="7" applyNumberFormat="1" applyFont="1" applyFill="1" applyBorder="1" applyAlignment="1" applyProtection="1"/>
    <xf numFmtId="3" fontId="6" fillId="0" borderId="8" xfId="7" applyNumberFormat="1" applyFont="1" applyFill="1" applyBorder="1" applyAlignment="1" applyProtection="1"/>
    <xf numFmtId="0" fontId="20" fillId="0" borderId="8" xfId="4" applyFont="1" applyFill="1" applyBorder="1" applyAlignment="1" applyProtection="1">
      <alignment horizontal="center" vertical="top" wrapText="1"/>
    </xf>
    <xf numFmtId="0" fontId="119" fillId="0" borderId="0" xfId="0" applyFont="1"/>
    <xf numFmtId="3" fontId="6" fillId="0" borderId="0" xfId="34" applyNumberFormat="1" applyFont="1" applyFill="1" applyAlignment="1"/>
    <xf numFmtId="3" fontId="9" fillId="2" borderId="16" xfId="34" applyNumberFormat="1" applyFont="1" applyFill="1" applyBorder="1"/>
    <xf numFmtId="3" fontId="6" fillId="0" borderId="3" xfId="34" applyNumberFormat="1" applyFont="1" applyFill="1" applyBorder="1"/>
    <xf numFmtId="0" fontId="20" fillId="0" borderId="4" xfId="34" applyFont="1" applyFill="1" applyBorder="1" applyAlignment="1">
      <alignment horizontal="right"/>
    </xf>
    <xf numFmtId="3" fontId="20" fillId="2" borderId="0" xfId="34" applyNumberFormat="1" applyFont="1" applyFill="1" applyAlignment="1">
      <alignment horizontal="left"/>
    </xf>
    <xf numFmtId="3" fontId="6" fillId="0" borderId="0" xfId="34" applyNumberFormat="1" applyFont="1" applyAlignment="1">
      <alignment horizontal="left"/>
    </xf>
    <xf numFmtId="0" fontId="9" fillId="0" borderId="4" xfId="34" applyFont="1" applyFill="1" applyBorder="1" applyAlignment="1">
      <alignment horizontal="center"/>
    </xf>
    <xf numFmtId="0" fontId="20" fillId="0" borderId="4" xfId="34" applyFont="1" applyFill="1" applyBorder="1" applyAlignment="1">
      <alignment horizontal="center"/>
    </xf>
    <xf numFmtId="3" fontId="6" fillId="0" borderId="0" xfId="34" applyNumberFormat="1" applyFont="1" applyBorder="1"/>
    <xf numFmtId="1" fontId="9" fillId="0" borderId="49" xfId="34" applyNumberFormat="1" applyFont="1" applyFill="1" applyBorder="1"/>
    <xf numFmtId="165" fontId="6" fillId="0" borderId="0" xfId="35" applyNumberFormat="1" applyFont="1" applyFill="1"/>
    <xf numFmtId="3" fontId="9" fillId="0" borderId="16" xfId="35" applyNumberFormat="1" applyFont="1" applyFill="1" applyBorder="1"/>
    <xf numFmtId="3" fontId="6" fillId="0" borderId="3" xfId="35" applyNumberFormat="1" applyFont="1" applyFill="1" applyBorder="1"/>
    <xf numFmtId="3" fontId="6" fillId="0" borderId="0" xfId="35" applyNumberFormat="1" applyFont="1" applyFill="1"/>
    <xf numFmtId="0" fontId="20" fillId="3" borderId="0" xfId="68" applyFont="1" applyFill="1" applyAlignment="1">
      <alignment horizontal="left"/>
    </xf>
    <xf numFmtId="3" fontId="20" fillId="3" borderId="0" xfId="68" applyNumberFormat="1" applyFont="1" applyFill="1" applyAlignment="1">
      <alignment horizontal="right" vertical="center" indent="1"/>
    </xf>
    <xf numFmtId="1" fontId="20" fillId="3" borderId="0" xfId="68" applyNumberFormat="1" applyFont="1" applyFill="1" applyAlignment="1">
      <alignment horizontal="right" vertical="center" indent="1"/>
    </xf>
    <xf numFmtId="1" fontId="9" fillId="3" borderId="0" xfId="68" applyNumberFormat="1" applyFont="1" applyFill="1" applyAlignment="1">
      <alignment horizontal="right" vertical="center" indent="1"/>
    </xf>
    <xf numFmtId="0" fontId="20" fillId="3" borderId="0" xfId="68" applyFont="1" applyFill="1" applyBorder="1" applyAlignment="1">
      <alignment horizontal="left" indent="1"/>
    </xf>
    <xf numFmtId="0" fontId="20" fillId="3" borderId="0" xfId="68" applyFont="1" applyFill="1" applyAlignment="1">
      <alignment horizontal="right" vertical="center" indent="1"/>
    </xf>
    <xf numFmtId="0" fontId="9" fillId="3" borderId="0" xfId="68" applyFont="1" applyFill="1" applyAlignment="1">
      <alignment horizontal="right" vertical="center" indent="1"/>
    </xf>
    <xf numFmtId="1" fontId="9" fillId="3" borderId="0" xfId="68" applyNumberFormat="1" applyFont="1" applyFill="1" applyBorder="1" applyAlignment="1">
      <alignment horizontal="right" vertical="center" indent="1"/>
    </xf>
    <xf numFmtId="1" fontId="20" fillId="3" borderId="0" xfId="68" applyNumberFormat="1" applyFont="1" applyFill="1" applyBorder="1" applyAlignment="1">
      <alignment horizontal="right" vertical="center" indent="1"/>
    </xf>
    <xf numFmtId="1" fontId="6" fillId="0" borderId="0" xfId="68" applyNumberFormat="1" applyFont="1" applyFill="1" applyBorder="1" applyAlignment="1">
      <alignment horizontal="right" vertical="center" indent="1"/>
    </xf>
    <xf numFmtId="0" fontId="20" fillId="3" borderId="0" xfId="68" applyFont="1" applyFill="1" applyBorder="1" applyAlignment="1">
      <alignment horizontal="left"/>
    </xf>
    <xf numFmtId="0" fontId="17" fillId="0" borderId="30" xfId="26" applyFont="1" applyBorder="1"/>
    <xf numFmtId="0" fontId="12" fillId="3" borderId="0" xfId="31" applyFont="1" applyFill="1" applyAlignment="1">
      <alignment vertical="center"/>
    </xf>
    <xf numFmtId="0" fontId="9" fillId="0" borderId="0" xfId="34" applyFont="1" applyAlignment="1"/>
    <xf numFmtId="0" fontId="80" fillId="0" borderId="0" xfId="27" applyFont="1" applyFill="1" applyBorder="1" applyAlignment="1">
      <alignment vertical="top" readingOrder="1"/>
    </xf>
    <xf numFmtId="0" fontId="22" fillId="0" borderId="0" xfId="27" applyFont="1" applyFill="1" applyBorder="1" applyAlignment="1">
      <alignment horizontal="center" vertical="center" wrapText="1" readingOrder="1"/>
    </xf>
    <xf numFmtId="0" fontId="12" fillId="0" borderId="0" xfId="0" applyFont="1"/>
    <xf numFmtId="0" fontId="3" fillId="0" borderId="0" xfId="27" applyFont="1"/>
    <xf numFmtId="9" fontId="20" fillId="2" borderId="0" xfId="69" applyFont="1" applyFill="1" applyBorder="1" applyAlignment="1">
      <alignment vertical="top"/>
    </xf>
    <xf numFmtId="3" fontId="20" fillId="2" borderId="0" xfId="0" applyNumberFormat="1" applyFont="1" applyFill="1" applyAlignment="1">
      <alignment vertical="top" wrapText="1"/>
    </xf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Alignment="1">
      <alignment vertical="top" wrapText="1"/>
    </xf>
    <xf numFmtId="3" fontId="20" fillId="2" borderId="0" xfId="0" applyNumberFormat="1" applyFont="1" applyFill="1" applyBorder="1" applyAlignment="1">
      <alignment vertical="top" wrapText="1"/>
    </xf>
    <xf numFmtId="0" fontId="20" fillId="0" borderId="0" xfId="21" applyFont="1" applyAlignment="1">
      <alignment horizontal="left" vertical="center"/>
    </xf>
    <xf numFmtId="9" fontId="6" fillId="0" borderId="32" xfId="21" applyNumberFormat="1" applyFont="1" applyBorder="1" applyAlignment="1">
      <alignment horizontal="right" vertical="center" indent="1"/>
    </xf>
    <xf numFmtId="0" fontId="9" fillId="0" borderId="39" xfId="21" applyFont="1" applyBorder="1" applyAlignment="1">
      <alignment horizontal="center"/>
    </xf>
    <xf numFmtId="0" fontId="15" fillId="0" borderId="24" xfId="21" applyFont="1" applyBorder="1"/>
    <xf numFmtId="0" fontId="13" fillId="0" borderId="32" xfId="21" applyFont="1" applyBorder="1"/>
    <xf numFmtId="0" fontId="15" fillId="0" borderId="33" xfId="21" applyFont="1" applyBorder="1"/>
    <xf numFmtId="0" fontId="13" fillId="0" borderId="34" xfId="21" applyFont="1" applyBorder="1"/>
    <xf numFmtId="9" fontId="6" fillId="0" borderId="0" xfId="21" applyNumberFormat="1" applyFont="1" applyFill="1" applyBorder="1" applyAlignment="1">
      <alignment horizontal="right" vertical="center" indent="1"/>
    </xf>
    <xf numFmtId="9" fontId="6" fillId="0" borderId="0" xfId="22" applyFont="1" applyFill="1" applyBorder="1" applyAlignment="1">
      <alignment horizontal="right" vertical="center" indent="1"/>
    </xf>
    <xf numFmtId="0" fontId="20" fillId="0" borderId="0" xfId="21" applyFont="1" applyAlignment="1">
      <alignment horizontal="right" vertical="center" indent="1"/>
    </xf>
    <xf numFmtId="0" fontId="20" fillId="0" borderId="32" xfId="21" applyFont="1" applyBorder="1"/>
    <xf numFmtId="0" fontId="13" fillId="0" borderId="2" xfId="21" applyFont="1" applyBorder="1"/>
    <xf numFmtId="9" fontId="3" fillId="0" borderId="0" xfId="27" applyNumberFormat="1" applyFill="1"/>
    <xf numFmtId="9" fontId="6" fillId="0" borderId="0" xfId="27" applyNumberFormat="1" applyFont="1" applyFill="1" applyBorder="1"/>
    <xf numFmtId="0" fontId="9" fillId="3" borderId="0" xfId="5" applyFont="1" applyFill="1" applyBorder="1" applyAlignment="1">
      <alignment horizontal="left" vertical="top" wrapText="1" indent="1"/>
    </xf>
    <xf numFmtId="0" fontId="78" fillId="3" borderId="0" xfId="0" applyFont="1" applyFill="1" applyAlignment="1" applyProtection="1">
      <protection locked="0"/>
    </xf>
    <xf numFmtId="0" fontId="9" fillId="5" borderId="0" xfId="0" applyFont="1" applyFill="1" applyBorder="1" applyAlignment="1">
      <alignment horizontal="left" vertical="center" wrapText="1" readingOrder="1"/>
    </xf>
    <xf numFmtId="0" fontId="6" fillId="3" borderId="10" xfId="0" applyFont="1" applyFill="1" applyBorder="1"/>
    <xf numFmtId="3" fontId="6" fillId="3" borderId="0" xfId="0" applyNumberFormat="1" applyFont="1" applyFill="1"/>
    <xf numFmtId="0" fontId="9" fillId="3" borderId="0" xfId="5" applyFont="1" applyFill="1" applyAlignment="1"/>
    <xf numFmtId="0" fontId="6" fillId="3" borderId="0" xfId="68" applyFont="1" applyFill="1"/>
    <xf numFmtId="0" fontId="6" fillId="3" borderId="0" xfId="68" applyFont="1" applyFill="1" applyBorder="1"/>
    <xf numFmtId="1" fontId="6" fillId="3" borderId="0" xfId="68" applyNumberFormat="1" applyFont="1" applyFill="1" applyBorder="1" applyAlignment="1">
      <alignment horizontal="right" vertical="center" indent="1"/>
    </xf>
    <xf numFmtId="1" fontId="6" fillId="3" borderId="0" xfId="68" applyNumberFormat="1" applyFont="1" applyFill="1" applyAlignment="1">
      <alignment horizontal="right" vertical="center" indent="1"/>
    </xf>
    <xf numFmtId="9" fontId="116" fillId="0" borderId="60" xfId="6" applyFont="1" applyFill="1" applyBorder="1" applyAlignment="1" applyProtection="1">
      <alignment horizontal="right" vertical="center"/>
    </xf>
    <xf numFmtId="2" fontId="6" fillId="0" borderId="0" xfId="4" quotePrefix="1" applyNumberFormat="1" applyFont="1" applyFill="1" applyAlignment="1">
      <alignment horizontal="right" vertical="center"/>
    </xf>
    <xf numFmtId="0" fontId="120" fillId="0" borderId="0" xfId="0" applyFont="1"/>
    <xf numFmtId="3" fontId="57" fillId="2" borderId="0" xfId="34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0" fontId="8" fillId="0" borderId="0" xfId="34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3" fontId="78" fillId="0" borderId="0" xfId="34" applyNumberFormat="1" applyFont="1"/>
    <xf numFmtId="0" fontId="11" fillId="0" borderId="0" xfId="34" applyFont="1" applyFill="1" applyAlignment="1"/>
    <xf numFmtId="1" fontId="9" fillId="0" borderId="0" xfId="5" applyNumberFormat="1" applyFont="1" applyFill="1" applyBorder="1" applyAlignment="1" applyProtection="1">
      <alignment horizontal="right"/>
      <protection locked="0"/>
    </xf>
    <xf numFmtId="3" fontId="6" fillId="0" borderId="10" xfId="5" applyNumberFormat="1" applyFont="1" applyFill="1" applyBorder="1" applyAlignment="1" applyProtection="1">
      <alignment horizontal="center" vertical="center"/>
      <protection locked="0"/>
    </xf>
    <xf numFmtId="3" fontId="6" fillId="0" borderId="0" xfId="5" applyNumberFormat="1" applyFont="1" applyFill="1" applyBorder="1" applyAlignment="1" applyProtection="1">
      <alignment horizontal="center" vertical="center"/>
      <protection locked="0"/>
    </xf>
    <xf numFmtId="167" fontId="6" fillId="0" borderId="0" xfId="34" applyNumberFormat="1" applyFont="1" applyFill="1" applyBorder="1" applyAlignment="1">
      <alignment horizontal="right" vertical="center"/>
    </xf>
    <xf numFmtId="0" fontId="20" fillId="0" borderId="0" xfId="34" applyFont="1" applyFill="1" applyBorder="1" applyAlignment="1">
      <alignment horizontal="right" vertical="center"/>
    </xf>
    <xf numFmtId="0" fontId="9" fillId="0" borderId="4" xfId="34" applyFont="1" applyBorder="1" applyAlignment="1">
      <alignment horizontal="center"/>
    </xf>
    <xf numFmtId="0" fontId="9" fillId="0" borderId="0" xfId="34" applyFont="1" applyFill="1"/>
    <xf numFmtId="167" fontId="36" fillId="0" borderId="4" xfId="53" applyNumberFormat="1" applyFont="1" applyFill="1" applyBorder="1" applyAlignment="1">
      <alignment horizontal="center" vertical="center"/>
    </xf>
    <xf numFmtId="167" fontId="20" fillId="2" borderId="0" xfId="53" applyNumberFormat="1" applyFont="1" applyFill="1" applyAlignment="1">
      <alignment horizontal="center" vertical="center"/>
    </xf>
    <xf numFmtId="0" fontId="22" fillId="0" borderId="35" xfId="27" applyFont="1" applyFill="1" applyBorder="1" applyAlignment="1">
      <alignment horizontal="center" vertical="center" wrapText="1" readingOrder="1"/>
    </xf>
    <xf numFmtId="0" fontId="36" fillId="0" borderId="0" xfId="27" applyFont="1" applyFill="1" applyBorder="1" applyAlignment="1">
      <alignment wrapText="1" readingOrder="1"/>
    </xf>
    <xf numFmtId="0" fontId="36" fillId="0" borderId="28" xfId="27" applyFont="1" applyFill="1" applyBorder="1" applyAlignment="1">
      <alignment horizontal="center" vertical="center" wrapText="1" readingOrder="1"/>
    </xf>
    <xf numFmtId="167" fontId="63" fillId="0" borderId="0" xfId="27" applyNumberFormat="1" applyFont="1" applyAlignment="1">
      <alignment horizontal="center" vertical="center"/>
    </xf>
    <xf numFmtId="0" fontId="36" fillId="0" borderId="28" xfId="27" applyFont="1" applyFill="1" applyBorder="1" applyAlignment="1">
      <alignment horizontal="left" vertical="center" wrapText="1" indent="1" readingOrder="1"/>
    </xf>
    <xf numFmtId="167" fontId="63" fillId="0" borderId="0" xfId="27" applyNumberFormat="1" applyFont="1" applyFill="1" applyAlignment="1">
      <alignment horizontal="center" vertical="center"/>
    </xf>
    <xf numFmtId="167" fontId="63" fillId="0" borderId="0" xfId="27" applyNumberFormat="1" applyFont="1"/>
    <xf numFmtId="0" fontId="20" fillId="0" borderId="26" xfId="17" applyFont="1" applyBorder="1" applyAlignment="1">
      <alignment horizontal="right"/>
    </xf>
    <xf numFmtId="0" fontId="5" fillId="0" borderId="0" xfId="1" applyFont="1"/>
    <xf numFmtId="1" fontId="11" fillId="0" borderId="0" xfId="68" applyNumberFormat="1" applyFont="1" applyFill="1" applyAlignment="1">
      <alignment horizontal="right" vertical="center" indent="1"/>
    </xf>
    <xf numFmtId="1" fontId="11" fillId="0" borderId="0" xfId="68" applyNumberFormat="1" applyFont="1" applyFill="1" applyBorder="1" applyAlignment="1">
      <alignment horizontal="right" vertical="center" indent="1"/>
    </xf>
    <xf numFmtId="0" fontId="78" fillId="0" borderId="0" xfId="68" applyFont="1" applyFill="1" applyAlignment="1">
      <alignment horizontal="left"/>
    </xf>
    <xf numFmtId="3" fontId="78" fillId="0" borderId="0" xfId="68" applyNumberFormat="1" applyFont="1" applyFill="1" applyAlignment="1">
      <alignment horizontal="right" vertical="center" indent="1"/>
    </xf>
    <xf numFmtId="1" fontId="78" fillId="0" borderId="0" xfId="68" applyNumberFormat="1" applyFont="1" applyFill="1" applyAlignment="1">
      <alignment horizontal="right" vertical="center" indent="1"/>
    </xf>
    <xf numFmtId="0" fontId="11" fillId="0" borderId="0" xfId="68" applyFont="1" applyFill="1" applyAlignment="1">
      <alignment horizontal="left"/>
    </xf>
    <xf numFmtId="0" fontId="78" fillId="0" borderId="0" xfId="68" applyFont="1" applyFill="1" applyBorder="1" applyAlignment="1">
      <alignment horizontal="left" indent="1"/>
    </xf>
    <xf numFmtId="0" fontId="11" fillId="0" borderId="0" xfId="68" applyFont="1" applyFill="1"/>
    <xf numFmtId="3" fontId="11" fillId="0" borderId="0" xfId="68" applyNumberFormat="1" applyFont="1" applyFill="1"/>
    <xf numFmtId="0" fontId="78" fillId="0" borderId="0" xfId="68" applyFont="1" applyFill="1" applyAlignment="1">
      <alignment horizontal="right" vertical="center" indent="1"/>
    </xf>
    <xf numFmtId="1" fontId="78" fillId="0" borderId="0" xfId="68" applyNumberFormat="1" applyFont="1" applyFill="1" applyBorder="1" applyAlignment="1">
      <alignment horizontal="right" vertical="center" indent="1"/>
    </xf>
    <xf numFmtId="0" fontId="78" fillId="0" borderId="0" xfId="68" applyFont="1" applyFill="1" applyBorder="1"/>
    <xf numFmtId="0" fontId="78" fillId="0" borderId="0" xfId="68" applyFont="1" applyFill="1" applyBorder="1" applyAlignment="1">
      <alignment horizontal="center"/>
    </xf>
    <xf numFmtId="0" fontId="78" fillId="0" borderId="0" xfId="68" applyFont="1" applyFill="1" applyBorder="1" applyAlignment="1">
      <alignment horizontal="center" vertical="center"/>
    </xf>
    <xf numFmtId="0" fontId="11" fillId="0" borderId="0" xfId="68" applyFont="1" applyFill="1" applyBorder="1" applyAlignment="1">
      <alignment horizontal="left"/>
    </xf>
    <xf numFmtId="0" fontId="78" fillId="0" borderId="0" xfId="68" applyFont="1" applyFill="1" applyBorder="1" applyAlignment="1">
      <alignment horizontal="left"/>
    </xf>
    <xf numFmtId="0" fontId="78" fillId="0" borderId="0" xfId="68" applyFont="1" applyFill="1" applyBorder="1" applyAlignment="1">
      <alignment horizontal="right" vertical="center" indent="1"/>
    </xf>
    <xf numFmtId="0" fontId="12" fillId="0" borderId="0" xfId="73"/>
    <xf numFmtId="0" fontId="12" fillId="0" borderId="0" xfId="73" applyFont="1"/>
    <xf numFmtId="0" fontId="28" fillId="3" borderId="0" xfId="12" applyFont="1" applyFill="1" applyBorder="1" applyAlignment="1">
      <alignment vertical="center"/>
    </xf>
    <xf numFmtId="0" fontId="32" fillId="3" borderId="0" xfId="12" applyFont="1" applyFill="1" applyBorder="1" applyAlignment="1">
      <alignment horizontal="right" vertical="center"/>
    </xf>
    <xf numFmtId="0" fontId="28" fillId="3" borderId="10" xfId="12" applyFont="1" applyFill="1" applyBorder="1" applyAlignment="1">
      <alignment vertical="center"/>
    </xf>
    <xf numFmtId="0" fontId="32" fillId="3" borderId="10" xfId="12" applyFont="1" applyFill="1" applyBorder="1" applyAlignment="1">
      <alignment horizontal="right" vertical="center"/>
    </xf>
    <xf numFmtId="3" fontId="20" fillId="2" borderId="0" xfId="12" applyNumberFormat="1" applyFont="1" applyFill="1" applyBorder="1" applyAlignment="1">
      <alignment horizontal="right" vertical="center"/>
    </xf>
    <xf numFmtId="3" fontId="20" fillId="3" borderId="0" xfId="12" applyNumberFormat="1" applyFont="1" applyFill="1" applyBorder="1" applyAlignment="1">
      <alignment horizontal="right" vertical="center"/>
    </xf>
    <xf numFmtId="3" fontId="20" fillId="2" borderId="10" xfId="12" applyNumberFormat="1" applyFont="1" applyFill="1" applyBorder="1" applyAlignment="1">
      <alignment horizontal="right" vertical="center"/>
    </xf>
    <xf numFmtId="0" fontId="40" fillId="3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vertical="center"/>
    </xf>
    <xf numFmtId="0" fontId="20" fillId="3" borderId="0" xfId="12" applyFont="1" applyFill="1" applyBorder="1" applyAlignment="1">
      <alignment horizontal="right" vertical="center"/>
    </xf>
    <xf numFmtId="0" fontId="20" fillId="3" borderId="10" xfId="12" applyFont="1" applyFill="1" applyBorder="1" applyAlignment="1">
      <alignment horizontal="left" vertical="center"/>
    </xf>
    <xf numFmtId="0" fontId="20" fillId="3" borderId="10" xfId="12" applyFont="1" applyFill="1" applyBorder="1" applyAlignment="1">
      <alignment horizontal="right" vertical="center"/>
    </xf>
    <xf numFmtId="0" fontId="20" fillId="3" borderId="10" xfId="12" quotePrefix="1" applyFont="1" applyFill="1" applyBorder="1" applyAlignment="1">
      <alignment horizontal="right" vertical="center"/>
    </xf>
    <xf numFmtId="0" fontId="41" fillId="3" borderId="0" xfId="12" applyFont="1" applyFill="1" applyBorder="1" applyAlignment="1">
      <alignment vertical="center"/>
    </xf>
    <xf numFmtId="165" fontId="6" fillId="0" borderId="0" xfId="19" applyNumberFormat="1" applyFont="1" applyFill="1" applyBorder="1" applyAlignment="1">
      <alignment vertical="center"/>
    </xf>
    <xf numFmtId="167" fontId="6" fillId="0" borderId="7" xfId="34" applyNumberFormat="1" applyFont="1" applyFill="1" applyBorder="1" applyAlignment="1">
      <alignment horizontal="right" vertical="center"/>
    </xf>
    <xf numFmtId="0" fontId="20" fillId="0" borderId="4" xfId="34" applyFont="1" applyFill="1" applyBorder="1" applyAlignment="1">
      <alignment horizontal="center" vertical="center"/>
    </xf>
    <xf numFmtId="0" fontId="20" fillId="0" borderId="4" xfId="34" applyFont="1" applyFill="1" applyBorder="1" applyAlignment="1">
      <alignment horizontal="left" indent="1"/>
    </xf>
    <xf numFmtId="3" fontId="9" fillId="0" borderId="62" xfId="5" applyNumberFormat="1" applyFont="1" applyFill="1" applyBorder="1" applyAlignment="1" applyProtection="1">
      <alignment horizontal="right"/>
      <protection locked="0"/>
    </xf>
    <xf numFmtId="3" fontId="9" fillId="0" borderId="62" xfId="39" applyNumberFormat="1" applyFont="1" applyFill="1" applyBorder="1" applyAlignment="1" applyProtection="1">
      <alignment horizontal="left"/>
      <protection locked="0"/>
    </xf>
    <xf numFmtId="3" fontId="9" fillId="0" borderId="63" xfId="39" applyNumberFormat="1" applyFont="1" applyFill="1" applyBorder="1" applyAlignment="1" applyProtection="1">
      <alignment horizontal="left"/>
      <protection locked="0"/>
    </xf>
    <xf numFmtId="0" fontId="12" fillId="0" borderId="0" xfId="1" applyFont="1" applyFill="1" applyAlignment="1">
      <alignment horizontal="left" vertical="center" indent="2"/>
    </xf>
    <xf numFmtId="0" fontId="14" fillId="0" borderId="0" xfId="1" applyFont="1" applyFill="1" applyAlignment="1">
      <alignment horizontal="left" vertical="center" indent="2"/>
    </xf>
    <xf numFmtId="0" fontId="13" fillId="0" borderId="0" xfId="1" applyFont="1" applyFill="1" applyAlignment="1">
      <alignment vertical="center"/>
    </xf>
    <xf numFmtId="0" fontId="14" fillId="0" borderId="0" xfId="1" applyFont="1" applyFill="1"/>
    <xf numFmtId="0" fontId="21" fillId="0" borderId="0" xfId="1" applyFont="1" applyFill="1"/>
    <xf numFmtId="0" fontId="14" fillId="0" borderId="0" xfId="1" applyFont="1" applyFill="1" applyAlignment="1">
      <alignment vertical="center"/>
    </xf>
    <xf numFmtId="0" fontId="19" fillId="0" borderId="0" xfId="1" applyFont="1" applyFill="1"/>
    <xf numFmtId="0" fontId="15" fillId="0" borderId="0" xfId="1" applyFont="1" applyFill="1" applyAlignment="1">
      <alignment horizontal="left" vertical="center"/>
    </xf>
    <xf numFmtId="0" fontId="6" fillId="0" borderId="0" xfId="43" applyFont="1" applyFill="1" applyBorder="1" applyAlignment="1">
      <alignment horizontal="left" vertical="center" wrapText="1" indent="1" readingOrder="1"/>
    </xf>
    <xf numFmtId="0" fontId="6" fillId="0" borderId="0" xfId="43" applyFont="1" applyFill="1" applyBorder="1" applyAlignment="1">
      <alignment horizontal="left" wrapText="1" indent="1" readingOrder="1"/>
    </xf>
    <xf numFmtId="0" fontId="6" fillId="0" borderId="0" xfId="43" applyFont="1" applyFill="1" applyBorder="1" applyAlignment="1">
      <alignment horizontal="left" vertical="center" readingOrder="1"/>
    </xf>
    <xf numFmtId="0" fontId="6" fillId="0" borderId="0" xfId="43" applyFont="1" applyFill="1" applyBorder="1" applyAlignment="1">
      <alignment horizontal="center" vertical="center" readingOrder="1"/>
    </xf>
    <xf numFmtId="0" fontId="22" fillId="0" borderId="0" xfId="43" applyFont="1" applyFill="1" applyBorder="1" applyAlignment="1">
      <alignment horizontal="left" vertical="center" readingOrder="1"/>
    </xf>
    <xf numFmtId="0" fontId="22" fillId="0" borderId="0" xfId="43" applyFont="1" applyFill="1" applyBorder="1" applyAlignment="1">
      <alignment horizontal="center" vertical="center" readingOrder="1"/>
    </xf>
    <xf numFmtId="9" fontId="71" fillId="0" borderId="0" xfId="3" applyFont="1" applyFill="1" applyBorder="1"/>
    <xf numFmtId="167" fontId="20" fillId="0" borderId="0" xfId="43" applyNumberFormat="1" applyFont="1" applyFill="1" applyBorder="1" applyAlignment="1">
      <alignment horizontal="right" vertical="center"/>
    </xf>
    <xf numFmtId="172" fontId="20" fillId="0" borderId="0" xfId="51" applyNumberFormat="1" applyFont="1" applyFill="1" applyBorder="1" applyAlignment="1">
      <alignment horizontal="right" vertical="center"/>
    </xf>
    <xf numFmtId="0" fontId="12" fillId="0" borderId="0" xfId="43" applyFont="1" applyFill="1" applyBorder="1" applyAlignment="1"/>
    <xf numFmtId="0" fontId="12" fillId="0" borderId="0" xfId="43" applyFont="1" applyFill="1" applyBorder="1" applyAlignment="1">
      <alignment vertical="top"/>
    </xf>
    <xf numFmtId="0" fontId="3" fillId="0" borderId="0" xfId="43" applyAlignment="1">
      <alignment horizontal="right"/>
    </xf>
    <xf numFmtId="0" fontId="102" fillId="0" borderId="0" xfId="43" applyFont="1" applyAlignment="1">
      <alignment horizontal="left" vertical="center" readingOrder="1"/>
    </xf>
    <xf numFmtId="9" fontId="71" fillId="0" borderId="0" xfId="3" applyFont="1"/>
    <xf numFmtId="3" fontId="71" fillId="0" borderId="0" xfId="43" applyNumberFormat="1" applyFont="1"/>
    <xf numFmtId="0" fontId="71" fillId="0" borderId="0" xfId="43" applyFont="1"/>
    <xf numFmtId="0" fontId="6" fillId="0" borderId="0" xfId="43" applyFont="1" applyBorder="1" applyAlignment="1">
      <alignment horizontal="center" vertical="center" wrapText="1" readingOrder="1"/>
    </xf>
    <xf numFmtId="15" fontId="20" fillId="0" borderId="0" xfId="43" applyNumberFormat="1" applyFont="1" applyAlignment="1">
      <alignment horizontal="left" vertical="center" readingOrder="1"/>
    </xf>
    <xf numFmtId="0" fontId="71" fillId="0" borderId="0" xfId="43" applyFont="1" applyAlignment="1">
      <alignment vertical="center"/>
    </xf>
    <xf numFmtId="0" fontId="15" fillId="0" borderId="0" xfId="43" applyFont="1" applyAlignment="1">
      <alignment vertical="center"/>
    </xf>
    <xf numFmtId="0" fontId="13" fillId="0" borderId="0" xfId="43" applyFont="1" applyAlignment="1">
      <alignment vertical="center"/>
    </xf>
    <xf numFmtId="0" fontId="20" fillId="3" borderId="0" xfId="62" applyFont="1" applyFill="1"/>
    <xf numFmtId="167" fontId="6" fillId="3" borderId="0" xfId="62" applyNumberFormat="1" applyFont="1" applyFill="1" applyAlignment="1">
      <alignment horizontal="center"/>
    </xf>
    <xf numFmtId="0" fontId="53" fillId="3" borderId="0" xfId="62" applyFont="1" applyFill="1" applyAlignment="1">
      <alignment horizontal="right" indent="1"/>
    </xf>
    <xf numFmtId="0" fontId="53" fillId="3" borderId="0" xfId="62" applyFont="1" applyFill="1" applyAlignment="1"/>
    <xf numFmtId="0" fontId="53" fillId="3" borderId="0" xfId="62" quotePrefix="1" applyFont="1" applyFill="1" applyAlignment="1">
      <alignment horizontal="right" indent="1"/>
    </xf>
    <xf numFmtId="0" fontId="53" fillId="3" borderId="0" xfId="62" quotePrefix="1" applyFont="1" applyFill="1" applyAlignment="1"/>
    <xf numFmtId="0" fontId="53" fillId="3" borderId="0" xfId="62" applyFont="1" applyFill="1" applyBorder="1" applyAlignment="1"/>
    <xf numFmtId="167" fontId="6" fillId="3" borderId="3" xfId="62" applyNumberFormat="1" applyFont="1" applyFill="1" applyBorder="1" applyAlignment="1">
      <alignment horizontal="center"/>
    </xf>
    <xf numFmtId="0" fontId="53" fillId="3" borderId="3" xfId="62" applyFont="1" applyFill="1" applyBorder="1" applyAlignment="1">
      <alignment horizontal="right" indent="1"/>
    </xf>
    <xf numFmtId="0" fontId="53" fillId="3" borderId="3" xfId="62" applyFont="1" applyFill="1" applyBorder="1" applyAlignment="1"/>
    <xf numFmtId="167" fontId="6" fillId="3" borderId="0" xfId="62" quotePrefix="1" applyNumberFormat="1" applyFont="1" applyFill="1" applyAlignment="1">
      <alignment horizontal="center"/>
    </xf>
    <xf numFmtId="167" fontId="6" fillId="3" borderId="0" xfId="62" applyNumberFormat="1" applyFont="1" applyFill="1" applyBorder="1" applyAlignment="1">
      <alignment horizontal="center"/>
    </xf>
    <xf numFmtId="0" fontId="20" fillId="3" borderId="3" xfId="62" applyFont="1" applyFill="1" applyBorder="1" applyAlignment="1">
      <alignment horizontal="center"/>
    </xf>
    <xf numFmtId="0" fontId="67" fillId="3" borderId="3" xfId="62" applyFont="1" applyFill="1" applyBorder="1" applyAlignment="1">
      <alignment horizontal="right" indent="1"/>
    </xf>
    <xf numFmtId="0" fontId="6" fillId="3" borderId="3" xfId="62" applyFont="1" applyFill="1" applyBorder="1" applyAlignment="1"/>
    <xf numFmtId="0" fontId="20" fillId="0" borderId="0" xfId="43" applyFont="1" applyAlignment="1">
      <alignment horizontal="left" vertical="center" readingOrder="1"/>
    </xf>
    <xf numFmtId="0" fontId="3" fillId="0" borderId="0" xfId="19" applyFont="1"/>
    <xf numFmtId="0" fontId="22" fillId="3" borderId="58" xfId="19" applyFont="1" applyFill="1" applyBorder="1" applyAlignment="1">
      <alignment horizontal="left" vertical="center" wrapText="1" indent="1" readingOrder="1"/>
    </xf>
    <xf numFmtId="9" fontId="20" fillId="0" borderId="45" xfId="27" applyNumberFormat="1" applyFont="1" applyFill="1" applyBorder="1" applyAlignment="1">
      <alignment horizontal="center" vertical="center" wrapText="1" readingOrder="1"/>
    </xf>
    <xf numFmtId="0" fontId="20" fillId="0" borderId="48" xfId="27" applyFont="1" applyFill="1" applyBorder="1" applyAlignment="1">
      <alignment horizontal="center" vertical="center" wrapText="1" readingOrder="1"/>
    </xf>
    <xf numFmtId="167" fontId="75" fillId="0" borderId="0" xfId="27" applyNumberFormat="1" applyFont="1" applyFill="1"/>
    <xf numFmtId="3" fontId="11" fillId="0" borderId="0" xfId="0" applyNumberFormat="1" applyFont="1" applyFill="1" applyAlignment="1">
      <alignment horizontal="right"/>
    </xf>
    <xf numFmtId="167" fontId="20" fillId="0" borderId="0" xfId="27" applyNumberFormat="1" applyFont="1" applyFill="1" applyAlignment="1">
      <alignment horizontal="right"/>
    </xf>
    <xf numFmtId="0" fontId="79" fillId="0" borderId="0" xfId="27" applyFont="1" applyBorder="1" applyAlignment="1">
      <alignment horizontal="left" vertical="center"/>
    </xf>
    <xf numFmtId="0" fontId="79" fillId="0" borderId="0" xfId="27" applyFont="1" applyBorder="1" applyAlignment="1">
      <alignment vertical="top"/>
    </xf>
    <xf numFmtId="0" fontId="80" fillId="0" borderId="0" xfId="27" applyFont="1" applyFill="1" applyBorder="1" applyAlignment="1">
      <alignment horizontal="left" vertical="center" readingOrder="1"/>
    </xf>
    <xf numFmtId="0" fontId="80" fillId="0" borderId="0" xfId="27" applyFont="1" applyFill="1" applyBorder="1" applyAlignment="1">
      <alignment vertical="center" readingOrder="1"/>
    </xf>
    <xf numFmtId="1" fontId="20" fillId="2" borderId="0" xfId="27" applyNumberFormat="1" applyFont="1" applyFill="1" applyAlignment="1">
      <alignment horizontal="right" vertical="center" indent="1"/>
    </xf>
    <xf numFmtId="0" fontId="9" fillId="0" borderId="3" xfId="0" applyFont="1" applyFill="1" applyBorder="1" applyAlignment="1">
      <alignment horizontal="right" vertical="center"/>
    </xf>
    <xf numFmtId="0" fontId="22" fillId="0" borderId="35" xfId="0" applyFont="1" applyFill="1" applyBorder="1" applyAlignment="1">
      <alignment horizontal="right" vertical="center" wrapText="1" readingOrder="1"/>
    </xf>
    <xf numFmtId="0" fontId="22" fillId="0" borderId="28" xfId="0" applyFont="1" applyFill="1" applyBorder="1" applyAlignment="1">
      <alignment horizontal="right" vertical="center" wrapText="1" readingOrder="1"/>
    </xf>
    <xf numFmtId="1" fontId="6" fillId="3" borderId="0" xfId="26" applyNumberFormat="1" applyFont="1" applyFill="1" applyAlignment="1">
      <alignment vertical="center"/>
    </xf>
    <xf numFmtId="0" fontId="15" fillId="0" borderId="0" xfId="21" applyFont="1" applyBorder="1"/>
    <xf numFmtId="0" fontId="2" fillId="0" borderId="0" xfId="1" applyFont="1" applyAlignment="1">
      <alignment horizontal="left" vertical="center" indent="1"/>
    </xf>
    <xf numFmtId="0" fontId="2" fillId="0" borderId="0" xfId="1" applyFont="1" applyAlignment="1">
      <alignment horizontal="center" vertical="center"/>
    </xf>
    <xf numFmtId="3" fontId="20" fillId="5" borderId="3" xfId="0" applyNumberFormat="1" applyFont="1" applyFill="1" applyBorder="1" applyAlignment="1">
      <alignment horizontal="right" vertical="center"/>
    </xf>
    <xf numFmtId="3" fontId="9" fillId="5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 applyAlignment="1">
      <alignment horizontal="right" vertical="center"/>
    </xf>
    <xf numFmtId="166" fontId="28" fillId="3" borderId="0" xfId="0" applyNumberFormat="1" applyFont="1" applyFill="1" applyAlignment="1">
      <alignment vertical="top"/>
    </xf>
    <xf numFmtId="0" fontId="28" fillId="3" borderId="0" xfId="0" applyFont="1" applyFill="1" applyAlignment="1">
      <alignment vertical="top"/>
    </xf>
    <xf numFmtId="0" fontId="8" fillId="0" borderId="61" xfId="34" applyFont="1" applyBorder="1" applyAlignment="1">
      <alignment horizontal="center" vertical="center"/>
    </xf>
    <xf numFmtId="0" fontId="8" fillId="0" borderId="63" xfId="34" applyFont="1" applyBorder="1" applyAlignment="1">
      <alignment horizontal="center" vertical="center"/>
    </xf>
    <xf numFmtId="3" fontId="78" fillId="0" borderId="0" xfId="34" applyNumberFormat="1" applyFont="1" applyFill="1" applyBorder="1"/>
    <xf numFmtId="3" fontId="6" fillId="0" borderId="64" xfId="5" applyNumberFormat="1" applyFont="1" applyFill="1" applyBorder="1" applyAlignment="1" applyProtection="1">
      <alignment horizontal="right"/>
      <protection locked="0"/>
    </xf>
    <xf numFmtId="3" fontId="11" fillId="0" borderId="0" xfId="34" applyNumberFormat="1" applyFont="1" applyFill="1"/>
    <xf numFmtId="3" fontId="6" fillId="0" borderId="62" xfId="5" applyNumberFormat="1" applyFont="1" applyFill="1" applyBorder="1" applyAlignment="1" applyProtection="1">
      <alignment horizontal="right"/>
      <protection locked="0"/>
    </xf>
    <xf numFmtId="0" fontId="20" fillId="3" borderId="3" xfId="31" applyFont="1" applyFill="1" applyBorder="1" applyAlignment="1">
      <alignment horizontal="left" vertical="center" indent="1"/>
    </xf>
    <xf numFmtId="0" fontId="15" fillId="3" borderId="0" xfId="31" applyFont="1" applyFill="1" applyAlignment="1">
      <alignment vertical="center"/>
    </xf>
    <xf numFmtId="0" fontId="13" fillId="3" borderId="0" xfId="31" applyFont="1" applyFill="1" applyAlignment="1">
      <alignment vertical="center"/>
    </xf>
    <xf numFmtId="0" fontId="22" fillId="0" borderId="28" xfId="0" applyFont="1" applyFill="1" applyBorder="1" applyAlignment="1">
      <alignment horizontal="center" vertical="center" wrapText="1" readingOrder="1"/>
    </xf>
    <xf numFmtId="9" fontId="6" fillId="0" borderId="66" xfId="9" applyFont="1" applyFill="1" applyBorder="1" applyAlignment="1" applyProtection="1">
      <alignment horizontal="right" vertical="center"/>
      <protection hidden="1"/>
    </xf>
    <xf numFmtId="1" fontId="6" fillId="0" borderId="0" xfId="19" applyNumberFormat="1" applyFont="1" applyFill="1" applyBorder="1" applyAlignment="1">
      <alignment horizontal="right" vertical="center" wrapText="1" indent="1" readingOrder="1"/>
    </xf>
    <xf numFmtId="0" fontId="6" fillId="3" borderId="0" xfId="19" applyFont="1" applyFill="1" applyBorder="1" applyAlignment="1">
      <alignment horizontal="left" vertical="center" wrapText="1" indent="1" readingOrder="1"/>
    </xf>
    <xf numFmtId="3" fontId="6" fillId="3" borderId="0" xfId="8" applyNumberFormat="1" applyFont="1" applyFill="1" applyBorder="1" applyAlignment="1" applyProtection="1">
      <alignment horizontal="right" vertical="center"/>
      <protection hidden="1"/>
    </xf>
    <xf numFmtId="0" fontId="6" fillId="3" borderId="0" xfId="8" applyFont="1" applyFill="1" applyBorder="1" applyAlignment="1" applyProtection="1">
      <alignment horizontal="right" vertical="center"/>
      <protection hidden="1"/>
    </xf>
    <xf numFmtId="0" fontId="9" fillId="3" borderId="0" xfId="19" applyFont="1" applyFill="1" applyBorder="1" applyAlignment="1">
      <alignment horizontal="left" vertical="center" wrapText="1" indent="1" readingOrder="1"/>
    </xf>
    <xf numFmtId="3" fontId="9" fillId="3" borderId="0" xfId="8" applyNumberFormat="1" applyFont="1" applyFill="1" applyBorder="1" applyAlignment="1" applyProtection="1">
      <alignment horizontal="right" vertical="center"/>
      <protection hidden="1"/>
    </xf>
    <xf numFmtId="0" fontId="9" fillId="3" borderId="0" xfId="8" applyFont="1" applyFill="1" applyBorder="1" applyAlignment="1" applyProtection="1">
      <alignment horizontal="right" vertical="center"/>
      <protection hidden="1"/>
    </xf>
    <xf numFmtId="0" fontId="22" fillId="3" borderId="58" xfId="19" applyFont="1" applyFill="1" applyBorder="1" applyAlignment="1">
      <alignment horizontal="right" vertical="center" wrapText="1"/>
    </xf>
    <xf numFmtId="3" fontId="9" fillId="3" borderId="65" xfId="5" applyNumberFormat="1" applyFont="1" applyFill="1" applyBorder="1" applyAlignment="1" applyProtection="1">
      <alignment horizontal="right"/>
      <protection locked="0"/>
    </xf>
    <xf numFmtId="0" fontId="9" fillId="3" borderId="65" xfId="5" applyFont="1" applyFill="1" applyBorder="1" applyAlignment="1">
      <alignment horizontal="left" indent="1"/>
    </xf>
    <xf numFmtId="3" fontId="9" fillId="3" borderId="65" xfId="0" applyNumberFormat="1" applyFont="1" applyFill="1" applyBorder="1" applyAlignment="1">
      <alignment vertical="center"/>
    </xf>
    <xf numFmtId="0" fontId="9" fillId="3" borderId="65" xfId="0" applyFont="1" applyFill="1" applyBorder="1" applyAlignment="1">
      <alignment horizontal="justify" vertical="center"/>
    </xf>
    <xf numFmtId="0" fontId="9" fillId="3" borderId="65" xfId="5" applyFont="1" applyFill="1" applyBorder="1" applyAlignment="1">
      <alignment horizontal="left"/>
    </xf>
    <xf numFmtId="0" fontId="9" fillId="3" borderId="65" xfId="5" applyFont="1" applyFill="1" applyBorder="1" applyAlignment="1" applyProtection="1">
      <alignment horizontal="left"/>
      <protection locked="0"/>
    </xf>
    <xf numFmtId="173" fontId="9" fillId="3" borderId="65" xfId="50" applyNumberFormat="1" applyFont="1" applyFill="1" applyBorder="1" applyAlignment="1">
      <alignment vertical="center"/>
    </xf>
    <xf numFmtId="173" fontId="9" fillId="3" borderId="65" xfId="50" applyNumberFormat="1" applyFont="1" applyFill="1" applyBorder="1" applyAlignment="1" applyProtection="1">
      <alignment vertical="center"/>
      <protection locked="0"/>
    </xf>
    <xf numFmtId="0" fontId="9" fillId="3" borderId="65" xfId="5" applyFont="1" applyFill="1" applyBorder="1" applyAlignment="1">
      <alignment horizontal="left" vertical="center"/>
    </xf>
    <xf numFmtId="0" fontId="9" fillId="3" borderId="65" xfId="5" quotePrefix="1" applyFont="1" applyFill="1" applyBorder="1" applyAlignment="1">
      <alignment horizontal="left" vertical="center"/>
    </xf>
    <xf numFmtId="173" fontId="6" fillId="3" borderId="65" xfId="50" applyNumberFormat="1" applyFont="1" applyFill="1" applyBorder="1" applyAlignment="1">
      <alignment vertical="center"/>
    </xf>
    <xf numFmtId="0" fontId="6" fillId="3" borderId="65" xfId="5" applyFont="1" applyFill="1" applyBorder="1" applyAlignment="1">
      <alignment horizontal="left" vertical="center"/>
    </xf>
    <xf numFmtId="3" fontId="9" fillId="3" borderId="65" xfId="50" applyNumberFormat="1" applyFont="1" applyFill="1" applyBorder="1" applyAlignment="1"/>
    <xf numFmtId="3" fontId="20" fillId="3" borderId="65" xfId="0" applyNumberFormat="1" applyFont="1" applyFill="1" applyBorder="1"/>
    <xf numFmtId="3" fontId="20" fillId="3" borderId="65" xfId="0" applyNumberFormat="1" applyFont="1" applyFill="1" applyBorder="1" applyProtection="1">
      <protection locked="0"/>
    </xf>
    <xf numFmtId="0" fontId="9" fillId="3" borderId="65" xfId="5" applyFont="1" applyFill="1" applyBorder="1" applyAlignment="1">
      <alignment horizontal="left" vertical="center" indent="1"/>
    </xf>
    <xf numFmtId="3" fontId="9" fillId="3" borderId="65" xfId="50" applyNumberFormat="1" applyFont="1" applyFill="1" applyBorder="1" applyAlignment="1">
      <alignment vertical="center"/>
    </xf>
    <xf numFmtId="3" fontId="20" fillId="3" borderId="65" xfId="0" applyNumberFormat="1" applyFont="1" applyFill="1" applyBorder="1" applyAlignment="1">
      <alignment vertical="center"/>
    </xf>
    <xf numFmtId="3" fontId="20" fillId="3" borderId="65" xfId="0" applyNumberFormat="1" applyFont="1" applyFill="1" applyBorder="1" applyAlignment="1" applyProtection="1">
      <alignment vertical="center"/>
      <protection locked="0"/>
    </xf>
    <xf numFmtId="0" fontId="9" fillId="3" borderId="65" xfId="5" quotePrefix="1" applyFont="1" applyFill="1" applyBorder="1" applyAlignment="1">
      <alignment horizontal="left" vertical="center" indent="1"/>
    </xf>
    <xf numFmtId="3" fontId="6" fillId="3" borderId="65" xfId="50" applyNumberFormat="1" applyFont="1" applyFill="1" applyBorder="1" applyAlignment="1">
      <alignment vertical="center"/>
    </xf>
    <xf numFmtId="0" fontId="6" fillId="3" borderId="65" xfId="5" applyFont="1" applyFill="1" applyBorder="1" applyAlignment="1">
      <alignment horizontal="left" vertical="center" indent="1"/>
    </xf>
    <xf numFmtId="167" fontId="6" fillId="3" borderId="65" xfId="5" applyNumberFormat="1" applyFont="1" applyFill="1" applyBorder="1" applyAlignment="1" applyProtection="1">
      <alignment horizontal="right" vertical="top" indent="1"/>
      <protection locked="0"/>
    </xf>
    <xf numFmtId="3" fontId="9" fillId="3" borderId="65" xfId="5" applyNumberFormat="1" applyFont="1" applyFill="1" applyBorder="1" applyAlignment="1" applyProtection="1">
      <alignment horizontal="right" vertical="center"/>
      <protection locked="0"/>
    </xf>
    <xf numFmtId="0" fontId="12" fillId="3" borderId="0" xfId="73" applyFont="1" applyFill="1"/>
    <xf numFmtId="0" fontId="7" fillId="3" borderId="0" xfId="12" applyFont="1" applyFill="1" applyBorder="1" applyAlignment="1">
      <alignment horizontal="left" vertical="center" indent="1"/>
    </xf>
    <xf numFmtId="0" fontId="8" fillId="3" borderId="0" xfId="12" applyFont="1" applyFill="1" applyBorder="1" applyAlignment="1">
      <alignment horizontal="center" vertical="center"/>
    </xf>
    <xf numFmtId="0" fontId="12" fillId="3" borderId="0" xfId="73" applyFill="1"/>
    <xf numFmtId="0" fontId="123" fillId="3" borderId="0" xfId="12" applyFont="1" applyFill="1" applyBorder="1" applyAlignment="1">
      <alignment horizontal="left" vertical="center" indent="1"/>
    </xf>
    <xf numFmtId="0" fontId="122" fillId="3" borderId="0" xfId="12" applyFont="1" applyFill="1" applyBorder="1" applyAlignment="1">
      <alignment horizontal="left" vertical="center" indent="1"/>
    </xf>
    <xf numFmtId="0" fontId="13" fillId="3" borderId="0" xfId="12" applyFont="1" applyFill="1" applyBorder="1" applyAlignment="1">
      <alignment vertical="center"/>
    </xf>
    <xf numFmtId="0" fontId="11" fillId="0" borderId="0" xfId="4" applyFont="1" applyFill="1" applyAlignment="1">
      <alignment horizontal="left" vertical="center" indent="1"/>
    </xf>
    <xf numFmtId="0" fontId="11" fillId="0" borderId="0" xfId="4" applyFont="1" applyFill="1" applyAlignment="1">
      <alignment vertical="top"/>
    </xf>
    <xf numFmtId="0" fontId="11" fillId="0" borderId="0" xfId="4" applyFont="1" applyFill="1" applyBorder="1" applyAlignment="1">
      <alignment horizontal="left" vertical="center" indent="1"/>
    </xf>
    <xf numFmtId="0" fontId="97" fillId="0" borderId="0" xfId="4" applyFont="1" applyFill="1" applyAlignment="1">
      <alignment vertical="center"/>
    </xf>
    <xf numFmtId="9" fontId="80" fillId="0" borderId="67" xfId="6" applyFont="1" applyFill="1" applyBorder="1" applyAlignment="1" applyProtection="1">
      <alignment vertical="center"/>
    </xf>
    <xf numFmtId="169" fontId="9" fillId="0" borderId="65" xfId="4" applyNumberFormat="1" applyFont="1" applyFill="1" applyBorder="1" applyAlignment="1" applyProtection="1">
      <alignment horizontal="right"/>
    </xf>
    <xf numFmtId="167" fontId="9" fillId="0" borderId="65" xfId="7" applyNumberFormat="1" applyFont="1" applyFill="1" applyBorder="1" applyAlignment="1" applyProtection="1">
      <alignment horizontal="right"/>
    </xf>
    <xf numFmtId="167" fontId="9" fillId="0" borderId="65" xfId="8" applyNumberFormat="1" applyFont="1" applyFill="1" applyBorder="1" applyAlignment="1" applyProtection="1"/>
    <xf numFmtId="0" fontId="78" fillId="0" borderId="0" xfId="4" applyFont="1" applyFill="1"/>
    <xf numFmtId="3" fontId="9" fillId="0" borderId="65" xfId="4" applyNumberFormat="1" applyFont="1" applyFill="1" applyBorder="1" applyAlignment="1" applyProtection="1"/>
    <xf numFmtId="1" fontId="9" fillId="0" borderId="65" xfId="7" applyNumberFormat="1" applyFont="1" applyFill="1" applyBorder="1" applyAlignment="1" applyProtection="1"/>
    <xf numFmtId="0" fontId="78" fillId="0" borderId="0" xfId="4" applyFont="1" applyFill="1" applyAlignment="1"/>
    <xf numFmtId="0" fontId="40" fillId="3" borderId="3" xfId="14" applyFont="1" applyFill="1" applyBorder="1" applyAlignment="1">
      <alignment horizontal="left"/>
    </xf>
    <xf numFmtId="0" fontId="20" fillId="2" borderId="0" xfId="12" applyFont="1" applyFill="1" applyBorder="1" applyAlignment="1">
      <alignment horizontal="left" vertical="center"/>
    </xf>
    <xf numFmtId="0" fontId="20" fillId="3" borderId="0" xfId="12" applyFont="1" applyFill="1" applyBorder="1" applyAlignment="1">
      <alignment horizontal="left" vertical="center"/>
    </xf>
    <xf numFmtId="0" fontId="20" fillId="2" borderId="10" xfId="12" applyFont="1" applyFill="1" applyBorder="1" applyAlignment="1">
      <alignment horizontal="left" vertical="center"/>
    </xf>
    <xf numFmtId="167" fontId="9" fillId="0" borderId="65" xfId="4" applyNumberFormat="1" applyFont="1" applyFill="1" applyBorder="1" applyAlignment="1" applyProtection="1"/>
    <xf numFmtId="0" fontId="20" fillId="2" borderId="0" xfId="4" applyFont="1" applyFill="1" applyAlignment="1">
      <alignment vertical="center"/>
    </xf>
    <xf numFmtId="0" fontId="9" fillId="0" borderId="10" xfId="4" applyFont="1" applyFill="1" applyBorder="1" applyAlignment="1" applyProtection="1">
      <alignment horizontal="right" vertical="center" wrapText="1"/>
    </xf>
    <xf numFmtId="0" fontId="43" fillId="0" borderId="0" xfId="20" applyFont="1" applyAlignment="1">
      <alignment wrapText="1"/>
    </xf>
    <xf numFmtId="0" fontId="43" fillId="0" borderId="0" xfId="20" applyFont="1" applyAlignment="1">
      <alignment readingOrder="1"/>
    </xf>
    <xf numFmtId="49" fontId="2" fillId="0" borderId="0" xfId="43" applyNumberFormat="1" applyFont="1" applyAlignment="1">
      <alignment vertical="center"/>
    </xf>
    <xf numFmtId="0" fontId="2" fillId="0" borderId="0" xfId="43" applyFont="1"/>
    <xf numFmtId="0" fontId="13" fillId="3" borderId="0" xfId="19" applyFont="1" applyFill="1" applyAlignment="1">
      <alignment vertical="center"/>
    </xf>
    <xf numFmtId="0" fontId="25" fillId="3" borderId="0" xfId="19" applyFont="1" applyFill="1" applyAlignment="1">
      <alignment horizontal="right"/>
    </xf>
    <xf numFmtId="0" fontId="25" fillId="3" borderId="0" xfId="19" applyFont="1" applyFill="1"/>
    <xf numFmtId="0" fontId="9" fillId="3" borderId="0" xfId="19" applyFont="1" applyFill="1" applyAlignment="1">
      <alignment vertical="center"/>
    </xf>
    <xf numFmtId="0" fontId="25" fillId="3" borderId="0" xfId="19" applyFont="1" applyFill="1" applyBorder="1"/>
    <xf numFmtId="0" fontId="2" fillId="0" borderId="0" xfId="43" applyFont="1" applyBorder="1"/>
    <xf numFmtId="167" fontId="5" fillId="0" borderId="0" xfId="1" applyNumberFormat="1" applyFont="1"/>
    <xf numFmtId="0" fontId="3" fillId="0" borderId="0" xfId="19" applyFont="1" applyFill="1"/>
    <xf numFmtId="3" fontId="11" fillId="0" borderId="0" xfId="27" applyNumberFormat="1" applyFont="1" applyAlignment="1">
      <alignment horizontal="center" vertical="center"/>
    </xf>
    <xf numFmtId="0" fontId="20" fillId="0" borderId="0" xfId="27" applyFont="1" applyFill="1" applyAlignment="1">
      <alignment horizontal="right" vertical="center" indent="1"/>
    </xf>
    <xf numFmtId="9" fontId="6" fillId="0" borderId="32" xfId="22" applyFont="1" applyFill="1" applyBorder="1" applyAlignment="1">
      <alignment horizontal="right" vertical="center" indent="1"/>
    </xf>
    <xf numFmtId="9" fontId="6" fillId="0" borderId="0" xfId="0" applyNumberFormat="1" applyFont="1" applyFill="1" applyBorder="1" applyAlignment="1">
      <alignment vertical="center" wrapText="1" readingOrder="1"/>
    </xf>
    <xf numFmtId="0" fontId="85" fillId="3" borderId="0" xfId="0" applyFont="1" applyFill="1" applyAlignment="1"/>
    <xf numFmtId="0" fontId="78" fillId="3" borderId="0" xfId="0" applyFont="1" applyFill="1" applyAlignment="1"/>
    <xf numFmtId="0" fontId="25" fillId="3" borderId="0" xfId="0" applyFont="1" applyFill="1" applyAlignment="1" applyProtection="1">
      <protection locked="0"/>
    </xf>
    <xf numFmtId="0" fontId="4" fillId="3" borderId="0" xfId="0" applyFont="1" applyFill="1"/>
    <xf numFmtId="0" fontId="9" fillId="0" borderId="0" xfId="0" applyFont="1" applyFill="1" applyBorder="1" applyAlignment="1">
      <alignment horizontal="right" vertical="center"/>
    </xf>
    <xf numFmtId="0" fontId="9" fillId="0" borderId="0" xfId="30" applyFont="1" applyFill="1" applyBorder="1" applyAlignment="1" applyProtection="1">
      <alignment horizontal="right"/>
      <protection hidden="1"/>
    </xf>
    <xf numFmtId="167" fontId="9" fillId="3" borderId="0" xfId="30" applyNumberFormat="1" applyFont="1" applyFill="1" applyBorder="1" applyAlignment="1" applyProtection="1">
      <alignment horizontal="right" indent="1"/>
      <protection hidden="1"/>
    </xf>
    <xf numFmtId="3" fontId="124" fillId="0" borderId="0" xfId="34" applyNumberFormat="1" applyFont="1" applyAlignment="1">
      <alignment horizontal="center"/>
    </xf>
    <xf numFmtId="0" fontId="124" fillId="0" borderId="0" xfId="34" applyFont="1" applyAlignment="1">
      <alignment horizontal="center"/>
    </xf>
    <xf numFmtId="3" fontId="57" fillId="2" borderId="7" xfId="34" applyNumberFormat="1" applyFont="1" applyFill="1" applyBorder="1" applyAlignment="1">
      <alignment horizontal="center" vertical="center"/>
    </xf>
    <xf numFmtId="3" fontId="57" fillId="2" borderId="13" xfId="34" applyNumberFormat="1" applyFont="1" applyFill="1" applyBorder="1" applyAlignment="1">
      <alignment horizontal="center" vertical="center"/>
    </xf>
    <xf numFmtId="3" fontId="57" fillId="2" borderId="0" xfId="34" applyNumberFormat="1" applyFont="1" applyFill="1" applyBorder="1" applyAlignment="1">
      <alignment horizontal="center" vertical="center"/>
    </xf>
    <xf numFmtId="0" fontId="57" fillId="2" borderId="0" xfId="34" applyFont="1" applyFill="1" applyBorder="1" applyAlignment="1">
      <alignment horizontal="center" vertical="center"/>
    </xf>
    <xf numFmtId="3" fontId="8" fillId="0" borderId="7" xfId="34" applyNumberFormat="1" applyFont="1" applyFill="1" applyBorder="1" applyAlignment="1">
      <alignment horizontal="center" vertical="center"/>
    </xf>
    <xf numFmtId="3" fontId="8" fillId="0" borderId="13" xfId="34" applyNumberFormat="1" applyFont="1" applyFill="1" applyBorder="1" applyAlignment="1">
      <alignment horizontal="center"/>
    </xf>
    <xf numFmtId="3" fontId="8" fillId="0" borderId="0" xfId="34" applyNumberFormat="1" applyFont="1" applyFill="1" applyBorder="1" applyAlignment="1">
      <alignment horizontal="center"/>
    </xf>
    <xf numFmtId="3" fontId="8" fillId="0" borderId="7" xfId="34" applyNumberFormat="1" applyFont="1" applyBorder="1" applyAlignment="1">
      <alignment horizontal="center" vertical="center"/>
    </xf>
    <xf numFmtId="3" fontId="8" fillId="0" borderId="13" xfId="34" applyNumberFormat="1" applyFont="1" applyFill="1" applyBorder="1" applyAlignment="1">
      <alignment horizontal="center" vertical="center"/>
    </xf>
    <xf numFmtId="3" fontId="8" fillId="0" borderId="13" xfId="34" applyNumberFormat="1" applyFont="1" applyBorder="1" applyAlignment="1">
      <alignment horizontal="center" vertical="center"/>
    </xf>
    <xf numFmtId="3" fontId="8" fillId="0" borderId="0" xfId="34" applyNumberFormat="1" applyFont="1" applyBorder="1" applyAlignment="1">
      <alignment horizontal="center" vertical="center"/>
    </xf>
    <xf numFmtId="0" fontId="8" fillId="0" borderId="0" xfId="34" applyFont="1" applyBorder="1" applyAlignment="1">
      <alignment horizontal="center" vertical="center"/>
    </xf>
    <xf numFmtId="3" fontId="57" fillId="0" borderId="0" xfId="34" applyNumberFormat="1" applyFont="1" applyAlignment="1">
      <alignment horizontal="center" vertical="center"/>
    </xf>
    <xf numFmtId="0" fontId="8" fillId="0" borderId="60" xfId="34" applyFont="1" applyBorder="1" applyAlignment="1">
      <alignment horizontal="center" vertical="center"/>
    </xf>
    <xf numFmtId="3" fontId="125" fillId="0" borderId="0" xfId="34" applyNumberFormat="1" applyFont="1" applyFill="1" applyBorder="1" applyAlignment="1">
      <alignment horizontal="right"/>
    </xf>
    <xf numFmtId="3" fontId="20" fillId="2" borderId="16" xfId="34" applyNumberFormat="1" applyFont="1" applyFill="1" applyBorder="1" applyAlignment="1">
      <alignment horizontal="right"/>
    </xf>
    <xf numFmtId="3" fontId="20" fillId="2" borderId="0" xfId="34" applyNumberFormat="1" applyFont="1" applyFill="1" applyAlignment="1">
      <alignment horizontal="right"/>
    </xf>
    <xf numFmtId="0" fontId="32" fillId="0" borderId="10" xfId="34" applyFont="1" applyBorder="1"/>
    <xf numFmtId="3" fontId="20" fillId="0" borderId="0" xfId="34" applyNumberFormat="1" applyFont="1" applyBorder="1" applyAlignment="1">
      <alignment horizontal="right"/>
    </xf>
    <xf numFmtId="1" fontId="20" fillId="0" borderId="0" xfId="34" applyNumberFormat="1" applyFont="1" applyBorder="1" applyAlignment="1">
      <alignment horizontal="right"/>
    </xf>
    <xf numFmtId="0" fontId="20" fillId="0" borderId="0" xfId="34" applyFont="1" applyBorder="1" applyAlignment="1">
      <alignment horizontal="left"/>
    </xf>
    <xf numFmtId="3" fontId="9" fillId="2" borderId="0" xfId="34" applyNumberFormat="1" applyFont="1" applyFill="1" applyAlignment="1">
      <alignment horizontal="right"/>
    </xf>
    <xf numFmtId="3" fontId="20" fillId="2" borderId="16" xfId="34" applyNumberFormat="1" applyFont="1" applyFill="1" applyBorder="1" applyAlignment="1"/>
    <xf numFmtId="9" fontId="20" fillId="2" borderId="16" xfId="34" applyNumberFormat="1" applyFont="1" applyFill="1" applyBorder="1" applyAlignment="1"/>
    <xf numFmtId="3" fontId="9" fillId="2" borderId="0" xfId="34" applyNumberFormat="1" applyFont="1" applyFill="1" applyAlignment="1"/>
    <xf numFmtId="9" fontId="9" fillId="2" borderId="0" xfId="34" applyNumberFormat="1" applyFont="1" applyFill="1" applyAlignment="1"/>
    <xf numFmtId="9" fontId="20" fillId="2" borderId="0" xfId="34" applyNumberFormat="1" applyFont="1" applyFill="1" applyAlignment="1"/>
    <xf numFmtId="3" fontId="6" fillId="0" borderId="3" xfId="34" applyNumberFormat="1" applyFont="1" applyFill="1" applyBorder="1" applyAlignment="1"/>
    <xf numFmtId="9" fontId="6" fillId="0" borderId="3" xfId="34" applyNumberFormat="1" applyFont="1" applyFill="1" applyBorder="1" applyAlignment="1"/>
    <xf numFmtId="9" fontId="6" fillId="0" borderId="0" xfId="34" applyNumberFormat="1" applyFont="1" applyAlignment="1"/>
    <xf numFmtId="9" fontId="6" fillId="0" borderId="0" xfId="34" applyNumberFormat="1" applyFont="1" applyFill="1" applyAlignment="1"/>
    <xf numFmtId="0" fontId="9" fillId="0" borderId="4" xfId="34" applyFont="1" applyBorder="1" applyAlignment="1">
      <alignment wrapText="1"/>
    </xf>
    <xf numFmtId="0" fontId="9" fillId="0" borderId="4" xfId="34" applyFont="1" applyFill="1" applyBorder="1" applyAlignment="1"/>
    <xf numFmtId="0" fontId="20" fillId="0" borderId="4" xfId="34" applyFont="1" applyFill="1" applyBorder="1" applyAlignment="1"/>
    <xf numFmtId="9" fontId="20" fillId="0" borderId="4" xfId="34" applyNumberFormat="1" applyFont="1" applyFill="1" applyBorder="1" applyAlignment="1"/>
    <xf numFmtId="180" fontId="20" fillId="0" borderId="4" xfId="34" applyNumberFormat="1" applyFont="1" applyFill="1" applyBorder="1" applyAlignment="1">
      <alignment wrapText="1"/>
    </xf>
    <xf numFmtId="3" fontId="9" fillId="2" borderId="16" xfId="34" applyNumberFormat="1" applyFont="1" applyFill="1" applyBorder="1" applyAlignment="1">
      <alignment horizontal="right"/>
    </xf>
    <xf numFmtId="0" fontId="86" fillId="0" borderId="0" xfId="0" applyFont="1" applyAlignment="1"/>
    <xf numFmtId="0" fontId="32" fillId="0" borderId="0" xfId="34" applyFont="1" applyBorder="1"/>
    <xf numFmtId="0" fontId="58" fillId="0" borderId="0" xfId="0" applyFont="1" applyBorder="1"/>
    <xf numFmtId="3" fontId="13" fillId="0" borderId="0" xfId="34" applyNumberFormat="1" applyFont="1" applyAlignment="1"/>
    <xf numFmtId="0" fontId="6" fillId="0" borderId="0" xfId="34" applyFont="1" applyBorder="1"/>
    <xf numFmtId="167" fontId="11" fillId="0" borderId="0" xfId="34" applyNumberFormat="1" applyFont="1"/>
    <xf numFmtId="3" fontId="127" fillId="0" borderId="0" xfId="34" applyNumberFormat="1" applyFont="1" applyFill="1" applyAlignment="1">
      <alignment horizontal="right" indent="1"/>
    </xf>
    <xf numFmtId="3" fontId="11" fillId="0" borderId="0" xfId="34" applyNumberFormat="1" applyFont="1" applyBorder="1" applyAlignment="1">
      <alignment horizontal="right" indent="1"/>
    </xf>
    <xf numFmtId="3" fontId="11" fillId="0" borderId="0" xfId="34" applyNumberFormat="1" applyFont="1" applyAlignment="1">
      <alignment horizontal="right" indent="1"/>
    </xf>
    <xf numFmtId="3" fontId="11" fillId="0" borderId="0" xfId="34" applyNumberFormat="1" applyFont="1" applyFill="1" applyAlignment="1">
      <alignment horizontal="right" indent="1"/>
    </xf>
    <xf numFmtId="0" fontId="78" fillId="0" borderId="0" xfId="34" applyFont="1" applyBorder="1" applyAlignment="1">
      <alignment horizontal="center" vertical="center"/>
    </xf>
    <xf numFmtId="0" fontId="78" fillId="0" borderId="0" xfId="34" applyFont="1" applyFill="1" applyAlignment="1">
      <alignment horizontal="center" vertical="center"/>
    </xf>
    <xf numFmtId="0" fontId="11" fillId="0" borderId="0" xfId="34" applyFont="1" applyFill="1" applyAlignment="1">
      <alignment horizontal="right"/>
    </xf>
    <xf numFmtId="3" fontId="11" fillId="0" borderId="0" xfId="34" applyNumberFormat="1" applyFont="1" applyFill="1" applyAlignment="1">
      <alignment horizontal="right" vertical="center"/>
    </xf>
    <xf numFmtId="0" fontId="78" fillId="0" borderId="0" xfId="34" applyFont="1" applyFill="1" applyAlignment="1">
      <alignment horizontal="right" vertical="center"/>
    </xf>
    <xf numFmtId="0" fontId="78" fillId="0" borderId="0" xfId="34" applyFont="1" applyFill="1" applyAlignment="1">
      <alignment vertical="center"/>
    </xf>
    <xf numFmtId="0" fontId="20" fillId="0" borderId="4" xfId="34" applyFont="1" applyBorder="1" applyAlignment="1">
      <alignment horizontal="right" indent="1"/>
    </xf>
    <xf numFmtId="0" fontId="20" fillId="0" borderId="0" xfId="35" applyFont="1" applyFill="1" applyBorder="1"/>
    <xf numFmtId="3" fontId="87" fillId="0" borderId="0" xfId="37" applyNumberFormat="1" applyFont="1" applyFill="1" applyBorder="1" applyAlignment="1">
      <alignment horizontal="right"/>
    </xf>
    <xf numFmtId="3" fontId="12" fillId="3" borderId="0" xfId="73" applyNumberFormat="1" applyFont="1" applyFill="1"/>
    <xf numFmtId="0" fontId="2" fillId="0" borderId="0" xfId="43" quotePrefix="1" applyFont="1" applyBorder="1"/>
    <xf numFmtId="16" fontId="2" fillId="0" borderId="0" xfId="43" quotePrefix="1" applyNumberFormat="1" applyFont="1" applyBorder="1" applyAlignment="1">
      <alignment horizontal="left"/>
    </xf>
    <xf numFmtId="167" fontId="9" fillId="0" borderId="65" xfId="4" applyNumberFormat="1" applyFont="1" applyFill="1" applyBorder="1" applyAlignment="1" applyProtection="1">
      <alignment vertical="center"/>
    </xf>
    <xf numFmtId="167" fontId="9" fillId="0" borderId="65" xfId="7" applyNumberFormat="1" applyFont="1" applyFill="1" applyBorder="1" applyAlignment="1" applyProtection="1">
      <alignment horizontal="right" vertical="center"/>
    </xf>
    <xf numFmtId="167" fontId="9" fillId="0" borderId="65" xfId="4" applyNumberFormat="1" applyFont="1" applyFill="1" applyBorder="1" applyAlignment="1" applyProtection="1">
      <alignment horizontal="right" vertical="center"/>
    </xf>
    <xf numFmtId="167" fontId="9" fillId="0" borderId="65" xfId="8" applyNumberFormat="1" applyFont="1" applyFill="1" applyBorder="1" applyAlignment="1" applyProtection="1">
      <alignment vertical="center"/>
    </xf>
    <xf numFmtId="3" fontId="9" fillId="0" borderId="65" xfId="4" applyNumberFormat="1" applyFont="1" applyFill="1" applyBorder="1" applyAlignment="1" applyProtection="1">
      <alignment vertical="center"/>
    </xf>
    <xf numFmtId="3" fontId="9" fillId="0" borderId="65" xfId="7" applyNumberFormat="1" applyFont="1" applyFill="1" applyBorder="1" applyAlignment="1" applyProtection="1">
      <alignment vertical="center"/>
    </xf>
    <xf numFmtId="166" fontId="9" fillId="0" borderId="65" xfId="4" applyNumberFormat="1" applyFont="1" applyFill="1" applyBorder="1" applyAlignment="1" applyProtection="1"/>
    <xf numFmtId="167" fontId="9" fillId="0" borderId="65" xfId="4" applyNumberFormat="1" applyFont="1" applyFill="1" applyBorder="1" applyAlignment="1" applyProtection="1">
      <alignment horizontal="right"/>
    </xf>
    <xf numFmtId="0" fontId="20" fillId="0" borderId="0" xfId="43" applyFont="1"/>
    <xf numFmtId="9" fontId="80" fillId="0" borderId="7" xfId="69" applyFont="1" applyFill="1" applyBorder="1" applyAlignment="1" applyProtection="1">
      <alignment vertical="center"/>
    </xf>
    <xf numFmtId="0" fontId="22" fillId="3" borderId="0" xfId="1" applyFont="1" applyFill="1"/>
    <xf numFmtId="0" fontId="20" fillId="2" borderId="0" xfId="1" applyFont="1" applyFill="1" applyAlignment="1">
      <alignment horizontal="left" vertical="center" indent="1"/>
    </xf>
    <xf numFmtId="167" fontId="8" fillId="4" borderId="0" xfId="0" applyNumberFormat="1" applyFont="1" applyFill="1" applyAlignment="1">
      <alignment horizontal="center"/>
    </xf>
    <xf numFmtId="0" fontId="20" fillId="0" borderId="45" xfId="27" applyFont="1" applyFill="1" applyBorder="1" applyAlignment="1">
      <alignment horizontal="center" vertical="center" wrapText="1" readingOrder="1"/>
    </xf>
    <xf numFmtId="4" fontId="3" fillId="0" borderId="0" xfId="27" applyNumberFormat="1"/>
    <xf numFmtId="0" fontId="20" fillId="3" borderId="0" xfId="27" applyFont="1" applyFill="1" applyAlignment="1">
      <alignment horizontal="right" vertical="center" indent="1"/>
    </xf>
    <xf numFmtId="0" fontId="13" fillId="0" borderId="34" xfId="17" applyFont="1" applyBorder="1" applyAlignment="1">
      <alignment vertical="center"/>
    </xf>
    <xf numFmtId="0" fontId="66" fillId="3" borderId="0" xfId="7" applyFont="1" applyFill="1" applyBorder="1" applyAlignment="1" applyProtection="1">
      <alignment horizontal="left"/>
      <protection hidden="1"/>
    </xf>
    <xf numFmtId="9" fontId="9" fillId="0" borderId="0" xfId="22" applyFont="1" applyFill="1" applyBorder="1" applyAlignment="1">
      <alignment horizontal="right" vertical="center" indent="1"/>
    </xf>
    <xf numFmtId="9" fontId="9" fillId="0" borderId="0" xfId="21" applyNumberFormat="1" applyFont="1" applyFill="1" applyBorder="1" applyAlignment="1">
      <alignment horizontal="right" vertical="center" indent="1"/>
    </xf>
    <xf numFmtId="0" fontId="20" fillId="0" borderId="0" xfId="21" applyFont="1" applyBorder="1" applyAlignment="1">
      <alignment horizontal="left" vertical="center"/>
    </xf>
    <xf numFmtId="9" fontId="20" fillId="0" borderId="0" xfId="21" applyNumberFormat="1" applyFont="1" applyBorder="1"/>
    <xf numFmtId="9" fontId="9" fillId="0" borderId="1" xfId="21" applyNumberFormat="1" applyFont="1" applyFill="1" applyBorder="1" applyAlignment="1">
      <alignment horizontal="right" vertical="center" indent="1"/>
    </xf>
    <xf numFmtId="9" fontId="9" fillId="0" borderId="1" xfId="22" applyFont="1" applyFill="1" applyBorder="1" applyAlignment="1">
      <alignment horizontal="right" vertical="center" indent="1"/>
    </xf>
    <xf numFmtId="9" fontId="6" fillId="0" borderId="3" xfId="21" applyNumberFormat="1" applyFont="1" applyFill="1" applyBorder="1" applyAlignment="1">
      <alignment horizontal="right" vertical="center" indent="1"/>
    </xf>
    <xf numFmtId="1" fontId="9" fillId="0" borderId="0" xfId="21" applyNumberFormat="1" applyFont="1" applyAlignment="1">
      <alignment horizontal="right" vertical="center" indent="1"/>
    </xf>
    <xf numFmtId="0" fontId="6" fillId="3" borderId="2" xfId="7" applyFont="1" applyFill="1" applyBorder="1" applyAlignment="1" applyProtection="1">
      <alignment horizontal="left" indent="1"/>
      <protection hidden="1"/>
    </xf>
    <xf numFmtId="0" fontId="6" fillId="3" borderId="0" xfId="7" applyFont="1" applyFill="1" applyBorder="1" applyAlignment="1" applyProtection="1">
      <alignment horizontal="left" indent="1"/>
      <protection hidden="1"/>
    </xf>
    <xf numFmtId="0" fontId="6" fillId="3" borderId="0" xfId="7" quotePrefix="1" applyFont="1" applyFill="1" applyBorder="1" applyAlignment="1" applyProtection="1">
      <alignment horizontal="left" indent="1"/>
      <protection hidden="1"/>
    </xf>
    <xf numFmtId="0" fontId="2" fillId="0" borderId="0" xfId="1" applyFont="1"/>
    <xf numFmtId="0" fontId="2" fillId="0" borderId="0" xfId="1" applyFont="1" applyFill="1"/>
    <xf numFmtId="0" fontId="2" fillId="0" borderId="0" xfId="1" applyFont="1" applyBorder="1"/>
    <xf numFmtId="1" fontId="8" fillId="0" borderId="0" xfId="1" applyNumberFormat="1" applyFont="1" applyFill="1" applyBorder="1" applyAlignment="1">
      <alignment horizontal="right" vertical="center" indent="1"/>
    </xf>
    <xf numFmtId="0" fontId="20" fillId="0" borderId="0" xfId="1" applyFont="1" applyBorder="1" applyAlignment="1">
      <alignment horizontal="center"/>
    </xf>
    <xf numFmtId="0" fontId="67" fillId="0" borderId="0" xfId="1" applyFont="1" applyFill="1" applyBorder="1"/>
    <xf numFmtId="1" fontId="7" fillId="0" borderId="0" xfId="1" applyNumberFormat="1" applyFont="1" applyFill="1" applyBorder="1" applyAlignment="1">
      <alignment horizontal="right" vertical="center" indent="1"/>
    </xf>
    <xf numFmtId="1" fontId="48" fillId="0" borderId="0" xfId="1" applyNumberFormat="1" applyFont="1" applyFill="1" applyBorder="1" applyAlignment="1">
      <alignment horizontal="right" vertical="center" indent="1"/>
    </xf>
    <xf numFmtId="0" fontId="15" fillId="0" borderId="0" xfId="1" applyFont="1" applyFill="1" applyBorder="1"/>
    <xf numFmtId="1" fontId="20" fillId="0" borderId="0" xfId="1" applyNumberFormat="1" applyFont="1" applyFill="1" applyBorder="1" applyAlignment="1">
      <alignment horizontal="right" vertical="center" indent="1"/>
    </xf>
    <xf numFmtId="0" fontId="67" fillId="0" borderId="0" xfId="1" applyFont="1"/>
    <xf numFmtId="9" fontId="2" fillId="0" borderId="0" xfId="1" applyNumberFormat="1" applyFont="1" applyFill="1" applyBorder="1" applyAlignment="1">
      <alignment horizontal="right" vertical="center" indent="1"/>
    </xf>
    <xf numFmtId="0" fontId="57" fillId="3" borderId="0" xfId="8" applyFont="1" applyFill="1" applyBorder="1" applyAlignment="1" applyProtection="1">
      <alignment horizontal="right" wrapText="1"/>
      <protection hidden="1"/>
    </xf>
    <xf numFmtId="167" fontId="20" fillId="0" borderId="0" xfId="1" applyNumberFormat="1" applyFont="1" applyFill="1" applyBorder="1" applyAlignment="1">
      <alignment horizontal="right" vertical="center" indent="1"/>
    </xf>
    <xf numFmtId="1" fontId="2" fillId="0" borderId="0" xfId="1" applyNumberFormat="1" applyFont="1" applyFill="1" applyBorder="1" applyAlignment="1">
      <alignment horizontal="right" vertical="center" indent="1"/>
    </xf>
    <xf numFmtId="9" fontId="2" fillId="0" borderId="0" xfId="1" applyNumberFormat="1" applyFont="1" applyAlignment="1">
      <alignment horizontal="right" indent="1"/>
    </xf>
    <xf numFmtId="0" fontId="2" fillId="0" borderId="0" xfId="1" applyFont="1" applyAlignment="1">
      <alignment horizontal="right" indent="1"/>
    </xf>
    <xf numFmtId="167" fontId="2" fillId="0" borderId="0" xfId="1" applyNumberFormat="1" applyFont="1" applyFill="1" applyBorder="1" applyAlignment="1">
      <alignment horizontal="right" vertical="center" indent="1"/>
    </xf>
    <xf numFmtId="9" fontId="8" fillId="0" borderId="0" xfId="1" applyNumberFormat="1" applyFont="1" applyBorder="1" applyAlignment="1">
      <alignment horizontal="right" vertical="center" indent="1"/>
    </xf>
    <xf numFmtId="0" fontId="8" fillId="0" borderId="0" xfId="1" applyFont="1" applyAlignment="1">
      <alignment horizontal="right" vertical="center" indent="1"/>
    </xf>
    <xf numFmtId="0" fontId="8" fillId="0" borderId="0" xfId="1" applyFont="1" applyBorder="1" applyAlignment="1">
      <alignment horizontal="right" vertical="center" indent="1"/>
    </xf>
    <xf numFmtId="0" fontId="2" fillId="0" borderId="0" xfId="1" applyFont="1" applyBorder="1" applyAlignment="1">
      <alignment horizontal="right" indent="1"/>
    </xf>
    <xf numFmtId="9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Border="1" applyAlignment="1">
      <alignment horizontal="right" vertical="center" indent="1"/>
    </xf>
    <xf numFmtId="0" fontId="20" fillId="0" borderId="0" xfId="1" applyFont="1" applyBorder="1" applyAlignment="1">
      <alignment horizontal="center" vertical="center"/>
    </xf>
    <xf numFmtId="9" fontId="20" fillId="0" borderId="0" xfId="1" applyNumberFormat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right" vertical="center" indent="1"/>
    </xf>
    <xf numFmtId="0" fontId="2" fillId="0" borderId="0" xfId="1" applyFont="1" applyFill="1" applyBorder="1" applyAlignment="1">
      <alignment horizontal="left" vertical="center" indent="1"/>
    </xf>
    <xf numFmtId="0" fontId="20" fillId="0" borderId="0" xfId="1" applyFont="1" applyFill="1" applyBorder="1" applyAlignment="1">
      <alignment horizontal="center" vertical="center"/>
    </xf>
    <xf numFmtId="0" fontId="20" fillId="0" borderId="0" xfId="1" applyFont="1" applyFill="1" applyBorder="1"/>
    <xf numFmtId="0" fontId="20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right" vertical="center" indent="1"/>
    </xf>
    <xf numFmtId="0" fontId="65" fillId="0" borderId="0" xfId="1" applyFont="1" applyFill="1" applyBorder="1" applyAlignment="1">
      <alignment horizontal="left" vertical="center" indent="1"/>
    </xf>
    <xf numFmtId="9" fontId="20" fillId="0" borderId="0" xfId="1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left" indent="1"/>
    </xf>
    <xf numFmtId="0" fontId="48" fillId="0" borderId="0" xfId="1" applyFont="1" applyFill="1" applyBorder="1" applyAlignment="1">
      <alignment horizontal="right" vertical="center" indent="1"/>
    </xf>
    <xf numFmtId="0" fontId="7" fillId="0" borderId="0" xfId="1" applyFont="1" applyFill="1" applyBorder="1" applyAlignment="1">
      <alignment horizontal="left" vertical="center" indent="1"/>
    </xf>
    <xf numFmtId="0" fontId="8" fillId="0" borderId="0" xfId="1" applyFont="1" applyFill="1" applyBorder="1" applyAlignment="1">
      <alignment horizontal="left" vertical="center" indent="1"/>
    </xf>
    <xf numFmtId="0" fontId="2" fillId="0" borderId="0" xfId="1" applyFont="1" applyFill="1" applyBorder="1"/>
    <xf numFmtId="0" fontId="3" fillId="0" borderId="0" xfId="1" applyFill="1" applyBorder="1"/>
    <xf numFmtId="1" fontId="50" fillId="0" borderId="0" xfId="1" applyNumberFormat="1" applyFont="1" applyFill="1" applyBorder="1" applyAlignment="1">
      <alignment horizontal="right" vertical="center" indent="1"/>
    </xf>
    <xf numFmtId="0" fontId="50" fillId="0" borderId="0" xfId="1" applyFont="1" applyFill="1" applyBorder="1" applyAlignment="1">
      <alignment horizontal="right" vertical="center" indent="1"/>
    </xf>
    <xf numFmtId="0" fontId="20" fillId="0" borderId="0" xfId="1" applyFont="1" applyFill="1"/>
    <xf numFmtId="0" fontId="3" fillId="0" borderId="0" xfId="1" applyFill="1"/>
    <xf numFmtId="0" fontId="13" fillId="0" borderId="0" xfId="1" applyFont="1" applyFill="1"/>
    <xf numFmtId="0" fontId="3" fillId="0" borderId="0" xfId="1" applyFont="1" applyFill="1" applyBorder="1"/>
    <xf numFmtId="0" fontId="20" fillId="0" borderId="0" xfId="1" applyFont="1" applyFill="1" applyBorder="1" applyAlignment="1">
      <alignment horizontal="left" vertical="center" indent="1"/>
    </xf>
    <xf numFmtId="9" fontId="78" fillId="0" borderId="0" xfId="1" applyNumberFormat="1" applyFont="1" applyFill="1" applyBorder="1" applyAlignment="1">
      <alignment horizontal="left" vertical="center" indent="1"/>
    </xf>
    <xf numFmtId="0" fontId="13" fillId="0" borderId="0" xfId="1" applyFont="1"/>
    <xf numFmtId="0" fontId="3" fillId="0" borderId="0" xfId="1" applyBorder="1"/>
    <xf numFmtId="0" fontId="15" fillId="0" borderId="0" xfId="1" applyFont="1" applyBorder="1"/>
    <xf numFmtId="0" fontId="5" fillId="0" borderId="0" xfId="1" applyFont="1"/>
    <xf numFmtId="9" fontId="6" fillId="0" borderId="34" xfId="9" applyFont="1" applyFill="1" applyBorder="1" applyAlignment="1" applyProtection="1">
      <alignment horizontal="right" vertical="center"/>
      <protection hidden="1"/>
    </xf>
    <xf numFmtId="167" fontId="6" fillId="0" borderId="0" xfId="4" quotePrefix="1" applyNumberFormat="1" applyFont="1" applyFill="1" applyAlignment="1">
      <alignment horizontal="right" vertical="center"/>
    </xf>
    <xf numFmtId="0" fontId="9" fillId="2" borderId="0" xfId="27" applyFont="1" applyFill="1" applyBorder="1" applyAlignment="1">
      <alignment horizontal="left" vertical="center" wrapText="1" indent="1" readingOrder="1"/>
    </xf>
    <xf numFmtId="2" fontId="6" fillId="0" borderId="0" xfId="0" applyNumberFormat="1" applyFont="1" applyFill="1" applyBorder="1" applyAlignment="1">
      <alignment horizontal="center" wrapText="1" readingOrder="1"/>
    </xf>
    <xf numFmtId="2" fontId="36" fillId="0" borderId="0" xfId="62" applyNumberFormat="1" applyFont="1" applyFill="1" applyBorder="1" applyAlignment="1">
      <alignment horizontal="center" wrapText="1" readingOrder="1"/>
    </xf>
    <xf numFmtId="2" fontId="68" fillId="0" borderId="0" xfId="62" applyNumberFormat="1" applyFont="1" applyFill="1" applyBorder="1" applyAlignment="1">
      <alignment horizontal="center" wrapText="1" readingOrder="1"/>
    </xf>
    <xf numFmtId="167" fontId="8" fillId="0" borderId="2" xfId="1" applyNumberFormat="1" applyFont="1" applyBorder="1" applyAlignment="1">
      <alignment horizontal="center"/>
    </xf>
    <xf numFmtId="167" fontId="8" fillId="0" borderId="0" xfId="1" applyNumberFormat="1" applyFont="1" applyAlignment="1">
      <alignment horizontal="center"/>
    </xf>
    <xf numFmtId="167" fontId="8" fillId="0" borderId="4" xfId="1" applyNumberFormat="1" applyFont="1" applyBorder="1" applyAlignment="1">
      <alignment horizontal="center"/>
    </xf>
    <xf numFmtId="0" fontId="11" fillId="0" borderId="0" xfId="1" applyFont="1"/>
    <xf numFmtId="0" fontId="4" fillId="0" borderId="0" xfId="1" applyFont="1"/>
    <xf numFmtId="0" fontId="56" fillId="3" borderId="10" xfId="43" applyFont="1" applyFill="1" applyBorder="1" applyAlignment="1">
      <alignment horizontal="right"/>
    </xf>
    <xf numFmtId="0" fontId="56" fillId="3" borderId="0" xfId="43" applyFont="1" applyFill="1" applyAlignment="1">
      <alignment horizontal="right"/>
    </xf>
    <xf numFmtId="0" fontId="11" fillId="0" borderId="0" xfId="1" applyFont="1" applyBorder="1"/>
    <xf numFmtId="0" fontId="9" fillId="2" borderId="0" xfId="27" applyFont="1" applyFill="1" applyBorder="1" applyAlignment="1">
      <alignment vertical="center" wrapText="1" readingOrder="1"/>
    </xf>
    <xf numFmtId="166" fontId="0" fillId="0" borderId="0" xfId="86" applyNumberFormat="1" applyFont="1"/>
    <xf numFmtId="166" fontId="20" fillId="2" borderId="1" xfId="27" applyNumberFormat="1" applyFont="1" applyFill="1" applyBorder="1" applyAlignment="1">
      <alignment horizontal="center" vertical="center"/>
    </xf>
    <xf numFmtId="0" fontId="9" fillId="2" borderId="2" xfId="27" applyFont="1" applyFill="1" applyBorder="1" applyAlignment="1">
      <alignment vertical="center" wrapText="1" readingOrder="1"/>
    </xf>
    <xf numFmtId="166" fontId="6" fillId="2" borderId="0" xfId="27" applyNumberFormat="1" applyFont="1" applyFill="1" applyBorder="1" applyAlignment="1">
      <alignment horizontal="center" vertical="center" wrapText="1" readingOrder="1"/>
    </xf>
    <xf numFmtId="0" fontId="6" fillId="2" borderId="0" xfId="27" applyFont="1" applyFill="1" applyBorder="1" applyAlignment="1">
      <alignment vertical="center" wrapText="1" readingOrder="1"/>
    </xf>
    <xf numFmtId="0" fontId="0" fillId="0" borderId="0" xfId="27" applyFont="1"/>
    <xf numFmtId="0" fontId="3" fillId="0" borderId="0" xfId="1" applyFont="1"/>
    <xf numFmtId="0" fontId="14" fillId="3" borderId="0" xfId="43" applyFont="1" applyFill="1"/>
    <xf numFmtId="0" fontId="8" fillId="3" borderId="0" xfId="43" applyFont="1" applyFill="1"/>
    <xf numFmtId="0" fontId="14" fillId="3" borderId="0" xfId="43" applyFont="1" applyFill="1" applyAlignment="1">
      <alignment vertical="center"/>
    </xf>
    <xf numFmtId="0" fontId="2" fillId="0" borderId="10" xfId="1" applyFont="1" applyBorder="1"/>
    <xf numFmtId="0" fontId="3" fillId="0" borderId="10" xfId="1" applyFont="1" applyBorder="1"/>
    <xf numFmtId="0" fontId="8" fillId="3" borderId="63" xfId="43" applyFont="1" applyFill="1" applyBorder="1"/>
    <xf numFmtId="0" fontId="8" fillId="3" borderId="65" xfId="8" applyFont="1" applyFill="1" applyBorder="1" applyAlignment="1" applyProtection="1">
      <alignment horizontal="right" wrapText="1"/>
      <protection hidden="1"/>
    </xf>
    <xf numFmtId="0" fontId="8" fillId="9" borderId="0" xfId="0" applyFont="1" applyFill="1" applyBorder="1" applyAlignment="1">
      <alignment vertical="center"/>
    </xf>
    <xf numFmtId="0" fontId="8" fillId="9" borderId="0" xfId="0" applyFont="1" applyFill="1" applyBorder="1" applyAlignment="1">
      <alignment horizontal="right" vertical="center"/>
    </xf>
    <xf numFmtId="0" fontId="8" fillId="9" borderId="0" xfId="0" applyFont="1" applyFill="1" applyAlignment="1">
      <alignment vertical="center"/>
    </xf>
    <xf numFmtId="0" fontId="8" fillId="9" borderId="0" xfId="0" applyFont="1" applyFill="1" applyAlignment="1">
      <alignment horizontal="right" vertical="center"/>
    </xf>
    <xf numFmtId="1" fontId="8" fillId="9" borderId="0" xfId="0" applyNumberFormat="1" applyFont="1" applyFill="1" applyBorder="1" applyAlignment="1">
      <alignment horizontal="right" vertical="center"/>
    </xf>
    <xf numFmtId="0" fontId="8" fillId="9" borderId="10" xfId="0" applyFont="1" applyFill="1" applyBorder="1" applyAlignment="1">
      <alignment vertical="center"/>
    </xf>
    <xf numFmtId="9" fontId="8" fillId="0" borderId="10" xfId="1" applyNumberFormat="1" applyFont="1" applyBorder="1" applyAlignment="1">
      <alignment horizontal="right"/>
    </xf>
    <xf numFmtId="1" fontId="75" fillId="0" borderId="0" xfId="0" applyNumberFormat="1" applyFont="1" applyAlignment="1">
      <alignment horizontal="center"/>
    </xf>
    <xf numFmtId="3" fontId="20" fillId="2" borderId="0" xfId="34" applyNumberFormat="1" applyFont="1" applyFill="1" applyBorder="1" applyAlignment="1">
      <alignment horizontal="right"/>
    </xf>
    <xf numFmtId="1" fontId="20" fillId="2" borderId="0" xfId="34" applyNumberFormat="1" applyFont="1" applyFill="1" applyBorder="1" applyAlignment="1">
      <alignment horizontal="right"/>
    </xf>
    <xf numFmtId="0" fontId="20" fillId="2" borderId="0" xfId="34" applyFont="1" applyFill="1" applyBorder="1" applyAlignment="1">
      <alignment horizontal="right"/>
    </xf>
    <xf numFmtId="0" fontId="20" fillId="0" borderId="10" xfId="0" quotePrefix="1" applyFont="1" applyBorder="1" applyAlignment="1">
      <alignment wrapText="1"/>
    </xf>
    <xf numFmtId="0" fontId="20" fillId="0" borderId="10" xfId="0" applyFont="1" applyBorder="1" applyAlignment="1">
      <alignment wrapText="1"/>
    </xf>
    <xf numFmtId="3" fontId="78" fillId="0" borderId="0" xfId="34" applyNumberFormat="1" applyFont="1" applyFill="1" applyBorder="1" applyAlignment="1">
      <alignment horizontal="right"/>
    </xf>
    <xf numFmtId="0" fontId="79" fillId="0" borderId="0" xfId="34" applyFont="1"/>
    <xf numFmtId="3" fontId="4" fillId="0" borderId="0" xfId="0" applyNumberFormat="1" applyFont="1" applyAlignment="1"/>
    <xf numFmtId="3" fontId="130" fillId="0" borderId="0" xfId="34" applyNumberFormat="1" applyFont="1" applyFill="1" applyBorder="1"/>
    <xf numFmtId="9" fontId="20" fillId="0" borderId="0" xfId="34" applyNumberFormat="1" applyFont="1" applyFill="1" applyBorder="1"/>
    <xf numFmtId="3" fontId="9" fillId="0" borderId="65" xfId="5" applyNumberFormat="1" applyFont="1" applyFill="1" applyBorder="1" applyAlignment="1" applyProtection="1">
      <alignment horizontal="right"/>
      <protection locked="0"/>
    </xf>
    <xf numFmtId="3" fontId="9" fillId="0" borderId="65" xfId="39" applyNumberFormat="1" applyFont="1" applyFill="1" applyBorder="1" applyAlignment="1" applyProtection="1">
      <alignment horizontal="left"/>
      <protection locked="0"/>
    </xf>
    <xf numFmtId="4" fontId="6" fillId="0" borderId="0" xfId="5" applyNumberFormat="1" applyFont="1" applyFill="1" applyBorder="1" applyAlignment="1" applyProtection="1">
      <alignment horizontal="right"/>
      <protection locked="0"/>
    </xf>
    <xf numFmtId="170" fontId="6" fillId="0" borderId="0" xfId="39" applyNumberFormat="1" applyFont="1" applyFill="1" applyBorder="1" applyProtection="1">
      <protection locked="0"/>
    </xf>
    <xf numFmtId="0" fontId="6" fillId="0" borderId="0" xfId="34" applyFont="1" applyAlignment="1">
      <alignment horizontal="right"/>
    </xf>
    <xf numFmtId="0" fontId="48" fillId="0" borderId="0" xfId="34" applyFont="1" applyAlignment="1">
      <alignment horizontal="right"/>
    </xf>
    <xf numFmtId="0" fontId="48" fillId="0" borderId="0" xfId="34" applyFont="1"/>
    <xf numFmtId="0" fontId="6" fillId="0" borderId="10" xfId="34" applyFont="1" applyFill="1" applyBorder="1" applyAlignment="1">
      <alignment horizontal="center"/>
    </xf>
    <xf numFmtId="0" fontId="6" fillId="0" borderId="0" xfId="34" applyFont="1" applyFill="1" applyAlignment="1">
      <alignment horizontal="center"/>
    </xf>
    <xf numFmtId="0" fontId="20" fillId="0" borderId="4" xfId="34" applyFont="1" applyBorder="1" applyAlignment="1">
      <alignment horizontal="right" wrapText="1" indent="1"/>
    </xf>
    <xf numFmtId="9" fontId="3" fillId="0" borderId="0" xfId="27" applyNumberFormat="1"/>
    <xf numFmtId="3" fontId="3" fillId="0" borderId="0" xfId="27" applyNumberFormat="1"/>
    <xf numFmtId="167" fontId="4" fillId="0" borderId="0" xfId="27" applyNumberFormat="1" applyFont="1" applyFill="1"/>
    <xf numFmtId="166" fontId="6" fillId="0" borderId="0" xfId="27" applyNumberFormat="1" applyFont="1" applyFill="1" applyBorder="1" applyAlignment="1">
      <alignment horizontal="center" vertical="center" wrapText="1" readingOrder="1"/>
    </xf>
    <xf numFmtId="9" fontId="20" fillId="3" borderId="24" xfId="26" applyNumberFormat="1" applyFont="1" applyFill="1" applyBorder="1" applyAlignment="1">
      <alignment horizontal="right" vertical="center"/>
    </xf>
    <xf numFmtId="9" fontId="20" fillId="3" borderId="32" xfId="26" applyNumberFormat="1" applyFont="1" applyFill="1" applyBorder="1" applyAlignment="1">
      <alignment horizontal="right" vertical="center"/>
    </xf>
    <xf numFmtId="0" fontId="20" fillId="3" borderId="22" xfId="26" applyFont="1" applyFill="1" applyBorder="1" applyAlignment="1">
      <alignment horizontal="right"/>
    </xf>
    <xf numFmtId="0" fontId="20" fillId="3" borderId="31" xfId="26" applyFont="1" applyFill="1" applyBorder="1" applyAlignment="1">
      <alignment horizontal="right"/>
    </xf>
    <xf numFmtId="0" fontId="20" fillId="3" borderId="33" xfId="26" applyFont="1" applyFill="1" applyBorder="1"/>
    <xf numFmtId="0" fontId="17" fillId="3" borderId="34" xfId="26" applyFont="1" applyFill="1" applyBorder="1"/>
    <xf numFmtId="0" fontId="13" fillId="3" borderId="0" xfId="31" applyFont="1" applyFill="1" applyAlignment="1">
      <alignment horizontal="right"/>
    </xf>
    <xf numFmtId="0" fontId="65" fillId="3" borderId="3" xfId="26" applyFont="1" applyFill="1" applyBorder="1"/>
    <xf numFmtId="0" fontId="20" fillId="3" borderId="65" xfId="73" applyFont="1" applyFill="1" applyBorder="1" applyAlignment="1">
      <alignment vertical="center"/>
    </xf>
    <xf numFmtId="0" fontId="20" fillId="3" borderId="65" xfId="12" applyFont="1" applyFill="1" applyBorder="1" applyAlignment="1">
      <alignment horizontal="left" vertical="center"/>
    </xf>
    <xf numFmtId="0" fontId="120" fillId="3" borderId="65" xfId="73" applyFont="1" applyFill="1" applyBorder="1" applyAlignment="1">
      <alignment vertical="center"/>
    </xf>
    <xf numFmtId="0" fontId="32" fillId="3" borderId="65" xfId="12" applyFont="1" applyFill="1" applyBorder="1" applyAlignment="1">
      <alignment horizontal="left" vertical="center"/>
    </xf>
    <xf numFmtId="49" fontId="131" fillId="0" borderId="0" xfId="0" applyNumberFormat="1" applyFont="1"/>
    <xf numFmtId="0" fontId="6" fillId="3" borderId="0" xfId="5" applyFont="1" applyFill="1" applyAlignment="1">
      <alignment vertical="center" wrapText="1"/>
    </xf>
    <xf numFmtId="0" fontId="33" fillId="9" borderId="0" xfId="5" applyFont="1" applyFill="1" applyBorder="1" applyAlignment="1" applyProtection="1">
      <alignment vertical="center"/>
      <protection locked="0"/>
    </xf>
    <xf numFmtId="0" fontId="9" fillId="3" borderId="0" xfId="5" applyFont="1" applyFill="1" applyBorder="1" applyAlignment="1">
      <alignment horizontal="left" vertical="center" wrapText="1"/>
    </xf>
    <xf numFmtId="3" fontId="11" fillId="3" borderId="0" xfId="5" applyNumberFormat="1" applyFont="1" applyFill="1" applyBorder="1" applyAlignment="1" applyProtection="1">
      <alignment horizontal="right" vertical="center"/>
      <protection locked="0"/>
    </xf>
    <xf numFmtId="0" fontId="8" fillId="9" borderId="0" xfId="0" applyNumberFormat="1" applyFont="1" applyFill="1" applyBorder="1" applyAlignment="1">
      <alignment horizontal="right" vertical="center"/>
    </xf>
    <xf numFmtId="0" fontId="8" fillId="3" borderId="55" xfId="43" applyFont="1" applyFill="1" applyBorder="1" applyAlignment="1">
      <alignment vertical="center"/>
    </xf>
    <xf numFmtId="0" fontId="8" fillId="3" borderId="0" xfId="43" applyFont="1" applyFill="1" applyBorder="1" applyAlignment="1">
      <alignment vertical="center"/>
    </xf>
    <xf numFmtId="0" fontId="8" fillId="3" borderId="10" xfId="43" applyFont="1" applyFill="1" applyBorder="1" applyAlignment="1">
      <alignment vertical="center"/>
    </xf>
    <xf numFmtId="9" fontId="116" fillId="0" borderId="60" xfId="6" applyFont="1" applyFill="1" applyBorder="1" applyAlignment="1" applyProtection="1">
      <alignment vertical="center"/>
    </xf>
    <xf numFmtId="9" fontId="116" fillId="0" borderId="60" xfId="6" applyFont="1" applyFill="1" applyBorder="1" applyAlignment="1" applyProtection="1">
      <alignment horizontal="right"/>
    </xf>
    <xf numFmtId="9" fontId="116" fillId="0" borderId="60" xfId="6" applyFont="1" applyFill="1" applyBorder="1" applyAlignment="1" applyProtection="1"/>
    <xf numFmtId="9" fontId="116" fillId="0" borderId="60" xfId="6" applyNumberFormat="1" applyFont="1" applyFill="1" applyBorder="1" applyAlignment="1" applyProtection="1"/>
    <xf numFmtId="3" fontId="86" fillId="0" borderId="0" xfId="0" applyNumberFormat="1" applyFont="1"/>
    <xf numFmtId="0" fontId="1" fillId="0" borderId="0" xfId="62" applyFont="1"/>
    <xf numFmtId="0" fontId="1" fillId="0" borderId="0" xfId="62" applyFont="1" applyFill="1"/>
    <xf numFmtId="0" fontId="1" fillId="3" borderId="0" xfId="62" applyFont="1" applyFill="1"/>
    <xf numFmtId="167" fontId="6" fillId="0" borderId="0" xfId="62" applyNumberFormat="1" applyFont="1" applyFill="1" applyAlignment="1">
      <alignment horizontal="center"/>
    </xf>
    <xf numFmtId="167" fontId="6" fillId="0" borderId="3" xfId="62" applyNumberFormat="1" applyFont="1" applyFill="1" applyBorder="1" applyAlignment="1">
      <alignment horizontal="center"/>
    </xf>
    <xf numFmtId="167" fontId="6" fillId="0" borderId="3" xfId="62" quotePrefix="1" applyNumberFormat="1" applyFont="1" applyFill="1" applyBorder="1" applyAlignment="1">
      <alignment horizontal="center"/>
    </xf>
    <xf numFmtId="167" fontId="6" fillId="0" borderId="0" xfId="62" applyNumberFormat="1" applyFont="1" applyFill="1" applyBorder="1" applyAlignment="1">
      <alignment horizontal="center"/>
    </xf>
    <xf numFmtId="167" fontId="6" fillId="0" borderId="0" xfId="62" quotePrefix="1" applyNumberFormat="1" applyFont="1" applyFill="1" applyBorder="1" applyAlignment="1">
      <alignment horizontal="center"/>
    </xf>
    <xf numFmtId="0" fontId="1" fillId="0" borderId="0" xfId="62" applyFont="1" applyFill="1" applyBorder="1"/>
    <xf numFmtId="167" fontId="6" fillId="0" borderId="0" xfId="62" quotePrefix="1" applyNumberFormat="1" applyFont="1" applyFill="1" applyAlignment="1">
      <alignment horizontal="center"/>
    </xf>
    <xf numFmtId="0" fontId="6" fillId="0" borderId="0" xfId="1" applyFont="1" applyAlignment="1">
      <alignment vertical="top" wrapText="1"/>
    </xf>
    <xf numFmtId="0" fontId="20" fillId="0" borderId="4" xfId="27" applyFont="1" applyFill="1" applyBorder="1" applyAlignment="1">
      <alignment horizontal="center" vertical="center" wrapText="1" readingOrder="1"/>
    </xf>
    <xf numFmtId="9" fontId="11" fillId="3" borderId="0" xfId="0" applyNumberFormat="1" applyFont="1" applyFill="1" applyBorder="1" applyAlignment="1">
      <alignment horizontal="right" vertical="center" wrapText="1" indent="1" readingOrder="1"/>
    </xf>
    <xf numFmtId="0" fontId="1" fillId="3" borderId="0" xfId="0" applyFont="1" applyFill="1"/>
    <xf numFmtId="0" fontId="1" fillId="3" borderId="0" xfId="0" applyFont="1" applyFill="1" applyProtection="1">
      <protection locked="0"/>
    </xf>
    <xf numFmtId="166" fontId="6" fillId="3" borderId="10" xfId="5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right"/>
    </xf>
    <xf numFmtId="3" fontId="6" fillId="3" borderId="0" xfId="5" applyNumberFormat="1" applyFont="1" applyFill="1" applyBorder="1" applyAlignment="1">
      <alignment horizontal="right"/>
    </xf>
    <xf numFmtId="9" fontId="6" fillId="3" borderId="0" xfId="0" applyNumberFormat="1" applyFont="1" applyFill="1" applyBorder="1" applyAlignment="1">
      <alignment horizontal="right" vertical="center" wrapText="1" indent="1" readingOrder="1"/>
    </xf>
    <xf numFmtId="0" fontId="11" fillId="3" borderId="0" xfId="5" applyFont="1" applyFill="1" applyBorder="1" applyAlignment="1"/>
    <xf numFmtId="0" fontId="6" fillId="3" borderId="0" xfId="5" applyFont="1" applyFill="1" applyBorder="1" applyAlignment="1" applyProtection="1">
      <protection locked="0"/>
    </xf>
    <xf numFmtId="167" fontId="6" fillId="3" borderId="0" xfId="0" applyNumberFormat="1" applyFont="1" applyFill="1" applyAlignment="1">
      <alignment horizontal="right"/>
    </xf>
    <xf numFmtId="167" fontId="6" fillId="3" borderId="0" xfId="5" applyNumberFormat="1" applyFont="1" applyFill="1" applyBorder="1" applyAlignment="1">
      <alignment horizontal="right" vertical="center"/>
    </xf>
    <xf numFmtId="167" fontId="6" fillId="3" borderId="0" xfId="5" applyNumberFormat="1" applyFont="1" applyFill="1" applyBorder="1" applyAlignment="1" applyProtection="1">
      <alignment horizontal="right" vertical="center"/>
      <protection locked="0"/>
    </xf>
    <xf numFmtId="16" fontId="78" fillId="3" borderId="0" xfId="5" quotePrefix="1" applyNumberFormat="1" applyFont="1" applyFill="1" applyBorder="1" applyAlignment="1">
      <alignment horizontal="right" indent="1"/>
    </xf>
    <xf numFmtId="0" fontId="11" fillId="3" borderId="0" xfId="5" applyFont="1" applyFill="1" applyBorder="1">
      <alignment vertical="top"/>
    </xf>
    <xf numFmtId="0" fontId="78" fillId="3" borderId="0" xfId="5" applyFont="1" applyFill="1" applyBorder="1">
      <alignment vertical="top"/>
    </xf>
    <xf numFmtId="0" fontId="25" fillId="0" borderId="0" xfId="0" applyFont="1" applyAlignment="1">
      <alignment vertical="center"/>
    </xf>
    <xf numFmtId="165" fontId="1" fillId="3" borderId="0" xfId="69" applyNumberFormat="1" applyFont="1" applyFill="1" applyAlignment="1">
      <alignment horizontal="right"/>
    </xf>
    <xf numFmtId="0" fontId="1" fillId="3" borderId="0" xfId="0" applyFont="1" applyFill="1" applyAlignment="1">
      <alignment horizontal="right"/>
    </xf>
    <xf numFmtId="4" fontId="20" fillId="3" borderId="0" xfId="69" applyNumberFormat="1" applyFont="1" applyFill="1" applyAlignment="1" applyProtection="1">
      <alignment horizontal="right"/>
      <protection locked="0"/>
    </xf>
    <xf numFmtId="4" fontId="9" fillId="3" borderId="0" xfId="69" applyNumberFormat="1" applyFont="1" applyFill="1" applyAlignment="1" applyProtection="1">
      <alignment horizontal="right"/>
      <protection locked="0"/>
    </xf>
    <xf numFmtId="3" fontId="6" fillId="3" borderId="10" xfId="0" applyNumberFormat="1" applyFont="1" applyFill="1" applyBorder="1" applyAlignment="1" applyProtection="1">
      <alignment horizontal="right" vertical="center" wrapText="1" readingOrder="1"/>
      <protection locked="0"/>
    </xf>
    <xf numFmtId="3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0" applyNumberFormat="1" applyFont="1" applyFill="1" applyAlignment="1">
      <alignment horizontal="right" vertical="center" readingOrder="1"/>
    </xf>
    <xf numFmtId="1" fontId="1" fillId="3" borderId="0" xfId="0" applyNumberFormat="1" applyFont="1" applyFill="1" applyAlignment="1" applyProtection="1">
      <alignment horizontal="right" vertical="center" readingOrder="1"/>
      <protection locked="0"/>
    </xf>
    <xf numFmtId="165" fontId="1" fillId="3" borderId="0" xfId="69" applyNumberFormat="1" applyFont="1" applyFill="1" applyAlignment="1">
      <alignment horizontal="right" vertical="center" readingOrder="1"/>
    </xf>
    <xf numFmtId="165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6" fillId="3" borderId="0" xfId="0" applyFont="1" applyFill="1" applyBorder="1" applyAlignment="1">
      <alignment horizontal="left" vertical="center" wrapText="1" indent="1"/>
    </xf>
    <xf numFmtId="1" fontId="6" fillId="3" borderId="0" xfId="0" applyNumberFormat="1" applyFont="1" applyFill="1" applyBorder="1" applyAlignment="1">
      <alignment horizontal="right" vertical="center" wrapText="1" readingOrder="1"/>
    </xf>
    <xf numFmtId="1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65" fontId="6" fillId="3" borderId="0" xfId="69" applyNumberFormat="1" applyFont="1" applyFill="1" applyBorder="1" applyAlignment="1">
      <alignment horizontal="right" vertical="center" wrapText="1" readingOrder="1"/>
    </xf>
    <xf numFmtId="165" fontId="6" fillId="3" borderId="0" xfId="69" applyNumberFormat="1" applyFont="1" applyFill="1" applyBorder="1" applyAlignment="1" applyProtection="1">
      <alignment horizontal="right" vertical="center" wrapText="1" readingOrder="1"/>
      <protection locked="0"/>
    </xf>
    <xf numFmtId="1" fontId="1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3" fontId="1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1" fontId="1" fillId="3" borderId="0" xfId="69" applyNumberFormat="1" applyFont="1" applyFill="1" applyAlignment="1">
      <alignment horizontal="right" vertical="center" readingOrder="1"/>
    </xf>
    <xf numFmtId="1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9" fillId="5" borderId="0" xfId="0" applyNumberFormat="1" applyFont="1" applyFill="1" applyBorder="1" applyAlignment="1">
      <alignment horizontal="right" vertical="center" wrapText="1" readingOrder="1"/>
    </xf>
    <xf numFmtId="3" fontId="6" fillId="3" borderId="0" xfId="0" applyNumberFormat="1" applyFont="1" applyFill="1" applyBorder="1" applyAlignment="1">
      <alignment horizontal="right" vertical="center" wrapText="1" readingOrder="1"/>
    </xf>
    <xf numFmtId="3" fontId="1" fillId="3" borderId="0" xfId="69" applyNumberFormat="1" applyFont="1" applyFill="1" applyAlignment="1">
      <alignment horizontal="right" vertical="center" readingOrder="1"/>
    </xf>
    <xf numFmtId="3" fontId="1" fillId="3" borderId="0" xfId="69" applyNumberFormat="1" applyFont="1" applyFill="1" applyAlignment="1" applyProtection="1">
      <alignment horizontal="right" vertical="center" readingOrder="1"/>
      <protection locked="0"/>
    </xf>
    <xf numFmtId="3" fontId="1" fillId="3" borderId="0" xfId="0" applyNumberFormat="1" applyFont="1" applyFill="1" applyAlignment="1">
      <alignment horizontal="right" vertical="center" readingOrder="1"/>
    </xf>
    <xf numFmtId="3" fontId="1" fillId="3" borderId="0" xfId="0" applyNumberFormat="1" applyFont="1" applyFill="1" applyAlignment="1" applyProtection="1">
      <alignment horizontal="right" vertical="center" readingOrder="1"/>
      <protection locked="0"/>
    </xf>
    <xf numFmtId="3" fontId="6" fillId="3" borderId="0" xfId="0" applyNumberFormat="1" applyFont="1" applyFill="1" applyBorder="1" applyAlignment="1">
      <alignment horizontal="right" wrapText="1"/>
    </xf>
    <xf numFmtId="3" fontId="6" fillId="3" borderId="0" xfId="0" applyNumberFormat="1" applyFont="1" applyFill="1" applyBorder="1" applyAlignment="1" applyProtection="1">
      <alignment horizontal="right" wrapText="1"/>
      <protection locked="0"/>
    </xf>
    <xf numFmtId="0" fontId="22" fillId="3" borderId="28" xfId="0" applyFont="1" applyFill="1" applyBorder="1" applyAlignment="1">
      <alignment horizontal="left" vertical="center" wrapText="1" indent="1" readingOrder="1"/>
    </xf>
    <xf numFmtId="0" fontId="1" fillId="0" borderId="0" xfId="4" applyFont="1" applyAlignment="1">
      <alignment horizontal="right" vertical="center"/>
    </xf>
    <xf numFmtId="170" fontId="1" fillId="0" borderId="0" xfId="34" applyNumberFormat="1" applyFont="1" applyFill="1" applyAlignment="1">
      <alignment horizontal="left"/>
    </xf>
    <xf numFmtId="0" fontId="20" fillId="2" borderId="0" xfId="31" applyFont="1" applyFill="1" applyAlignment="1">
      <alignment horizontal="left" vertical="center" indent="1"/>
    </xf>
    <xf numFmtId="0" fontId="1" fillId="0" borderId="0" xfId="4" applyFont="1" applyFill="1" applyAlignment="1">
      <alignment horizontal="left" vertical="center"/>
    </xf>
    <xf numFmtId="0" fontId="6" fillId="3" borderId="0" xfId="4" applyFont="1" applyFill="1" applyAlignment="1">
      <alignment horizontal="right" vertical="center"/>
    </xf>
    <xf numFmtId="0" fontId="6" fillId="3" borderId="10" xfId="0" applyFont="1" applyFill="1" applyBorder="1" applyAlignment="1">
      <alignment horizontal="right"/>
    </xf>
    <xf numFmtId="0" fontId="15" fillId="3" borderId="0" xfId="5" applyFont="1" applyFill="1" applyBorder="1" applyAlignment="1">
      <alignment horizontal="left" vertical="center"/>
    </xf>
    <xf numFmtId="171" fontId="6" fillId="3" borderId="0" xfId="69" applyNumberFormat="1" applyFont="1" applyFill="1" applyAlignment="1" applyProtection="1">
      <alignment horizontal="right" vertical="center" readingOrder="1"/>
      <protection locked="0"/>
    </xf>
    <xf numFmtId="0" fontId="1" fillId="0" borderId="0" xfId="1" applyFont="1" applyAlignment="1">
      <alignment horizontal="left" vertical="center" indent="1"/>
    </xf>
    <xf numFmtId="0" fontId="1" fillId="0" borderId="0" xfId="1" applyFont="1"/>
    <xf numFmtId="0" fontId="1" fillId="0" borderId="0" xfId="1" applyFont="1" applyAlignment="1">
      <alignment horizontal="center"/>
    </xf>
    <xf numFmtId="0" fontId="1" fillId="0" borderId="0" xfId="43" applyFont="1" applyFill="1" applyBorder="1"/>
    <xf numFmtId="0" fontId="1" fillId="0" borderId="0" xfId="43" applyFont="1" applyFill="1" applyBorder="1" applyAlignment="1">
      <alignment horizontal="left" vertical="center" wrapText="1"/>
    </xf>
    <xf numFmtId="0" fontId="1" fillId="0" borderId="0" xfId="43" applyFont="1" applyFill="1" applyBorder="1" applyAlignment="1">
      <alignment vertical="center"/>
    </xf>
    <xf numFmtId="172" fontId="1" fillId="0" borderId="0" xfId="51" applyNumberFormat="1" applyFont="1" applyFill="1" applyBorder="1" applyAlignment="1">
      <alignment horizontal="center" vertical="center"/>
    </xf>
    <xf numFmtId="0" fontId="1" fillId="0" borderId="0" xfId="43" applyFont="1" applyFill="1" applyBorder="1" applyAlignment="1">
      <alignment horizontal="left" vertical="center" wrapText="1" indent="1"/>
    </xf>
    <xf numFmtId="167" fontId="1" fillId="0" borderId="0" xfId="43" applyNumberFormat="1" applyFont="1" applyFill="1" applyBorder="1" applyAlignment="1">
      <alignment horizontal="center" vertical="center"/>
    </xf>
    <xf numFmtId="0" fontId="1" fillId="0" borderId="0" xfId="43" applyFont="1" applyFill="1" applyBorder="1" applyAlignment="1">
      <alignment horizontal="left" vertical="center" indent="1"/>
    </xf>
    <xf numFmtId="175" fontId="1" fillId="0" borderId="0" xfId="51" applyNumberFormat="1" applyFont="1" applyFill="1" applyBorder="1" applyAlignment="1">
      <alignment horizontal="right" vertical="center" indent="1"/>
    </xf>
    <xf numFmtId="167" fontId="1" fillId="0" borderId="0" xfId="51" applyNumberFormat="1" applyFont="1" applyFill="1" applyBorder="1" applyAlignment="1">
      <alignment horizontal="center" vertical="center"/>
    </xf>
    <xf numFmtId="0" fontId="1" fillId="0" borderId="0" xfId="43" applyFont="1" applyFill="1" applyBorder="1" applyAlignment="1">
      <alignment horizontal="left" vertical="top" wrapText="1"/>
    </xf>
    <xf numFmtId="0" fontId="1" fillId="0" borderId="0" xfId="43" applyFont="1" applyFill="1" applyBorder="1" applyAlignment="1">
      <alignment vertical="top"/>
    </xf>
    <xf numFmtId="3" fontId="1" fillId="0" borderId="0" xfId="43" applyNumberFormat="1" applyFont="1" applyBorder="1" applyAlignment="1">
      <alignment vertical="center"/>
    </xf>
    <xf numFmtId="3" fontId="1" fillId="0" borderId="0" xfId="43" applyNumberFormat="1" applyFont="1" applyFill="1" applyBorder="1" applyAlignment="1">
      <alignment horizontal="center" vertical="center"/>
    </xf>
    <xf numFmtId="3" fontId="1" fillId="0" borderId="0" xfId="43" applyNumberFormat="1" applyFont="1" applyFill="1" applyBorder="1" applyAlignment="1">
      <alignment vertical="center"/>
    </xf>
    <xf numFmtId="3" fontId="1" fillId="0" borderId="0" xfId="43" applyNumberFormat="1" applyFont="1" applyAlignment="1">
      <alignment horizontal="center" vertical="center"/>
    </xf>
    <xf numFmtId="3" fontId="1" fillId="0" borderId="0" xfId="43" applyNumberFormat="1" applyFont="1" applyFill="1" applyBorder="1" applyAlignment="1">
      <alignment horizontal="left" vertical="center"/>
    </xf>
    <xf numFmtId="3" fontId="1" fillId="0" borderId="0" xfId="43" applyNumberFormat="1" applyFont="1" applyFill="1" applyBorder="1" applyAlignment="1"/>
    <xf numFmtId="3" fontId="1" fillId="0" borderId="0" xfId="43" applyNumberFormat="1" applyFont="1" applyFill="1" applyBorder="1" applyAlignment="1">
      <alignment horizontal="center"/>
    </xf>
    <xf numFmtId="0" fontId="80" fillId="0" borderId="0" xfId="27" applyFont="1" applyFill="1" applyBorder="1" applyAlignment="1">
      <alignment vertical="top" wrapText="1" readingOrder="1"/>
    </xf>
    <xf numFmtId="0" fontId="80" fillId="0" borderId="0" xfId="27" applyFont="1" applyFill="1" applyBorder="1" applyAlignment="1">
      <alignment vertical="center" wrapText="1" readingOrder="1"/>
    </xf>
    <xf numFmtId="0" fontId="79" fillId="0" borderId="0" xfId="27" applyFont="1" applyBorder="1" applyAlignment="1">
      <alignment vertical="top" wrapText="1"/>
    </xf>
    <xf numFmtId="0" fontId="0" fillId="0" borderId="0" xfId="0" applyAlignment="1">
      <alignment vertical="top" wrapText="1" readingOrder="1"/>
    </xf>
    <xf numFmtId="0" fontId="8" fillId="0" borderId="65" xfId="1" applyFont="1" applyBorder="1" applyAlignment="1">
      <alignment horizontal="right"/>
    </xf>
    <xf numFmtId="0" fontId="133" fillId="9" borderId="0" xfId="0" applyFont="1" applyFill="1" applyAlignment="1">
      <alignment horizontal="right" vertical="center"/>
    </xf>
    <xf numFmtId="0" fontId="133" fillId="9" borderId="0" xfId="0" applyFont="1" applyFill="1" applyBorder="1" applyAlignment="1">
      <alignment horizontal="right" vertical="center"/>
    </xf>
    <xf numFmtId="9" fontId="133" fillId="9" borderId="10" xfId="0" applyNumberFormat="1" applyFont="1" applyFill="1" applyBorder="1" applyAlignment="1">
      <alignment horizontal="right" vertical="center"/>
    </xf>
    <xf numFmtId="0" fontId="1" fillId="0" borderId="0" xfId="68" applyFont="1"/>
    <xf numFmtId="0" fontId="1" fillId="0" borderId="0" xfId="68" applyFont="1" applyBorder="1"/>
    <xf numFmtId="3" fontId="1" fillId="0" borderId="0" xfId="68" applyNumberFormat="1" applyFont="1" applyBorder="1"/>
    <xf numFmtId="1" fontId="1" fillId="0" borderId="3" xfId="68" applyNumberFormat="1" applyFont="1" applyFill="1" applyBorder="1" applyAlignment="1">
      <alignment horizontal="right" vertical="center" indent="1"/>
    </xf>
    <xf numFmtId="1" fontId="1" fillId="0" borderId="4" xfId="68" applyNumberFormat="1" applyFont="1" applyFill="1" applyBorder="1" applyAlignment="1">
      <alignment horizontal="right" vertical="center" indent="1"/>
    </xf>
    <xf numFmtId="0" fontId="1" fillId="0" borderId="4" xfId="68" applyFont="1" applyBorder="1" applyAlignment="1">
      <alignment horizontal="left"/>
    </xf>
    <xf numFmtId="1" fontId="1" fillId="0" borderId="0" xfId="68" applyNumberFormat="1" applyFont="1" applyFill="1" applyBorder="1" applyAlignment="1">
      <alignment horizontal="right" vertical="center" indent="1"/>
    </xf>
    <xf numFmtId="1" fontId="1" fillId="0" borderId="0" xfId="68" applyNumberFormat="1" applyFont="1" applyFill="1" applyAlignment="1">
      <alignment horizontal="right" vertical="center" indent="1"/>
    </xf>
    <xf numFmtId="0" fontId="1" fillId="0" borderId="0" xfId="68" applyFont="1" applyAlignment="1">
      <alignment horizontal="left"/>
    </xf>
    <xf numFmtId="0" fontId="1" fillId="0" borderId="0" xfId="68" applyFont="1" applyFill="1" applyBorder="1"/>
    <xf numFmtId="3" fontId="1" fillId="0" borderId="0" xfId="68" applyNumberFormat="1" applyFont="1" applyFill="1" applyBorder="1"/>
    <xf numFmtId="0" fontId="1" fillId="0" borderId="0" xfId="68" applyFont="1" applyFill="1" applyBorder="1" applyAlignment="1">
      <alignment horizontal="right" vertical="center" indent="1"/>
    </xf>
    <xf numFmtId="0" fontId="1" fillId="0" borderId="0" xfId="68" applyFont="1" applyFill="1" applyBorder="1" applyAlignment="1">
      <alignment horizontal="left" vertical="center" indent="1"/>
    </xf>
    <xf numFmtId="0" fontId="1" fillId="0" borderId="0" xfId="68" applyFont="1" applyAlignment="1">
      <alignment wrapText="1"/>
    </xf>
    <xf numFmtId="0" fontId="1" fillId="0" borderId="0" xfId="68" applyFont="1" applyFill="1" applyBorder="1" applyAlignment="1">
      <alignment wrapText="1"/>
    </xf>
    <xf numFmtId="3" fontId="1" fillId="0" borderId="4" xfId="68" applyNumberFormat="1" applyFont="1" applyFill="1" applyBorder="1" applyAlignment="1">
      <alignment horizontal="right" vertical="center" indent="1"/>
    </xf>
    <xf numFmtId="3" fontId="1" fillId="0" borderId="0" xfId="68" applyNumberFormat="1" applyFont="1" applyFill="1" applyAlignment="1">
      <alignment horizontal="right" vertical="center" indent="1"/>
    </xf>
    <xf numFmtId="3" fontId="1" fillId="0" borderId="0" xfId="68" applyNumberFormat="1" applyFont="1" applyFill="1" applyBorder="1" applyAlignment="1">
      <alignment horizontal="right" vertical="center" indent="1"/>
    </xf>
    <xf numFmtId="0" fontId="1" fillId="0" borderId="0" xfId="68" applyFont="1" applyFill="1"/>
    <xf numFmtId="0" fontId="1" fillId="0" borderId="0" xfId="68" applyFont="1" applyFill="1" applyAlignment="1">
      <alignment horizontal="right" indent="1"/>
    </xf>
    <xf numFmtId="0" fontId="1" fillId="3" borderId="0" xfId="68" applyFont="1" applyFill="1" applyBorder="1" applyAlignment="1"/>
    <xf numFmtId="167" fontId="1" fillId="0" borderId="0" xfId="27" applyNumberFormat="1" applyFont="1" applyAlignment="1">
      <alignment horizontal="right"/>
    </xf>
    <xf numFmtId="0" fontId="1" fillId="0" borderId="0" xfId="27" applyFont="1" applyFill="1" applyBorder="1" applyAlignment="1">
      <alignment horizontal="left" vertical="center" wrapText="1" indent="1" readingOrder="1"/>
    </xf>
    <xf numFmtId="167" fontId="1" fillId="0" borderId="0" xfId="27" applyNumberFormat="1" applyFont="1" applyFill="1" applyBorder="1"/>
    <xf numFmtId="1" fontId="1" fillId="0" borderId="0" xfId="27" applyNumberFormat="1" applyFont="1" applyFill="1" applyBorder="1" applyAlignment="1">
      <alignment horizontal="right" vertical="center" wrapText="1" indent="1" readingOrder="1"/>
    </xf>
    <xf numFmtId="9" fontId="1" fillId="0" borderId="0" xfId="28" applyFont="1" applyAlignment="1">
      <alignment horizontal="right" vertical="center"/>
    </xf>
    <xf numFmtId="9" fontId="1" fillId="3" borderId="0" xfId="28" applyFont="1" applyFill="1" applyAlignment="1">
      <alignment horizontal="right" vertical="center"/>
    </xf>
    <xf numFmtId="3" fontId="1" fillId="0" borderId="0" xfId="27" applyNumberFormat="1" applyFont="1" applyAlignment="1">
      <alignment horizontal="right" vertical="center" indent="1"/>
    </xf>
    <xf numFmtId="3" fontId="1" fillId="0" borderId="0" xfId="27" applyNumberFormat="1" applyFont="1" applyFill="1" applyAlignment="1">
      <alignment horizontal="right" vertical="center" indent="1"/>
    </xf>
    <xf numFmtId="1" fontId="1" fillId="0" borderId="0" xfId="27" applyNumberFormat="1" applyFont="1" applyAlignment="1">
      <alignment horizontal="right" vertical="center" indent="1"/>
    </xf>
    <xf numFmtId="167" fontId="1" fillId="0" borderId="0" xfId="27" applyNumberFormat="1" applyFont="1" applyAlignment="1">
      <alignment horizontal="right" vertical="center" indent="1"/>
    </xf>
    <xf numFmtId="167" fontId="1" fillId="0" borderId="0" xfId="27" applyNumberFormat="1" applyFont="1" applyFill="1" applyBorder="1" applyAlignment="1">
      <alignment horizontal="right" vertical="center" indent="1"/>
    </xf>
    <xf numFmtId="3" fontId="1" fillId="0" borderId="0" xfId="27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right" vertical="center" indent="1"/>
    </xf>
    <xf numFmtId="0" fontId="1" fillId="0" borderId="0" xfId="27" applyFont="1" applyFill="1" applyAlignment="1">
      <alignment horizontal="right" vertical="center" indent="1"/>
    </xf>
    <xf numFmtId="0" fontId="1" fillId="0" borderId="0" xfId="27" applyFont="1" applyFill="1" applyBorder="1" applyAlignment="1">
      <alignment horizontal="center" vertical="center" wrapText="1"/>
    </xf>
    <xf numFmtId="1" fontId="1" fillId="0" borderId="0" xfId="27" applyNumberFormat="1" applyFont="1" applyFill="1" applyAlignment="1">
      <alignment horizontal="right" vertical="center" indent="1"/>
    </xf>
    <xf numFmtId="0" fontId="1" fillId="3" borderId="0" xfId="27" applyFont="1" applyFill="1" applyAlignment="1">
      <alignment horizontal="right" vertical="center" indent="1"/>
    </xf>
    <xf numFmtId="0" fontId="1" fillId="0" borderId="0" xfId="27" applyFont="1" applyFill="1" applyBorder="1" applyAlignment="1">
      <alignment horizontal="left" indent="1"/>
    </xf>
    <xf numFmtId="3" fontId="1" fillId="0" borderId="0" xfId="0" applyNumberFormat="1" applyFont="1"/>
    <xf numFmtId="0" fontId="1" fillId="0" borderId="0" xfId="26" applyFont="1"/>
    <xf numFmtId="3" fontId="1" fillId="0" borderId="0" xfId="26" applyNumberFormat="1" applyFont="1" applyAlignment="1">
      <alignment horizontal="right" vertical="center" indent="1"/>
    </xf>
    <xf numFmtId="1" fontId="1" fillId="0" borderId="0" xfId="26" applyNumberFormat="1" applyFont="1" applyAlignment="1">
      <alignment horizontal="right" vertical="center" indent="1"/>
    </xf>
    <xf numFmtId="0" fontId="1" fillId="0" borderId="0" xfId="26" applyFont="1" applyAlignment="1">
      <alignment horizontal="left" vertical="center"/>
    </xf>
    <xf numFmtId="0" fontId="1" fillId="0" borderId="0" xfId="26" applyFont="1" applyAlignment="1">
      <alignment vertical="center"/>
    </xf>
    <xf numFmtId="1" fontId="1" fillId="0" borderId="0" xfId="26" applyNumberFormat="1" applyFont="1" applyBorder="1" applyAlignment="1">
      <alignment horizontal="right" vertical="center" indent="1"/>
    </xf>
    <xf numFmtId="0" fontId="1" fillId="0" borderId="0" xfId="26" applyFont="1" applyBorder="1" applyAlignment="1">
      <alignment horizontal="left" vertical="center"/>
    </xf>
    <xf numFmtId="0" fontId="1" fillId="0" borderId="0" xfId="26" applyFont="1" applyBorder="1"/>
    <xf numFmtId="167" fontId="1" fillId="0" borderId="0" xfId="21" applyNumberFormat="1" applyFont="1" applyAlignment="1">
      <alignment horizontal="right" vertical="center" indent="1"/>
    </xf>
    <xf numFmtId="0" fontId="1" fillId="0" borderId="0" xfId="21" applyFont="1" applyAlignment="1">
      <alignment horizontal="left" vertical="center"/>
    </xf>
    <xf numFmtId="9" fontId="1" fillId="0" borderId="22" xfId="26" applyNumberFormat="1" applyFont="1" applyBorder="1" applyAlignment="1">
      <alignment horizontal="right" vertical="center"/>
    </xf>
    <xf numFmtId="9" fontId="1" fillId="0" borderId="31" xfId="26" applyNumberFormat="1" applyFont="1" applyBorder="1" applyAlignment="1">
      <alignment horizontal="right" vertical="center"/>
    </xf>
    <xf numFmtId="1" fontId="1" fillId="0" borderId="0" xfId="26" applyNumberFormat="1" applyFont="1" applyAlignment="1">
      <alignment horizontal="right" vertical="center"/>
    </xf>
    <xf numFmtId="9" fontId="1" fillId="0" borderId="24" xfId="26" applyNumberFormat="1" applyFont="1" applyBorder="1" applyAlignment="1">
      <alignment horizontal="right" vertical="center"/>
    </xf>
    <xf numFmtId="9" fontId="1" fillId="0" borderId="32" xfId="26" applyNumberFormat="1" applyFont="1" applyBorder="1" applyAlignment="1">
      <alignment horizontal="right" vertical="center"/>
    </xf>
    <xf numFmtId="167" fontId="1" fillId="0" borderId="0" xfId="26" applyNumberFormat="1" applyFont="1" applyAlignment="1">
      <alignment horizontal="right" vertical="center"/>
    </xf>
    <xf numFmtId="9" fontId="1" fillId="0" borderId="25" xfId="26" applyNumberFormat="1" applyFont="1" applyBorder="1" applyAlignment="1">
      <alignment horizontal="right" vertical="center"/>
    </xf>
    <xf numFmtId="0" fontId="1" fillId="0" borderId="24" xfId="26" applyFont="1" applyBorder="1" applyAlignment="1">
      <alignment horizontal="right" vertical="center"/>
    </xf>
    <xf numFmtId="0" fontId="1" fillId="0" borderId="25" xfId="26" applyFont="1" applyBorder="1" applyAlignment="1">
      <alignment horizontal="right" vertical="center"/>
    </xf>
    <xf numFmtId="0" fontId="1" fillId="0" borderId="0" xfId="26" applyFont="1" applyAlignment="1">
      <alignment horizontal="right" vertical="center"/>
    </xf>
    <xf numFmtId="0" fontId="1" fillId="0" borderId="0" xfId="26" applyFont="1" applyAlignment="1">
      <alignment horizontal="left" vertical="center" indent="1"/>
    </xf>
    <xf numFmtId="9" fontId="1" fillId="0" borderId="24" xfId="26" quotePrefix="1" applyNumberFormat="1" applyFont="1" applyBorder="1" applyAlignment="1">
      <alignment horizontal="right" vertical="center"/>
    </xf>
    <xf numFmtId="9" fontId="1" fillId="0" borderId="25" xfId="26" quotePrefix="1" applyNumberFormat="1" applyFont="1" applyBorder="1" applyAlignment="1">
      <alignment horizontal="right" vertical="center"/>
    </xf>
    <xf numFmtId="0" fontId="1" fillId="0" borderId="0" xfId="26" applyFont="1" applyAlignment="1">
      <alignment horizontal="right" vertical="center" indent="1"/>
    </xf>
    <xf numFmtId="0" fontId="1" fillId="0" borderId="0" xfId="26" applyFont="1" applyFill="1" applyBorder="1" applyAlignment="1">
      <alignment vertical="center"/>
    </xf>
    <xf numFmtId="3" fontId="1" fillId="3" borderId="0" xfId="26" applyNumberFormat="1" applyFont="1" applyFill="1" applyAlignment="1">
      <alignment horizontal="right" vertical="center"/>
    </xf>
    <xf numFmtId="9" fontId="1" fillId="0" borderId="0" xfId="26" applyNumberFormat="1" applyFont="1" applyBorder="1" applyAlignment="1">
      <alignment horizontal="right" vertical="center"/>
    </xf>
    <xf numFmtId="1" fontId="1" fillId="3" borderId="0" xfId="26" applyNumberFormat="1" applyFont="1" applyFill="1" applyAlignment="1">
      <alignment horizontal="right" vertical="center"/>
    </xf>
    <xf numFmtId="0" fontId="1" fillId="0" borderId="0" xfId="26" applyFont="1" applyBorder="1" applyAlignment="1">
      <alignment horizontal="right" vertical="center"/>
    </xf>
    <xf numFmtId="9" fontId="1" fillId="0" borderId="0" xfId="69" applyFont="1" applyAlignment="1">
      <alignment horizontal="right" vertical="center" indent="1"/>
    </xf>
    <xf numFmtId="9" fontId="1" fillId="0" borderId="0" xfId="69" applyFont="1" applyBorder="1" applyAlignment="1">
      <alignment horizontal="right" vertical="center" indent="1"/>
    </xf>
    <xf numFmtId="3" fontId="1" fillId="0" borderId="0" xfId="0" applyNumberFormat="1" applyFont="1" applyFill="1" applyBorder="1" applyAlignment="1">
      <alignment horizontal="right" vertical="center" indent="1"/>
    </xf>
    <xf numFmtId="166" fontId="1" fillId="0" borderId="0" xfId="0" applyNumberFormat="1" applyFont="1" applyBorder="1" applyAlignment="1">
      <alignment horizontal="right" vertical="center" indent="1"/>
    </xf>
    <xf numFmtId="166" fontId="1" fillId="0" borderId="0" xfId="0" applyNumberFormat="1" applyFont="1" applyAlignment="1">
      <alignment horizontal="right" vertical="center" indent="1"/>
    </xf>
    <xf numFmtId="0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166" fontId="1" fillId="0" borderId="0" xfId="0" quotePrefix="1" applyNumberFormat="1" applyFont="1" applyAlignment="1">
      <alignment horizontal="right" vertical="center" indent="1"/>
    </xf>
    <xf numFmtId="166" fontId="1" fillId="0" borderId="0" xfId="0" applyNumberFormat="1" applyFont="1" applyFill="1" applyBorder="1" applyAlignment="1">
      <alignment horizontal="right" vertical="center" inden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0" xfId="21" applyFont="1" applyBorder="1"/>
    <xf numFmtId="0" fontId="1" fillId="0" borderId="0" xfId="21" applyFont="1"/>
    <xf numFmtId="0" fontId="1" fillId="0" borderId="0" xfId="21" applyFont="1" applyAlignment="1">
      <alignment horizontal="right" vertical="center" indent="1"/>
    </xf>
    <xf numFmtId="10" fontId="1" fillId="0" borderId="0" xfId="21" applyNumberFormat="1" applyFont="1" applyFill="1" applyBorder="1" applyAlignment="1">
      <alignment horizontal="right" vertical="center" indent="1"/>
    </xf>
    <xf numFmtId="0" fontId="1" fillId="0" borderId="0" xfId="21" applyFont="1" applyFill="1" applyBorder="1" applyAlignment="1">
      <alignment horizontal="left" vertical="center" indent="1"/>
    </xf>
    <xf numFmtId="0" fontId="1" fillId="0" borderId="0" xfId="21" applyFont="1" applyFill="1" applyBorder="1"/>
    <xf numFmtId="167" fontId="1" fillId="0" borderId="0" xfId="21" applyNumberFormat="1" applyFont="1"/>
    <xf numFmtId="0" fontId="1" fillId="0" borderId="0" xfId="21" applyFont="1" applyFill="1"/>
    <xf numFmtId="0" fontId="1" fillId="0" borderId="0" xfId="21" applyFont="1" applyFill="1" applyAlignment="1">
      <alignment horizontal="left" vertical="center" indent="1"/>
    </xf>
    <xf numFmtId="3" fontId="1" fillId="0" borderId="0" xfId="21" applyNumberFormat="1" applyFont="1"/>
    <xf numFmtId="0" fontId="1" fillId="0" borderId="0" xfId="21" applyFont="1" applyFill="1" applyAlignment="1">
      <alignment horizontal="left" vertical="center"/>
    </xf>
    <xf numFmtId="0" fontId="17" fillId="0" borderId="34" xfId="21" applyFont="1" applyBorder="1"/>
    <xf numFmtId="9" fontId="1" fillId="0" borderId="24" xfId="69" applyFont="1" applyBorder="1" applyAlignment="1">
      <alignment horizontal="right" vertical="center" indent="1"/>
    </xf>
    <xf numFmtId="9" fontId="1" fillId="0" borderId="31" xfId="69" applyFont="1" applyBorder="1" applyAlignment="1">
      <alignment horizontal="right" vertical="center" indent="1"/>
    </xf>
    <xf numFmtId="9" fontId="1" fillId="0" borderId="22" xfId="69" applyFont="1" applyBorder="1" applyAlignment="1">
      <alignment horizontal="right" vertical="center" indent="1"/>
    </xf>
    <xf numFmtId="0" fontId="1" fillId="0" borderId="24" xfId="26" applyFont="1" applyBorder="1"/>
    <xf numFmtId="9" fontId="1" fillId="0" borderId="32" xfId="69" applyFont="1" applyBorder="1" applyAlignment="1">
      <alignment horizontal="right" vertical="center" indent="1"/>
    </xf>
    <xf numFmtId="9" fontId="20" fillId="2" borderId="32" xfId="69" applyFont="1" applyFill="1" applyBorder="1" applyAlignment="1">
      <alignment horizontal="right" vertical="center" indent="1"/>
    </xf>
    <xf numFmtId="9" fontId="20" fillId="2" borderId="24" xfId="69" applyFont="1" applyFill="1" applyBorder="1" applyAlignment="1">
      <alignment horizontal="right" vertical="center" indent="1"/>
    </xf>
    <xf numFmtId="9" fontId="1" fillId="0" borderId="32" xfId="69" applyFont="1" applyBorder="1"/>
    <xf numFmtId="9" fontId="1" fillId="0" borderId="24" xfId="69" applyFont="1" applyBorder="1"/>
    <xf numFmtId="1" fontId="1" fillId="0" borderId="33" xfId="26" applyNumberFormat="1" applyFont="1" applyBorder="1" applyAlignment="1">
      <alignment horizontal="right" vertical="center" indent="1"/>
    </xf>
    <xf numFmtId="1" fontId="1" fillId="0" borderId="24" xfId="26" applyNumberFormat="1" applyFont="1" applyBorder="1" applyAlignment="1">
      <alignment horizontal="right" vertical="center" indent="1"/>
    </xf>
    <xf numFmtId="1" fontId="1" fillId="2" borderId="24" xfId="26" applyNumberFormat="1" applyFont="1" applyFill="1" applyBorder="1" applyAlignment="1">
      <alignment horizontal="right" vertical="center" indent="1"/>
    </xf>
    <xf numFmtId="1" fontId="20" fillId="2" borderId="24" xfId="26" applyNumberFormat="1" applyFont="1" applyFill="1" applyBorder="1" applyAlignment="1">
      <alignment horizontal="right" vertical="center" indent="1"/>
    </xf>
    <xf numFmtId="0" fontId="1" fillId="0" borderId="24" xfId="26" applyFont="1" applyBorder="1" applyAlignment="1">
      <alignment horizontal="right" vertical="center" indent="1"/>
    </xf>
    <xf numFmtId="9" fontId="20" fillId="2" borderId="31" xfId="69" applyFont="1" applyFill="1" applyBorder="1" applyAlignment="1">
      <alignment horizontal="right" vertical="center" indent="1"/>
    </xf>
    <xf numFmtId="9" fontId="20" fillId="2" borderId="22" xfId="69" applyFont="1" applyFill="1" applyBorder="1" applyAlignment="1">
      <alignment horizontal="right" vertical="center" indent="1"/>
    </xf>
    <xf numFmtId="0" fontId="1" fillId="0" borderId="0" xfId="26" applyFont="1" applyBorder="1" applyAlignment="1">
      <alignment horizontal="right" vertical="center" indent="1"/>
    </xf>
    <xf numFmtId="9" fontId="1" fillId="0" borderId="31" xfId="69" applyFont="1" applyBorder="1" applyAlignment="1">
      <alignment horizontal="right" vertical="center"/>
    </xf>
    <xf numFmtId="9" fontId="1" fillId="0" borderId="33" xfId="69" applyFont="1" applyBorder="1" applyAlignment="1">
      <alignment horizontal="right" vertical="center"/>
    </xf>
    <xf numFmtId="9" fontId="1" fillId="0" borderId="24" xfId="69" applyFont="1" applyBorder="1" applyAlignment="1">
      <alignment horizontal="right" vertical="center"/>
    </xf>
    <xf numFmtId="9" fontId="1" fillId="0" borderId="22" xfId="69" applyFont="1" applyBorder="1" applyAlignment="1">
      <alignment horizontal="right" vertical="center"/>
    </xf>
    <xf numFmtId="1" fontId="1" fillId="0" borderId="0" xfId="26" applyNumberFormat="1" applyFont="1" applyAlignment="1">
      <alignment horizontal="left" vertical="center" indent="1"/>
    </xf>
    <xf numFmtId="1" fontId="20" fillId="2" borderId="0" xfId="26" applyNumberFormat="1" applyFont="1" applyFill="1" applyAlignment="1">
      <alignment horizontal="left" vertical="center" indent="1"/>
    </xf>
    <xf numFmtId="0" fontId="1" fillId="0" borderId="0" xfId="26" applyFont="1" applyBorder="1" applyAlignment="1">
      <alignment horizontal="left"/>
    </xf>
    <xf numFmtId="1" fontId="1" fillId="0" borderId="0" xfId="26" applyNumberFormat="1" applyFont="1" applyBorder="1" applyAlignment="1">
      <alignment horizontal="left" vertical="center" indent="1"/>
    </xf>
    <xf numFmtId="0" fontId="1" fillId="0" borderId="0" xfId="26" applyFont="1" applyAlignment="1">
      <alignment horizontal="left"/>
    </xf>
    <xf numFmtId="167" fontId="1" fillId="0" borderId="0" xfId="21" applyNumberFormat="1" applyFont="1" applyAlignment="1">
      <alignment horizontal="left" vertical="center" indent="1"/>
    </xf>
    <xf numFmtId="1" fontId="1" fillId="2" borderId="0" xfId="26" applyNumberFormat="1" applyFont="1" applyFill="1" applyAlignment="1">
      <alignment horizontal="left" vertical="center" indent="1"/>
    </xf>
    <xf numFmtId="167" fontId="1" fillId="0" borderId="0" xfId="21" applyNumberFormat="1" applyFont="1" applyAlignment="1">
      <alignment horizontal="right" vertical="center"/>
    </xf>
    <xf numFmtId="0" fontId="1" fillId="3" borderId="0" xfId="27" applyFont="1" applyFill="1" applyBorder="1" applyAlignment="1">
      <alignment horizontal="left" vertical="center" wrapText="1" indent="1" readingOrder="1"/>
    </xf>
    <xf numFmtId="0" fontId="1" fillId="0" borderId="0" xfId="68" applyFont="1" applyBorder="1" applyAlignment="1">
      <alignment horizontal="left"/>
    </xf>
    <xf numFmtId="0" fontId="1" fillId="3" borderId="10" xfId="12" applyFont="1" applyFill="1" applyBorder="1" applyAlignment="1">
      <alignment horizontal="right" vertical="center"/>
    </xf>
    <xf numFmtId="0" fontId="1" fillId="3" borderId="10" xfId="12" applyFont="1" applyFill="1" applyBorder="1" applyAlignment="1">
      <alignment horizontal="left" vertical="center" indent="1"/>
    </xf>
    <xf numFmtId="0" fontId="1" fillId="3" borderId="0" xfId="12" applyFont="1" applyFill="1" applyBorder="1" applyAlignment="1">
      <alignment horizontal="right" vertical="center"/>
    </xf>
    <xf numFmtId="0" fontId="1" fillId="3" borderId="0" xfId="12" applyFont="1" applyFill="1" applyBorder="1" applyAlignment="1">
      <alignment horizontal="left" vertical="center" indent="1"/>
    </xf>
    <xf numFmtId="0" fontId="1" fillId="2" borderId="55" xfId="12" applyFont="1" applyFill="1" applyBorder="1" applyAlignment="1">
      <alignment horizontal="right" vertical="center"/>
    </xf>
    <xf numFmtId="0" fontId="1" fillId="2" borderId="55" xfId="12" applyFont="1" applyFill="1" applyBorder="1" applyAlignment="1">
      <alignment horizontal="left" vertical="center"/>
    </xf>
    <xf numFmtId="0" fontId="1" fillId="0" borderId="10" xfId="73" applyFont="1" applyBorder="1"/>
    <xf numFmtId="0" fontId="1" fillId="3" borderId="0" xfId="12" applyFont="1" applyFill="1" applyBorder="1" applyAlignment="1">
      <alignment vertical="center"/>
    </xf>
    <xf numFmtId="3" fontId="1" fillId="3" borderId="0" xfId="12" applyNumberFormat="1" applyFont="1" applyFill="1" applyAlignment="1">
      <alignment horizontal="right" vertical="center"/>
    </xf>
    <xf numFmtId="3" fontId="1" fillId="3" borderId="55" xfId="12" applyNumberFormat="1" applyFont="1" applyFill="1" applyBorder="1" applyAlignment="1">
      <alignment horizontal="right" vertical="center"/>
    </xf>
    <xf numFmtId="0" fontId="1" fillId="3" borderId="55" xfId="12" applyFont="1" applyFill="1" applyBorder="1" applyAlignment="1">
      <alignment horizontal="left" vertical="center"/>
    </xf>
    <xf numFmtId="0" fontId="1" fillId="3" borderId="0" xfId="12" quotePrefix="1" applyFont="1" applyFill="1" applyBorder="1" applyAlignment="1">
      <alignment horizontal="left" vertical="center" indent="1"/>
    </xf>
    <xf numFmtId="0" fontId="1" fillId="5" borderId="10" xfId="12" applyFont="1" applyFill="1" applyBorder="1" applyAlignment="1">
      <alignment horizontal="right" vertical="center"/>
    </xf>
    <xf numFmtId="0" fontId="1" fillId="3" borderId="10" xfId="12" quotePrefix="1" applyFont="1" applyFill="1" applyBorder="1" applyAlignment="1">
      <alignment horizontal="left" vertical="center" indent="1"/>
    </xf>
    <xf numFmtId="0" fontId="1" fillId="5" borderId="0" xfId="12" applyFont="1" applyFill="1" applyBorder="1" applyAlignment="1">
      <alignment horizontal="right" vertical="center"/>
    </xf>
    <xf numFmtId="0" fontId="1" fillId="5" borderId="55" xfId="12" applyFont="1" applyFill="1" applyBorder="1" applyAlignment="1">
      <alignment horizontal="right" vertical="center"/>
    </xf>
    <xf numFmtId="0" fontId="20" fillId="5" borderId="10" xfId="12" quotePrefix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right" vertical="center"/>
    </xf>
    <xf numFmtId="3" fontId="1" fillId="3" borderId="0" xfId="12" applyNumberFormat="1" applyFont="1" applyFill="1" applyBorder="1" applyAlignment="1">
      <alignment horizontal="right" vertical="center"/>
    </xf>
    <xf numFmtId="3" fontId="20" fillId="5" borderId="10" xfId="12" applyNumberFormat="1" applyFont="1" applyFill="1" applyBorder="1" applyAlignment="1">
      <alignment horizontal="right" vertical="center"/>
    </xf>
    <xf numFmtId="0" fontId="20" fillId="5" borderId="0" xfId="12" applyFont="1" applyFill="1" applyBorder="1" applyAlignment="1">
      <alignment horizontal="left" vertical="center"/>
    </xf>
    <xf numFmtId="3" fontId="20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Border="1" applyAlignment="1">
      <alignment horizontal="right" vertical="center"/>
    </xf>
    <xf numFmtId="3" fontId="1" fillId="5" borderId="0" xfId="12" applyNumberFormat="1" applyFont="1" applyFill="1" applyAlignment="1">
      <alignment horizontal="right" vertical="center"/>
    </xf>
    <xf numFmtId="0" fontId="0" fillId="5" borderId="0" xfId="0" applyFill="1" applyAlignment="1">
      <alignment vertical="center"/>
    </xf>
    <xf numFmtId="3" fontId="1" fillId="5" borderId="55" xfId="12" applyNumberFormat="1" applyFont="1" applyFill="1" applyBorder="1" applyAlignment="1">
      <alignment horizontal="right" vertical="center"/>
    </xf>
    <xf numFmtId="0" fontId="120" fillId="5" borderId="65" xfId="73" applyFont="1" applyFill="1" applyBorder="1" applyAlignment="1">
      <alignment vertical="center"/>
    </xf>
    <xf numFmtId="0" fontId="134" fillId="2" borderId="10" xfId="0" applyFont="1" applyFill="1" applyBorder="1"/>
    <xf numFmtId="0" fontId="9" fillId="2" borderId="68" xfId="19" applyFont="1" applyFill="1" applyBorder="1" applyAlignment="1">
      <alignment horizontal="left" vertical="center" wrapText="1" indent="1" readingOrder="1"/>
    </xf>
    <xf numFmtId="9" fontId="1" fillId="0" borderId="22" xfId="19" applyNumberFormat="1" applyFont="1" applyBorder="1" applyAlignment="1">
      <alignment horizontal="right" vertical="center"/>
    </xf>
    <xf numFmtId="9" fontId="1" fillId="0" borderId="23" xfId="19" applyNumberFormat="1" applyFont="1" applyBorder="1" applyAlignment="1">
      <alignment horizontal="right" vertical="center"/>
    </xf>
    <xf numFmtId="9" fontId="1" fillId="0" borderId="3" xfId="19" applyNumberFormat="1" applyFont="1" applyBorder="1" applyAlignment="1">
      <alignment horizontal="right" vertical="center"/>
    </xf>
    <xf numFmtId="9" fontId="1" fillId="0" borderId="24" xfId="19" applyNumberFormat="1" applyFont="1" applyBorder="1" applyAlignment="1">
      <alignment horizontal="right" vertical="center"/>
    </xf>
    <xf numFmtId="9" fontId="1" fillId="0" borderId="25" xfId="19" applyNumberFormat="1" applyFont="1" applyBorder="1" applyAlignment="1">
      <alignment horizontal="right" vertical="center"/>
    </xf>
    <xf numFmtId="9" fontId="1" fillId="0" borderId="0" xfId="19" applyNumberFormat="1" applyFont="1" applyBorder="1" applyAlignment="1">
      <alignment horizontal="right" vertical="center"/>
    </xf>
    <xf numFmtId="0" fontId="1" fillId="0" borderId="0" xfId="19" applyFont="1" applyBorder="1" applyAlignment="1">
      <alignment horizontal="right" vertical="center"/>
    </xf>
    <xf numFmtId="0" fontId="1" fillId="0" borderId="0" xfId="19" applyFont="1" applyFill="1" applyBorder="1" applyAlignment="1">
      <alignment horizontal="right" vertical="center"/>
    </xf>
    <xf numFmtId="0" fontId="9" fillId="0" borderId="26" xfId="21" applyFont="1" applyBorder="1" applyAlignment="1">
      <alignment horizontal="right"/>
    </xf>
    <xf numFmtId="0" fontId="9" fillId="0" borderId="39" xfId="21" applyFont="1" applyBorder="1" applyAlignment="1">
      <alignment horizontal="right"/>
    </xf>
    <xf numFmtId="0" fontId="1" fillId="0" borderId="24" xfId="19" applyFont="1" applyBorder="1"/>
    <xf numFmtId="0" fontId="1" fillId="0" borderId="25" xfId="19" applyFont="1" applyBorder="1"/>
    <xf numFmtId="0" fontId="1" fillId="0" borderId="0" xfId="19" applyFont="1" applyBorder="1"/>
    <xf numFmtId="0" fontId="1" fillId="0" borderId="0" xfId="19" applyFont="1" applyFill="1" applyBorder="1" applyAlignment="1">
      <alignment horizontal="left" indent="1"/>
    </xf>
    <xf numFmtId="9" fontId="1" fillId="0" borderId="32" xfId="19" applyNumberFormat="1" applyFont="1" applyBorder="1" applyAlignment="1">
      <alignment horizontal="right" vertical="center"/>
    </xf>
    <xf numFmtId="0" fontId="1" fillId="0" borderId="24" xfId="19" applyFont="1" applyBorder="1" applyAlignment="1">
      <alignment horizontal="right" vertical="center"/>
    </xf>
    <xf numFmtId="3" fontId="1" fillId="0" borderId="25" xfId="19" applyNumberFormat="1" applyFont="1" applyBorder="1" applyAlignment="1">
      <alignment horizontal="right" vertical="center"/>
    </xf>
    <xf numFmtId="3" fontId="1" fillId="0" borderId="0" xfId="19" applyNumberFormat="1" applyFont="1" applyBorder="1" applyAlignment="1">
      <alignment horizontal="right" vertical="center"/>
    </xf>
    <xf numFmtId="1" fontId="1" fillId="0" borderId="24" xfId="19" applyNumberFormat="1" applyFont="1" applyBorder="1" applyAlignment="1">
      <alignment horizontal="right" vertical="center"/>
    </xf>
    <xf numFmtId="1" fontId="1" fillId="0" borderId="25" xfId="19" applyNumberFormat="1" applyFont="1" applyBorder="1" applyAlignment="1">
      <alignment horizontal="right" vertical="center"/>
    </xf>
    <xf numFmtId="1" fontId="1" fillId="0" borderId="0" xfId="19" applyNumberFormat="1" applyFont="1" applyBorder="1" applyAlignment="1">
      <alignment horizontal="right" vertical="center"/>
    </xf>
    <xf numFmtId="0" fontId="1" fillId="0" borderId="25" xfId="19" applyFont="1" applyBorder="1" applyAlignment="1">
      <alignment horizontal="right" vertical="center"/>
    </xf>
    <xf numFmtId="9" fontId="1" fillId="0" borderId="22" xfId="21" applyNumberFormat="1" applyFont="1" applyBorder="1"/>
    <xf numFmtId="9" fontId="1" fillId="0" borderId="3" xfId="21" applyNumberFormat="1" applyFont="1" applyBorder="1"/>
    <xf numFmtId="167" fontId="1" fillId="0" borderId="0" xfId="21" applyNumberFormat="1" applyFont="1" applyFill="1" applyAlignment="1">
      <alignment horizontal="right" vertical="center" indent="1"/>
    </xf>
    <xf numFmtId="9" fontId="1" fillId="0" borderId="24" xfId="21" applyNumberFormat="1" applyFont="1" applyBorder="1"/>
    <xf numFmtId="9" fontId="1" fillId="0" borderId="0" xfId="21" applyNumberFormat="1" applyFont="1"/>
    <xf numFmtId="167" fontId="6" fillId="0" borderId="0" xfId="21" applyNumberFormat="1" applyFont="1" applyFill="1" applyAlignment="1">
      <alignment horizontal="right" vertical="center" indent="1"/>
    </xf>
    <xf numFmtId="0" fontId="1" fillId="0" borderId="24" xfId="21" applyFont="1" applyBorder="1"/>
    <xf numFmtId="0" fontId="1" fillId="0" borderId="1" xfId="21" applyFont="1" applyBorder="1"/>
    <xf numFmtId="167" fontId="128" fillId="0" borderId="0" xfId="21" applyNumberFormat="1" applyFont="1" applyFill="1" applyAlignment="1">
      <alignment horizontal="right" vertical="center" indent="1"/>
    </xf>
    <xf numFmtId="9" fontId="1" fillId="0" borderId="29" xfId="21" applyNumberFormat="1" applyFont="1" applyBorder="1"/>
    <xf numFmtId="0" fontId="1" fillId="0" borderId="0" xfId="21" applyFont="1" applyFill="1" applyAlignment="1">
      <alignment horizontal="right" vertical="center" indent="1"/>
    </xf>
    <xf numFmtId="0" fontId="129" fillId="0" borderId="0" xfId="21" applyFont="1" applyFill="1" applyAlignment="1">
      <alignment horizontal="right" vertical="center" indent="1"/>
    </xf>
    <xf numFmtId="9" fontId="6" fillId="0" borderId="0" xfId="19" applyNumberFormat="1" applyFont="1" applyFill="1" applyBorder="1" applyAlignment="1">
      <alignment horizontal="right" vertical="center"/>
    </xf>
    <xf numFmtId="0" fontId="1" fillId="0" borderId="0" xfId="17" applyFont="1" applyFill="1" applyBorder="1" applyAlignment="1">
      <alignment horizontal="left" vertical="center" indent="1"/>
    </xf>
    <xf numFmtId="0" fontId="1" fillId="0" borderId="0" xfId="17" applyFont="1"/>
    <xf numFmtId="0" fontId="1" fillId="0" borderId="24" xfId="17" applyFont="1" applyBorder="1"/>
    <xf numFmtId="0" fontId="1" fillId="0" borderId="25" xfId="17" applyFont="1" applyBorder="1"/>
    <xf numFmtId="0" fontId="1" fillId="0" borderId="0" xfId="17" applyFont="1" applyBorder="1"/>
    <xf numFmtId="0" fontId="1" fillId="0" borderId="0" xfId="17" applyFont="1" applyFill="1" applyBorder="1" applyAlignment="1">
      <alignment horizontal="left" indent="1"/>
    </xf>
    <xf numFmtId="9" fontId="1" fillId="0" borderId="24" xfId="17" applyNumberFormat="1" applyFont="1" applyBorder="1" applyAlignment="1">
      <alignment horizontal="right" vertical="center"/>
    </xf>
    <xf numFmtId="9" fontId="1" fillId="0" borderId="25" xfId="17" applyNumberFormat="1" applyFont="1" applyBorder="1" applyAlignment="1">
      <alignment horizontal="right" vertical="center"/>
    </xf>
    <xf numFmtId="0" fontId="1" fillId="0" borderId="24" xfId="17" applyFont="1" applyBorder="1" applyAlignment="1">
      <alignment horizontal="right" vertical="center"/>
    </xf>
    <xf numFmtId="3" fontId="1" fillId="0" borderId="25" xfId="17" applyNumberFormat="1" applyFont="1" applyBorder="1" applyAlignment="1">
      <alignment horizontal="right" vertical="center"/>
    </xf>
    <xf numFmtId="3" fontId="1" fillId="0" borderId="0" xfId="17" applyNumberFormat="1" applyFont="1" applyBorder="1" applyAlignment="1">
      <alignment horizontal="right" vertical="center"/>
    </xf>
    <xf numFmtId="1" fontId="1" fillId="0" borderId="24" xfId="17" applyNumberFormat="1" applyFont="1" applyBorder="1" applyAlignment="1">
      <alignment horizontal="right" vertical="center"/>
    </xf>
    <xf numFmtId="1" fontId="1" fillId="0" borderId="25" xfId="17" applyNumberFormat="1" applyFont="1" applyBorder="1" applyAlignment="1">
      <alignment horizontal="right" vertical="center"/>
    </xf>
    <xf numFmtId="1" fontId="1" fillId="0" borderId="0" xfId="17" applyNumberFormat="1" applyFont="1" applyBorder="1" applyAlignment="1">
      <alignment horizontal="right" vertical="center"/>
    </xf>
    <xf numFmtId="0" fontId="1" fillId="0" borderId="25" xfId="17" applyFont="1" applyBorder="1" applyAlignment="1">
      <alignment horizontal="right" vertical="center"/>
    </xf>
    <xf numFmtId="0" fontId="1" fillId="0" borderId="0" xfId="17" applyFont="1" applyBorder="1" applyAlignment="1">
      <alignment horizontal="right" vertical="center"/>
    </xf>
    <xf numFmtId="9" fontId="1" fillId="0" borderId="0" xfId="17" applyNumberFormat="1" applyFont="1" applyBorder="1" applyAlignment="1">
      <alignment horizontal="right" vertical="center"/>
    </xf>
    <xf numFmtId="0" fontId="1" fillId="0" borderId="0" xfId="17" applyFont="1" applyAlignment="1">
      <alignment horizontal="left" vertical="center" indent="1"/>
    </xf>
    <xf numFmtId="0" fontId="1" fillId="0" borderId="24" xfId="17" applyFont="1" applyFill="1" applyBorder="1" applyAlignment="1">
      <alignment horizontal="right" vertical="center" indent="1"/>
    </xf>
    <xf numFmtId="0" fontId="1" fillId="0" borderId="32" xfId="17" applyFont="1" applyFill="1" applyBorder="1" applyAlignment="1">
      <alignment horizontal="right" vertical="center" indent="1"/>
    </xf>
    <xf numFmtId="0" fontId="1" fillId="0" borderId="24" xfId="17" applyFont="1" applyFill="1" applyBorder="1" applyAlignment="1">
      <alignment horizontal="right" vertical="center"/>
    </xf>
    <xf numFmtId="0" fontId="1" fillId="0" borderId="0" xfId="17" applyFont="1" applyFill="1" applyAlignment="1">
      <alignment horizontal="right" vertical="center"/>
    </xf>
    <xf numFmtId="0" fontId="1" fillId="0" borderId="24" xfId="17" applyFont="1" applyFill="1" applyBorder="1" applyAlignment="1">
      <alignment horizontal="right" vertical="center" indent="1" readingOrder="1"/>
    </xf>
    <xf numFmtId="0" fontId="1" fillId="0" borderId="32" xfId="17" applyFont="1" applyFill="1" applyBorder="1" applyAlignment="1">
      <alignment horizontal="right" vertical="center" indent="1" readingOrder="1"/>
    </xf>
    <xf numFmtId="0" fontId="1" fillId="0" borderId="0" xfId="17" applyFont="1" applyAlignment="1">
      <alignment horizontal="right" vertical="center" indent="1"/>
    </xf>
    <xf numFmtId="9" fontId="6" fillId="0" borderId="0" xfId="8" applyNumberFormat="1" applyFont="1" applyFill="1" applyBorder="1" applyAlignment="1" applyProtection="1">
      <alignment horizontal="right" vertical="center"/>
      <protection hidden="1"/>
    </xf>
    <xf numFmtId="9" fontId="9" fillId="2" borderId="0" xfId="9" applyFont="1" applyFill="1" applyBorder="1" applyAlignment="1" applyProtection="1">
      <alignment horizontal="right" vertical="center" indent="1"/>
      <protection hidden="1"/>
    </xf>
    <xf numFmtId="9" fontId="6" fillId="0" borderId="0" xfId="9" applyFont="1" applyFill="1" applyBorder="1" applyAlignment="1" applyProtection="1">
      <alignment horizontal="right" vertical="center"/>
      <protection hidden="1"/>
    </xf>
    <xf numFmtId="165" fontId="1" fillId="0" borderId="0" xfId="69" applyNumberFormat="1" applyFont="1" applyFill="1" applyAlignment="1">
      <alignment horizontal="right"/>
    </xf>
    <xf numFmtId="9" fontId="137" fillId="0" borderId="0" xfId="87" applyNumberFormat="1" applyAlignment="1">
      <alignment horizontal="left"/>
    </xf>
    <xf numFmtId="9" fontId="138" fillId="0" borderId="0" xfId="87" applyNumberFormat="1" applyFont="1" applyAlignment="1">
      <alignment horizontal="left"/>
    </xf>
    <xf numFmtId="3" fontId="1" fillId="3" borderId="3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Border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0" fontId="1" fillId="3" borderId="0" xfId="0" applyFont="1" applyFill="1" applyAlignment="1">
      <alignment vertical="center"/>
    </xf>
    <xf numFmtId="3" fontId="1" fillId="3" borderId="0" xfId="0" applyNumberFormat="1" applyFont="1" applyFill="1" applyBorder="1" applyAlignment="1">
      <alignment horizontal="right"/>
    </xf>
    <xf numFmtId="3" fontId="9" fillId="3" borderId="0" xfId="0" applyNumberFormat="1" applyFont="1" applyFill="1" applyAlignment="1">
      <alignment vertical="center" wrapText="1"/>
    </xf>
    <xf numFmtId="3" fontId="6" fillId="0" borderId="0" xfId="88" applyNumberFormat="1" applyFont="1" applyAlignment="1">
      <alignment horizontal="left" vertical="top" indent="2"/>
    </xf>
    <xf numFmtId="0" fontId="136" fillId="0" borderId="0" xfId="0" applyFont="1"/>
    <xf numFmtId="3" fontId="9" fillId="0" borderId="0" xfId="88" applyNumberFormat="1" applyFont="1" applyAlignment="1">
      <alignment horizontal="left" vertical="top"/>
    </xf>
    <xf numFmtId="3" fontId="9" fillId="0" borderId="0" xfId="88" applyNumberFormat="1" applyFont="1" applyAlignment="1">
      <alignment vertical="top"/>
    </xf>
    <xf numFmtId="3" fontId="9" fillId="0" borderId="0" xfId="88" applyNumberFormat="1" applyFont="1"/>
    <xf numFmtId="0" fontId="1" fillId="0" borderId="0" xfId="0" applyFont="1" applyFill="1" applyBorder="1"/>
    <xf numFmtId="173" fontId="1" fillId="0" borderId="0" xfId="0" applyNumberFormat="1" applyFont="1" applyFill="1" applyBorder="1"/>
    <xf numFmtId="173" fontId="1" fillId="0" borderId="0" xfId="0" applyNumberFormat="1" applyFont="1" applyFill="1" applyBorder="1" applyAlignment="1">
      <alignment vertical="center"/>
    </xf>
    <xf numFmtId="173" fontId="1" fillId="3" borderId="0" xfId="0" applyNumberFormat="1" applyFont="1" applyFill="1" applyBorder="1" applyAlignment="1">
      <alignment vertical="center"/>
    </xf>
    <xf numFmtId="0" fontId="15" fillId="3" borderId="0" xfId="5" applyFont="1" applyFill="1" applyBorder="1">
      <alignment vertical="top"/>
    </xf>
    <xf numFmtId="0" fontId="1" fillId="3" borderId="0" xfId="0" applyFont="1" applyFill="1" applyAlignment="1"/>
    <xf numFmtId="0" fontId="1" fillId="3" borderId="0" xfId="0" applyFont="1" applyFill="1" applyBorder="1"/>
    <xf numFmtId="0" fontId="15" fillId="3" borderId="0" xfId="5" applyFont="1" applyFill="1" applyAlignment="1">
      <alignment vertical="center"/>
    </xf>
    <xf numFmtId="3" fontId="2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readingOrder="1"/>
    </xf>
    <xf numFmtId="0" fontId="1" fillId="3" borderId="0" xfId="0" applyFont="1" applyFill="1" applyAlignment="1">
      <alignment vertical="center" readingOrder="1"/>
    </xf>
    <xf numFmtId="3" fontId="1" fillId="0" borderId="0" xfId="0" applyNumberFormat="1" applyFont="1" applyFill="1" applyBorder="1" applyAlignment="1">
      <alignment horizontal="right" vertical="center"/>
    </xf>
    <xf numFmtId="0" fontId="135" fillId="3" borderId="0" xfId="0" applyFont="1" applyFill="1"/>
    <xf numFmtId="0" fontId="1" fillId="3" borderId="0" xfId="0" applyFont="1" applyFill="1" applyAlignment="1" applyProtection="1">
      <protection locked="0"/>
    </xf>
    <xf numFmtId="0" fontId="1" fillId="3" borderId="0" xfId="0" applyFont="1" applyFill="1" applyBorder="1" applyProtection="1">
      <protection locked="0"/>
    </xf>
    <xf numFmtId="3" fontId="1" fillId="3" borderId="0" xfId="0" applyNumberFormat="1" applyFont="1" applyFill="1" applyAlignment="1">
      <alignment vertical="center"/>
    </xf>
    <xf numFmtId="3" fontId="1" fillId="3" borderId="0" xfId="0" applyNumberFormat="1" applyFont="1" applyFill="1" applyAlignment="1" applyProtection="1">
      <alignment vertical="center"/>
      <protection locked="0"/>
    </xf>
    <xf numFmtId="3" fontId="1" fillId="3" borderId="10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 applyProtection="1">
      <alignment vertical="center"/>
      <protection locked="0"/>
    </xf>
    <xf numFmtId="3" fontId="1" fillId="3" borderId="65" xfId="0" applyNumberFormat="1" applyFont="1" applyFill="1" applyBorder="1" applyAlignment="1">
      <alignment vertical="center"/>
    </xf>
    <xf numFmtId="3" fontId="1" fillId="3" borderId="10" xfId="0" applyNumberFormat="1" applyFont="1" applyFill="1" applyBorder="1" applyAlignment="1">
      <alignment horizontal="right"/>
    </xf>
    <xf numFmtId="3" fontId="1" fillId="3" borderId="10" xfId="0" applyNumberFormat="1" applyFont="1" applyFill="1" applyBorder="1" applyAlignment="1" applyProtection="1">
      <alignment horizontal="right"/>
      <protection locked="0"/>
    </xf>
    <xf numFmtId="3" fontId="1" fillId="3" borderId="0" xfId="0" applyNumberFormat="1" applyFont="1" applyFill="1" applyAlignment="1">
      <alignment horizontal="right"/>
    </xf>
    <xf numFmtId="3" fontId="1" fillId="3" borderId="0" xfId="0" applyNumberFormat="1" applyFont="1" applyFill="1" applyAlignment="1" applyProtection="1">
      <alignment horizontal="right"/>
      <protection locked="0"/>
    </xf>
    <xf numFmtId="0" fontId="1" fillId="3" borderId="0" xfId="0" applyFont="1" applyFill="1" applyAlignment="1">
      <alignment horizontal="center"/>
    </xf>
    <xf numFmtId="49" fontId="9" fillId="3" borderId="0" xfId="5" applyNumberFormat="1" applyFont="1" applyFill="1" applyBorder="1" applyAlignment="1" applyProtection="1">
      <alignment horizontal="right"/>
      <protection locked="0"/>
    </xf>
    <xf numFmtId="3" fontId="9" fillId="3" borderId="0" xfId="0" applyNumberFormat="1" applyFont="1" applyFill="1" applyBorder="1" applyAlignment="1" applyProtection="1">
      <alignment horizontal="right" vertical="center"/>
      <protection locked="0"/>
    </xf>
    <xf numFmtId="3" fontId="9" fillId="3" borderId="55" xfId="5" applyNumberFormat="1" applyFont="1" applyFill="1" applyBorder="1" applyAlignment="1" applyProtection="1">
      <alignment horizontal="right"/>
      <protection locked="0"/>
    </xf>
    <xf numFmtId="167" fontId="1" fillId="0" borderId="0" xfId="53" applyNumberFormat="1" applyFont="1" applyFill="1" applyAlignment="1">
      <alignment horizontal="center" vertical="center"/>
    </xf>
    <xf numFmtId="0" fontId="1" fillId="0" borderId="0" xfId="27" applyFont="1" applyAlignment="1">
      <alignment horizontal="left" vertical="center" indent="1"/>
    </xf>
    <xf numFmtId="167" fontId="1" fillId="0" borderId="4" xfId="53" applyNumberFormat="1" applyFont="1" applyBorder="1" applyAlignment="1">
      <alignment horizontal="center" vertical="center"/>
    </xf>
    <xf numFmtId="0" fontId="1" fillId="0" borderId="4" xfId="27" applyFont="1" applyBorder="1" applyAlignment="1">
      <alignment horizontal="left" vertical="center" wrapText="1" indent="1"/>
    </xf>
    <xf numFmtId="167" fontId="103" fillId="0" borderId="0" xfId="27" applyNumberFormat="1" applyFont="1" applyFill="1" applyAlignment="1">
      <alignment horizontal="center" vertical="center"/>
    </xf>
    <xf numFmtId="167" fontId="28" fillId="0" borderId="0" xfId="53" applyNumberFormat="1" applyFont="1" applyFill="1" applyAlignment="1">
      <alignment horizontal="center" vertical="center"/>
    </xf>
    <xf numFmtId="0" fontId="1" fillId="0" borderId="0" xfId="27" applyFont="1" applyAlignment="1">
      <alignment horizontal="left" vertical="center" wrapText="1" indent="1"/>
    </xf>
    <xf numFmtId="167" fontId="1" fillId="0" borderId="0" xfId="53" applyNumberFormat="1" applyFont="1" applyAlignment="1">
      <alignment horizontal="center" vertical="center"/>
    </xf>
    <xf numFmtId="0" fontId="1" fillId="0" borderId="0" xfId="27" applyFont="1"/>
    <xf numFmtId="167" fontId="32" fillId="2" borderId="0" xfId="53" applyNumberFormat="1" applyFont="1" applyFill="1" applyAlignment="1">
      <alignment horizontal="center" vertical="center"/>
    </xf>
    <xf numFmtId="0" fontId="1" fillId="0" borderId="0" xfId="27" applyFont="1" applyFill="1" applyBorder="1" applyAlignment="1">
      <alignment vertical="center"/>
    </xf>
    <xf numFmtId="167" fontId="28" fillId="0" borderId="4" xfId="53" applyNumberFormat="1" applyFont="1" applyBorder="1" applyAlignment="1">
      <alignment horizontal="center" vertical="center"/>
    </xf>
    <xf numFmtId="167" fontId="1" fillId="0" borderId="0" xfId="27" applyNumberFormat="1" applyFont="1" applyAlignment="1">
      <alignment horizontal="center" vertical="center"/>
    </xf>
    <xf numFmtId="167" fontId="28" fillId="0" borderId="0" xfId="27" applyNumberFormat="1" applyFont="1" applyAlignment="1">
      <alignment horizontal="center" vertical="center"/>
    </xf>
    <xf numFmtId="0" fontId="1" fillId="0" borderId="0" xfId="27" quotePrefix="1" applyFont="1" applyAlignment="1">
      <alignment horizontal="left" vertical="center" wrapText="1" indent="1"/>
    </xf>
    <xf numFmtId="3" fontId="1" fillId="0" borderId="0" xfId="27" applyNumberFormat="1" applyFont="1" applyAlignment="1">
      <alignment horizontal="left" vertical="center" indent="1"/>
    </xf>
    <xf numFmtId="166" fontId="1" fillId="0" borderId="0" xfId="27" applyNumberFormat="1" applyFont="1" applyAlignment="1">
      <alignment horizontal="center" vertical="center"/>
    </xf>
    <xf numFmtId="0" fontId="63" fillId="0" borderId="0" xfId="27" applyFont="1" applyAlignment="1">
      <alignment horizontal="center"/>
    </xf>
    <xf numFmtId="167" fontId="1" fillId="0" borderId="0" xfId="27" applyNumberFormat="1" applyFont="1" applyFill="1" applyBorder="1" applyAlignment="1">
      <alignment horizontal="center" vertical="center"/>
    </xf>
    <xf numFmtId="175" fontId="1" fillId="0" borderId="0" xfId="53" applyNumberFormat="1" applyFont="1" applyFill="1" applyBorder="1" applyAlignment="1">
      <alignment horizontal="right" vertical="center" indent="1"/>
    </xf>
    <xf numFmtId="167" fontId="1" fillId="0" borderId="0" xfId="53" applyNumberFormat="1" applyFont="1" applyFill="1" applyBorder="1" applyAlignment="1">
      <alignment horizontal="center" vertical="center"/>
    </xf>
    <xf numFmtId="0" fontId="63" fillId="0" borderId="0" xfId="27" applyFont="1" applyAlignment="1">
      <alignment vertical="center"/>
    </xf>
    <xf numFmtId="0" fontId="1" fillId="0" borderId="0" xfId="27" applyFont="1" applyAlignment="1">
      <alignment vertical="center"/>
    </xf>
    <xf numFmtId="0" fontId="1" fillId="0" borderId="0" xfId="27" applyFont="1" applyAlignment="1">
      <alignment vertical="center" wrapText="1"/>
    </xf>
    <xf numFmtId="0" fontId="63" fillId="0" borderId="0" xfId="27" applyFont="1" applyFill="1" applyAlignment="1">
      <alignment vertical="center"/>
    </xf>
    <xf numFmtId="167" fontId="1" fillId="0" borderId="0" xfId="27" applyNumberFormat="1" applyFont="1" applyFill="1" applyAlignment="1">
      <alignment vertical="center"/>
    </xf>
    <xf numFmtId="0" fontId="63" fillId="0" borderId="0" xfId="27" applyFont="1" applyFill="1"/>
    <xf numFmtId="0" fontId="1" fillId="2" borderId="0" xfId="27" applyFont="1" applyFill="1"/>
    <xf numFmtId="3" fontId="1" fillId="2" borderId="0" xfId="0" applyNumberFormat="1" applyFont="1" applyFill="1" applyBorder="1" applyAlignment="1">
      <alignment vertical="top"/>
    </xf>
    <xf numFmtId="178" fontId="1" fillId="0" borderId="0" xfId="72" applyNumberFormat="1" applyFont="1" applyAlignment="1">
      <alignment vertical="top"/>
    </xf>
    <xf numFmtId="0" fontId="1" fillId="0" borderId="0" xfId="27" applyFont="1" applyFill="1"/>
    <xf numFmtId="3" fontId="1" fillId="0" borderId="0" xfId="0" applyNumberFormat="1" applyFont="1" applyFill="1" applyBorder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28" fillId="0" borderId="0" xfId="27" applyFont="1" applyAlignment="1">
      <alignment horizontal="right" vertical="center" indent="1"/>
    </xf>
    <xf numFmtId="167" fontId="63" fillId="0" borderId="0" xfId="27" applyNumberFormat="1" applyFont="1" applyAlignment="1">
      <alignment horizontal="center"/>
    </xf>
    <xf numFmtId="167" fontId="32" fillId="0" borderId="0" xfId="53" applyNumberFormat="1" applyFont="1" applyFill="1" applyBorder="1" applyAlignment="1">
      <alignment horizontal="right" vertical="center" indent="1"/>
    </xf>
    <xf numFmtId="175" fontId="106" fillId="0" borderId="0" xfId="53" applyNumberFormat="1" applyFont="1" applyFill="1" applyBorder="1" applyAlignment="1">
      <alignment horizontal="right" vertical="center" indent="1"/>
    </xf>
    <xf numFmtId="176" fontId="28" fillId="0" borderId="0" xfId="53" applyNumberFormat="1" applyFont="1" applyFill="1" applyBorder="1" applyAlignment="1">
      <alignment horizontal="right" vertical="center" indent="1"/>
    </xf>
    <xf numFmtId="178" fontId="1" fillId="0" borderId="0" xfId="72" applyNumberFormat="1" applyFont="1" applyFill="1" applyBorder="1" applyAlignment="1">
      <alignment vertical="top"/>
    </xf>
    <xf numFmtId="3" fontId="1" fillId="0" borderId="0" xfId="0" quotePrefix="1" applyNumberFormat="1" applyFont="1" applyFill="1" applyAlignment="1">
      <alignment vertical="top" wrapText="1"/>
    </xf>
    <xf numFmtId="175" fontId="1" fillId="0" borderId="0" xfId="53" applyNumberFormat="1" applyFont="1" applyAlignment="1">
      <alignment horizontal="right" vertical="center" indent="1"/>
    </xf>
    <xf numFmtId="0" fontId="1" fillId="0" borderId="0" xfId="0" applyFont="1" applyFill="1"/>
    <xf numFmtId="176" fontId="106" fillId="0" borderId="0" xfId="53" applyNumberFormat="1" applyFont="1" applyFill="1" applyBorder="1" applyAlignment="1">
      <alignment horizontal="right" vertical="center" indent="1"/>
    </xf>
    <xf numFmtId="0" fontId="1" fillId="0" borderId="0" xfId="27" applyFont="1" applyAlignment="1">
      <alignment horizontal="center"/>
    </xf>
    <xf numFmtId="3" fontId="1" fillId="0" borderId="0" xfId="0" applyNumberFormat="1" applyFont="1" applyBorder="1" applyAlignment="1">
      <alignment vertical="top"/>
    </xf>
    <xf numFmtId="3" fontId="1" fillId="0" borderId="65" xfId="0" applyNumberFormat="1" applyFont="1" applyBorder="1" applyAlignment="1">
      <alignment horizontal="right" wrapText="1"/>
    </xf>
    <xf numFmtId="3" fontId="1" fillId="0" borderId="65" xfId="0" applyNumberFormat="1" applyFont="1" applyBorder="1" applyAlignment="1">
      <alignment horizontal="left" wrapText="1"/>
    </xf>
    <xf numFmtId="3" fontId="1" fillId="0" borderId="10" xfId="0" applyNumberFormat="1" applyFont="1" applyBorder="1" applyAlignment="1">
      <alignment wrapText="1"/>
    </xf>
    <xf numFmtId="3" fontId="1" fillId="0" borderId="10" xfId="0" applyNumberFormat="1" applyFont="1" applyBorder="1" applyAlignment="1">
      <alignment horizontal="center" wrapText="1"/>
    </xf>
    <xf numFmtId="3" fontId="1" fillId="0" borderId="10" xfId="0" applyNumberFormat="1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13" fillId="3" borderId="0" xfId="62" applyFont="1" applyFill="1" applyAlignment="1">
      <alignment vertical="center"/>
    </xf>
    <xf numFmtId="0" fontId="13" fillId="3" borderId="0" xfId="62" applyFont="1" applyFill="1"/>
    <xf numFmtId="0" fontId="79" fillId="0" borderId="0" xfId="62" applyFont="1" applyFill="1" applyAlignment="1"/>
    <xf numFmtId="0" fontId="63" fillId="0" borderId="0" xfId="0" applyFont="1" applyAlignment="1"/>
    <xf numFmtId="0" fontId="139" fillId="0" borderId="0" xfId="0" applyFont="1" applyAlignment="1"/>
    <xf numFmtId="0" fontId="0" fillId="0" borderId="0" xfId="0" applyAlignment="1"/>
    <xf numFmtId="0" fontId="40" fillId="0" borderId="0" xfId="4" applyFont="1"/>
    <xf numFmtId="0" fontId="6" fillId="3" borderId="0" xfId="5" applyFont="1" applyFill="1" applyBorder="1" applyAlignment="1">
      <alignment horizontal="left" vertical="center" wrapText="1" indent="1"/>
    </xf>
    <xf numFmtId="0" fontId="9" fillId="3" borderId="3" xfId="5" applyFont="1" applyFill="1" applyBorder="1" applyAlignment="1">
      <alignment horizontal="right" wrapText="1"/>
    </xf>
    <xf numFmtId="0" fontId="15" fillId="3" borderId="0" xfId="0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9" fontId="6" fillId="0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>
      <alignment horizontal="right" vertical="center" wrapText="1" readingOrder="1"/>
    </xf>
    <xf numFmtId="9" fontId="6" fillId="3" borderId="0" xfId="0" applyNumberFormat="1" applyFont="1" applyFill="1" applyBorder="1" applyAlignment="1" applyProtection="1">
      <alignment horizontal="right" vertical="center" wrapText="1" readingOrder="1"/>
      <protection locked="0"/>
    </xf>
    <xf numFmtId="0" fontId="0" fillId="3" borderId="0" xfId="0" quotePrefix="1" applyFill="1"/>
    <xf numFmtId="9" fontId="11" fillId="3" borderId="0" xfId="0" applyNumberFormat="1" applyFont="1" applyFill="1" applyBorder="1" applyAlignment="1">
      <alignment horizontal="right" vertical="center" wrapText="1" readingOrder="1"/>
    </xf>
    <xf numFmtId="0" fontId="28" fillId="3" borderId="55" xfId="0" applyFont="1" applyFill="1" applyBorder="1"/>
    <xf numFmtId="0" fontId="1" fillId="0" borderId="0" xfId="44" applyFont="1"/>
    <xf numFmtId="0" fontId="1" fillId="0" borderId="0" xfId="44" applyFont="1" applyBorder="1"/>
    <xf numFmtId="0" fontId="1" fillId="0" borderId="0" xfId="44" applyFont="1" applyFill="1"/>
    <xf numFmtId="1" fontId="1" fillId="0" borderId="3" xfId="44" applyNumberFormat="1" applyFont="1" applyBorder="1" applyAlignment="1">
      <alignment horizontal="right" vertical="center" indent="1"/>
    </xf>
    <xf numFmtId="167" fontId="1" fillId="0" borderId="3" xfId="44" applyNumberFormat="1" applyFont="1" applyBorder="1" applyAlignment="1">
      <alignment horizontal="right" vertical="center" indent="1"/>
    </xf>
    <xf numFmtId="0" fontId="1" fillId="0" borderId="59" xfId="44" applyFont="1" applyBorder="1" applyAlignment="1">
      <alignment horizontal="right" vertical="center" indent="1"/>
    </xf>
    <xf numFmtId="167" fontId="1" fillId="0" borderId="59" xfId="44" applyNumberFormat="1" applyFont="1" applyBorder="1" applyAlignment="1">
      <alignment horizontal="right" vertical="center" indent="1"/>
    </xf>
    <xf numFmtId="1" fontId="1" fillId="0" borderId="0" xfId="44" applyNumberFormat="1" applyFont="1" applyFill="1" applyBorder="1" applyAlignment="1">
      <alignment horizontal="right" vertical="center" indent="1"/>
    </xf>
    <xf numFmtId="167" fontId="1" fillId="0" borderId="0" xfId="44" applyNumberFormat="1" applyFont="1" applyFill="1" applyBorder="1" applyAlignment="1">
      <alignment horizontal="right" vertical="center" indent="1"/>
    </xf>
    <xf numFmtId="0" fontId="1" fillId="0" borderId="0" xfId="44" applyFont="1" applyAlignment="1">
      <alignment horizontal="right" vertical="center" indent="1"/>
    </xf>
    <xf numFmtId="167" fontId="1" fillId="0" borderId="0" xfId="44" applyNumberFormat="1" applyFont="1" applyAlignment="1">
      <alignment horizontal="right" vertical="center" indent="1"/>
    </xf>
    <xf numFmtId="0" fontId="1" fillId="0" borderId="0" xfId="44" applyFont="1" applyFill="1" applyBorder="1" applyAlignment="1">
      <alignment horizontal="right" vertical="center" indent="1"/>
    </xf>
    <xf numFmtId="0" fontId="1" fillId="0" borderId="0" xfId="44" applyFont="1" applyFill="1" applyBorder="1" applyAlignment="1">
      <alignment horizontal="left" vertical="center" indent="1"/>
    </xf>
    <xf numFmtId="1" fontId="1" fillId="0" borderId="3" xfId="44" applyNumberFormat="1" applyFont="1" applyFill="1" applyBorder="1" applyAlignment="1">
      <alignment horizontal="right" vertical="center" indent="1"/>
    </xf>
    <xf numFmtId="167" fontId="1" fillId="0" borderId="3" xfId="44" applyNumberFormat="1" applyFont="1" applyFill="1" applyBorder="1" applyAlignment="1">
      <alignment horizontal="right" vertical="center" indent="1"/>
    </xf>
    <xf numFmtId="1" fontId="1" fillId="0" borderId="0" xfId="44" applyNumberFormat="1" applyFont="1" applyBorder="1" applyAlignment="1">
      <alignment horizontal="right" vertical="center" indent="1"/>
    </xf>
    <xf numFmtId="0" fontId="1" fillId="0" borderId="0" xfId="44" applyFont="1" applyBorder="1" applyAlignment="1">
      <alignment horizontal="right" vertical="center" indent="1"/>
    </xf>
    <xf numFmtId="0" fontId="1" fillId="0" borderId="0" xfId="44" applyFont="1" applyBorder="1" applyAlignment="1">
      <alignment horizontal="left" vertical="center" indent="1"/>
    </xf>
    <xf numFmtId="0" fontId="1" fillId="0" borderId="0" xfId="31" applyFont="1"/>
    <xf numFmtId="0" fontId="1" fillId="0" borderId="0" xfId="31" applyFont="1" applyAlignment="1">
      <alignment horizontal="right"/>
    </xf>
    <xf numFmtId="0" fontId="1" fillId="3" borderId="0" xfId="31" applyFont="1" applyFill="1"/>
    <xf numFmtId="0" fontId="1" fillId="3" borderId="0" xfId="31" applyFont="1" applyFill="1" applyAlignment="1">
      <alignment horizontal="right"/>
    </xf>
    <xf numFmtId="0" fontId="1" fillId="3" borderId="0" xfId="31" applyFont="1" applyFill="1" applyBorder="1"/>
    <xf numFmtId="9" fontId="1" fillId="3" borderId="0" xfId="26" applyNumberFormat="1" applyFont="1" applyFill="1" applyBorder="1" applyAlignment="1">
      <alignment horizontal="right" vertical="center"/>
    </xf>
    <xf numFmtId="0" fontId="1" fillId="3" borderId="0" xfId="31" applyFont="1" applyFill="1" applyBorder="1" applyAlignment="1">
      <alignment horizontal="right"/>
    </xf>
    <xf numFmtId="9" fontId="1" fillId="3" borderId="22" xfId="26" applyNumberFormat="1" applyFont="1" applyFill="1" applyBorder="1" applyAlignment="1">
      <alignment horizontal="right" vertical="center"/>
    </xf>
    <xf numFmtId="9" fontId="1" fillId="3" borderId="31" xfId="26" applyNumberFormat="1" applyFont="1" applyFill="1" applyBorder="1" applyAlignment="1">
      <alignment horizontal="right" vertical="center"/>
    </xf>
    <xf numFmtId="0" fontId="1" fillId="3" borderId="0" xfId="31" applyFont="1" applyFill="1" applyBorder="1" applyAlignment="1">
      <alignment horizontal="left" vertical="center" indent="1"/>
    </xf>
    <xf numFmtId="9" fontId="1" fillId="3" borderId="24" xfId="26" applyNumberFormat="1" applyFont="1" applyFill="1" applyBorder="1" applyAlignment="1">
      <alignment horizontal="right" vertical="center"/>
    </xf>
    <xf numFmtId="9" fontId="1" fillId="3" borderId="32" xfId="26" applyNumberFormat="1" applyFont="1" applyFill="1" applyBorder="1" applyAlignment="1">
      <alignment horizontal="right" vertical="center"/>
    </xf>
    <xf numFmtId="0" fontId="1" fillId="3" borderId="24" xfId="26" applyFont="1" applyFill="1" applyBorder="1" applyAlignment="1">
      <alignment horizontal="right" vertical="center"/>
    </xf>
    <xf numFmtId="0" fontId="1" fillId="3" borderId="32" xfId="26" applyFont="1" applyFill="1" applyBorder="1" applyAlignment="1">
      <alignment horizontal="right" vertical="center"/>
    </xf>
    <xf numFmtId="0" fontId="1" fillId="3" borderId="0" xfId="31" applyFont="1" applyFill="1" applyAlignment="1">
      <alignment horizontal="left" vertical="center" indent="1"/>
    </xf>
    <xf numFmtId="9" fontId="1" fillId="3" borderId="24" xfId="26" quotePrefix="1" applyNumberFormat="1" applyFont="1" applyFill="1" applyBorder="1" applyAlignment="1">
      <alignment horizontal="right" vertical="center"/>
    </xf>
    <xf numFmtId="9" fontId="1" fillId="3" borderId="32" xfId="26" quotePrefix="1" applyNumberFormat="1" applyFont="1" applyFill="1" applyBorder="1" applyAlignment="1">
      <alignment horizontal="right" vertical="center"/>
    </xf>
    <xf numFmtId="0" fontId="1" fillId="3" borderId="0" xfId="31" applyFont="1" applyFill="1" applyBorder="1" applyAlignment="1">
      <alignment vertical="center"/>
    </xf>
    <xf numFmtId="0" fontId="1" fillId="3" borderId="3" xfId="31" applyFont="1" applyFill="1" applyBorder="1"/>
    <xf numFmtId="0" fontId="1" fillId="3" borderId="0" xfId="31" applyFont="1" applyFill="1" applyAlignment="1">
      <alignment vertical="center"/>
    </xf>
    <xf numFmtId="0" fontId="1" fillId="0" borderId="0" xfId="4" applyFont="1"/>
    <xf numFmtId="0" fontId="1" fillId="0" borderId="0" xfId="4" applyFont="1" applyAlignment="1">
      <alignment horizontal="right"/>
    </xf>
    <xf numFmtId="0" fontId="1" fillId="0" borderId="0" xfId="4" applyFont="1" applyFill="1" applyAlignment="1">
      <alignment horizontal="right"/>
    </xf>
    <xf numFmtId="0" fontId="1" fillId="0" borderId="0" xfId="4" applyFont="1" applyFill="1"/>
    <xf numFmtId="0" fontId="1" fillId="0" borderId="0" xfId="4" applyFont="1" applyAlignment="1">
      <alignment horizontal="left"/>
    </xf>
    <xf numFmtId="0" fontId="1" fillId="0" borderId="0" xfId="4" applyFont="1" applyFill="1" applyAlignment="1"/>
    <xf numFmtId="0" fontId="1" fillId="0" borderId="0" xfId="4" applyFont="1" applyFill="1" applyBorder="1" applyAlignment="1">
      <alignment horizontal="right"/>
    </xf>
    <xf numFmtId="3" fontId="1" fillId="0" borderId="0" xfId="4" applyNumberFormat="1" applyFont="1" applyFill="1" applyAlignment="1">
      <alignment horizontal="right"/>
    </xf>
    <xf numFmtId="167" fontId="1" fillId="0" borderId="0" xfId="4" applyNumberFormat="1" applyFont="1" applyFill="1" applyAlignment="1">
      <alignment horizontal="right"/>
    </xf>
    <xf numFmtId="0" fontId="1" fillId="3" borderId="0" xfId="4" applyFont="1" applyFill="1"/>
    <xf numFmtId="0" fontId="1" fillId="3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 indent="1"/>
    </xf>
    <xf numFmtId="3" fontId="1" fillId="0" borderId="0" xfId="4" applyNumberFormat="1" applyFont="1" applyFill="1"/>
    <xf numFmtId="0" fontId="1" fillId="0" borderId="0" xfId="4" applyFont="1" applyFill="1" applyAlignment="1">
      <alignment horizontal="right" vertical="center"/>
    </xf>
    <xf numFmtId="3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vertical="center"/>
    </xf>
    <xf numFmtId="3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vertical="center"/>
    </xf>
    <xf numFmtId="3" fontId="1" fillId="0" borderId="0" xfId="4" applyNumberFormat="1" applyFont="1" applyFill="1" applyAlignment="1">
      <alignment horizontal="right" vertical="center"/>
    </xf>
    <xf numFmtId="0" fontId="1" fillId="0" borderId="0" xfId="4" applyFont="1" applyFill="1" applyAlignment="1">
      <alignment vertical="center"/>
    </xf>
    <xf numFmtId="3" fontId="1" fillId="0" borderId="0" xfId="4" applyNumberFormat="1" applyFont="1" applyAlignment="1">
      <alignment horizontal="right" vertical="center"/>
    </xf>
    <xf numFmtId="0" fontId="1" fillId="0" borderId="0" xfId="4" applyFont="1" applyAlignment="1">
      <alignment vertical="center"/>
    </xf>
    <xf numFmtId="167" fontId="1" fillId="0" borderId="0" xfId="4" applyNumberFormat="1" applyFont="1" applyFill="1" applyBorder="1" applyAlignment="1">
      <alignment horizontal="right" vertical="center"/>
    </xf>
    <xf numFmtId="0" fontId="1" fillId="0" borderId="0" xfId="4" applyFont="1" applyFill="1" applyBorder="1" applyAlignment="1">
      <alignment vertical="center"/>
    </xf>
    <xf numFmtId="0" fontId="1" fillId="0" borderId="0" xfId="4" applyFont="1" applyFill="1" applyBorder="1" applyAlignment="1">
      <alignment horizontal="left" vertical="center" indent="1"/>
    </xf>
    <xf numFmtId="166" fontId="1" fillId="0" borderId="0" xfId="4" applyNumberFormat="1" applyFont="1" applyAlignment="1">
      <alignment horizontal="right"/>
    </xf>
    <xf numFmtId="0" fontId="1" fillId="3" borderId="0" xfId="4" applyFont="1" applyFill="1" applyAlignment="1">
      <alignment horizontal="right"/>
    </xf>
    <xf numFmtId="3" fontId="1" fillId="3" borderId="0" xfId="4" applyNumberFormat="1" applyFont="1" applyFill="1" applyAlignment="1">
      <alignment horizontal="right"/>
    </xf>
    <xf numFmtId="0" fontId="1" fillId="0" borderId="0" xfId="4" applyFont="1" applyFill="1" applyAlignment="1">
      <alignment horizontal="left" vertical="center" wrapText="1"/>
    </xf>
    <xf numFmtId="0" fontId="1" fillId="0" borderId="1" xfId="89" applyFont="1" applyBorder="1" applyAlignment="1">
      <alignment vertical="center" wrapText="1"/>
    </xf>
    <xf numFmtId="0" fontId="1" fillId="0" borderId="3" xfId="4" applyFont="1" applyFill="1" applyBorder="1" applyAlignment="1">
      <alignment horizontal="right" vertical="center"/>
    </xf>
    <xf numFmtId="167" fontId="1" fillId="0" borderId="3" xfId="4" applyNumberFormat="1" applyFont="1" applyFill="1" applyBorder="1" applyAlignment="1">
      <alignment horizontal="right" vertical="center"/>
    </xf>
    <xf numFmtId="166" fontId="1" fillId="0" borderId="3" xfId="4" applyNumberFormat="1" applyFont="1" applyFill="1" applyBorder="1" applyAlignment="1">
      <alignment horizontal="right" vertical="center"/>
    </xf>
    <xf numFmtId="0" fontId="1" fillId="0" borderId="3" xfId="4" applyFont="1" applyFill="1" applyBorder="1" applyAlignment="1">
      <alignment horizontal="left" vertical="center"/>
    </xf>
    <xf numFmtId="0" fontId="1" fillId="0" borderId="0" xfId="4" applyFont="1" applyAlignment="1">
      <alignment horizontal="left" vertical="center"/>
    </xf>
    <xf numFmtId="167" fontId="1" fillId="0" borderId="0" xfId="4" applyNumberFormat="1" applyFont="1" applyFill="1" applyAlignment="1">
      <alignment horizontal="right" vertical="center"/>
    </xf>
    <xf numFmtId="166" fontId="1" fillId="0" borderId="0" xfId="4" applyNumberFormat="1" applyFont="1" applyFill="1" applyAlignment="1">
      <alignment horizontal="right" vertical="center"/>
    </xf>
    <xf numFmtId="3" fontId="1" fillId="0" borderId="4" xfId="4" applyNumberFormat="1" applyFont="1" applyFill="1" applyBorder="1" applyAlignment="1">
      <alignment horizontal="right"/>
    </xf>
    <xf numFmtId="0" fontId="1" fillId="0" borderId="4" xfId="4" applyFont="1" applyFill="1" applyBorder="1" applyAlignment="1">
      <alignment horizontal="left"/>
    </xf>
    <xf numFmtId="167" fontId="1" fillId="0" borderId="3" xfId="4" applyNumberFormat="1" applyFont="1" applyBorder="1" applyAlignment="1">
      <alignment horizontal="right" vertical="center"/>
    </xf>
    <xf numFmtId="0" fontId="1" fillId="0" borderId="3" xfId="4" applyFont="1" applyBorder="1" applyAlignment="1">
      <alignment horizontal="left" vertical="center"/>
    </xf>
    <xf numFmtId="0" fontId="1" fillId="0" borderId="0" xfId="4" applyFont="1" applyFill="1" applyAlignment="1">
      <alignment horizontal="left"/>
    </xf>
    <xf numFmtId="3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left" vertical="center" wrapText="1"/>
    </xf>
    <xf numFmtId="0" fontId="1" fillId="0" borderId="0" xfId="4" applyFont="1" applyAlignment="1">
      <alignment wrapText="1"/>
    </xf>
    <xf numFmtId="0" fontId="1" fillId="0" borderId="0" xfId="4" applyFont="1" applyFill="1" applyAlignment="1">
      <alignment horizontal="right" vertical="center" wrapText="1"/>
    </xf>
    <xf numFmtId="167" fontId="1" fillId="0" borderId="0" xfId="4" applyNumberFormat="1" applyFont="1" applyAlignment="1">
      <alignment horizontal="right" vertical="center" wrapText="1"/>
    </xf>
    <xf numFmtId="167" fontId="1" fillId="0" borderId="0" xfId="4" applyNumberFormat="1" applyFont="1" applyFill="1" applyAlignment="1">
      <alignment horizontal="right" vertical="center" wrapText="1"/>
    </xf>
    <xf numFmtId="0" fontId="1" fillId="0" borderId="0" xfId="4" applyFont="1" applyAlignment="1">
      <alignment horizontal="right" wrapText="1"/>
    </xf>
    <xf numFmtId="3" fontId="1" fillId="0" borderId="0" xfId="4" applyNumberFormat="1" applyFont="1" applyAlignment="1">
      <alignment horizontal="right" wrapText="1"/>
    </xf>
    <xf numFmtId="1" fontId="1" fillId="0" borderId="0" xfId="4" applyNumberFormat="1" applyFont="1" applyFill="1" applyAlignment="1">
      <alignment horizontal="right" vertical="center"/>
    </xf>
    <xf numFmtId="167" fontId="1" fillId="0" borderId="0" xfId="4" applyNumberFormat="1" applyFont="1" applyAlignment="1">
      <alignment horizontal="right" vertical="center"/>
    </xf>
    <xf numFmtId="2" fontId="1" fillId="0" borderId="0" xfId="4" applyNumberFormat="1" applyFont="1" applyFill="1" applyAlignment="1">
      <alignment horizontal="right" vertical="center"/>
    </xf>
    <xf numFmtId="166" fontId="1" fillId="0" borderId="0" xfId="4" applyNumberFormat="1" applyFont="1" applyAlignment="1">
      <alignment horizontal="right" vertical="center"/>
    </xf>
    <xf numFmtId="4" fontId="1" fillId="0" borderId="0" xfId="4" applyNumberFormat="1" applyFont="1" applyFill="1" applyAlignment="1">
      <alignment horizontal="right" vertical="center"/>
    </xf>
    <xf numFmtId="2" fontId="1" fillId="0" borderId="0" xfId="4" applyNumberFormat="1" applyFont="1" applyAlignment="1">
      <alignment horizontal="right" vertical="center"/>
    </xf>
    <xf numFmtId="2" fontId="1" fillId="0" borderId="0" xfId="4" applyNumberFormat="1" applyFont="1" applyFill="1" applyAlignment="1">
      <alignment horizontal="right"/>
    </xf>
    <xf numFmtId="3" fontId="1" fillId="0" borderId="0" xfId="4" applyNumberFormat="1" applyFont="1" applyAlignment="1">
      <alignment horizontal="right"/>
    </xf>
    <xf numFmtId="3" fontId="1" fillId="0" borderId="0" xfId="4" applyNumberFormat="1" applyFont="1" applyAlignment="1">
      <alignment horizontal="right" vertical="center" wrapText="1"/>
    </xf>
    <xf numFmtId="0" fontId="1" fillId="0" borderId="0" xfId="4" applyFont="1" applyFill="1" applyAlignment="1">
      <alignment horizontal="left" vertical="top" wrapText="1"/>
    </xf>
    <xf numFmtId="166" fontId="9" fillId="0" borderId="63" xfId="4" applyNumberFormat="1" applyFont="1" applyFill="1" applyBorder="1" applyAlignment="1" applyProtection="1">
      <alignment vertical="center"/>
    </xf>
    <xf numFmtId="167" fontId="9" fillId="0" borderId="63" xfId="4" applyNumberFormat="1" applyFont="1" applyFill="1" applyBorder="1" applyAlignment="1" applyProtection="1">
      <alignment vertical="center"/>
    </xf>
    <xf numFmtId="167" fontId="9" fillId="0" borderId="63" xfId="7" applyNumberFormat="1" applyFont="1" applyFill="1" applyBorder="1" applyAlignment="1" applyProtection="1">
      <alignment horizontal="right" vertical="center"/>
    </xf>
    <xf numFmtId="167" fontId="9" fillId="0" borderId="63" xfId="4" applyNumberFormat="1" applyFont="1" applyFill="1" applyBorder="1" applyAlignment="1" applyProtection="1">
      <alignment horizontal="right" vertical="center"/>
    </xf>
    <xf numFmtId="167" fontId="9" fillId="0" borderId="63" xfId="8" applyNumberFormat="1" applyFont="1" applyFill="1" applyBorder="1" applyAlignment="1" applyProtection="1">
      <alignment vertical="center"/>
    </xf>
    <xf numFmtId="0" fontId="20" fillId="0" borderId="63" xfId="8" applyFont="1" applyFill="1" applyBorder="1" applyAlignment="1" applyProtection="1">
      <alignment vertical="center" wrapText="1"/>
    </xf>
    <xf numFmtId="0" fontId="1" fillId="0" borderId="8" xfId="8" applyFont="1" applyFill="1" applyBorder="1" applyAlignment="1" applyProtection="1">
      <alignment vertical="center"/>
    </xf>
    <xf numFmtId="0" fontId="1" fillId="0" borderId="11" xfId="8" applyFont="1" applyFill="1" applyBorder="1" applyAlignment="1" applyProtection="1">
      <alignment vertical="center"/>
    </xf>
    <xf numFmtId="3" fontId="9" fillId="0" borderId="63" xfId="4" applyNumberFormat="1" applyFont="1" applyFill="1" applyBorder="1" applyAlignment="1" applyProtection="1">
      <alignment vertical="center"/>
    </xf>
    <xf numFmtId="3" fontId="9" fillId="0" borderId="63" xfId="7" applyNumberFormat="1" applyFont="1" applyFill="1" applyBorder="1" applyAlignment="1" applyProtection="1">
      <alignment vertical="center"/>
    </xf>
    <xf numFmtId="0" fontId="20" fillId="0" borderId="63" xfId="4" applyFont="1" applyFill="1" applyBorder="1" applyAlignment="1" applyProtection="1">
      <alignment vertical="center"/>
    </xf>
    <xf numFmtId="0" fontId="1" fillId="0" borderId="8" xfId="4" applyFont="1" applyFill="1" applyBorder="1" applyAlignment="1" applyProtection="1">
      <alignment vertical="center"/>
    </xf>
    <xf numFmtId="0" fontId="1" fillId="0" borderId="8" xfId="4" applyFont="1" applyFill="1" applyBorder="1" applyAlignment="1" applyProtection="1">
      <alignment vertical="center" wrapText="1"/>
    </xf>
    <xf numFmtId="0" fontId="1" fillId="0" borderId="8" xfId="4" applyFont="1" applyFill="1" applyBorder="1" applyAlignment="1" applyProtection="1">
      <alignment vertical="top" wrapText="1"/>
    </xf>
    <xf numFmtId="0" fontId="1" fillId="0" borderId="9" xfId="4" applyFont="1" applyFill="1" applyBorder="1" applyProtection="1"/>
    <xf numFmtId="0" fontId="80" fillId="0" borderId="13" xfId="89" applyFont="1" applyFill="1" applyBorder="1" applyAlignment="1" applyProtection="1">
      <alignment horizontal="center" vertical="top" wrapText="1"/>
    </xf>
    <xf numFmtId="0" fontId="6" fillId="0" borderId="0" xfId="89" applyFont="1" applyFill="1" applyBorder="1" applyAlignment="1" applyProtection="1">
      <alignment horizontal="centerContinuous" vertical="top" wrapText="1"/>
    </xf>
    <xf numFmtId="0" fontId="9" fillId="0" borderId="8" xfId="89" applyFont="1" applyFill="1" applyBorder="1" applyAlignment="1" applyProtection="1">
      <alignment horizontal="centerContinuous" vertical="top" wrapText="1"/>
    </xf>
    <xf numFmtId="0" fontId="1" fillId="0" borderId="67" xfId="4" applyFont="1" applyFill="1" applyBorder="1" applyAlignment="1" applyProtection="1">
      <alignment horizontal="center" vertical="top" wrapText="1"/>
    </xf>
    <xf numFmtId="0" fontId="1" fillId="0" borderId="0" xfId="4" applyFont="1" applyFill="1" applyAlignment="1" applyProtection="1"/>
    <xf numFmtId="166" fontId="9" fillId="0" borderId="63" xfId="4" applyNumberFormat="1" applyFont="1" applyFill="1" applyBorder="1" applyAlignment="1" applyProtection="1"/>
    <xf numFmtId="167" fontId="9" fillId="0" borderId="63" xfId="4" applyNumberFormat="1" applyFont="1" applyFill="1" applyBorder="1" applyAlignment="1" applyProtection="1"/>
    <xf numFmtId="167" fontId="9" fillId="0" borderId="63" xfId="7" applyNumberFormat="1" applyFont="1" applyFill="1" applyBorder="1" applyAlignment="1" applyProtection="1">
      <alignment horizontal="right"/>
    </xf>
    <xf numFmtId="167" fontId="9" fillId="0" borderId="63" xfId="4" applyNumberFormat="1" applyFont="1" applyFill="1" applyBorder="1" applyAlignment="1" applyProtection="1">
      <alignment horizontal="right"/>
    </xf>
    <xf numFmtId="167" fontId="9" fillId="0" borderId="63" xfId="8" applyNumberFormat="1" applyFont="1" applyFill="1" applyBorder="1" applyAlignment="1" applyProtection="1"/>
    <xf numFmtId="166" fontId="9" fillId="0" borderId="61" xfId="4" applyNumberFormat="1" applyFont="1" applyFill="1" applyBorder="1" applyAlignment="1" applyProtection="1"/>
    <xf numFmtId="166" fontId="9" fillId="0" borderId="63" xfId="8" applyNumberFormat="1" applyFont="1" applyFill="1" applyBorder="1" applyAlignment="1" applyProtection="1">
      <protection hidden="1"/>
    </xf>
    <xf numFmtId="3" fontId="9" fillId="0" borderId="63" xfId="4" applyNumberFormat="1" applyFont="1" applyFill="1" applyBorder="1" applyAlignment="1" applyProtection="1"/>
    <xf numFmtId="1" fontId="9" fillId="0" borderId="63" xfId="7" applyNumberFormat="1" applyFont="1" applyFill="1" applyBorder="1" applyAlignment="1" applyProtection="1"/>
    <xf numFmtId="0" fontId="1" fillId="0" borderId="0" xfId="34" applyFont="1"/>
    <xf numFmtId="3" fontId="1" fillId="0" borderId="0" xfId="34" applyNumberFormat="1" applyFont="1"/>
    <xf numFmtId="0" fontId="0" fillId="0" borderId="0" xfId="0" applyFill="1" applyAlignment="1">
      <alignment horizontal="center"/>
    </xf>
    <xf numFmtId="0" fontId="8" fillId="0" borderId="65" xfId="34" applyFont="1" applyBorder="1" applyAlignment="1">
      <alignment horizontal="center" vertical="center" wrapText="1"/>
    </xf>
    <xf numFmtId="0" fontId="8" fillId="0" borderId="65" xfId="34" applyFont="1" applyBorder="1" applyAlignment="1">
      <alignment horizontal="center" vertical="center"/>
    </xf>
    <xf numFmtId="3" fontId="140" fillId="0" borderId="0" xfId="0" applyNumberFormat="1" applyFont="1"/>
    <xf numFmtId="3" fontId="126" fillId="0" borderId="0" xfId="0" applyNumberFormat="1" applyFont="1"/>
    <xf numFmtId="0" fontId="140" fillId="0" borderId="0" xfId="0" applyFont="1"/>
    <xf numFmtId="3" fontId="1" fillId="0" borderId="3" xfId="34" applyNumberFormat="1" applyFont="1" applyFill="1" applyBorder="1" applyAlignment="1">
      <alignment horizontal="right"/>
    </xf>
    <xf numFmtId="3" fontId="1" fillId="0" borderId="3" xfId="34" applyNumberFormat="1" applyFont="1" applyBorder="1" applyAlignment="1">
      <alignment horizontal="right"/>
    </xf>
    <xf numFmtId="3" fontId="1" fillId="0" borderId="3" xfId="34" applyNumberFormat="1" applyFont="1" applyBorder="1" applyAlignment="1">
      <alignment horizontal="left"/>
    </xf>
    <xf numFmtId="3" fontId="1" fillId="0" borderId="0" xfId="34" applyNumberFormat="1" applyFont="1" applyAlignment="1">
      <alignment horizontal="right"/>
    </xf>
    <xf numFmtId="3" fontId="1" fillId="0" borderId="0" xfId="34" applyNumberFormat="1" applyFont="1" applyAlignment="1">
      <alignment horizontal="left"/>
    </xf>
    <xf numFmtId="3" fontId="1" fillId="0" borderId="0" xfId="34" applyNumberFormat="1" applyFont="1" applyFill="1" applyAlignment="1">
      <alignment horizontal="right"/>
    </xf>
    <xf numFmtId="3" fontId="140" fillId="0" borderId="0" xfId="0" applyNumberFormat="1" applyFont="1" applyFill="1"/>
    <xf numFmtId="0" fontId="0" fillId="0" borderId="0" xfId="0" applyAlignment="1">
      <alignment horizontal="center"/>
    </xf>
    <xf numFmtId="0" fontId="1" fillId="0" borderId="0" xfId="34" applyFont="1" applyAlignment="1"/>
    <xf numFmtId="0" fontId="1" fillId="0" borderId="0" xfId="34" applyFont="1" applyFill="1" applyAlignment="1"/>
    <xf numFmtId="3" fontId="1" fillId="0" borderId="3" xfId="34" applyNumberFormat="1" applyFont="1" applyFill="1" applyBorder="1"/>
    <xf numFmtId="3" fontId="1" fillId="0" borderId="0" xfId="34" applyNumberFormat="1" applyFont="1" applyFill="1"/>
    <xf numFmtId="1" fontId="0" fillId="0" borderId="0" xfId="0" applyNumberFormat="1" applyAlignment="1">
      <alignment horizontal="center"/>
    </xf>
    <xf numFmtId="3" fontId="1" fillId="0" borderId="0" xfId="34" applyNumberFormat="1" applyFont="1" applyAlignment="1"/>
    <xf numFmtId="3" fontId="1" fillId="0" borderId="0" xfId="34" applyNumberFormat="1" applyFont="1" applyFill="1" applyAlignment="1"/>
    <xf numFmtId="3" fontId="140" fillId="0" borderId="0" xfId="0" applyNumberFormat="1" applyFont="1" applyAlignment="1">
      <alignment horizontal="center"/>
    </xf>
    <xf numFmtId="3" fontId="20" fillId="0" borderId="16" xfId="34" applyNumberFormat="1" applyFont="1" applyFill="1" applyBorder="1" applyAlignment="1"/>
    <xf numFmtId="3" fontId="0" fillId="0" borderId="0" xfId="0" applyNumberFormat="1" applyAlignment="1">
      <alignment horizontal="center"/>
    </xf>
    <xf numFmtId="3" fontId="9" fillId="0" borderId="0" xfId="34" applyNumberFormat="1" applyFont="1" applyFill="1" applyAlignment="1"/>
    <xf numFmtId="3" fontId="1" fillId="0" borderId="3" xfId="34" applyNumberFormat="1" applyFont="1" applyBorder="1" applyAlignment="1"/>
    <xf numFmtId="9" fontId="1" fillId="0" borderId="3" xfId="34" applyNumberFormat="1" applyFont="1" applyBorder="1" applyAlignment="1"/>
    <xf numFmtId="9" fontId="1" fillId="0" borderId="0" xfId="34" applyNumberFormat="1" applyFont="1" applyAlignment="1"/>
    <xf numFmtId="9" fontId="1" fillId="0" borderId="0" xfId="34" applyNumberFormat="1" applyFont="1" applyFill="1" applyAlignment="1"/>
    <xf numFmtId="1" fontId="140" fillId="0" borderId="0" xfId="0" applyNumberFormat="1" applyFont="1" applyAlignment="1"/>
    <xf numFmtId="3" fontId="140" fillId="0" borderId="0" xfId="0" applyNumberFormat="1" applyFont="1" applyAlignment="1"/>
    <xf numFmtId="3" fontId="141" fillId="0" borderId="0" xfId="34" applyNumberFormat="1" applyFont="1" applyAlignment="1"/>
    <xf numFmtId="0" fontId="140" fillId="0" borderId="0" xfId="0" applyFont="1" applyAlignment="1">
      <alignment horizontal="center"/>
    </xf>
    <xf numFmtId="0" fontId="130" fillId="0" borderId="0" xfId="34" applyFont="1" applyFill="1" applyBorder="1" applyAlignment="1">
      <alignment horizontal="center"/>
    </xf>
    <xf numFmtId="0" fontId="1" fillId="0" borderId="0" xfId="34" applyFont="1" applyFill="1"/>
    <xf numFmtId="0" fontId="1" fillId="0" borderId="0" xfId="34" applyFont="1" applyFill="1" applyBorder="1"/>
    <xf numFmtId="0" fontId="1" fillId="0" borderId="0" xfId="34" applyFont="1" applyBorder="1"/>
    <xf numFmtId="3" fontId="1" fillId="0" borderId="0" xfId="34" applyNumberFormat="1" applyFont="1" applyBorder="1"/>
    <xf numFmtId="1" fontId="1" fillId="0" borderId="3" xfId="34" applyNumberFormat="1" applyFont="1" applyFill="1" applyBorder="1"/>
    <xf numFmtId="1" fontId="1" fillId="0" borderId="0" xfId="34" applyNumberFormat="1" applyFont="1" applyFill="1"/>
    <xf numFmtId="1" fontId="1" fillId="0" borderId="0" xfId="34" applyNumberFormat="1" applyFont="1"/>
    <xf numFmtId="3" fontId="1" fillId="0" borderId="3" xfId="34" applyNumberFormat="1" applyFont="1" applyBorder="1"/>
    <xf numFmtId="3" fontId="1" fillId="0" borderId="0" xfId="34" applyNumberFormat="1" applyFont="1" applyFill="1" applyBorder="1"/>
    <xf numFmtId="3" fontId="1" fillId="0" borderId="0" xfId="34" applyNumberFormat="1" applyFont="1" applyBorder="1" applyAlignment="1">
      <alignment horizontal="left"/>
    </xf>
    <xf numFmtId="4" fontId="1" fillId="0" borderId="0" xfId="34" applyNumberFormat="1" applyFont="1"/>
    <xf numFmtId="4" fontId="32" fillId="0" borderId="0" xfId="34" applyNumberFormat="1" applyFont="1" applyAlignment="1">
      <alignment horizontal="right"/>
    </xf>
    <xf numFmtId="181" fontId="1" fillId="0" borderId="0" xfId="34" applyNumberFormat="1" applyFont="1"/>
    <xf numFmtId="166" fontId="6" fillId="0" borderId="0" xfId="34" applyNumberFormat="1" applyFont="1" applyFill="1"/>
    <xf numFmtId="166" fontId="6" fillId="0" borderId="49" xfId="34" applyNumberFormat="1" applyFont="1" applyFill="1" applyBorder="1"/>
    <xf numFmtId="166" fontId="6" fillId="0" borderId="0" xfId="34" applyNumberFormat="1" applyFont="1" applyFill="1" applyBorder="1"/>
    <xf numFmtId="0" fontId="1" fillId="0" borderId="0" xfId="34" applyFont="1" applyFill="1" applyAlignment="1">
      <alignment horizontal="right"/>
    </xf>
    <xf numFmtId="0" fontId="0" fillId="0" borderId="0" xfId="0" quotePrefix="1" applyFill="1"/>
    <xf numFmtId="0" fontId="1" fillId="0" borderId="0" xfId="34" applyFont="1" applyAlignment="1">
      <alignment horizontal="right"/>
    </xf>
    <xf numFmtId="167" fontId="1" fillId="0" borderId="0" xfId="34" applyNumberFormat="1" applyFont="1"/>
    <xf numFmtId="0" fontId="48" fillId="0" borderId="0" xfId="34" applyFont="1" applyFill="1"/>
    <xf numFmtId="9" fontId="48" fillId="0" borderId="0" xfId="90" applyFont="1"/>
    <xf numFmtId="9" fontId="48" fillId="0" borderId="0" xfId="90" applyFont="1" applyFill="1"/>
    <xf numFmtId="9" fontId="11" fillId="0" borderId="0" xfId="90" applyFont="1" applyFill="1"/>
    <xf numFmtId="3" fontId="1" fillId="0" borderId="0" xfId="34" applyNumberFormat="1" applyFont="1" applyFill="1" applyBorder="1" applyAlignment="1">
      <alignment horizontal="right" vertical="center"/>
    </xf>
    <xf numFmtId="3" fontId="1" fillId="0" borderId="0" xfId="34" applyNumberFormat="1" applyFont="1" applyFill="1" applyAlignment="1">
      <alignment horizontal="right" vertical="center"/>
    </xf>
    <xf numFmtId="167" fontId="1" fillId="0" borderId="55" xfId="34" applyNumberFormat="1" applyFont="1" applyFill="1" applyBorder="1" applyAlignment="1">
      <alignment horizontal="right" vertical="center"/>
    </xf>
    <xf numFmtId="167" fontId="6" fillId="0" borderId="60" xfId="34" applyNumberFormat="1" applyFont="1" applyFill="1" applyBorder="1" applyAlignment="1">
      <alignment horizontal="right" vertical="center"/>
    </xf>
    <xf numFmtId="0" fontId="1" fillId="0" borderId="0" xfId="34" applyFont="1" applyFill="1" applyAlignment="1">
      <alignment horizontal="left" vertical="center"/>
    </xf>
    <xf numFmtId="0" fontId="1" fillId="0" borderId="0" xfId="34" applyFont="1" applyFill="1" applyAlignment="1">
      <alignment horizontal="left" vertical="center" wrapText="1"/>
    </xf>
    <xf numFmtId="0" fontId="1" fillId="0" borderId="0" xfId="34" applyFont="1" applyFill="1" applyAlignment="1">
      <alignment vertical="center"/>
    </xf>
    <xf numFmtId="0" fontId="9" fillId="0" borderId="69" xfId="34" applyFont="1" applyFill="1" applyBorder="1" applyAlignment="1">
      <alignment horizontal="right" vertical="center"/>
    </xf>
    <xf numFmtId="3" fontId="1" fillId="0" borderId="10" xfId="34" applyNumberFormat="1" applyFont="1" applyBorder="1" applyAlignment="1">
      <alignment horizontal="right" indent="1"/>
    </xf>
    <xf numFmtId="3" fontId="1" fillId="0" borderId="10" xfId="34" applyNumberFormat="1" applyFont="1" applyFill="1" applyBorder="1" applyAlignment="1">
      <alignment horizontal="right" indent="1"/>
    </xf>
    <xf numFmtId="3" fontId="1" fillId="0" borderId="10" xfId="34" applyNumberFormat="1" applyFont="1" applyBorder="1" applyAlignment="1">
      <alignment horizontal="left" indent="1"/>
    </xf>
    <xf numFmtId="3" fontId="1" fillId="0" borderId="0" xfId="34" applyNumberFormat="1" applyFont="1" applyAlignment="1">
      <alignment horizontal="right" indent="1"/>
    </xf>
    <xf numFmtId="3" fontId="1" fillId="0" borderId="0" xfId="34" applyNumberFormat="1" applyFont="1" applyAlignment="1">
      <alignment horizontal="left" indent="1"/>
    </xf>
    <xf numFmtId="3" fontId="13" fillId="0" borderId="0" xfId="34" applyNumberFormat="1" applyFont="1" applyFill="1"/>
    <xf numFmtId="3" fontId="1" fillId="0" borderId="0" xfId="34" applyNumberFormat="1" applyFont="1" applyFill="1" applyAlignment="1">
      <alignment horizontal="right" indent="1"/>
    </xf>
    <xf numFmtId="0" fontId="126" fillId="0" borderId="0" xfId="0" applyFont="1"/>
    <xf numFmtId="0" fontId="1" fillId="0" borderId="0" xfId="35" applyFont="1" applyFill="1" applyBorder="1"/>
    <xf numFmtId="165" fontId="1" fillId="0" borderId="0" xfId="35" applyNumberFormat="1" applyFont="1" applyFill="1"/>
    <xf numFmtId="3" fontId="1" fillId="0" borderId="0" xfId="35" applyNumberFormat="1" applyFont="1" applyFill="1"/>
    <xf numFmtId="3" fontId="1" fillId="0" borderId="3" xfId="35" applyNumberFormat="1" applyFont="1" applyFill="1" applyBorder="1"/>
    <xf numFmtId="0" fontId="142" fillId="0" borderId="0" xfId="34" applyFont="1"/>
    <xf numFmtId="3" fontId="1" fillId="0" borderId="0" xfId="35" applyNumberFormat="1" applyFont="1" applyFill="1" applyAlignment="1">
      <alignment horizontal="left"/>
    </xf>
    <xf numFmtId="3" fontId="11" fillId="0" borderId="0" xfId="35" applyNumberFormat="1" applyFont="1" applyFill="1" applyAlignment="1">
      <alignment horizontal="center"/>
    </xf>
    <xf numFmtId="3" fontId="1" fillId="0" borderId="3" xfId="34" applyNumberFormat="1" applyFont="1" applyFill="1" applyBorder="1" applyAlignment="1"/>
    <xf numFmtId="0" fontId="1" fillId="0" borderId="3" xfId="34" applyFont="1" applyBorder="1" applyAlignment="1">
      <alignment horizontal="left" vertical="center" indent="1"/>
    </xf>
    <xf numFmtId="0" fontId="1" fillId="0" borderId="0" xfId="34" applyFont="1" applyAlignment="1">
      <alignment horizontal="left" vertical="center" indent="1"/>
    </xf>
    <xf numFmtId="1" fontId="1" fillId="0" borderId="0" xfId="34" applyNumberFormat="1" applyFont="1" applyAlignment="1"/>
    <xf numFmtId="1" fontId="1" fillId="0" borderId="0" xfId="34" applyNumberFormat="1" applyFont="1" applyFill="1" applyAlignment="1"/>
    <xf numFmtId="1" fontId="6" fillId="0" borderId="0" xfId="34" applyNumberFormat="1" applyFont="1" applyFill="1" applyAlignment="1"/>
    <xf numFmtId="0" fontId="1" fillId="0" borderId="0" xfId="34" applyFont="1" applyAlignment="1">
      <alignment horizontal="left" indent="1"/>
    </xf>
    <xf numFmtId="3" fontId="1" fillId="0" borderId="0" xfId="34" applyNumberFormat="1" applyFont="1" applyFill="1" applyBorder="1" applyAlignment="1">
      <alignment horizontal="right"/>
    </xf>
    <xf numFmtId="0" fontId="1" fillId="0" borderId="0" xfId="34" applyFont="1" applyBorder="1" applyAlignment="1">
      <alignment horizontal="center" vertical="center"/>
    </xf>
    <xf numFmtId="0" fontId="1" fillId="0" borderId="0" xfId="34" applyFont="1" applyAlignment="1">
      <alignment horizontal="right" indent="1"/>
    </xf>
    <xf numFmtId="1" fontId="1" fillId="0" borderId="0" xfId="34" applyNumberFormat="1" applyFont="1" applyFill="1" applyAlignment="1">
      <alignment horizontal="center"/>
    </xf>
    <xf numFmtId="1" fontId="1" fillId="0" borderId="0" xfId="34" applyNumberFormat="1" applyFont="1" applyFill="1" applyAlignment="1">
      <alignment horizontal="center" vertical="center"/>
    </xf>
    <xf numFmtId="0" fontId="1" fillId="0" borderId="0" xfId="34" applyFont="1" applyFill="1" applyAlignment="1">
      <alignment horizontal="left" vertical="center" indent="1"/>
    </xf>
    <xf numFmtId="0" fontId="1" fillId="0" borderId="0" xfId="34" applyFont="1" applyFill="1" applyAlignment="1">
      <alignment horizontal="center"/>
    </xf>
    <xf numFmtId="0" fontId="1" fillId="0" borderId="0" xfId="34" applyFont="1" applyFill="1" applyAlignment="1">
      <alignment horizontal="left" indent="1"/>
    </xf>
    <xf numFmtId="3" fontId="6" fillId="3" borderId="10" xfId="5" applyNumberFormat="1" applyFont="1" applyFill="1" applyBorder="1" applyAlignment="1" applyProtection="1">
      <alignment horizontal="right"/>
      <protection locked="0"/>
    </xf>
    <xf numFmtId="0" fontId="20" fillId="0" borderId="0" xfId="26" applyFont="1" applyBorder="1" applyAlignment="1">
      <alignment horizontal="right"/>
    </xf>
    <xf numFmtId="9" fontId="1" fillId="0" borderId="0" xfId="26" quotePrefix="1" applyNumberFormat="1" applyFont="1" applyBorder="1" applyAlignment="1">
      <alignment horizontal="right" vertical="center"/>
    </xf>
    <xf numFmtId="0" fontId="65" fillId="0" borderId="0" xfId="26" applyFont="1" applyBorder="1"/>
    <xf numFmtId="0" fontId="1" fillId="0" borderId="24" xfId="26" applyFont="1" applyFill="1" applyBorder="1" applyAlignment="1">
      <alignment vertical="center"/>
    </xf>
    <xf numFmtId="0" fontId="1" fillId="0" borderId="3" xfId="26" applyFont="1" applyBorder="1"/>
    <xf numFmtId="9" fontId="20" fillId="3" borderId="0" xfId="26" applyNumberFormat="1" applyFont="1" applyFill="1" applyBorder="1" applyAlignment="1">
      <alignment horizontal="right" vertical="center"/>
    </xf>
    <xf numFmtId="0" fontId="1" fillId="3" borderId="0" xfId="26" applyFont="1" applyFill="1" applyBorder="1" applyAlignment="1">
      <alignment horizontal="right" vertical="center"/>
    </xf>
    <xf numFmtId="0" fontId="1" fillId="3" borderId="0" xfId="26" applyFont="1" applyFill="1" applyAlignment="1">
      <alignment horizontal="right" vertical="center" indent="1"/>
    </xf>
    <xf numFmtId="0" fontId="15" fillId="3" borderId="0" xfId="21" applyFont="1" applyFill="1"/>
    <xf numFmtId="0" fontId="20" fillId="3" borderId="0" xfId="21" applyFont="1" applyFill="1" applyBorder="1"/>
    <xf numFmtId="0" fontId="1" fillId="3" borderId="0" xfId="26" applyFont="1" applyFill="1"/>
    <xf numFmtId="0" fontId="1" fillId="3" borderId="0" xfId="26" applyFont="1" applyFill="1" applyBorder="1"/>
    <xf numFmtId="1" fontId="1" fillId="3" borderId="0" xfId="26" applyNumberFormat="1" applyFont="1" applyFill="1" applyAlignment="1">
      <alignment horizontal="right" vertical="center" indent="1"/>
    </xf>
    <xf numFmtId="1" fontId="20" fillId="3" borderId="0" xfId="26" applyNumberFormat="1" applyFont="1" applyFill="1" applyAlignment="1">
      <alignment horizontal="right" vertical="center" indent="1"/>
    </xf>
    <xf numFmtId="1" fontId="1" fillId="3" borderId="0" xfId="26" applyNumberFormat="1" applyFont="1" applyFill="1" applyBorder="1" applyAlignment="1">
      <alignment horizontal="right" vertical="center" indent="1"/>
    </xf>
    <xf numFmtId="0" fontId="20" fillId="0" borderId="0" xfId="21" applyFont="1" applyBorder="1" applyAlignment="1">
      <alignment horizontal="left" indent="1"/>
    </xf>
    <xf numFmtId="167" fontId="1" fillId="0" borderId="0" xfId="21" applyNumberFormat="1" applyFont="1" applyBorder="1" applyAlignment="1">
      <alignment horizontal="right" vertical="center" indent="1"/>
    </xf>
    <xf numFmtId="0" fontId="20" fillId="0" borderId="0" xfId="26" applyFont="1" applyBorder="1" applyAlignment="1">
      <alignment horizontal="left" vertical="center" indent="1"/>
    </xf>
    <xf numFmtId="1" fontId="20" fillId="3" borderId="0" xfId="26" applyNumberFormat="1" applyFont="1" applyFill="1" applyBorder="1" applyAlignment="1">
      <alignment horizontal="right" vertical="center" indent="1"/>
    </xf>
    <xf numFmtId="0" fontId="1" fillId="0" borderId="0" xfId="1" applyFont="1" applyAlignment="1">
      <alignment horizontal="left" vertical="center" wrapText="1" indent="1"/>
    </xf>
    <xf numFmtId="0" fontId="1" fillId="0" borderId="0" xfId="20" applyFont="1"/>
    <xf numFmtId="3" fontId="1" fillId="0" borderId="3" xfId="20" applyNumberFormat="1" applyFont="1" applyFill="1" applyBorder="1" applyAlignment="1">
      <alignment horizontal="right" vertical="center" indent="1"/>
    </xf>
    <xf numFmtId="0" fontId="1" fillId="0" borderId="3" xfId="20" applyFont="1" applyFill="1" applyBorder="1" applyAlignment="1">
      <alignment horizontal="left" vertical="center" indent="1"/>
    </xf>
    <xf numFmtId="3" fontId="1" fillId="0" borderId="0" xfId="20" applyNumberFormat="1" applyFont="1" applyFill="1" applyAlignment="1">
      <alignment horizontal="right" vertical="center" indent="1"/>
    </xf>
    <xf numFmtId="0" fontId="1" fillId="0" borderId="0" xfId="20" applyFont="1" applyFill="1" applyAlignment="1">
      <alignment horizontal="left" vertical="center" indent="1"/>
    </xf>
    <xf numFmtId="3" fontId="1" fillId="0" borderId="0" xfId="20" applyNumberFormat="1" applyFont="1"/>
    <xf numFmtId="0" fontId="1" fillId="0" borderId="0" xfId="20" applyFont="1" applyFill="1" applyBorder="1" applyAlignment="1">
      <alignment horizontal="left" vertical="center" indent="1"/>
    </xf>
    <xf numFmtId="0" fontId="1" fillId="0" borderId="0" xfId="20" applyFont="1" applyFill="1" applyBorder="1" applyAlignment="1">
      <alignment horizontal="right" vertical="center" indent="1"/>
    </xf>
    <xf numFmtId="3" fontId="1" fillId="0" borderId="0" xfId="20" applyNumberFormat="1" applyFont="1" applyFill="1"/>
    <xf numFmtId="3" fontId="1" fillId="0" borderId="0" xfId="20" applyNumberFormat="1" applyFont="1" applyFill="1" applyAlignment="1">
      <alignment horizontal="right" indent="1"/>
    </xf>
    <xf numFmtId="0" fontId="1" fillId="0" borderId="0" xfId="20" applyFont="1" applyFill="1" applyAlignment="1">
      <alignment horizontal="left" indent="1"/>
    </xf>
    <xf numFmtId="3" fontId="1" fillId="0" borderId="0" xfId="20" applyNumberFormat="1" applyFont="1" applyFill="1" applyAlignment="1">
      <alignment horizontal="right" vertical="center"/>
    </xf>
    <xf numFmtId="0" fontId="1" fillId="0" borderId="0" xfId="20" applyFont="1" applyFill="1" applyAlignment="1">
      <alignment horizontal="left" vertical="center"/>
    </xf>
    <xf numFmtId="166" fontId="1" fillId="0" borderId="3" xfId="20" applyNumberFormat="1" applyFont="1" applyFill="1" applyBorder="1" applyAlignment="1">
      <alignment horizontal="right" vertical="center" indent="1"/>
    </xf>
    <xf numFmtId="166" fontId="1" fillId="0" borderId="0" xfId="20" applyNumberFormat="1" applyFont="1" applyFill="1" applyAlignment="1">
      <alignment horizontal="right" vertical="center" indent="1"/>
    </xf>
    <xf numFmtId="0" fontId="1" fillId="0" borderId="0" xfId="20" applyFont="1" applyFill="1"/>
    <xf numFmtId="0" fontId="1" fillId="0" borderId="0" xfId="73" applyFont="1"/>
    <xf numFmtId="3" fontId="6" fillId="2" borderId="1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Border="1" applyAlignment="1">
      <alignment horizontal="right" vertical="center"/>
    </xf>
    <xf numFmtId="3" fontId="6" fillId="2" borderId="0" xfId="13" applyNumberFormat="1" applyFont="1" applyFill="1" applyBorder="1" applyAlignment="1">
      <alignment horizontal="right" vertical="center"/>
    </xf>
    <xf numFmtId="3" fontId="6" fillId="2" borderId="55" xfId="13" applyNumberFormat="1" applyFont="1" applyFill="1" applyBorder="1" applyAlignment="1">
      <alignment horizontal="right" vertical="center"/>
    </xf>
    <xf numFmtId="0" fontId="40" fillId="3" borderId="10" xfId="13" quotePrefix="1" applyFont="1" applyFill="1" applyBorder="1" applyAlignment="1">
      <alignment horizontal="right" vertical="center"/>
    </xf>
    <xf numFmtId="0" fontId="9" fillId="3" borderId="10" xfId="13" applyFont="1" applyFill="1" applyBorder="1" applyAlignment="1">
      <alignment horizontal="left" vertical="center"/>
    </xf>
    <xf numFmtId="16" fontId="40" fillId="3" borderId="0" xfId="13" quotePrefix="1" applyNumberFormat="1" applyFont="1" applyFill="1" applyBorder="1" applyAlignment="1">
      <alignment horizontal="right" vertical="center"/>
    </xf>
    <xf numFmtId="0" fontId="6" fillId="3" borderId="0" xfId="13" applyFont="1" applyFill="1" applyAlignment="1">
      <alignment vertical="center"/>
    </xf>
    <xf numFmtId="0" fontId="144" fillId="3" borderId="0" xfId="42" applyFont="1" applyFill="1" applyAlignment="1">
      <alignment vertical="center"/>
    </xf>
    <xf numFmtId="3" fontId="6" fillId="3" borderId="0" xfId="13" applyNumberFormat="1" applyFont="1" applyFill="1" applyBorder="1" applyAlignment="1">
      <alignment horizontal="right" vertical="center" wrapText="1"/>
    </xf>
    <xf numFmtId="0" fontId="9" fillId="3" borderId="0" xfId="13" applyFont="1" applyFill="1" applyAlignment="1">
      <alignment vertical="center"/>
    </xf>
    <xf numFmtId="3" fontId="6" fillId="3" borderId="55" xfId="13" applyNumberFormat="1" applyFont="1" applyFill="1" applyBorder="1" applyAlignment="1">
      <alignment horizontal="right" vertical="center" wrapText="1"/>
    </xf>
    <xf numFmtId="0" fontId="9" fillId="3" borderId="55" xfId="13" applyFont="1" applyFill="1" applyBorder="1" applyAlignment="1">
      <alignment vertical="center"/>
    </xf>
    <xf numFmtId="0" fontId="144" fillId="3" borderId="55" xfId="42" applyFont="1" applyFill="1" applyBorder="1" applyAlignment="1">
      <alignment vertical="center"/>
    </xf>
    <xf numFmtId="3" fontId="9" fillId="2" borderId="10" xfId="13" applyNumberFormat="1" applyFont="1" applyFill="1" applyBorder="1" applyAlignment="1">
      <alignment vertical="center"/>
    </xf>
    <xf numFmtId="1" fontId="6" fillId="3" borderId="0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Alignment="1">
      <alignment vertical="center"/>
    </xf>
    <xf numFmtId="0" fontId="6" fillId="3" borderId="0" xfId="13" applyFont="1" applyFill="1" applyBorder="1" applyAlignment="1">
      <alignment horizontal="left" vertical="center"/>
    </xf>
    <xf numFmtId="1" fontId="6" fillId="3" borderId="0" xfId="13" applyNumberFormat="1" applyFont="1" applyFill="1" applyAlignment="1">
      <alignment horizontal="right" vertical="center"/>
    </xf>
    <xf numFmtId="3" fontId="9" fillId="2" borderId="55" xfId="13" applyNumberFormat="1" applyFont="1" applyFill="1" applyBorder="1" applyAlignment="1">
      <alignment horizontal="right" vertical="center"/>
    </xf>
    <xf numFmtId="0" fontId="9" fillId="2" borderId="55" xfId="13" applyFont="1" applyFill="1" applyBorder="1" applyAlignment="1">
      <alignment vertical="center"/>
    </xf>
    <xf numFmtId="0" fontId="146" fillId="3" borderId="65" xfId="73" applyFont="1" applyFill="1" applyBorder="1" applyAlignment="1">
      <alignment vertical="center"/>
    </xf>
    <xf numFmtId="0" fontId="9" fillId="3" borderId="65" xfId="13" applyFont="1" applyFill="1" applyBorder="1" applyAlignment="1">
      <alignment horizontal="left" vertical="center"/>
    </xf>
    <xf numFmtId="0" fontId="40" fillId="3" borderId="10" xfId="13" applyFont="1" applyFill="1" applyBorder="1" applyAlignment="1">
      <alignment horizontal="right" vertical="center"/>
    </xf>
    <xf numFmtId="0" fontId="6" fillId="3" borderId="10" xfId="13" applyFont="1" applyFill="1" applyBorder="1" applyAlignment="1">
      <alignment vertical="center"/>
    </xf>
    <xf numFmtId="16" fontId="147" fillId="0" borderId="0" xfId="13" quotePrefix="1" applyNumberFormat="1" applyFont="1" applyFill="1" applyBorder="1" applyAlignment="1">
      <alignment horizontal="right" vertical="center"/>
    </xf>
    <xf numFmtId="0" fontId="6" fillId="0" borderId="0" xfId="13" applyFont="1" applyFill="1" applyBorder="1" applyAlignment="1">
      <alignment vertical="center"/>
    </xf>
    <xf numFmtId="16" fontId="147" fillId="3" borderId="0" xfId="13" quotePrefix="1" applyNumberFormat="1" applyFont="1" applyFill="1" applyBorder="1" applyAlignment="1">
      <alignment horizontal="right" vertical="center"/>
    </xf>
    <xf numFmtId="0" fontId="6" fillId="3" borderId="0" xfId="13" applyFont="1" applyFill="1" applyBorder="1" applyAlignment="1">
      <alignment vertical="center"/>
    </xf>
    <xf numFmtId="0" fontId="6" fillId="3" borderId="0" xfId="13" applyNumberFormat="1" applyFont="1" applyFill="1" applyBorder="1" applyAlignment="1">
      <alignment horizontal="right" vertical="center"/>
    </xf>
    <xf numFmtId="3" fontId="9" fillId="3" borderId="0" xfId="13" applyNumberFormat="1" applyFont="1" applyFill="1" applyBorder="1" applyAlignment="1">
      <alignment horizontal="right" vertical="center"/>
    </xf>
    <xf numFmtId="0" fontId="9" fillId="3" borderId="0" xfId="13" applyFont="1" applyFill="1" applyBorder="1" applyAlignment="1">
      <alignment vertical="center"/>
    </xf>
    <xf numFmtId="0" fontId="9" fillId="3" borderId="0" xfId="13" applyFont="1" applyFill="1" applyBorder="1" applyAlignment="1">
      <alignment horizontal="left" vertical="center"/>
    </xf>
    <xf numFmtId="3" fontId="9" fillId="3" borderId="55" xfId="13" applyNumberFormat="1" applyFont="1" applyFill="1" applyBorder="1" applyAlignment="1">
      <alignment horizontal="right" vertical="center"/>
    </xf>
    <xf numFmtId="0" fontId="9" fillId="3" borderId="55" xfId="13" applyFont="1" applyFill="1" applyBorder="1" applyAlignment="1">
      <alignment horizontal="left" vertical="center"/>
    </xf>
    <xf numFmtId="3" fontId="9" fillId="2" borderId="10" xfId="13" applyNumberFormat="1" applyFont="1" applyFill="1" applyBorder="1" applyAlignment="1">
      <alignment horizontal="right" vertical="center"/>
    </xf>
    <xf numFmtId="1" fontId="6" fillId="3" borderId="0" xfId="13" applyNumberFormat="1" applyFont="1" applyFill="1" applyBorder="1" applyAlignment="1">
      <alignment vertical="center"/>
    </xf>
    <xf numFmtId="1" fontId="6" fillId="3" borderId="55" xfId="13" applyNumberFormat="1" applyFont="1" applyFill="1" applyBorder="1" applyAlignment="1">
      <alignment horizontal="right" vertical="center"/>
    </xf>
    <xf numFmtId="1" fontId="6" fillId="3" borderId="55" xfId="13" applyNumberFormat="1" applyFont="1" applyFill="1" applyBorder="1" applyAlignment="1">
      <alignment vertical="center"/>
    </xf>
    <xf numFmtId="0" fontId="40" fillId="3" borderId="65" xfId="13" applyFont="1" applyFill="1" applyBorder="1" applyAlignment="1">
      <alignment horizontal="right" vertical="center"/>
    </xf>
    <xf numFmtId="16" fontId="40" fillId="3" borderId="0" xfId="13" quotePrefix="1" applyNumberFormat="1" applyFont="1" applyFill="1" applyBorder="1" applyAlignment="1">
      <alignment horizontal="center" vertical="center"/>
    </xf>
    <xf numFmtId="0" fontId="1" fillId="0" borderId="0" xfId="73" applyFont="1" applyBorder="1"/>
    <xf numFmtId="0" fontId="9" fillId="3" borderId="0" xfId="13" applyFont="1" applyFill="1" applyBorder="1" applyAlignment="1">
      <alignment horizontal="left"/>
    </xf>
    <xf numFmtId="3" fontId="11" fillId="3" borderId="0" xfId="13" applyNumberFormat="1" applyFont="1" applyFill="1" applyBorder="1" applyAlignment="1">
      <alignment horizontal="right"/>
    </xf>
    <xf numFmtId="3" fontId="11" fillId="3" borderId="55" xfId="13" applyNumberFormat="1" applyFont="1" applyFill="1" applyBorder="1" applyAlignment="1">
      <alignment horizontal="right"/>
    </xf>
    <xf numFmtId="3" fontId="6" fillId="3" borderId="55" xfId="13" applyNumberFormat="1" applyFont="1" applyFill="1" applyBorder="1" applyAlignment="1">
      <alignment horizontal="right"/>
    </xf>
    <xf numFmtId="0" fontId="6" fillId="3" borderId="55" xfId="13" applyFont="1" applyFill="1" applyBorder="1" applyAlignment="1"/>
    <xf numFmtId="3" fontId="6" fillId="3" borderId="55" xfId="13" applyNumberFormat="1" applyFont="1" applyFill="1" applyBorder="1" applyAlignment="1">
      <alignment horizontal="right" vertical="center"/>
    </xf>
    <xf numFmtId="0" fontId="11" fillId="3" borderId="0" xfId="13" applyFont="1" applyFill="1" applyBorder="1" applyAlignment="1"/>
    <xf numFmtId="0" fontId="11" fillId="3" borderId="0" xfId="13" applyFont="1" applyFill="1" applyBorder="1" applyAlignment="1">
      <alignment horizontal="right"/>
    </xf>
    <xf numFmtId="0" fontId="9" fillId="3" borderId="0" xfId="13" applyFont="1" applyFill="1" applyBorder="1" applyAlignment="1"/>
    <xf numFmtId="0" fontId="11" fillId="3" borderId="55" xfId="13" applyFont="1" applyFill="1" applyBorder="1" applyAlignment="1"/>
    <xf numFmtId="0" fontId="11" fillId="3" borderId="55" xfId="13" applyFont="1" applyFill="1" applyBorder="1" applyAlignment="1">
      <alignment horizontal="right"/>
    </xf>
    <xf numFmtId="0" fontId="9" fillId="3" borderId="55" xfId="13" applyFont="1" applyFill="1" applyBorder="1" applyAlignment="1"/>
    <xf numFmtId="3" fontId="9" fillId="3" borderId="0" xfId="13" applyNumberFormat="1" applyFont="1" applyFill="1" applyBorder="1" applyAlignment="1">
      <alignment vertical="center"/>
    </xf>
    <xf numFmtId="3" fontId="80" fillId="3" borderId="0" xfId="13" applyNumberFormat="1" applyFont="1" applyFill="1" applyBorder="1" applyAlignment="1">
      <alignment vertical="center"/>
    </xf>
    <xf numFmtId="3" fontId="80" fillId="3" borderId="0" xfId="13" applyNumberFormat="1" applyFont="1" applyFill="1" applyBorder="1" applyAlignment="1">
      <alignment horizontal="right" vertical="center"/>
    </xf>
    <xf numFmtId="3" fontId="9" fillId="2" borderId="0" xfId="13" applyNumberFormat="1" applyFont="1" applyFill="1" applyBorder="1" applyAlignment="1">
      <alignment vertical="center"/>
    </xf>
    <xf numFmtId="3" fontId="6" fillId="3" borderId="0" xfId="13" applyNumberFormat="1" applyFont="1" applyFill="1" applyBorder="1" applyAlignment="1">
      <alignment vertical="center"/>
    </xf>
    <xf numFmtId="0" fontId="9" fillId="3" borderId="0" xfId="13" applyFont="1" applyFill="1" applyAlignment="1">
      <alignment horizontal="left" vertical="center"/>
    </xf>
    <xf numFmtId="3" fontId="9" fillId="2" borderId="0" xfId="13" applyNumberFormat="1" applyFont="1" applyFill="1" applyBorder="1" applyAlignment="1">
      <alignment horizontal="right" vertical="center"/>
    </xf>
    <xf numFmtId="3" fontId="6" fillId="3" borderId="0" xfId="13" applyNumberFormat="1" applyFont="1" applyFill="1" applyAlignment="1">
      <alignment vertical="center"/>
    </xf>
    <xf numFmtId="3" fontId="6" fillId="3" borderId="55" xfId="13" applyNumberFormat="1" applyFont="1" applyFill="1" applyBorder="1" applyAlignment="1">
      <alignment vertical="center"/>
    </xf>
    <xf numFmtId="0" fontId="144" fillId="3" borderId="65" xfId="73" applyFont="1" applyFill="1" applyBorder="1" applyAlignment="1">
      <alignment vertical="center"/>
    </xf>
    <xf numFmtId="0" fontId="6" fillId="3" borderId="65" xfId="13" applyFont="1" applyFill="1" applyBorder="1" applyAlignment="1">
      <alignment vertical="center"/>
    </xf>
    <xf numFmtId="0" fontId="6" fillId="3" borderId="65" xfId="13" applyFont="1" applyFill="1" applyBorder="1" applyAlignment="1">
      <alignment horizontal="left" vertical="center"/>
    </xf>
    <xf numFmtId="16" fontId="6" fillId="3" borderId="10" xfId="13" quotePrefix="1" applyNumberFormat="1" applyFont="1" applyFill="1" applyBorder="1" applyAlignment="1">
      <alignment horizontal="right" vertical="center"/>
    </xf>
    <xf numFmtId="16" fontId="40" fillId="3" borderId="55" xfId="13" quotePrefix="1" applyNumberFormat="1" applyFont="1" applyFill="1" applyBorder="1" applyAlignment="1">
      <alignment horizontal="right" vertical="center"/>
    </xf>
    <xf numFmtId="16" fontId="6" fillId="3" borderId="0" xfId="13" quotePrefix="1" applyNumberFormat="1" applyFont="1" applyFill="1" applyAlignment="1">
      <alignment horizontal="right" vertical="center"/>
    </xf>
    <xf numFmtId="0" fontId="33" fillId="3" borderId="0" xfId="13" applyFont="1" applyFill="1" applyBorder="1" applyAlignment="1">
      <alignment horizontal="center" vertical="center"/>
    </xf>
    <xf numFmtId="0" fontId="30" fillId="3" borderId="0" xfId="13" applyFont="1" applyFill="1" applyBorder="1" applyAlignment="1">
      <alignment vertical="center"/>
    </xf>
    <xf numFmtId="0" fontId="122" fillId="3" borderId="0" xfId="64" applyFont="1" applyFill="1" applyBorder="1" applyAlignment="1">
      <alignment horizontal="left" vertical="center" indent="1"/>
    </xf>
    <xf numFmtId="0" fontId="13" fillId="3" borderId="0" xfId="64" applyFont="1" applyFill="1" applyBorder="1" applyAlignment="1">
      <alignment horizontal="left" vertical="center" indent="1"/>
    </xf>
    <xf numFmtId="173" fontId="9" fillId="3" borderId="0" xfId="50" applyNumberFormat="1" applyFont="1" applyFill="1" applyBorder="1" applyAlignment="1" applyProtection="1">
      <alignment vertical="center"/>
      <protection locked="0"/>
    </xf>
    <xf numFmtId="0" fontId="13" fillId="3" borderId="0" xfId="5" applyFont="1" applyFill="1" applyAlignment="1">
      <alignment vertical="center"/>
    </xf>
    <xf numFmtId="0" fontId="13" fillId="3" borderId="0" xfId="5" applyFont="1" applyFill="1" applyBorder="1">
      <alignment vertical="top"/>
    </xf>
    <xf numFmtId="0" fontId="1" fillId="0" borderId="0" xfId="43" applyFont="1"/>
    <xf numFmtId="49" fontId="1" fillId="0" borderId="0" xfId="43" applyNumberFormat="1" applyFont="1" applyAlignment="1">
      <alignment vertical="center"/>
    </xf>
    <xf numFmtId="0" fontId="0" fillId="0" borderId="0" xfId="0" applyAlignment="1"/>
    <xf numFmtId="166" fontId="8" fillId="0" borderId="4" xfId="1" applyNumberFormat="1" applyFont="1" applyBorder="1" applyAlignment="1">
      <alignment horizontal="center" vertical="center"/>
    </xf>
    <xf numFmtId="0" fontId="8" fillId="0" borderId="4" xfId="1" applyFont="1" applyBorder="1" applyAlignment="1">
      <alignment vertical="center"/>
    </xf>
    <xf numFmtId="0" fontId="8" fillId="4" borderId="0" xfId="0" applyFont="1" applyFill="1" applyBorder="1"/>
    <xf numFmtId="0" fontId="57" fillId="4" borderId="0" xfId="0" applyFont="1" applyFill="1" applyBorder="1"/>
    <xf numFmtId="0" fontId="20" fillId="0" borderId="0" xfId="4" applyFont="1" applyAlignment="1">
      <alignment horizontal="left" shrinkToFit="1"/>
    </xf>
    <xf numFmtId="0" fontId="1" fillId="0" borderId="0" xfId="68" applyFont="1" applyAlignment="1">
      <alignment horizontal="left" shrinkToFit="1"/>
    </xf>
    <xf numFmtId="167" fontId="6" fillId="0" borderId="0" xfId="17" applyNumberFormat="1" applyFont="1" applyFill="1" applyBorder="1" applyAlignment="1">
      <alignment vertical="center" readingOrder="1"/>
    </xf>
    <xf numFmtId="167" fontId="6" fillId="0" borderId="0" xfId="17" applyNumberFormat="1" applyFont="1" applyFill="1" applyBorder="1" applyAlignment="1">
      <alignment horizontal="right" vertical="center" readingOrder="1"/>
    </xf>
    <xf numFmtId="167" fontId="6" fillId="0" borderId="4" xfId="17" applyNumberFormat="1" applyFont="1" applyFill="1" applyBorder="1" applyAlignment="1">
      <alignment vertical="center" readingOrder="1"/>
    </xf>
    <xf numFmtId="167" fontId="6" fillId="0" borderId="4" xfId="17" applyNumberFormat="1" applyFont="1" applyFill="1" applyBorder="1" applyAlignment="1">
      <alignment horizontal="right" vertical="center" readingOrder="1"/>
    </xf>
    <xf numFmtId="167" fontId="9" fillId="2" borderId="0" xfId="17" applyNumberFormat="1" applyFont="1" applyFill="1" applyBorder="1" applyAlignment="1">
      <alignment vertical="center" readingOrder="1"/>
    </xf>
    <xf numFmtId="167" fontId="9" fillId="2" borderId="0" xfId="17" applyNumberFormat="1" applyFont="1" applyFill="1" applyBorder="1" applyAlignment="1">
      <alignment readingOrder="1"/>
    </xf>
    <xf numFmtId="9" fontId="6" fillId="0" borderId="32" xfId="9" applyFont="1" applyFill="1" applyBorder="1" applyAlignment="1" applyProtection="1">
      <alignment vertical="center"/>
      <protection hidden="1"/>
    </xf>
    <xf numFmtId="9" fontId="6" fillId="0" borderId="24" xfId="9" applyFont="1" applyFill="1" applyBorder="1" applyAlignment="1" applyProtection="1">
      <alignment vertical="center"/>
      <protection hidden="1"/>
    </xf>
    <xf numFmtId="9" fontId="6" fillId="0" borderId="31" xfId="9" applyFont="1" applyFill="1" applyBorder="1" applyAlignment="1" applyProtection="1">
      <alignment vertical="center"/>
      <protection hidden="1"/>
    </xf>
    <xf numFmtId="9" fontId="6" fillId="0" borderId="22" xfId="9" applyFont="1" applyFill="1" applyBorder="1" applyAlignment="1" applyProtection="1">
      <alignment vertical="center"/>
      <protection hidden="1"/>
    </xf>
    <xf numFmtId="9" fontId="9" fillId="2" borderId="31" xfId="9" applyFont="1" applyFill="1" applyBorder="1" applyAlignment="1" applyProtection="1">
      <alignment vertical="center"/>
      <protection hidden="1"/>
    </xf>
    <xf numFmtId="9" fontId="9" fillId="2" borderId="22" xfId="9" applyFont="1" applyFill="1" applyBorder="1" applyAlignment="1" applyProtection="1">
      <alignment vertical="center"/>
      <protection hidden="1"/>
    </xf>
    <xf numFmtId="167" fontId="1" fillId="0" borderId="0" xfId="21" applyNumberFormat="1" applyFont="1" applyAlignment="1">
      <alignment vertical="center"/>
    </xf>
    <xf numFmtId="9" fontId="6" fillId="0" borderId="32" xfId="21" applyNumberFormat="1" applyFont="1" applyBorder="1" applyAlignment="1">
      <alignment vertical="center"/>
    </xf>
    <xf numFmtId="9" fontId="6" fillId="0" borderId="24" xfId="21" applyNumberFormat="1" applyFont="1" applyBorder="1" applyAlignment="1">
      <alignment vertical="center"/>
    </xf>
    <xf numFmtId="167" fontId="20" fillId="0" borderId="0" xfId="21" applyNumberFormat="1" applyFont="1" applyAlignment="1">
      <alignment vertical="center"/>
    </xf>
    <xf numFmtId="9" fontId="9" fillId="0" borderId="32" xfId="21" applyNumberFormat="1" applyFont="1" applyBorder="1" applyAlignment="1">
      <alignment vertical="center"/>
    </xf>
    <xf numFmtId="9" fontId="9" fillId="0" borderId="24" xfId="21" applyNumberFormat="1" applyFont="1" applyBorder="1" applyAlignment="1">
      <alignment vertical="center"/>
    </xf>
    <xf numFmtId="9" fontId="9" fillId="0" borderId="32" xfId="22" applyFont="1" applyFill="1" applyBorder="1" applyAlignment="1">
      <alignment vertical="center"/>
    </xf>
    <xf numFmtId="9" fontId="9" fillId="0" borderId="24" xfId="21" applyNumberFormat="1" applyFont="1" applyFill="1" applyBorder="1" applyAlignment="1">
      <alignment vertical="center"/>
    </xf>
    <xf numFmtId="167" fontId="9" fillId="0" borderId="0" xfId="21" applyNumberFormat="1" applyFont="1" applyAlignment="1">
      <alignment vertical="center"/>
    </xf>
    <xf numFmtId="9" fontId="9" fillId="0" borderId="31" xfId="22" applyFont="1" applyFill="1" applyBorder="1" applyAlignment="1">
      <alignment vertical="center"/>
    </xf>
    <xf numFmtId="9" fontId="9" fillId="0" borderId="22" xfId="21" applyNumberFormat="1" applyFont="1" applyFill="1" applyBorder="1" applyAlignment="1">
      <alignment vertical="center"/>
    </xf>
    <xf numFmtId="9" fontId="6" fillId="0" borderId="32" xfId="21" applyNumberFormat="1" applyFont="1" applyBorder="1" applyAlignment="1">
      <alignment horizontal="right" vertical="center"/>
    </xf>
    <xf numFmtId="9" fontId="6" fillId="0" borderId="24" xfId="21" applyNumberFormat="1" applyFont="1" applyBorder="1" applyAlignment="1">
      <alignment horizontal="right" vertical="center"/>
    </xf>
    <xf numFmtId="167" fontId="20" fillId="0" borderId="0" xfId="21" applyNumberFormat="1" applyFont="1" applyAlignment="1">
      <alignment horizontal="right" vertical="center"/>
    </xf>
    <xf numFmtId="9" fontId="9" fillId="0" borderId="32" xfId="21" applyNumberFormat="1" applyFont="1" applyBorder="1" applyAlignment="1">
      <alignment horizontal="right" vertical="center"/>
    </xf>
    <xf numFmtId="9" fontId="9" fillId="0" borderId="24" xfId="21" applyNumberFormat="1" applyFont="1" applyBorder="1" applyAlignment="1">
      <alignment horizontal="right" vertical="center"/>
    </xf>
    <xf numFmtId="9" fontId="9" fillId="0" borderId="32" xfId="22" applyFont="1" applyFill="1" applyBorder="1" applyAlignment="1">
      <alignment horizontal="right" vertical="center"/>
    </xf>
    <xf numFmtId="9" fontId="9" fillId="0" borderId="24" xfId="21" applyNumberFormat="1" applyFont="1" applyFill="1" applyBorder="1" applyAlignment="1">
      <alignment horizontal="right" vertical="center"/>
    </xf>
    <xf numFmtId="167" fontId="9" fillId="0" borderId="0" xfId="21" applyNumberFormat="1" applyFont="1" applyAlignment="1">
      <alignment horizontal="right" vertical="center"/>
    </xf>
    <xf numFmtId="9" fontId="9" fillId="0" borderId="31" xfId="22" applyFont="1" applyFill="1" applyBorder="1" applyAlignment="1">
      <alignment horizontal="right" vertical="center"/>
    </xf>
    <xf numFmtId="9" fontId="9" fillId="0" borderId="22" xfId="21" applyNumberFormat="1" applyFont="1" applyFill="1" applyBorder="1" applyAlignment="1">
      <alignment horizontal="right" vertical="center"/>
    </xf>
    <xf numFmtId="0" fontId="1" fillId="0" borderId="0" xfId="21" applyFont="1" applyAlignment="1">
      <alignment vertical="center"/>
    </xf>
    <xf numFmtId="9" fontId="6" fillId="0" borderId="34" xfId="21" applyNumberFormat="1" applyFont="1" applyBorder="1" applyAlignment="1">
      <alignment vertical="center"/>
    </xf>
    <xf numFmtId="9" fontId="6" fillId="0" borderId="33" xfId="21" applyNumberFormat="1" applyFont="1" applyBorder="1" applyAlignment="1">
      <alignment vertical="center"/>
    </xf>
    <xf numFmtId="9" fontId="6" fillId="0" borderId="0" xfId="21" applyNumberFormat="1" applyFont="1" applyBorder="1" applyAlignment="1">
      <alignment vertical="center"/>
    </xf>
    <xf numFmtId="0" fontId="20" fillId="0" borderId="4" xfId="21" applyFont="1" applyBorder="1" applyAlignment="1">
      <alignment horizontal="right" vertical="center"/>
    </xf>
    <xf numFmtId="0" fontId="9" fillId="0" borderId="32" xfId="21" applyFont="1" applyBorder="1" applyAlignment="1">
      <alignment horizontal="right" vertical="center"/>
    </xf>
    <xf numFmtId="0" fontId="9" fillId="0" borderId="24" xfId="21" applyFont="1" applyBorder="1" applyAlignment="1">
      <alignment horizontal="right" vertical="center"/>
    </xf>
    <xf numFmtId="0" fontId="9" fillId="0" borderId="4" xfId="21" applyFont="1" applyBorder="1" applyAlignment="1">
      <alignment horizontal="right" vertical="center"/>
    </xf>
    <xf numFmtId="0" fontId="9" fillId="0" borderId="42" xfId="21" applyFont="1" applyBorder="1" applyAlignment="1">
      <alignment horizontal="right" vertical="center"/>
    </xf>
    <xf numFmtId="0" fontId="1" fillId="0" borderId="0" xfId="21" applyFont="1" applyAlignment="1">
      <alignment horizontal="right" vertical="center"/>
    </xf>
    <xf numFmtId="9" fontId="6" fillId="0" borderId="34" xfId="21" applyNumberFormat="1" applyFont="1" applyBorder="1" applyAlignment="1">
      <alignment horizontal="right" vertical="center"/>
    </xf>
    <xf numFmtId="9" fontId="6" fillId="0" borderId="33" xfId="21" applyNumberFormat="1" applyFont="1" applyBorder="1" applyAlignment="1">
      <alignment horizontal="right" vertical="center"/>
    </xf>
    <xf numFmtId="9" fontId="6" fillId="0" borderId="0" xfId="21" applyNumberFormat="1" applyFont="1" applyBorder="1" applyAlignment="1">
      <alignment horizontal="right" vertical="center"/>
    </xf>
    <xf numFmtId="9" fontId="6" fillId="0" borderId="25" xfId="21" applyNumberFormat="1" applyFont="1" applyBorder="1" applyAlignment="1">
      <alignment horizontal="right" vertical="center"/>
    </xf>
    <xf numFmtId="0" fontId="20" fillId="2" borderId="0" xfId="21" applyFont="1" applyFill="1" applyAlignment="1">
      <alignment horizontal="right" vertical="center"/>
    </xf>
    <xf numFmtId="9" fontId="9" fillId="2" borderId="25" xfId="21" applyNumberFormat="1" applyFont="1" applyFill="1" applyBorder="1" applyAlignment="1">
      <alignment horizontal="right" vertical="center"/>
    </xf>
    <xf numFmtId="9" fontId="9" fillId="2" borderId="0" xfId="21" applyNumberFormat="1" applyFont="1" applyFill="1" applyBorder="1" applyAlignment="1">
      <alignment horizontal="right" vertical="center"/>
    </xf>
    <xf numFmtId="9" fontId="9" fillId="2" borderId="24" xfId="21" applyNumberFormat="1" applyFont="1" applyFill="1" applyBorder="1" applyAlignment="1">
      <alignment horizontal="right" vertical="center"/>
    </xf>
    <xf numFmtId="0" fontId="9" fillId="2" borderId="0" xfId="21" applyFont="1" applyFill="1" applyAlignment="1">
      <alignment horizontal="right" vertical="center"/>
    </xf>
    <xf numFmtId="0" fontId="11" fillId="0" borderId="0" xfId="21" applyFont="1" applyAlignment="1">
      <alignment horizontal="right" vertical="center"/>
    </xf>
    <xf numFmtId="0" fontId="11" fillId="0" borderId="0" xfId="21" applyFont="1" applyBorder="1" applyAlignment="1">
      <alignment horizontal="right" vertical="center"/>
    </xf>
    <xf numFmtId="0" fontId="11" fillId="0" borderId="25" xfId="21" applyFont="1" applyBorder="1" applyAlignment="1">
      <alignment horizontal="right" vertical="center"/>
    </xf>
    <xf numFmtId="0" fontId="75" fillId="0" borderId="24" xfId="21" applyFont="1" applyBorder="1" applyAlignment="1">
      <alignment horizontal="right" vertical="center"/>
    </xf>
    <xf numFmtId="0" fontId="6" fillId="0" borderId="0" xfId="21" applyFont="1" applyAlignment="1">
      <alignment horizontal="right" vertical="center"/>
    </xf>
    <xf numFmtId="1" fontId="6" fillId="0" borderId="0" xfId="21" applyNumberFormat="1" applyFont="1" applyAlignment="1">
      <alignment horizontal="right" vertical="center"/>
    </xf>
    <xf numFmtId="1" fontId="11" fillId="0" borderId="0" xfId="21" applyNumberFormat="1" applyFont="1" applyBorder="1" applyAlignment="1">
      <alignment horizontal="right" vertical="center"/>
    </xf>
    <xf numFmtId="1" fontId="11" fillId="0" borderId="25" xfId="21" applyNumberFormat="1" applyFont="1" applyBorder="1" applyAlignment="1">
      <alignment horizontal="right" vertical="center"/>
    </xf>
    <xf numFmtId="1" fontId="11" fillId="0" borderId="24" xfId="21" applyNumberFormat="1" applyFont="1" applyBorder="1" applyAlignment="1">
      <alignment horizontal="right" vertical="center"/>
    </xf>
    <xf numFmtId="0" fontId="6" fillId="0" borderId="0" xfId="21" applyFont="1" applyFill="1" applyAlignment="1">
      <alignment horizontal="right" vertical="center"/>
    </xf>
    <xf numFmtId="3" fontId="6" fillId="0" borderId="0" xfId="21" applyNumberFormat="1" applyFont="1" applyAlignment="1">
      <alignment horizontal="right" vertical="center"/>
    </xf>
    <xf numFmtId="3" fontId="11" fillId="0" borderId="0" xfId="21" applyNumberFormat="1" applyFont="1" applyBorder="1" applyAlignment="1">
      <alignment horizontal="right" vertical="center"/>
    </xf>
    <xf numFmtId="3" fontId="11" fillId="0" borderId="25" xfId="21" applyNumberFormat="1" applyFont="1" applyBorder="1" applyAlignment="1">
      <alignment horizontal="right" vertical="center"/>
    </xf>
    <xf numFmtId="0" fontId="11" fillId="0" borderId="24" xfId="21" applyFont="1" applyBorder="1" applyAlignment="1">
      <alignment horizontal="right" vertical="center"/>
    </xf>
    <xf numFmtId="3" fontId="6" fillId="0" borderId="0" xfId="23" applyNumberFormat="1" applyFont="1" applyFill="1" applyAlignment="1">
      <alignment horizontal="right" vertical="center"/>
    </xf>
    <xf numFmtId="9" fontId="6" fillId="0" borderId="32" xfId="24" applyFont="1" applyFill="1" applyBorder="1" applyAlignment="1">
      <alignment horizontal="right" vertical="center"/>
    </xf>
    <xf numFmtId="9" fontId="6" fillId="0" borderId="24" xfId="23" applyNumberFormat="1" applyFont="1" applyFill="1" applyBorder="1" applyAlignment="1">
      <alignment horizontal="right" vertical="center"/>
    </xf>
    <xf numFmtId="3" fontId="11" fillId="0" borderId="24" xfId="21" applyNumberFormat="1" applyFont="1" applyBorder="1" applyAlignment="1">
      <alignment horizontal="right" vertical="center"/>
    </xf>
    <xf numFmtId="3" fontId="6" fillId="0" borderId="0" xfId="21" applyNumberFormat="1" applyFont="1" applyFill="1" applyAlignment="1">
      <alignment horizontal="right" vertical="center"/>
    </xf>
    <xf numFmtId="9" fontId="6" fillId="0" borderId="32" xfId="22" applyFont="1" applyFill="1" applyBorder="1" applyAlignment="1">
      <alignment horizontal="right" vertical="center"/>
    </xf>
    <xf numFmtId="9" fontId="6" fillId="0" borderId="24" xfId="21" applyNumberFormat="1" applyFont="1" applyFill="1" applyBorder="1" applyAlignment="1">
      <alignment horizontal="right" vertical="center"/>
    </xf>
    <xf numFmtId="9" fontId="6" fillId="0" borderId="31" xfId="22" applyFont="1" applyFill="1" applyBorder="1" applyAlignment="1">
      <alignment horizontal="right" vertical="center"/>
    </xf>
    <xf numFmtId="9" fontId="6" fillId="0" borderId="22" xfId="21" applyNumberFormat="1" applyFont="1" applyFill="1" applyBorder="1" applyAlignment="1">
      <alignment horizontal="right" vertical="center"/>
    </xf>
    <xf numFmtId="3" fontId="11" fillId="0" borderId="3" xfId="21" applyNumberFormat="1" applyFont="1" applyBorder="1" applyAlignment="1">
      <alignment horizontal="right" vertical="center"/>
    </xf>
    <xf numFmtId="3" fontId="11" fillId="0" borderId="22" xfId="21" applyNumberFormat="1" applyFont="1" applyBorder="1" applyAlignment="1">
      <alignment horizontal="right" vertical="center"/>
    </xf>
    <xf numFmtId="0" fontId="20" fillId="0" borderId="4" xfId="21" applyFont="1" applyBorder="1" applyAlignment="1">
      <alignment horizontal="right" vertical="center" indent="1"/>
    </xf>
    <xf numFmtId="167" fontId="6" fillId="0" borderId="0" xfId="21" applyNumberFormat="1" applyFont="1" applyAlignment="1">
      <alignment vertical="center"/>
    </xf>
    <xf numFmtId="9" fontId="6" fillId="0" borderId="31" xfId="21" applyNumberFormat="1" applyFont="1" applyBorder="1" applyAlignment="1">
      <alignment vertical="center"/>
    </xf>
    <xf numFmtId="9" fontId="6" fillId="0" borderId="22" xfId="21" applyNumberFormat="1" applyFont="1" applyBorder="1" applyAlignment="1">
      <alignment vertical="center"/>
    </xf>
    <xf numFmtId="9" fontId="6" fillId="0" borderId="4" xfId="21" applyNumberFormat="1" applyFont="1" applyBorder="1" applyAlignment="1">
      <alignment vertical="center"/>
    </xf>
    <xf numFmtId="0" fontId="20" fillId="0" borderId="0" xfId="21" applyFont="1" applyAlignment="1">
      <alignment vertical="center"/>
    </xf>
    <xf numFmtId="0" fontId="20" fillId="0" borderId="0" xfId="21" applyFont="1" applyFill="1" applyBorder="1" applyAlignment="1"/>
    <xf numFmtId="0" fontId="3" fillId="0" borderId="0" xfId="21" applyAlignment="1"/>
    <xf numFmtId="0" fontId="9" fillId="0" borderId="31" xfId="21" applyFont="1" applyBorder="1" applyAlignment="1">
      <alignment horizontal="right" vertical="center"/>
    </xf>
    <xf numFmtId="0" fontId="9" fillId="0" borderId="22" xfId="21" applyFont="1" applyBorder="1" applyAlignment="1">
      <alignment horizontal="right" vertical="center"/>
    </xf>
    <xf numFmtId="9" fontId="6" fillId="0" borderId="32" xfId="21" applyNumberFormat="1" applyFont="1" applyFill="1" applyBorder="1" applyAlignment="1">
      <alignment horizontal="right" vertical="center"/>
    </xf>
    <xf numFmtId="0" fontId="20" fillId="0" borderId="0" xfId="21" applyFont="1" applyAlignment="1">
      <alignment horizontal="right" vertical="center"/>
    </xf>
    <xf numFmtId="9" fontId="9" fillId="0" borderId="32" xfId="21" applyNumberFormat="1" applyFont="1" applyFill="1" applyBorder="1" applyAlignment="1">
      <alignment horizontal="right" vertical="center"/>
    </xf>
    <xf numFmtId="9" fontId="1" fillId="0" borderId="25" xfId="21" applyNumberFormat="1" applyFont="1" applyBorder="1" applyAlignment="1">
      <alignment vertical="center"/>
    </xf>
    <xf numFmtId="9" fontId="1" fillId="0" borderId="0" xfId="21" applyNumberFormat="1" applyFont="1" applyBorder="1" applyAlignment="1">
      <alignment vertical="center"/>
    </xf>
    <xf numFmtId="9" fontId="1" fillId="0" borderId="24" xfId="21" applyNumberFormat="1" applyFont="1" applyBorder="1" applyAlignment="1">
      <alignment vertical="center"/>
    </xf>
    <xf numFmtId="9" fontId="1" fillId="0" borderId="23" xfId="21" applyNumberFormat="1" applyFont="1" applyBorder="1" applyAlignment="1">
      <alignment vertical="center"/>
    </xf>
    <xf numFmtId="0" fontId="20" fillId="0" borderId="27" xfId="21" applyFont="1" applyBorder="1" applyAlignment="1">
      <alignment horizontal="right" vertical="center"/>
    </xf>
    <xf numFmtId="0" fontId="20" fillId="0" borderId="26" xfId="21" applyFont="1" applyBorder="1" applyAlignment="1">
      <alignment horizontal="right" vertical="center"/>
    </xf>
    <xf numFmtId="0" fontId="13" fillId="0" borderId="0" xfId="26" applyFont="1" applyBorder="1"/>
    <xf numFmtId="1" fontId="1" fillId="0" borderId="0" xfId="26" applyNumberFormat="1" applyFont="1" applyAlignment="1">
      <alignment vertical="center"/>
    </xf>
    <xf numFmtId="1" fontId="20" fillId="2" borderId="0" xfId="26" applyNumberFormat="1" applyFont="1" applyFill="1" applyAlignment="1">
      <alignment vertical="center"/>
    </xf>
    <xf numFmtId="0" fontId="20" fillId="0" borderId="3" xfId="26" applyFont="1" applyBorder="1" applyAlignment="1">
      <alignment horizontal="right" vertical="center"/>
    </xf>
    <xf numFmtId="1" fontId="1" fillId="2" borderId="0" xfId="26" applyNumberFormat="1" applyFont="1" applyFill="1" applyAlignment="1">
      <alignment horizontal="right" vertical="center"/>
    </xf>
    <xf numFmtId="0" fontId="20" fillId="0" borderId="22" xfId="21" applyFont="1" applyBorder="1" applyAlignment="1">
      <alignment horizontal="right" vertical="center"/>
    </xf>
    <xf numFmtId="0" fontId="20" fillId="0" borderId="31" xfId="21" applyFont="1" applyBorder="1" applyAlignment="1">
      <alignment horizontal="right" vertical="center"/>
    </xf>
    <xf numFmtId="0" fontId="20" fillId="0" borderId="31" xfId="21" applyFont="1" applyBorder="1" applyAlignment="1">
      <alignment horizontal="right"/>
    </xf>
    <xf numFmtId="0" fontId="20" fillId="0" borderId="22" xfId="21" applyFont="1" applyBorder="1" applyAlignment="1">
      <alignment horizontal="right"/>
    </xf>
    <xf numFmtId="0" fontId="1" fillId="0" borderId="0" xfId="26" applyFont="1" applyBorder="1" applyAlignment="1"/>
    <xf numFmtId="1" fontId="1" fillId="0" borderId="0" xfId="26" applyNumberFormat="1" applyFont="1" applyBorder="1" applyAlignment="1">
      <alignment vertical="center"/>
    </xf>
    <xf numFmtId="0" fontId="9" fillId="0" borderId="3" xfId="30" applyFont="1" applyFill="1" applyBorder="1" applyAlignment="1" applyProtection="1">
      <alignment horizontal="right" vertical="center"/>
      <protection hidden="1"/>
    </xf>
    <xf numFmtId="1" fontId="6" fillId="0" borderId="0" xfId="30" applyNumberFormat="1" applyFont="1" applyFill="1" applyBorder="1" applyAlignment="1" applyProtection="1">
      <alignment vertical="center"/>
      <protection hidden="1"/>
    </xf>
    <xf numFmtId="167" fontId="6" fillId="0" borderId="0" xfId="30" applyNumberFormat="1" applyFont="1" applyFill="1" applyBorder="1" applyAlignment="1" applyProtection="1">
      <alignment vertical="center"/>
      <protection hidden="1"/>
    </xf>
    <xf numFmtId="167" fontId="9" fillId="2" borderId="0" xfId="30" applyNumberFormat="1" applyFont="1" applyFill="1" applyBorder="1" applyAlignment="1" applyProtection="1">
      <alignment vertical="center"/>
      <protection hidden="1"/>
    </xf>
    <xf numFmtId="0" fontId="9" fillId="0" borderId="4" xfId="27" applyFont="1" applyBorder="1" applyAlignment="1">
      <alignment horizontal="right"/>
    </xf>
    <xf numFmtId="0" fontId="20" fillId="0" borderId="4" xfId="27" applyFont="1" applyBorder="1" applyAlignment="1">
      <alignment horizontal="right"/>
    </xf>
    <xf numFmtId="0" fontId="9" fillId="0" borderId="28" xfId="27" applyFont="1" applyFill="1" applyBorder="1" applyAlignment="1">
      <alignment horizontal="right" vertical="center" wrapText="1" readingOrder="1"/>
    </xf>
    <xf numFmtId="0" fontId="20" fillId="0" borderId="28" xfId="27" applyFont="1" applyFill="1" applyBorder="1" applyAlignment="1">
      <alignment horizontal="right" vertical="center" wrapText="1" readingOrder="1"/>
    </xf>
    <xf numFmtId="1" fontId="1" fillId="0" borderId="0" xfId="27" applyNumberFormat="1" applyFont="1" applyFill="1" applyBorder="1" applyAlignment="1">
      <alignment horizontal="right" vertical="center" wrapText="1" readingOrder="1"/>
    </xf>
    <xf numFmtId="1" fontId="6" fillId="0" borderId="0" xfId="27" applyNumberFormat="1" applyFont="1" applyFill="1" applyBorder="1" applyAlignment="1">
      <alignment horizontal="right" vertical="center" wrapText="1" readingOrder="1"/>
    </xf>
    <xf numFmtId="3" fontId="9" fillId="2" borderId="0" xfId="27" applyNumberFormat="1" applyFont="1" applyFill="1" applyBorder="1" applyAlignment="1">
      <alignment horizontal="right" vertical="center" wrapText="1" readingOrder="1"/>
    </xf>
    <xf numFmtId="3" fontId="20" fillId="2" borderId="0" xfId="27" applyNumberFormat="1" applyFont="1" applyFill="1" applyBorder="1" applyAlignment="1">
      <alignment horizontal="right" vertical="center" wrapText="1" readingOrder="1"/>
    </xf>
    <xf numFmtId="0" fontId="9" fillId="0" borderId="46" xfId="27" applyFont="1" applyFill="1" applyBorder="1" applyAlignment="1">
      <alignment horizontal="right" vertical="center" readingOrder="1"/>
    </xf>
    <xf numFmtId="0" fontId="9" fillId="0" borderId="46" xfId="27" applyFont="1" applyFill="1" applyBorder="1" applyAlignment="1">
      <alignment horizontal="right" vertical="center" wrapText="1" readingOrder="1"/>
    </xf>
    <xf numFmtId="0" fontId="9" fillId="0" borderId="47" xfId="27" applyFont="1" applyFill="1" applyBorder="1" applyAlignment="1">
      <alignment horizontal="right" vertical="center" readingOrder="1"/>
    </xf>
    <xf numFmtId="167" fontId="1" fillId="0" borderId="0" xfId="0" applyNumberFormat="1" applyFont="1" applyAlignment="1">
      <alignment horizontal="right" vertical="center"/>
    </xf>
    <xf numFmtId="0" fontId="1" fillId="0" borderId="0" xfId="27" applyFont="1" applyFill="1" applyBorder="1" applyAlignment="1">
      <alignment horizontal="right" vertical="center" wrapText="1"/>
    </xf>
    <xf numFmtId="1" fontId="6" fillId="3" borderId="0" xfId="27" applyNumberFormat="1" applyFont="1" applyFill="1" applyBorder="1" applyAlignment="1">
      <alignment horizontal="right" vertical="center" wrapText="1" readingOrder="1"/>
    </xf>
    <xf numFmtId="1" fontId="9" fillId="0" borderId="0" xfId="27" applyNumberFormat="1" applyFont="1" applyFill="1" applyBorder="1" applyAlignment="1">
      <alignment horizontal="right" vertical="center" wrapText="1" readingOrder="1"/>
    </xf>
    <xf numFmtId="1" fontId="9" fillId="2" borderId="0" xfId="27" applyNumberFormat="1" applyFont="1" applyFill="1" applyBorder="1" applyAlignment="1">
      <alignment horizontal="right" vertical="center" wrapText="1" readingOrder="1"/>
    </xf>
    <xf numFmtId="1" fontId="80" fillId="0" borderId="0" xfId="27" applyNumberFormat="1" applyFont="1" applyFill="1" applyBorder="1" applyAlignment="1">
      <alignment horizontal="right" vertical="center" wrapText="1" readingOrder="1"/>
    </xf>
    <xf numFmtId="0" fontId="9" fillId="0" borderId="47" xfId="27" applyFont="1" applyFill="1" applyBorder="1" applyAlignment="1">
      <alignment horizontal="right" vertical="center" wrapText="1" readingOrder="1"/>
    </xf>
    <xf numFmtId="3" fontId="6" fillId="0" borderId="0" xfId="27" applyNumberFormat="1" applyFont="1" applyFill="1" applyBorder="1" applyAlignment="1">
      <alignment horizontal="right" vertical="center" wrapText="1" readingOrder="1"/>
    </xf>
    <xf numFmtId="3" fontId="9" fillId="0" borderId="0" xfId="27" applyNumberFormat="1" applyFont="1" applyFill="1" applyBorder="1" applyAlignment="1">
      <alignment horizontal="right" vertical="center" wrapText="1" readingOrder="1"/>
    </xf>
    <xf numFmtId="9" fontId="6" fillId="0" borderId="0" xfId="27" applyNumberFormat="1" applyFont="1" applyFill="1" applyBorder="1" applyAlignment="1">
      <alignment horizontal="right" vertical="center" wrapText="1" readingOrder="1"/>
    </xf>
    <xf numFmtId="9" fontId="6" fillId="0" borderId="0" xfId="28" applyFont="1" applyFill="1" applyAlignment="1">
      <alignment horizontal="right" vertical="center"/>
    </xf>
    <xf numFmtId="0" fontId="20" fillId="3" borderId="4" xfId="26" applyFont="1" applyFill="1" applyBorder="1" applyAlignment="1">
      <alignment horizontal="right" vertical="center"/>
    </xf>
    <xf numFmtId="0" fontId="1" fillId="3" borderId="0" xfId="31" applyFont="1" applyFill="1" applyAlignment="1">
      <alignment horizontal="right" vertical="center"/>
    </xf>
    <xf numFmtId="0" fontId="20" fillId="2" borderId="0" xfId="31" applyFont="1" applyFill="1" applyAlignment="1">
      <alignment horizontal="right" vertical="center"/>
    </xf>
    <xf numFmtId="3" fontId="1" fillId="3" borderId="0" xfId="31" applyNumberFormat="1" applyFont="1" applyFill="1" applyBorder="1" applyAlignment="1">
      <alignment horizontal="right" vertical="center"/>
    </xf>
    <xf numFmtId="3" fontId="1" fillId="3" borderId="0" xfId="32" applyNumberFormat="1" applyFont="1" applyFill="1" applyBorder="1" applyAlignment="1">
      <alignment horizontal="right" vertical="center"/>
    </xf>
    <xf numFmtId="0" fontId="1" fillId="3" borderId="0" xfId="31" applyFont="1" applyFill="1" applyBorder="1" applyAlignment="1">
      <alignment horizontal="right" vertical="center"/>
    </xf>
    <xf numFmtId="0" fontId="20" fillId="2" borderId="0" xfId="31" applyFont="1" applyFill="1" applyBorder="1" applyAlignment="1">
      <alignment horizontal="right" vertical="center"/>
    </xf>
    <xf numFmtId="3" fontId="20" fillId="2" borderId="0" xfId="31" applyNumberFormat="1" applyFont="1" applyFill="1" applyBorder="1" applyAlignment="1">
      <alignment horizontal="right" vertical="center"/>
    </xf>
    <xf numFmtId="180" fontId="20" fillId="0" borderId="4" xfId="34" applyNumberFormat="1" applyFont="1" applyFill="1" applyBorder="1" applyAlignment="1">
      <alignment horizontal="right" wrapText="1"/>
    </xf>
    <xf numFmtId="9" fontId="20" fillId="0" borderId="4" xfId="34" applyNumberFormat="1" applyFont="1" applyFill="1" applyBorder="1" applyAlignment="1">
      <alignment horizontal="right"/>
    </xf>
    <xf numFmtId="0" fontId="9" fillId="0" borderId="4" xfId="34" applyFont="1" applyFill="1" applyBorder="1" applyAlignment="1">
      <alignment horizontal="right"/>
    </xf>
    <xf numFmtId="0" fontId="9" fillId="0" borderId="4" xfId="34" applyFont="1" applyBorder="1" applyAlignment="1">
      <alignment horizontal="right" wrapText="1"/>
    </xf>
    <xf numFmtId="3" fontId="20" fillId="0" borderId="0" xfId="34" applyNumberFormat="1" applyFont="1" applyFill="1" applyBorder="1" applyAlignment="1">
      <alignment wrapText="1"/>
    </xf>
    <xf numFmtId="3" fontId="140" fillId="0" borderId="0" xfId="0" applyNumberFormat="1" applyFont="1" applyBorder="1" applyAlignment="1">
      <alignment horizontal="center"/>
    </xf>
    <xf numFmtId="3" fontId="6" fillId="0" borderId="0" xfId="5" applyNumberFormat="1" applyFont="1" applyFill="1" applyBorder="1" applyAlignment="1" applyProtection="1">
      <alignment horizontal="right" vertical="center"/>
      <protection locked="0"/>
    </xf>
    <xf numFmtId="3" fontId="6" fillId="0" borderId="10" xfId="5" applyNumberFormat="1" applyFont="1" applyFill="1" applyBorder="1" applyAlignment="1" applyProtection="1">
      <alignment horizontal="right" vertical="center"/>
      <protection locked="0"/>
    </xf>
    <xf numFmtId="0" fontId="22" fillId="0" borderId="28" xfId="19" applyFont="1" applyFill="1" applyBorder="1" applyAlignment="1">
      <alignment horizontal="right" vertical="center" wrapText="1" readingOrder="1"/>
    </xf>
    <xf numFmtId="165" fontId="6" fillId="0" borderId="0" xfId="19" applyNumberFormat="1" applyFont="1" applyFill="1" applyBorder="1" applyAlignment="1">
      <alignment horizontal="right" vertical="center"/>
    </xf>
    <xf numFmtId="0" fontId="3" fillId="0" borderId="0" xfId="19" applyAlignment="1"/>
    <xf numFmtId="0" fontId="9" fillId="0" borderId="3" xfId="68" applyFont="1" applyBorder="1" applyAlignment="1">
      <alignment horizontal="right"/>
    </xf>
    <xf numFmtId="0" fontId="20" fillId="0" borderId="3" xfId="68" applyFont="1" applyBorder="1" applyAlignment="1">
      <alignment horizontal="right"/>
    </xf>
    <xf numFmtId="0" fontId="20" fillId="0" borderId="3" xfId="68" applyFont="1" applyBorder="1" applyAlignment="1">
      <alignment horizontal="right" vertical="center"/>
    </xf>
    <xf numFmtId="3" fontId="20" fillId="2" borderId="0" xfId="68" applyNumberFormat="1" applyFont="1" applyFill="1" applyAlignment="1">
      <alignment vertical="center"/>
    </xf>
    <xf numFmtId="1" fontId="20" fillId="2" borderId="0" xfId="68" applyNumberFormat="1" applyFont="1" applyFill="1" applyAlignment="1">
      <alignment vertical="center"/>
    </xf>
    <xf numFmtId="1" fontId="1" fillId="0" borderId="0" xfId="68" applyNumberFormat="1" applyFont="1" applyFill="1" applyAlignment="1">
      <alignment vertical="center"/>
    </xf>
    <xf numFmtId="1" fontId="1" fillId="0" borderId="0" xfId="68" applyNumberFormat="1" applyFont="1" applyFill="1" applyBorder="1" applyAlignment="1">
      <alignment vertical="center"/>
    </xf>
    <xf numFmtId="1" fontId="1" fillId="0" borderId="4" xfId="68" applyNumberFormat="1" applyFont="1" applyFill="1" applyBorder="1" applyAlignment="1">
      <alignment vertical="center"/>
    </xf>
    <xf numFmtId="1" fontId="1" fillId="0" borderId="3" xfId="68" applyNumberFormat="1" applyFont="1" applyFill="1" applyBorder="1" applyAlignment="1">
      <alignment vertical="center"/>
    </xf>
    <xf numFmtId="0" fontId="1" fillId="3" borderId="0" xfId="12" applyFont="1" applyFill="1" applyBorder="1" applyAlignment="1">
      <alignment horizontal="left" vertical="center"/>
    </xf>
    <xf numFmtId="1" fontId="1" fillId="0" borderId="32" xfId="26" applyNumberFormat="1" applyFont="1" applyBorder="1" applyAlignment="1">
      <alignment horizontal="right" vertical="center" indent="1"/>
    </xf>
    <xf numFmtId="1" fontId="1" fillId="2" borderId="32" xfId="26" applyNumberFormat="1" applyFont="1" applyFill="1" applyBorder="1" applyAlignment="1">
      <alignment horizontal="right" vertical="center" indent="1"/>
    </xf>
    <xf numFmtId="1" fontId="20" fillId="2" borderId="32" xfId="26" applyNumberFormat="1" applyFont="1" applyFill="1" applyBorder="1" applyAlignment="1">
      <alignment horizontal="right" vertical="center" indent="1"/>
    </xf>
    <xf numFmtId="0" fontId="1" fillId="0" borderId="32" xfId="26" applyFont="1" applyBorder="1" applyAlignment="1">
      <alignment horizontal="right" vertical="center" indent="1"/>
    </xf>
    <xf numFmtId="9" fontId="1" fillId="0" borderId="32" xfId="69" applyFont="1" applyBorder="1" applyAlignment="1">
      <alignment horizontal="right" vertical="center"/>
    </xf>
    <xf numFmtId="1" fontId="20" fillId="2" borderId="0" xfId="26" applyNumberFormat="1" applyFont="1" applyFill="1" applyBorder="1" applyAlignment="1">
      <alignment horizontal="right" vertical="center" indent="1"/>
    </xf>
    <xf numFmtId="1" fontId="1" fillId="2" borderId="0" xfId="26" applyNumberFormat="1" applyFont="1" applyFill="1" applyBorder="1" applyAlignment="1">
      <alignment horizontal="right" vertical="center" indent="1"/>
    </xf>
    <xf numFmtId="0" fontId="46" fillId="0" borderId="0" xfId="34" applyFont="1" applyAlignment="1"/>
    <xf numFmtId="0" fontId="86" fillId="0" borderId="0" xfId="0" applyFont="1"/>
    <xf numFmtId="0" fontId="132" fillId="0" borderId="0" xfId="0" applyFont="1"/>
    <xf numFmtId="166" fontId="6" fillId="0" borderId="0" xfId="39" applyNumberFormat="1" applyFont="1" applyFill="1" applyBorder="1" applyProtection="1">
      <protection locked="0"/>
    </xf>
    <xf numFmtId="170" fontId="6" fillId="0" borderId="0" xfId="34" applyNumberFormat="1" applyFont="1" applyBorder="1"/>
    <xf numFmtId="0" fontId="6" fillId="0" borderId="0" xfId="34" quotePrefix="1" applyFont="1" applyBorder="1"/>
    <xf numFmtId="3" fontId="6" fillId="3" borderId="0" xfId="34" applyNumberFormat="1" applyFont="1" applyFill="1"/>
    <xf numFmtId="0" fontId="6" fillId="3" borderId="0" xfId="34" applyFont="1" applyFill="1"/>
    <xf numFmtId="4" fontId="6" fillId="0" borderId="0" xfId="39" applyNumberFormat="1" applyFont="1" applyFill="1" applyBorder="1" applyProtection="1">
      <protection locked="0"/>
    </xf>
    <xf numFmtId="4" fontId="6" fillId="0" borderId="0" xfId="39" applyNumberFormat="1" applyFont="1" applyFill="1" applyBorder="1" applyAlignment="1" applyProtection="1">
      <alignment horizontal="left"/>
      <protection locked="0"/>
    </xf>
    <xf numFmtId="170" fontId="6" fillId="0" borderId="49" xfId="39" applyNumberFormat="1" applyFont="1" applyFill="1" applyBorder="1" applyProtection="1">
      <protection locked="0"/>
    </xf>
    <xf numFmtId="4" fontId="6" fillId="0" borderId="0" xfId="34" applyNumberFormat="1" applyFont="1" applyFill="1" applyBorder="1"/>
    <xf numFmtId="4" fontId="6" fillId="0" borderId="49" xfId="34" applyNumberFormat="1" applyFont="1" applyFill="1" applyBorder="1"/>
    <xf numFmtId="3" fontId="6" fillId="0" borderId="0" xfId="34" applyNumberFormat="1" applyFont="1"/>
    <xf numFmtId="4" fontId="6" fillId="0" borderId="0" xfId="34" applyNumberFormat="1" applyFont="1"/>
    <xf numFmtId="0" fontId="132" fillId="0" borderId="0" xfId="0" applyFont="1" applyFill="1"/>
    <xf numFmtId="0" fontId="86" fillId="0" borderId="0" xfId="0" quotePrefix="1" applyFont="1" applyFill="1"/>
    <xf numFmtId="0" fontId="6" fillId="3" borderId="0" xfId="34" applyFont="1" applyFill="1" applyAlignment="1">
      <alignment horizontal="right"/>
    </xf>
    <xf numFmtId="3" fontId="86" fillId="0" borderId="0" xfId="0" applyNumberFormat="1" applyFont="1" applyBorder="1"/>
    <xf numFmtId="0" fontId="86" fillId="0" borderId="0" xfId="0" applyFont="1" applyBorder="1"/>
    <xf numFmtId="4" fontId="6" fillId="0" borderId="0" xfId="5" applyNumberFormat="1" applyFont="1" applyFill="1" applyBorder="1" applyAlignment="1" applyProtection="1">
      <alignment horizontal="left"/>
      <protection locked="0"/>
    </xf>
    <xf numFmtId="0" fontId="6" fillId="0" borderId="0" xfId="34" applyFont="1" applyFill="1" applyBorder="1"/>
    <xf numFmtId="0" fontId="6" fillId="3" borderId="55" xfId="12" applyFont="1" applyFill="1" applyBorder="1" applyAlignment="1"/>
    <xf numFmtId="0" fontId="28" fillId="0" borderId="0" xfId="0" applyFont="1" applyFill="1" applyAlignment="1">
      <alignment shrinkToFit="1"/>
    </xf>
    <xf numFmtId="0" fontId="28" fillId="3" borderId="0" xfId="0" applyFont="1" applyFill="1" applyAlignment="1">
      <alignment horizontal="left" vertical="center" shrinkToFit="1"/>
    </xf>
    <xf numFmtId="165" fontId="1" fillId="3" borderId="0" xfId="0" applyNumberFormat="1" applyFont="1" applyFill="1" applyAlignment="1" applyProtection="1">
      <alignment horizontal="right"/>
      <protection locked="0"/>
    </xf>
    <xf numFmtId="165" fontId="1" fillId="3" borderId="0" xfId="0" applyNumberFormat="1" applyFont="1" applyFill="1" applyAlignment="1">
      <alignment horizontal="right"/>
    </xf>
    <xf numFmtId="0" fontId="15" fillId="0" borderId="33" xfId="26" applyFont="1" applyBorder="1"/>
    <xf numFmtId="0" fontId="17" fillId="0" borderId="1" xfId="26" applyFont="1" applyBorder="1"/>
    <xf numFmtId="0" fontId="15" fillId="0" borderId="24" xfId="26" applyFont="1" applyBorder="1"/>
    <xf numFmtId="0" fontId="20" fillId="0" borderId="26" xfId="26" applyFont="1" applyBorder="1" applyAlignment="1">
      <alignment horizontal="right" vertical="center"/>
    </xf>
    <xf numFmtId="1" fontId="1" fillId="3" borderId="24" xfId="26" applyNumberFormat="1" applyFont="1" applyFill="1" applyBorder="1" applyAlignment="1">
      <alignment horizontal="right" vertical="center"/>
    </xf>
    <xf numFmtId="1" fontId="20" fillId="2" borderId="24" xfId="26" applyNumberFormat="1" applyFont="1" applyFill="1" applyBorder="1" applyAlignment="1">
      <alignment horizontal="right" vertical="center"/>
    </xf>
    <xf numFmtId="3" fontId="1" fillId="3" borderId="24" xfId="26" applyNumberFormat="1" applyFont="1" applyFill="1" applyBorder="1" applyAlignment="1">
      <alignment horizontal="right" vertical="center"/>
    </xf>
    <xf numFmtId="0" fontId="1" fillId="0" borderId="33" xfId="26" applyFont="1" applyBorder="1"/>
    <xf numFmtId="0" fontId="17" fillId="0" borderId="25" xfId="21" applyFont="1" applyBorder="1"/>
    <xf numFmtId="0" fontId="17" fillId="0" borderId="24" xfId="21" applyFont="1" applyBorder="1"/>
    <xf numFmtId="0" fontId="13" fillId="0" borderId="0" xfId="21" applyFont="1" applyBorder="1"/>
    <xf numFmtId="9" fontId="1" fillId="0" borderId="3" xfId="21" applyNumberFormat="1" applyFont="1" applyBorder="1" applyAlignment="1">
      <alignment vertical="center"/>
    </xf>
    <xf numFmtId="9" fontId="1" fillId="0" borderId="22" xfId="21" applyNumberFormat="1" applyFont="1" applyBorder="1" applyAlignment="1">
      <alignment vertical="center"/>
    </xf>
    <xf numFmtId="3" fontId="1" fillId="0" borderId="24" xfId="26" applyNumberFormat="1" applyFont="1" applyBorder="1" applyAlignment="1">
      <alignment horizontal="right" vertical="center" indent="1"/>
    </xf>
    <xf numFmtId="9" fontId="1" fillId="0" borderId="3" xfId="26" applyNumberFormat="1" applyFont="1" applyBorder="1" applyAlignment="1">
      <alignment horizontal="right" vertical="center"/>
    </xf>
    <xf numFmtId="0" fontId="13" fillId="0" borderId="0" xfId="1" applyFont="1" applyAlignment="1">
      <alignment vertical="center"/>
    </xf>
    <xf numFmtId="0" fontId="10" fillId="0" borderId="0" xfId="1" applyFont="1" applyAlignment="1">
      <alignment vertical="top" wrapText="1"/>
    </xf>
    <xf numFmtId="0" fontId="6" fillId="0" borderId="0" xfId="1" applyFont="1" applyAlignment="1">
      <alignment vertical="top"/>
    </xf>
    <xf numFmtId="0" fontId="6" fillId="0" borderId="0" xfId="1" applyFont="1" applyAlignment="1">
      <alignment vertical="top" wrapText="1"/>
    </xf>
    <xf numFmtId="0" fontId="5" fillId="0" borderId="0" xfId="1" applyFont="1"/>
    <xf numFmtId="0" fontId="2" fillId="0" borderId="0" xfId="1" applyFont="1" applyAlignment="1">
      <alignment vertical="top" wrapText="1"/>
    </xf>
    <xf numFmtId="0" fontId="5" fillId="0" borderId="0" xfId="1" applyFont="1" applyAlignment="1">
      <alignment vertical="top"/>
    </xf>
    <xf numFmtId="0" fontId="11" fillId="0" borderId="0" xfId="1" applyFont="1" applyAlignment="1">
      <alignment vertical="top" wrapText="1"/>
    </xf>
    <xf numFmtId="0" fontId="11" fillId="0" borderId="0" xfId="1" applyFont="1" applyAlignment="1">
      <alignment vertical="top"/>
    </xf>
    <xf numFmtId="0" fontId="0" fillId="0" borderId="0" xfId="0" applyAlignment="1"/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horizontal="left" vertical="top"/>
    </xf>
    <xf numFmtId="0" fontId="20" fillId="0" borderId="0" xfId="1" applyFont="1" applyAlignment="1">
      <alignment vertical="top" wrapText="1"/>
    </xf>
    <xf numFmtId="0" fontId="0" fillId="0" borderId="0" xfId="0" applyAlignment="1">
      <alignment vertical="top" wrapText="1"/>
    </xf>
    <xf numFmtId="0" fontId="1" fillId="0" borderId="0" xfId="1" applyFont="1" applyAlignment="1">
      <alignment vertical="top" wrapText="1"/>
    </xf>
    <xf numFmtId="0" fontId="37" fillId="0" borderId="1" xfId="4" applyFont="1" applyFill="1" applyBorder="1" applyAlignment="1">
      <alignment horizontal="left" vertical="center" wrapText="1"/>
    </xf>
    <xf numFmtId="0" fontId="37" fillId="0" borderId="0" xfId="4" applyFont="1" applyFill="1" applyBorder="1" applyAlignment="1">
      <alignment horizontal="left" vertical="center" wrapText="1"/>
    </xf>
    <xf numFmtId="0" fontId="6" fillId="0" borderId="0" xfId="4" applyFont="1" applyAlignment="1">
      <alignment wrapText="1"/>
    </xf>
    <xf numFmtId="0" fontId="1" fillId="0" borderId="0" xfId="4" applyFont="1" applyAlignment="1">
      <alignment horizontal="left" wrapText="1"/>
    </xf>
    <xf numFmtId="0" fontId="40" fillId="0" borderId="0" xfId="4" applyFont="1"/>
    <xf numFmtId="0" fontId="20" fillId="0" borderId="0" xfId="4" applyFont="1" applyFill="1" applyAlignment="1">
      <alignment horizontal="left" vertical="top" wrapText="1"/>
    </xf>
    <xf numFmtId="0" fontId="1" fillId="0" borderId="0" xfId="4" applyFont="1" applyFill="1" applyAlignment="1">
      <alignment horizontal="left" vertical="center" wrapText="1"/>
    </xf>
    <xf numFmtId="0" fontId="103" fillId="0" borderId="1" xfId="0" applyFont="1" applyBorder="1" applyAlignment="1">
      <alignment horizontal="left" vertical="center" wrapText="1"/>
    </xf>
    <xf numFmtId="0" fontId="9" fillId="0" borderId="8" xfId="89" applyFont="1" applyFill="1" applyBorder="1" applyAlignment="1" applyProtection="1">
      <alignment horizontal="center" vertical="top" wrapText="1"/>
    </xf>
    <xf numFmtId="0" fontId="9" fillId="0" borderId="0" xfId="89" applyFont="1" applyFill="1" applyBorder="1" applyAlignment="1" applyProtection="1">
      <alignment horizontal="center" vertical="top" wrapText="1"/>
    </xf>
    <xf numFmtId="0" fontId="40" fillId="0" borderId="15" xfId="4" applyFont="1" applyFill="1" applyBorder="1" applyAlignment="1" applyProtection="1">
      <alignment horizontal="center" vertical="center"/>
    </xf>
    <xf numFmtId="0" fontId="40" fillId="0" borderId="55" xfId="4" applyFont="1" applyFill="1" applyBorder="1" applyAlignment="1" applyProtection="1">
      <alignment horizontal="center" vertical="center"/>
    </xf>
    <xf numFmtId="0" fontId="40" fillId="0" borderId="14" xfId="4" applyFont="1" applyFill="1" applyBorder="1" applyAlignment="1" applyProtection="1">
      <alignment horizontal="center" vertical="center"/>
    </xf>
    <xf numFmtId="0" fontId="40" fillId="0" borderId="11" xfId="4" applyFont="1" applyFill="1" applyBorder="1" applyAlignment="1" applyProtection="1">
      <alignment horizontal="center" vertical="center"/>
    </xf>
    <xf numFmtId="0" fontId="40" fillId="0" borderId="10" xfId="4" applyFont="1" applyFill="1" applyBorder="1" applyAlignment="1" applyProtection="1">
      <alignment horizontal="center" vertical="center"/>
    </xf>
    <xf numFmtId="0" fontId="40" fillId="0" borderId="12" xfId="4" applyFont="1" applyFill="1" applyBorder="1" applyAlignment="1" applyProtection="1">
      <alignment horizontal="center" vertical="center"/>
    </xf>
    <xf numFmtId="0" fontId="20" fillId="0" borderId="15" xfId="4" applyFont="1" applyFill="1" applyBorder="1" applyAlignment="1" applyProtection="1">
      <alignment horizontal="center" vertical="top" wrapText="1"/>
    </xf>
    <xf numFmtId="0" fontId="20" fillId="0" borderId="55" xfId="4" applyFont="1" applyFill="1" applyBorder="1" applyAlignment="1" applyProtection="1">
      <alignment horizontal="center" vertical="top" wrapText="1"/>
    </xf>
    <xf numFmtId="0" fontId="20" fillId="0" borderId="14" xfId="4" applyFont="1" applyFill="1" applyBorder="1" applyAlignment="1" applyProtection="1">
      <alignment horizontal="center" vertical="top" wrapText="1"/>
    </xf>
    <xf numFmtId="0" fontId="101" fillId="3" borderId="55" xfId="12" applyFont="1" applyFill="1" applyBorder="1" applyAlignment="1">
      <alignment horizontal="left" vertical="center"/>
    </xf>
    <xf numFmtId="0" fontId="1" fillId="3" borderId="0" xfId="1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" fontId="11" fillId="0" borderId="0" xfId="27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 readingOrder="1"/>
    </xf>
    <xf numFmtId="0" fontId="0" fillId="0" borderId="0" xfId="0" applyAlignment="1">
      <alignment wrapText="1"/>
    </xf>
    <xf numFmtId="0" fontId="20" fillId="0" borderId="4" xfId="27" applyFont="1" applyFill="1" applyBorder="1" applyAlignment="1">
      <alignment horizontal="center" vertical="center" wrapText="1" readingOrder="1"/>
    </xf>
    <xf numFmtId="0" fontId="3" fillId="0" borderId="4" xfId="27" applyBorder="1" applyAlignment="1">
      <alignment horizontal="center" vertical="center" wrapText="1" readingOrder="1"/>
    </xf>
    <xf numFmtId="0" fontId="0" fillId="0" borderId="47" xfId="0" applyBorder="1" applyAlignment="1">
      <alignment horizontal="center" vertical="center" wrapText="1" readingOrder="1"/>
    </xf>
    <xf numFmtId="0" fontId="20" fillId="0" borderId="35" xfId="27" applyFont="1" applyFill="1" applyBorder="1" applyAlignment="1">
      <alignment horizontal="center" vertical="center" wrapText="1" readingOrder="1"/>
    </xf>
    <xf numFmtId="0" fontId="0" fillId="0" borderId="48" xfId="0" applyBorder="1" applyAlignment="1">
      <alignment horizontal="center" vertical="center" wrapText="1" readingOrder="1"/>
    </xf>
    <xf numFmtId="0" fontId="80" fillId="0" borderId="0" xfId="27" applyFont="1" applyFill="1" applyBorder="1" applyAlignment="1">
      <alignment vertical="top" wrapText="1" readingOrder="1"/>
    </xf>
    <xf numFmtId="0" fontId="0" fillId="0" borderId="0" xfId="0" applyAlignment="1">
      <alignment vertical="top" wrapText="1" readingOrder="1"/>
    </xf>
    <xf numFmtId="0" fontId="80" fillId="0" borderId="0" xfId="27" applyFont="1" applyFill="1" applyBorder="1" applyAlignment="1">
      <alignment vertical="center" wrapText="1" readingOrder="1"/>
    </xf>
    <xf numFmtId="0" fontId="79" fillId="0" borderId="0" xfId="27" applyFont="1" applyBorder="1" applyAlignment="1">
      <alignment vertical="top" wrapText="1"/>
    </xf>
    <xf numFmtId="0" fontId="57" fillId="0" borderId="63" xfId="34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3" fontId="8" fillId="0" borderId="65" xfId="0" applyNumberFormat="1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1" xfId="0" applyBorder="1" applyAlignment="1">
      <alignment horizontal="center"/>
    </xf>
    <xf numFmtId="0" fontId="32" fillId="0" borderId="0" xfId="0" applyFont="1" applyAlignment="1">
      <alignment wrapText="1"/>
    </xf>
    <xf numFmtId="0" fontId="32" fillId="0" borderId="3" xfId="0" applyFont="1" applyBorder="1" applyAlignment="1">
      <alignment wrapText="1"/>
    </xf>
    <xf numFmtId="3" fontId="32" fillId="0" borderId="0" xfId="34" applyNumberFormat="1" applyFont="1" applyAlignment="1">
      <alignment horizontal="center" wrapText="1"/>
    </xf>
    <xf numFmtId="0" fontId="0" fillId="0" borderId="49" xfId="0" applyBorder="1" applyAlignment="1">
      <alignment horizontal="center"/>
    </xf>
    <xf numFmtId="3" fontId="32" fillId="0" borderId="0" xfId="34" applyNumberFormat="1" applyFont="1" applyAlignment="1">
      <alignment horizontal="right" wrapText="1"/>
    </xf>
    <xf numFmtId="0" fontId="0" fillId="0" borderId="49" xfId="0" applyBorder="1" applyAlignment="1">
      <alignment horizontal="right"/>
    </xf>
    <xf numFmtId="0" fontId="32" fillId="0" borderId="0" xfId="34" applyFont="1" applyFill="1" applyAlignment="1">
      <alignment horizontal="right" wrapText="1"/>
    </xf>
    <xf numFmtId="0" fontId="0" fillId="0" borderId="49" xfId="0" applyBorder="1" applyAlignment="1">
      <alignment horizontal="right" wrapText="1"/>
    </xf>
    <xf numFmtId="3" fontId="6" fillId="0" borderId="0" xfId="5" applyNumberFormat="1" applyFont="1" applyFill="1" applyBorder="1" applyAlignment="1" applyProtection="1">
      <alignment horizontal="right" vertical="center" wrapText="1"/>
      <protection locked="0"/>
    </xf>
    <xf numFmtId="0" fontId="132" fillId="0" borderId="10" xfId="0" applyFont="1" applyBorder="1" applyAlignment="1">
      <alignment horizontal="right" vertical="center" wrapText="1"/>
    </xf>
    <xf numFmtId="0" fontId="132" fillId="0" borderId="10" xfId="0" applyFont="1" applyFill="1" applyBorder="1" applyAlignment="1">
      <alignment horizontal="right" vertical="center" wrapText="1"/>
    </xf>
    <xf numFmtId="3" fontId="6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>
      <alignment horizontal="center" vertical="center" wrapText="1"/>
    </xf>
    <xf numFmtId="0" fontId="132" fillId="0" borderId="10" xfId="0" applyFont="1" applyFill="1" applyBorder="1" applyAlignment="1">
      <alignment horizontal="center" vertical="center" wrapText="1"/>
    </xf>
    <xf numFmtId="0" fontId="1" fillId="0" borderId="10" xfId="34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35" applyFont="1" applyFill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1" fillId="0" borderId="0" xfId="34" applyFont="1" applyAlignment="1">
      <alignment horizontal="left" vertical="center" wrapText="1" indent="1"/>
    </xf>
    <xf numFmtId="0" fontId="20" fillId="2" borderId="0" xfId="34" applyFont="1" applyFill="1" applyAlignment="1">
      <alignment horizontal="left" vertical="center" wrapText="1" indent="1"/>
    </xf>
    <xf numFmtId="0" fontId="6" fillId="3" borderId="0" xfId="13" applyFont="1" applyFill="1" applyBorder="1" applyAlignment="1">
      <alignment horizontal="left" vertical="center"/>
    </xf>
    <xf numFmtId="0" fontId="55" fillId="2" borderId="10" xfId="13" applyFont="1" applyFill="1" applyBorder="1" applyAlignment="1">
      <alignment horizontal="left" vertical="center"/>
    </xf>
    <xf numFmtId="0" fontId="9" fillId="2" borderId="10" xfId="13" applyFont="1" applyFill="1" applyBorder="1" applyAlignment="1">
      <alignment horizontal="left" vertical="center"/>
    </xf>
    <xf numFmtId="16" fontId="40" fillId="3" borderId="10" xfId="13" quotePrefix="1" applyNumberFormat="1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0" xfId="0" applyBorder="1" applyAlignment="1">
      <alignment vertical="center"/>
    </xf>
    <xf numFmtId="0" fontId="55" fillId="2" borderId="55" xfId="13" applyFont="1" applyFill="1" applyBorder="1" applyAlignment="1">
      <alignment horizontal="left" vertical="center"/>
    </xf>
    <xf numFmtId="0" fontId="9" fillId="2" borderId="55" xfId="13" applyFont="1" applyFill="1" applyBorder="1" applyAlignment="1">
      <alignment horizontal="left" vertical="center"/>
    </xf>
    <xf numFmtId="0" fontId="9" fillId="3" borderId="0" xfId="13" applyFont="1" applyFill="1" applyBorder="1" applyAlignment="1">
      <alignment horizontal="left"/>
    </xf>
    <xf numFmtId="0" fontId="6" fillId="3" borderId="55" xfId="13" applyFont="1" applyFill="1" applyBorder="1" applyAlignment="1">
      <alignment horizontal="left" vertical="center"/>
    </xf>
    <xf numFmtId="0" fontId="9" fillId="2" borderId="0" xfId="13" applyFont="1" applyFill="1" applyBorder="1" applyAlignment="1">
      <alignment horizontal="left" vertical="center"/>
    </xf>
    <xf numFmtId="0" fontId="80" fillId="3" borderId="0" xfId="13" quotePrefix="1" applyFont="1" applyFill="1" applyBorder="1" applyAlignment="1">
      <alignment horizontal="left" vertical="center"/>
    </xf>
    <xf numFmtId="0" fontId="80" fillId="3" borderId="0" xfId="13" applyFont="1" applyFill="1" applyBorder="1" applyAlignment="1">
      <alignment horizontal="left" vertical="center"/>
    </xf>
    <xf numFmtId="0" fontId="6" fillId="3" borderId="0" xfId="13" applyFont="1" applyFill="1" applyBorder="1" applyAlignment="1">
      <alignment horizontal="left" vertical="center" indent="1"/>
    </xf>
    <xf numFmtId="0" fontId="6" fillId="3" borderId="0" xfId="13" quotePrefix="1" applyFont="1" applyFill="1" applyBorder="1" applyAlignment="1">
      <alignment horizontal="left" vertical="center" indent="1"/>
    </xf>
    <xf numFmtId="0" fontId="43" fillId="3" borderId="10" xfId="13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3" borderId="0" xfId="5" applyFont="1" applyFill="1" applyBorder="1" applyAlignment="1">
      <alignment horizontal="left"/>
    </xf>
    <xf numFmtId="0" fontId="33" fillId="3" borderId="0" xfId="5" applyFont="1" applyFill="1" applyBorder="1" applyAlignment="1">
      <alignment horizontal="left"/>
    </xf>
    <xf numFmtId="0" fontId="37" fillId="3" borderId="55" xfId="5" applyFont="1" applyFill="1" applyBorder="1" applyAlignment="1">
      <alignment horizontal="left"/>
    </xf>
    <xf numFmtId="0" fontId="33" fillId="3" borderId="55" xfId="5" applyFont="1" applyFill="1" applyBorder="1" applyAlignment="1">
      <alignment horizontal="left"/>
    </xf>
    <xf numFmtId="3" fontId="53" fillId="3" borderId="0" xfId="13" applyNumberFormat="1" applyFont="1" applyFill="1" applyBorder="1" applyAlignment="1">
      <alignment horizontal="left" vertical="center"/>
    </xf>
    <xf numFmtId="3" fontId="6" fillId="3" borderId="0" xfId="13" applyNumberFormat="1" applyFont="1" applyFill="1" applyBorder="1" applyAlignment="1">
      <alignment horizontal="left" vertical="center"/>
    </xf>
    <xf numFmtId="3" fontId="6" fillId="2" borderId="10" xfId="13" applyNumberFormat="1" applyFont="1" applyFill="1" applyBorder="1" applyAlignment="1">
      <alignment horizontal="left" vertical="center"/>
    </xf>
    <xf numFmtId="0" fontId="55" fillId="3" borderId="0" xfId="42" applyFont="1" applyFill="1" applyBorder="1" applyAlignment="1">
      <alignment horizontal="left" vertical="center"/>
    </xf>
    <xf numFmtId="0" fontId="9" fillId="3" borderId="0" xfId="42" applyFont="1" applyFill="1" applyBorder="1" applyAlignment="1">
      <alignment horizontal="left" vertical="center"/>
    </xf>
    <xf numFmtId="0" fontId="6" fillId="2" borderId="55" xfId="13" applyFont="1" applyFill="1" applyBorder="1" applyAlignment="1">
      <alignment horizontal="left" vertical="center"/>
    </xf>
    <xf numFmtId="0" fontId="6" fillId="2" borderId="0" xfId="13" applyFont="1" applyFill="1" applyBorder="1" applyAlignment="1">
      <alignment horizontal="left" vertical="center"/>
    </xf>
    <xf numFmtId="0" fontId="6" fillId="3" borderId="0" xfId="5" applyFont="1" applyFill="1" applyBorder="1" applyAlignment="1">
      <alignment horizontal="left" vertical="center" wrapText="1" indent="1"/>
    </xf>
    <xf numFmtId="0" fontId="6" fillId="3" borderId="3" xfId="5" applyFont="1" applyFill="1" applyBorder="1" applyAlignment="1">
      <alignment horizontal="left" vertical="center" wrapText="1" indent="1"/>
    </xf>
    <xf numFmtId="16" fontId="9" fillId="3" borderId="0" xfId="5" applyNumberFormat="1" applyFont="1" applyFill="1" applyBorder="1" applyAlignment="1" applyProtection="1">
      <alignment horizontal="center"/>
      <protection locked="0"/>
    </xf>
    <xf numFmtId="0" fontId="9" fillId="3" borderId="0" xfId="5" applyFont="1" applyFill="1" applyBorder="1" applyAlignment="1" applyProtection="1">
      <alignment horizontal="right" wrapText="1"/>
      <protection locked="0"/>
    </xf>
    <xf numFmtId="0" fontId="9" fillId="3" borderId="3" xfId="5" applyFont="1" applyFill="1" applyBorder="1" applyAlignment="1" applyProtection="1">
      <alignment horizontal="right" wrapText="1"/>
      <protection locked="0"/>
    </xf>
    <xf numFmtId="0" fontId="9" fillId="3" borderId="0" xfId="5" applyFont="1" applyFill="1" applyBorder="1" applyAlignment="1">
      <alignment horizontal="right" wrapText="1"/>
    </xf>
    <xf numFmtId="0" fontId="9" fillId="3" borderId="3" xfId="5" applyFont="1" applyFill="1" applyBorder="1" applyAlignment="1">
      <alignment horizontal="right" wrapText="1"/>
    </xf>
    <xf numFmtId="0" fontId="9" fillId="3" borderId="0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0" xfId="0" applyFill="1" applyBorder="1" applyAlignment="1">
      <alignment horizontal="center" wrapText="1"/>
    </xf>
    <xf numFmtId="0" fontId="6" fillId="3" borderId="55" xfId="0" applyFont="1" applyFill="1" applyBorder="1" applyAlignment="1">
      <alignment horizontal="right" wrapText="1"/>
    </xf>
    <xf numFmtId="0" fontId="0" fillId="3" borderId="49" xfId="0" applyFill="1" applyBorder="1" applyAlignment="1">
      <alignment horizontal="right" wrapText="1"/>
    </xf>
    <xf numFmtId="0" fontId="22" fillId="3" borderId="0" xfId="5" applyFont="1" applyFill="1" applyBorder="1" applyAlignment="1" applyProtection="1">
      <alignment horizontal="center" wrapText="1"/>
      <protection locked="0"/>
    </xf>
    <xf numFmtId="0" fontId="22" fillId="3" borderId="3" xfId="5" applyFont="1" applyFill="1" applyBorder="1" applyAlignment="1" applyProtection="1">
      <alignment horizontal="center" wrapText="1"/>
      <protection locked="0"/>
    </xf>
    <xf numFmtId="0" fontId="16" fillId="3" borderId="53" xfId="5" applyFont="1" applyFill="1" applyBorder="1" applyAlignment="1">
      <alignment horizontal="center"/>
    </xf>
    <xf numFmtId="0" fontId="22" fillId="3" borderId="0" xfId="5" applyFont="1" applyFill="1" applyBorder="1" applyAlignment="1">
      <alignment horizontal="center" wrapText="1"/>
    </xf>
    <xf numFmtId="0" fontId="22" fillId="3" borderId="3" xfId="5" applyFont="1" applyFill="1" applyBorder="1" applyAlignment="1">
      <alignment horizontal="center" wrapText="1"/>
    </xf>
    <xf numFmtId="0" fontId="13" fillId="3" borderId="0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33" fillId="3" borderId="55" xfId="5" applyFont="1" applyFill="1" applyBorder="1" applyAlignment="1">
      <alignment horizontal="left" vertical="top" wrapText="1"/>
    </xf>
    <xf numFmtId="0" fontId="22" fillId="3" borderId="53" xfId="5" applyFont="1" applyFill="1" applyBorder="1" applyAlignment="1">
      <alignment horizontal="center"/>
    </xf>
    <xf numFmtId="0" fontId="33" fillId="3" borderId="55" xfId="5" applyFont="1" applyFill="1" applyBorder="1" applyAlignment="1">
      <alignment horizontal="left" vertical="center" wrapText="1"/>
    </xf>
    <xf numFmtId="0" fontId="9" fillId="3" borderId="3" xfId="5" quotePrefix="1" applyFont="1" applyFill="1" applyBorder="1" applyAlignment="1">
      <alignment horizontal="right" wrapText="1"/>
    </xf>
    <xf numFmtId="3" fontId="1" fillId="0" borderId="10" xfId="0" applyNumberFormat="1" applyFont="1" applyBorder="1" applyAlignment="1">
      <alignment horizontal="center" wrapText="1"/>
    </xf>
    <xf numFmtId="0" fontId="1" fillId="0" borderId="0" xfId="27" applyFont="1" applyAlignment="1">
      <alignment horizontal="center" vertical="center" wrapText="1"/>
    </xf>
    <xf numFmtId="0" fontId="20" fillId="0" borderId="3" xfId="62" applyFont="1" applyFill="1" applyBorder="1"/>
    <xf numFmtId="0" fontId="20" fillId="3" borderId="3" xfId="62" applyFont="1" applyFill="1" applyBorder="1"/>
    <xf numFmtId="0" fontId="5" fillId="0" borderId="0" xfId="43" applyFont="1" applyAlignment="1">
      <alignment horizontal="left" vertical="top" wrapText="1"/>
    </xf>
    <xf numFmtId="0" fontId="3" fillId="0" borderId="0" xfId="43" applyAlignment="1">
      <alignment horizontal="left" vertical="top" wrapText="1"/>
    </xf>
  </cellXfs>
  <cellStyles count="91">
    <cellStyle name="=C:\WINNT35\SYSTEM32\COMMAND.COM" xfId="78" xr:uid="{00000000-0005-0000-0000-000000000000}"/>
    <cellStyle name="=C:\WINNT35\SYSTEM32\COMMAND.COM 10" xfId="64" xr:uid="{00000000-0005-0000-0000-000001000000}"/>
    <cellStyle name="=C:\WINNT35\SYSTEM32\COMMAND.COM 10 3" xfId="12" xr:uid="{00000000-0005-0000-0000-000002000000}"/>
    <cellStyle name="=C:\WINNT35\SYSTEM32\COMMAND.COM 12" xfId="13" xr:uid="{00000000-0005-0000-0000-000003000000}"/>
    <cellStyle name="=C:\WINNT35\SYSTEM32\COMMAND.COM 13" xfId="14" xr:uid="{00000000-0005-0000-0000-000004000000}"/>
    <cellStyle name="=C:\WINNT35\SYSTEM32\COMMAND.COM 2 2" xfId="5" xr:uid="{00000000-0005-0000-0000-000005000000}"/>
    <cellStyle name="=C:\WINNT35\SYSTEM32\COMMAND.COM 2 2 3 2" xfId="65" xr:uid="{00000000-0005-0000-0000-000006000000}"/>
    <cellStyle name="=C:\WINNT35\SYSTEM32\COMMAND.COM 2 2 4" xfId="47" xr:uid="{00000000-0005-0000-0000-000007000000}"/>
    <cellStyle name="=C:\WINNT35\SYSTEM32\COMMAND.COM 3 5" xfId="58" xr:uid="{00000000-0005-0000-0000-000008000000}"/>
    <cellStyle name="=C:\WINNT35\SYSTEM32\COMMAND.COM 9" xfId="46" xr:uid="{00000000-0005-0000-0000-000009000000}"/>
    <cellStyle name="Comma 2" xfId="51" xr:uid="{00000000-0005-0000-0000-00000A000000}"/>
    <cellStyle name="Comma 2 7 9 2" xfId="50" xr:uid="{00000000-0005-0000-0000-00000B000000}"/>
    <cellStyle name="Comma 3" xfId="74" xr:uid="{00000000-0005-0000-0000-00000C000000}"/>
    <cellStyle name="Comma 3 5" xfId="77" xr:uid="{00000000-0005-0000-0000-00000D000000}"/>
    <cellStyle name="Comma 4" xfId="86" xr:uid="{00000000-0005-0000-0000-00000E000000}"/>
    <cellStyle name="Comma 4 2 2" xfId="25" xr:uid="{00000000-0005-0000-0000-00000F000000}"/>
    <cellStyle name="Comma 5 2" xfId="53" xr:uid="{00000000-0005-0000-0000-000010000000}"/>
    <cellStyle name="Heading 1 2 2 2" xfId="55" xr:uid="{00000000-0005-0000-0000-000011000000}"/>
    <cellStyle name="Heading 2 2 2 2" xfId="56" xr:uid="{00000000-0005-0000-0000-000012000000}"/>
    <cellStyle name="HeadingTable" xfId="59" xr:uid="{00000000-0005-0000-0000-000013000000}"/>
    <cellStyle name="HeadingTable 2" xfId="71" xr:uid="{00000000-0005-0000-0000-000014000000}"/>
    <cellStyle name="Hyperlink" xfId="63" xr:uid="{00000000-0005-0000-0000-000015000000}"/>
    <cellStyle name="Normal" xfId="0" builtinId="0"/>
    <cellStyle name="Normal 10 10" xfId="43" xr:uid="{00000000-0005-0000-0000-000017000000}"/>
    <cellStyle name="Normal 10 10 2 3" xfId="62" xr:uid="{00000000-0005-0000-0000-000018000000}"/>
    <cellStyle name="Normal 10 10 3 2" xfId="61" xr:uid="{00000000-0005-0000-0000-000019000000}"/>
    <cellStyle name="Normal 10 2 4 3" xfId="4" xr:uid="{00000000-0005-0000-0000-00001A000000}"/>
    <cellStyle name="Normal 11 2 2" xfId="19" xr:uid="{00000000-0005-0000-0000-00001B000000}"/>
    <cellStyle name="Normal 11 2 3" xfId="17" xr:uid="{00000000-0005-0000-0000-00001C000000}"/>
    <cellStyle name="Normal 12" xfId="44" xr:uid="{00000000-0005-0000-0000-00001D000000}"/>
    <cellStyle name="Normal 13 3 3" xfId="41" xr:uid="{00000000-0005-0000-0000-00001E000000}"/>
    <cellStyle name="Normal 14 3 2" xfId="11" xr:uid="{00000000-0005-0000-0000-00001F000000}"/>
    <cellStyle name="Normal 15" xfId="29" xr:uid="{00000000-0005-0000-0000-000020000000}"/>
    <cellStyle name="Normal 15 2" xfId="33" xr:uid="{00000000-0005-0000-0000-000021000000}"/>
    <cellStyle name="Normal 18 2" xfId="27" xr:uid="{00000000-0005-0000-0000-000022000000}"/>
    <cellStyle name="Normal 18 3" xfId="52" xr:uid="{00000000-0005-0000-0000-000023000000}"/>
    <cellStyle name="Normal 2" xfId="1" xr:uid="{00000000-0005-0000-0000-000024000000}"/>
    <cellStyle name="Normal 2 10 2" xfId="88" xr:uid="{B1384D27-0378-426A-BFD1-C54BE9BBBBFC}"/>
    <cellStyle name="Normal 2 10 3" xfId="26" xr:uid="{00000000-0005-0000-0000-000025000000}"/>
    <cellStyle name="Normal 2 100" xfId="66" xr:uid="{00000000-0005-0000-0000-000026000000}"/>
    <cellStyle name="Normal 2 100 6" xfId="49" xr:uid="{00000000-0005-0000-0000-000027000000}"/>
    <cellStyle name="Normal 2 100 6 3" xfId="7" xr:uid="{00000000-0005-0000-0000-000028000000}"/>
    <cellStyle name="Normal 2 2" xfId="83" xr:uid="{00000000-0005-0000-0000-000029000000}"/>
    <cellStyle name="Normal 2 2 4 2" xfId="54" xr:uid="{00000000-0005-0000-0000-00002A000000}"/>
    <cellStyle name="Normal 2 3" xfId="85" xr:uid="{00000000-0005-0000-0000-00002B000000}"/>
    <cellStyle name="Normal 2 3 6" xfId="35" xr:uid="{00000000-0005-0000-0000-00002C000000}"/>
    <cellStyle name="Normal 2 4" xfId="79" xr:uid="{00000000-0005-0000-0000-00002D000000}"/>
    <cellStyle name="Normal 2 6 6" xfId="34" xr:uid="{00000000-0005-0000-0000-00002E000000}"/>
    <cellStyle name="Normal 2 9" xfId="68" xr:uid="{00000000-0005-0000-0000-00002F000000}"/>
    <cellStyle name="Normal 2 9 2" xfId="10" xr:uid="{00000000-0005-0000-0000-000030000000}"/>
    <cellStyle name="Normal 22" xfId="45" xr:uid="{00000000-0005-0000-0000-000031000000}"/>
    <cellStyle name="Normal 23" xfId="38" xr:uid="{00000000-0005-0000-0000-000032000000}"/>
    <cellStyle name="Normal 3" xfId="2" xr:uid="{00000000-0005-0000-0000-000033000000}"/>
    <cellStyle name="Normal 3 2" xfId="76" xr:uid="{00000000-0005-0000-0000-000034000000}"/>
    <cellStyle name="Normal 3 2 2" xfId="89" xr:uid="{347F706D-CDCD-4323-B712-C37993BD9A5D}"/>
    <cellStyle name="Normal 3 3" xfId="80" xr:uid="{00000000-0005-0000-0000-000035000000}"/>
    <cellStyle name="Normal 4" xfId="73" xr:uid="{00000000-0005-0000-0000-000036000000}"/>
    <cellStyle name="Normal 4 2" xfId="81" xr:uid="{00000000-0005-0000-0000-000037000000}"/>
    <cellStyle name="Normal 47 6" xfId="15" xr:uid="{00000000-0005-0000-0000-000038000000}"/>
    <cellStyle name="Normal 5" xfId="82" xr:uid="{00000000-0005-0000-0000-000039000000}"/>
    <cellStyle name="Normal 5 2 2" xfId="20" xr:uid="{00000000-0005-0000-0000-00003A000000}"/>
    <cellStyle name="Normal 50 6" xfId="42" xr:uid="{00000000-0005-0000-0000-00003B000000}"/>
    <cellStyle name="Normal 531" xfId="87" xr:uid="{3F1F463D-EF1E-4E26-8B21-0CEEB15BE9CD}"/>
    <cellStyle name="Normal 540" xfId="16" xr:uid="{00000000-0005-0000-0000-00003C000000}"/>
    <cellStyle name="Normal 6" xfId="84" xr:uid="{00000000-0005-0000-0000-00003D000000}"/>
    <cellStyle name="Normal 8 2 2" xfId="31" xr:uid="{00000000-0005-0000-0000-00003E000000}"/>
    <cellStyle name="Normal 8 3 2" xfId="32" xr:uid="{00000000-0005-0000-0000-00003F000000}"/>
    <cellStyle name="Normal 9 2 2" xfId="21" xr:uid="{00000000-0005-0000-0000-000040000000}"/>
    <cellStyle name="Normal 9 3 2" xfId="23" xr:uid="{00000000-0005-0000-0000-000041000000}"/>
    <cellStyle name="Normal_Q1 Interim report" xfId="8" xr:uid="{00000000-0005-0000-0000-000042000000}"/>
    <cellStyle name="Normal_SLP Interim Q109 v1" xfId="30" xr:uid="{00000000-0005-0000-0000-000043000000}"/>
    <cellStyle name="Normal_Unibank" xfId="37" xr:uid="{00000000-0005-0000-0000-000044000000}"/>
    <cellStyle name="Normal_Unibank 2 2" xfId="39" xr:uid="{00000000-0005-0000-0000-000045000000}"/>
    <cellStyle name="optionalExposure" xfId="57" xr:uid="{00000000-0005-0000-0000-000046000000}"/>
    <cellStyle name="optionalExposure 2" xfId="70" xr:uid="{00000000-0005-0000-0000-000047000000}"/>
    <cellStyle name="Percent" xfId="69" builtinId="5"/>
    <cellStyle name="Percent 10 2" xfId="28" xr:uid="{00000000-0005-0000-0000-000049000000}"/>
    <cellStyle name="Percent 10 3" xfId="60" xr:uid="{00000000-0005-0000-0000-00004A000000}"/>
    <cellStyle name="Percent 13" xfId="48" xr:uid="{00000000-0005-0000-0000-00004B000000}"/>
    <cellStyle name="Percent 2" xfId="3" xr:uid="{00000000-0005-0000-0000-00004C000000}"/>
    <cellStyle name="Percent 2 2" xfId="90" xr:uid="{3C5729AA-2AAE-441C-8A11-BE81094CA190}"/>
    <cellStyle name="Percent 2 2 6" xfId="36" xr:uid="{00000000-0005-0000-0000-00004D000000}"/>
    <cellStyle name="Percent 2 2 7" xfId="9" xr:uid="{00000000-0005-0000-0000-00004E000000}"/>
    <cellStyle name="Percent 2 3" xfId="40" xr:uid="{00000000-0005-0000-0000-00004F000000}"/>
    <cellStyle name="Percent 2 3 2" xfId="75" xr:uid="{00000000-0005-0000-0000-000050000000}"/>
    <cellStyle name="Percent 3 11" xfId="67" xr:uid="{00000000-0005-0000-0000-000051000000}"/>
    <cellStyle name="Percent 7 2 2" xfId="22" xr:uid="{00000000-0005-0000-0000-000052000000}"/>
    <cellStyle name="Percent 7 3 2" xfId="24" xr:uid="{00000000-0005-0000-0000-000053000000}"/>
    <cellStyle name="Percent 8 2 4 3" xfId="6" xr:uid="{00000000-0005-0000-0000-000054000000}"/>
    <cellStyle name="Percent 9 2 3" xfId="18" xr:uid="{00000000-0005-0000-0000-000055000000}"/>
    <cellStyle name="Tusental 3" xfId="72" xr:uid="{00000000-0005-0000-0000-000056000000}"/>
  </cellStyles>
  <dxfs count="0"/>
  <tableStyles count="0" defaultTableStyle="TableStyleMedium2" defaultPivotStyle="PivotStyleLight16"/>
  <colors>
    <mruColors>
      <color rgb="FF000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3.xml"/><Relationship Id="rId68" Type="http://schemas.openxmlformats.org/officeDocument/2006/relationships/externalLink" Target="externalLinks/externalLink8.xml"/><Relationship Id="rId84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29.xml"/><Relationship Id="rId112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19.xml"/><Relationship Id="rId102" Type="http://schemas.openxmlformats.org/officeDocument/2006/relationships/externalLink" Target="externalLinks/externalLink42.xml"/><Relationship Id="rId123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30.xml"/><Relationship Id="rId95" Type="http://schemas.openxmlformats.org/officeDocument/2006/relationships/externalLink" Target="externalLinks/externalLink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4.xml"/><Relationship Id="rId69" Type="http://schemas.openxmlformats.org/officeDocument/2006/relationships/externalLink" Target="externalLinks/externalLink9.xml"/><Relationship Id="rId77" Type="http://schemas.openxmlformats.org/officeDocument/2006/relationships/externalLink" Target="externalLinks/externalLink17.xml"/><Relationship Id="rId100" Type="http://schemas.openxmlformats.org/officeDocument/2006/relationships/externalLink" Target="externalLinks/externalLink40.xml"/><Relationship Id="rId105" Type="http://schemas.openxmlformats.org/officeDocument/2006/relationships/externalLink" Target="externalLinks/externalLink45.xml"/><Relationship Id="rId113" Type="http://schemas.openxmlformats.org/officeDocument/2006/relationships/externalLink" Target="externalLinks/externalLink53.xml"/><Relationship Id="rId118" Type="http://schemas.openxmlformats.org/officeDocument/2006/relationships/externalLink" Target="externalLinks/externalLink58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2.xml"/><Relationship Id="rId80" Type="http://schemas.openxmlformats.org/officeDocument/2006/relationships/externalLink" Target="externalLinks/externalLink20.xml"/><Relationship Id="rId85" Type="http://schemas.openxmlformats.org/officeDocument/2006/relationships/externalLink" Target="externalLinks/externalLink25.xml"/><Relationship Id="rId93" Type="http://schemas.openxmlformats.org/officeDocument/2006/relationships/externalLink" Target="externalLinks/externalLink33.xml"/><Relationship Id="rId98" Type="http://schemas.openxmlformats.org/officeDocument/2006/relationships/externalLink" Target="externalLinks/externalLink38.xml"/><Relationship Id="rId121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7.xml"/><Relationship Id="rId103" Type="http://schemas.openxmlformats.org/officeDocument/2006/relationships/externalLink" Target="externalLinks/externalLink43.xml"/><Relationship Id="rId108" Type="http://schemas.openxmlformats.org/officeDocument/2006/relationships/externalLink" Target="externalLinks/externalLink48.xml"/><Relationship Id="rId116" Type="http://schemas.openxmlformats.org/officeDocument/2006/relationships/externalLink" Target="externalLinks/externalLink56.xml"/><Relationship Id="rId124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70" Type="http://schemas.openxmlformats.org/officeDocument/2006/relationships/externalLink" Target="externalLinks/externalLink10.xml"/><Relationship Id="rId75" Type="http://schemas.openxmlformats.org/officeDocument/2006/relationships/externalLink" Target="externalLinks/externalLink15.xml"/><Relationship Id="rId83" Type="http://schemas.openxmlformats.org/officeDocument/2006/relationships/externalLink" Target="externalLinks/externalLink23.xml"/><Relationship Id="rId88" Type="http://schemas.openxmlformats.org/officeDocument/2006/relationships/externalLink" Target="externalLinks/externalLink28.xml"/><Relationship Id="rId91" Type="http://schemas.openxmlformats.org/officeDocument/2006/relationships/externalLink" Target="externalLinks/externalLink31.xml"/><Relationship Id="rId96" Type="http://schemas.openxmlformats.org/officeDocument/2006/relationships/externalLink" Target="externalLinks/externalLink36.xml"/><Relationship Id="rId111" Type="http://schemas.openxmlformats.org/officeDocument/2006/relationships/externalLink" Target="externalLinks/externalLink5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54.xml"/><Relationship Id="rId119" Type="http://schemas.openxmlformats.org/officeDocument/2006/relationships/externalLink" Target="externalLinks/externalLink59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5.xml"/><Relationship Id="rId73" Type="http://schemas.openxmlformats.org/officeDocument/2006/relationships/externalLink" Target="externalLinks/externalLink13.xml"/><Relationship Id="rId78" Type="http://schemas.openxmlformats.org/officeDocument/2006/relationships/externalLink" Target="externalLinks/externalLink18.xml"/><Relationship Id="rId81" Type="http://schemas.openxmlformats.org/officeDocument/2006/relationships/externalLink" Target="externalLinks/externalLink21.xml"/><Relationship Id="rId86" Type="http://schemas.openxmlformats.org/officeDocument/2006/relationships/externalLink" Target="externalLinks/externalLink26.xml"/><Relationship Id="rId94" Type="http://schemas.openxmlformats.org/officeDocument/2006/relationships/externalLink" Target="externalLinks/externalLink34.xml"/><Relationship Id="rId99" Type="http://schemas.openxmlformats.org/officeDocument/2006/relationships/externalLink" Target="externalLinks/externalLink39.xml"/><Relationship Id="rId101" Type="http://schemas.openxmlformats.org/officeDocument/2006/relationships/externalLink" Target="externalLinks/externalLink41.xml"/><Relationship Id="rId122" Type="http://schemas.openxmlformats.org/officeDocument/2006/relationships/externalLink" Target="externalLinks/externalLink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6.xml"/><Relationship Id="rId97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44.xml"/><Relationship Id="rId120" Type="http://schemas.openxmlformats.org/officeDocument/2006/relationships/externalLink" Target="externalLinks/externalLink6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1.xml"/><Relationship Id="rId92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6.xml"/><Relationship Id="rId87" Type="http://schemas.openxmlformats.org/officeDocument/2006/relationships/externalLink" Target="externalLinks/externalLink27.xml"/><Relationship Id="rId110" Type="http://schemas.openxmlformats.org/officeDocument/2006/relationships/externalLink" Target="externalLinks/externalLink50.xml"/><Relationship Id="rId115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1.xml"/><Relationship Id="rId82" Type="http://schemas.openxmlformats.org/officeDocument/2006/relationships/externalLink" Target="externalLinks/externalLink2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'Lending by sector '!$B$3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'Lending by sector '!$A$4:$A$32</c:f>
              <c:strCache>
                <c:ptCount val="29"/>
                <c:pt idx="0">
                  <c:v>Q1/12</c:v>
                </c:pt>
                <c:pt idx="1">
                  <c:v>Q2/12</c:v>
                </c:pt>
                <c:pt idx="2">
                  <c:v>Q3/12</c:v>
                </c:pt>
                <c:pt idx="3">
                  <c:v>Q4/12</c:v>
                </c:pt>
                <c:pt idx="4">
                  <c:v>Q1/13</c:v>
                </c:pt>
                <c:pt idx="5">
                  <c:v>Q2/13*</c:v>
                </c:pt>
                <c:pt idx="6">
                  <c:v>Q3/13</c:v>
                </c:pt>
                <c:pt idx="7">
                  <c:v>Q4/13</c:v>
                </c:pt>
                <c:pt idx="8">
                  <c:v>Q1/14</c:v>
                </c:pt>
                <c:pt idx="9">
                  <c:v>Q2/14</c:v>
                </c:pt>
                <c:pt idx="10">
                  <c:v>Q3/14</c:v>
                </c:pt>
                <c:pt idx="11">
                  <c:v>Q4/14</c:v>
                </c:pt>
                <c:pt idx="12">
                  <c:v>Q1/15</c:v>
                </c:pt>
                <c:pt idx="13">
                  <c:v>Q2/15</c:v>
                </c:pt>
                <c:pt idx="14">
                  <c:v>Q3/15</c:v>
                </c:pt>
                <c:pt idx="15">
                  <c:v>Q4/15</c:v>
                </c:pt>
                <c:pt idx="16">
                  <c:v>Q1/16</c:v>
                </c:pt>
                <c:pt idx="17">
                  <c:v>Q2/16</c:v>
                </c:pt>
                <c:pt idx="18">
                  <c:v>Q3/16</c:v>
                </c:pt>
                <c:pt idx="19">
                  <c:v>Q4/16</c:v>
                </c:pt>
                <c:pt idx="20">
                  <c:v>Q1/17</c:v>
                </c:pt>
                <c:pt idx="21">
                  <c:v>Q2/17</c:v>
                </c:pt>
                <c:pt idx="22">
                  <c:v>Q3/17</c:v>
                </c:pt>
                <c:pt idx="23">
                  <c:v>Q4/17</c:v>
                </c:pt>
                <c:pt idx="24">
                  <c:v>Q1/18</c:v>
                </c:pt>
                <c:pt idx="25">
                  <c:v>Q2/18</c:v>
                </c:pt>
                <c:pt idx="26">
                  <c:v>Q3/18</c:v>
                </c:pt>
                <c:pt idx="27">
                  <c:v>Q4/18</c:v>
                </c:pt>
                <c:pt idx="28">
                  <c:v>Q1/19</c:v>
                </c:pt>
              </c:strCache>
            </c:strRef>
          </c:cat>
          <c:val>
            <c:numRef>
              <c:f>'Lending by sector '!$B$4:$B$32</c:f>
              <c:numCache>
                <c:formatCode>#,##0</c:formatCode>
                <c:ptCount val="29"/>
                <c:pt idx="0">
                  <c:v>160.8277618610926</c:v>
                </c:pt>
                <c:pt idx="1">
                  <c:v>163.23129678221503</c:v>
                </c:pt>
                <c:pt idx="2">
                  <c:v>161.69990097086827</c:v>
                </c:pt>
                <c:pt idx="3">
                  <c:v>156.6537698477475</c:v>
                </c:pt>
                <c:pt idx="4">
                  <c:v>156.2834633369655</c:v>
                </c:pt>
                <c:pt idx="5">
                  <c:v>148.51430618343645</c:v>
                </c:pt>
                <c:pt idx="6">
                  <c:v>146.94835276476152</c:v>
                </c:pt>
                <c:pt idx="7">
                  <c:v>143.91675807308684</c:v>
                </c:pt>
                <c:pt idx="8">
                  <c:v>145.8449991209188</c:v>
                </c:pt>
                <c:pt idx="9">
                  <c:v>144.47634833432065</c:v>
                </c:pt>
                <c:pt idx="10">
                  <c:v>147.57353661104349</c:v>
                </c:pt>
                <c:pt idx="11">
                  <c:v>143.78151748039048</c:v>
                </c:pt>
                <c:pt idx="12">
                  <c:v>149.96778900026283</c:v>
                </c:pt>
                <c:pt idx="13">
                  <c:v>147.4377713990113</c:v>
                </c:pt>
                <c:pt idx="14">
                  <c:v>146.06525389121373</c:v>
                </c:pt>
                <c:pt idx="15">
                  <c:v>145.26866887731182</c:v>
                </c:pt>
                <c:pt idx="16">
                  <c:v>143.54878025743486</c:v>
                </c:pt>
                <c:pt idx="17">
                  <c:v>143.11938331443403</c:v>
                </c:pt>
                <c:pt idx="18">
                  <c:v>135.61674948061395</c:v>
                </c:pt>
                <c:pt idx="19">
                  <c:v>133.78792034895963</c:v>
                </c:pt>
                <c:pt idx="20">
                  <c:v>135.07618043344465</c:v>
                </c:pt>
                <c:pt idx="21">
                  <c:v>133.25030835000001</c:v>
                </c:pt>
                <c:pt idx="22">
                  <c:v>132.10629931</c:v>
                </c:pt>
                <c:pt idx="23">
                  <c:v>130.71611482</c:v>
                </c:pt>
                <c:pt idx="24">
                  <c:v>128.66556386532065</c:v>
                </c:pt>
                <c:pt idx="25">
                  <c:v>131.41827084452999</c:v>
                </c:pt>
                <c:pt idx="26">
                  <c:v>131.27306471083998</c:v>
                </c:pt>
                <c:pt idx="27">
                  <c:v>130.71686340611998</c:v>
                </c:pt>
                <c:pt idx="28">
                  <c:v>133.02087509371998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D-4B9D-BB98-A4C3812AC6B4}"/>
            </c:ext>
          </c:extLst>
        </c:ser>
        <c:ser>
          <c:idx val="1"/>
          <c:order val="1"/>
          <c:tx>
            <c:strRef>
              <c:f>'Lending by sector '!$C$3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'Lending by sector '!$A$4:$A$32</c:f>
              <c:strCache>
                <c:ptCount val="29"/>
                <c:pt idx="0">
                  <c:v>Q1/12</c:v>
                </c:pt>
                <c:pt idx="1">
                  <c:v>Q2/12</c:v>
                </c:pt>
                <c:pt idx="2">
                  <c:v>Q3/12</c:v>
                </c:pt>
                <c:pt idx="3">
                  <c:v>Q4/12</c:v>
                </c:pt>
                <c:pt idx="4">
                  <c:v>Q1/13</c:v>
                </c:pt>
                <c:pt idx="5">
                  <c:v>Q2/13*</c:v>
                </c:pt>
                <c:pt idx="6">
                  <c:v>Q3/13</c:v>
                </c:pt>
                <c:pt idx="7">
                  <c:v>Q4/13</c:v>
                </c:pt>
                <c:pt idx="8">
                  <c:v>Q1/14</c:v>
                </c:pt>
                <c:pt idx="9">
                  <c:v>Q2/14</c:v>
                </c:pt>
                <c:pt idx="10">
                  <c:v>Q3/14</c:v>
                </c:pt>
                <c:pt idx="11">
                  <c:v>Q4/14</c:v>
                </c:pt>
                <c:pt idx="12">
                  <c:v>Q1/15</c:v>
                </c:pt>
                <c:pt idx="13">
                  <c:v>Q2/15</c:v>
                </c:pt>
                <c:pt idx="14">
                  <c:v>Q3/15</c:v>
                </c:pt>
                <c:pt idx="15">
                  <c:v>Q4/15</c:v>
                </c:pt>
                <c:pt idx="16">
                  <c:v>Q1/16</c:v>
                </c:pt>
                <c:pt idx="17">
                  <c:v>Q2/16</c:v>
                </c:pt>
                <c:pt idx="18">
                  <c:v>Q3/16</c:v>
                </c:pt>
                <c:pt idx="19">
                  <c:v>Q4/16</c:v>
                </c:pt>
                <c:pt idx="20">
                  <c:v>Q1/17</c:v>
                </c:pt>
                <c:pt idx="21">
                  <c:v>Q2/17</c:v>
                </c:pt>
                <c:pt idx="22">
                  <c:v>Q3/17</c:v>
                </c:pt>
                <c:pt idx="23">
                  <c:v>Q4/17</c:v>
                </c:pt>
                <c:pt idx="24">
                  <c:v>Q1/18</c:v>
                </c:pt>
                <c:pt idx="25">
                  <c:v>Q2/18</c:v>
                </c:pt>
                <c:pt idx="26">
                  <c:v>Q3/18</c:v>
                </c:pt>
                <c:pt idx="27">
                  <c:v>Q4/18</c:v>
                </c:pt>
                <c:pt idx="28">
                  <c:v>Q1/19</c:v>
                </c:pt>
              </c:strCache>
            </c:strRef>
          </c:cat>
          <c:val>
            <c:numRef>
              <c:f>'Lending by sector '!$C$4:$C$32</c:f>
              <c:numCache>
                <c:formatCode>#,##0</c:formatCode>
                <c:ptCount val="29"/>
                <c:pt idx="0">
                  <c:v>122.98430901904011</c:v>
                </c:pt>
                <c:pt idx="1">
                  <c:v>125.24847772693984</c:v>
                </c:pt>
                <c:pt idx="2">
                  <c:v>128.68626234642511</c:v>
                </c:pt>
                <c:pt idx="3">
                  <c:v>129.49763772222454</c:v>
                </c:pt>
                <c:pt idx="4">
                  <c:v>130.10628407790463</c:v>
                </c:pt>
                <c:pt idx="5">
                  <c:v>123.72123018196838</c:v>
                </c:pt>
                <c:pt idx="6">
                  <c:v>125.25674454968396</c:v>
                </c:pt>
                <c:pt idx="7">
                  <c:v>125.02745958712059</c:v>
                </c:pt>
                <c:pt idx="8">
                  <c:v>126.24797089955871</c:v>
                </c:pt>
                <c:pt idx="9">
                  <c:v>126.55514614383659</c:v>
                </c:pt>
                <c:pt idx="10">
                  <c:v>128.83688928318716</c:v>
                </c:pt>
                <c:pt idx="11">
                  <c:v>125.93057882087889</c:v>
                </c:pt>
                <c:pt idx="12">
                  <c:v>128.65738900530326</c:v>
                </c:pt>
                <c:pt idx="13">
                  <c:v>130.47011111911166</c:v>
                </c:pt>
                <c:pt idx="14">
                  <c:v>126.9985850881984</c:v>
                </c:pt>
                <c:pt idx="15">
                  <c:v>130.23153946655165</c:v>
                </c:pt>
                <c:pt idx="16">
                  <c:v>132.96892137290143</c:v>
                </c:pt>
                <c:pt idx="17">
                  <c:v>134.01874400475666</c:v>
                </c:pt>
                <c:pt idx="18">
                  <c:v>132.48569096348319</c:v>
                </c:pt>
                <c:pt idx="19">
                  <c:v>133.34060692153113</c:v>
                </c:pt>
                <c:pt idx="20">
                  <c:v>134.11164067245306</c:v>
                </c:pt>
                <c:pt idx="21">
                  <c:v>133.68191683000001</c:v>
                </c:pt>
                <c:pt idx="22">
                  <c:v>134.73789069999998</c:v>
                </c:pt>
                <c:pt idx="23">
                  <c:v>132.47711695999999</c:v>
                </c:pt>
                <c:pt idx="24">
                  <c:v>130.53787481307941</c:v>
                </c:pt>
                <c:pt idx="25">
                  <c:v>131.35802387119</c:v>
                </c:pt>
                <c:pt idx="26">
                  <c:v>132.44742941606</c:v>
                </c:pt>
                <c:pt idx="27">
                  <c:v>132.22709210359002</c:v>
                </c:pt>
                <c:pt idx="28">
                  <c:v>136.75894464826001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D-4B9D-BB98-A4C3812AC6B4}"/>
            </c:ext>
          </c:extLst>
        </c:ser>
        <c:ser>
          <c:idx val="2"/>
          <c:order val="2"/>
          <c:tx>
            <c:strRef>
              <c:f>'Lending by sector '!$D$3</c:f>
              <c:strCache>
                <c:ptCount val="1"/>
                <c:pt idx="0">
                  <c:v>Consumer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'Lending by sector '!$A$4:$A$32</c:f>
              <c:strCache>
                <c:ptCount val="29"/>
                <c:pt idx="0">
                  <c:v>Q1/12</c:v>
                </c:pt>
                <c:pt idx="1">
                  <c:v>Q2/12</c:v>
                </c:pt>
                <c:pt idx="2">
                  <c:v>Q3/12</c:v>
                </c:pt>
                <c:pt idx="3">
                  <c:v>Q4/12</c:v>
                </c:pt>
                <c:pt idx="4">
                  <c:v>Q1/13</c:v>
                </c:pt>
                <c:pt idx="5">
                  <c:v>Q2/13*</c:v>
                </c:pt>
                <c:pt idx="6">
                  <c:v>Q3/13</c:v>
                </c:pt>
                <c:pt idx="7">
                  <c:v>Q4/13</c:v>
                </c:pt>
                <c:pt idx="8">
                  <c:v>Q1/14</c:v>
                </c:pt>
                <c:pt idx="9">
                  <c:v>Q2/14</c:v>
                </c:pt>
                <c:pt idx="10">
                  <c:v>Q3/14</c:v>
                </c:pt>
                <c:pt idx="11">
                  <c:v>Q4/14</c:v>
                </c:pt>
                <c:pt idx="12">
                  <c:v>Q1/15</c:v>
                </c:pt>
                <c:pt idx="13">
                  <c:v>Q2/15</c:v>
                </c:pt>
                <c:pt idx="14">
                  <c:v>Q3/15</c:v>
                </c:pt>
                <c:pt idx="15">
                  <c:v>Q4/15</c:v>
                </c:pt>
                <c:pt idx="16">
                  <c:v>Q1/16</c:v>
                </c:pt>
                <c:pt idx="17">
                  <c:v>Q2/16</c:v>
                </c:pt>
                <c:pt idx="18">
                  <c:v>Q3/16</c:v>
                </c:pt>
                <c:pt idx="19">
                  <c:v>Q4/16</c:v>
                </c:pt>
                <c:pt idx="20">
                  <c:v>Q1/17</c:v>
                </c:pt>
                <c:pt idx="21">
                  <c:v>Q2/17</c:v>
                </c:pt>
                <c:pt idx="22">
                  <c:v>Q3/17</c:v>
                </c:pt>
                <c:pt idx="23">
                  <c:v>Q4/17</c:v>
                </c:pt>
                <c:pt idx="24">
                  <c:v>Q1/18</c:v>
                </c:pt>
                <c:pt idx="25">
                  <c:v>Q2/18</c:v>
                </c:pt>
                <c:pt idx="26">
                  <c:v>Q3/18</c:v>
                </c:pt>
                <c:pt idx="27">
                  <c:v>Q4/18</c:v>
                </c:pt>
                <c:pt idx="28">
                  <c:v>Q1/19</c:v>
                </c:pt>
              </c:strCache>
            </c:strRef>
          </c:cat>
          <c:val>
            <c:numRef>
              <c:f>'Lending by sector '!$D$4:$D$32</c:f>
              <c:numCache>
                <c:formatCode>#,##0</c:formatCode>
                <c:ptCount val="29"/>
                <c:pt idx="0">
                  <c:v>29.91443418416641</c:v>
                </c:pt>
                <c:pt idx="1">
                  <c:v>29.577674897748835</c:v>
                </c:pt>
                <c:pt idx="2">
                  <c:v>29.458624442830896</c:v>
                </c:pt>
                <c:pt idx="3">
                  <c:v>29.333187588430388</c:v>
                </c:pt>
                <c:pt idx="4">
                  <c:v>29.163547548182979</c:v>
                </c:pt>
                <c:pt idx="5">
                  <c:v>28.438548370072898</c:v>
                </c:pt>
                <c:pt idx="6">
                  <c:v>28.865797581079057</c:v>
                </c:pt>
                <c:pt idx="7">
                  <c:v>27.984664025552863</c:v>
                </c:pt>
                <c:pt idx="8">
                  <c:v>27.723349685720713</c:v>
                </c:pt>
                <c:pt idx="9">
                  <c:v>28.298320649334574</c:v>
                </c:pt>
                <c:pt idx="10">
                  <c:v>28.479810828424014</c:v>
                </c:pt>
                <c:pt idx="11">
                  <c:v>28.054300524751163</c:v>
                </c:pt>
                <c:pt idx="12">
                  <c:v>27.858975156928746</c:v>
                </c:pt>
                <c:pt idx="13">
                  <c:v>28.114068988630052</c:v>
                </c:pt>
                <c:pt idx="14">
                  <c:v>27.996236766816811</c:v>
                </c:pt>
                <c:pt idx="15">
                  <c:v>27.918527235066406</c:v>
                </c:pt>
                <c:pt idx="16">
                  <c:v>27.623518554289621</c:v>
                </c:pt>
                <c:pt idx="17">
                  <c:v>27.698421928278758</c:v>
                </c:pt>
                <c:pt idx="18">
                  <c:v>27.486039897345165</c:v>
                </c:pt>
                <c:pt idx="19">
                  <c:v>27.758609970098743</c:v>
                </c:pt>
                <c:pt idx="20">
                  <c:v>26.83039318024306</c:v>
                </c:pt>
                <c:pt idx="21">
                  <c:v>27.125147330000004</c:v>
                </c:pt>
                <c:pt idx="22">
                  <c:v>26.504089159999999</c:v>
                </c:pt>
                <c:pt idx="23">
                  <c:v>26.107472380000001</c:v>
                </c:pt>
                <c:pt idx="24">
                  <c:v>25.460851736530003</c:v>
                </c:pt>
                <c:pt idx="25">
                  <c:v>24.950549271480003</c:v>
                </c:pt>
                <c:pt idx="26">
                  <c:v>24.950549271480003</c:v>
                </c:pt>
                <c:pt idx="27">
                  <c:v>24.802066212379998</c:v>
                </c:pt>
                <c:pt idx="28">
                  <c:v>25.804378080700001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D-4B9D-BB98-A4C3812AC6B4}"/>
            </c:ext>
          </c:extLst>
        </c:ser>
        <c:ser>
          <c:idx val="3"/>
          <c:order val="3"/>
          <c:tx>
            <c:strRef>
              <c:f>'Lending by sector '!$E$3</c:f>
              <c:strCache>
                <c:ptCount val="1"/>
                <c:pt idx="0">
                  <c:v>Reverse repos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'Lending by sector '!$A$4:$A$32</c:f>
              <c:strCache>
                <c:ptCount val="29"/>
                <c:pt idx="0">
                  <c:v>Q1/12</c:v>
                </c:pt>
                <c:pt idx="1">
                  <c:v>Q2/12</c:v>
                </c:pt>
                <c:pt idx="2">
                  <c:v>Q3/12</c:v>
                </c:pt>
                <c:pt idx="3">
                  <c:v>Q4/12</c:v>
                </c:pt>
                <c:pt idx="4">
                  <c:v>Q1/13</c:v>
                </c:pt>
                <c:pt idx="5">
                  <c:v>Q2/13*</c:v>
                </c:pt>
                <c:pt idx="6">
                  <c:v>Q3/13</c:v>
                </c:pt>
                <c:pt idx="7">
                  <c:v>Q4/13</c:v>
                </c:pt>
                <c:pt idx="8">
                  <c:v>Q1/14</c:v>
                </c:pt>
                <c:pt idx="9">
                  <c:v>Q2/14</c:v>
                </c:pt>
                <c:pt idx="10">
                  <c:v>Q3/14</c:v>
                </c:pt>
                <c:pt idx="11">
                  <c:v>Q4/14</c:v>
                </c:pt>
                <c:pt idx="12">
                  <c:v>Q1/15</c:v>
                </c:pt>
                <c:pt idx="13">
                  <c:v>Q2/15</c:v>
                </c:pt>
                <c:pt idx="14">
                  <c:v>Q3/15</c:v>
                </c:pt>
                <c:pt idx="15">
                  <c:v>Q4/15</c:v>
                </c:pt>
                <c:pt idx="16">
                  <c:v>Q1/16</c:v>
                </c:pt>
                <c:pt idx="17">
                  <c:v>Q2/16</c:v>
                </c:pt>
                <c:pt idx="18">
                  <c:v>Q3/16</c:v>
                </c:pt>
                <c:pt idx="19">
                  <c:v>Q4/16</c:v>
                </c:pt>
                <c:pt idx="20">
                  <c:v>Q1/17</c:v>
                </c:pt>
                <c:pt idx="21">
                  <c:v>Q2/17</c:v>
                </c:pt>
                <c:pt idx="22">
                  <c:v>Q3/17</c:v>
                </c:pt>
                <c:pt idx="23">
                  <c:v>Q4/17</c:v>
                </c:pt>
                <c:pt idx="24">
                  <c:v>Q1/18</c:v>
                </c:pt>
                <c:pt idx="25">
                  <c:v>Q2/18</c:v>
                </c:pt>
                <c:pt idx="26">
                  <c:v>Q3/18</c:v>
                </c:pt>
                <c:pt idx="27">
                  <c:v>Q4/18</c:v>
                </c:pt>
                <c:pt idx="28">
                  <c:v>Q1/19</c:v>
                </c:pt>
              </c:strCache>
            </c:strRef>
          </c:cat>
          <c:val>
            <c:numRef>
              <c:f>'Lending by sector '!$E$4:$E$32</c:f>
              <c:numCache>
                <c:formatCode>#,##0</c:formatCode>
                <c:ptCount val="29"/>
                <c:pt idx="0">
                  <c:v>22.378132000000001</c:v>
                </c:pt>
                <c:pt idx="1">
                  <c:v>27.392963000000002</c:v>
                </c:pt>
                <c:pt idx="2">
                  <c:v>28.644242999999999</c:v>
                </c:pt>
                <c:pt idx="3">
                  <c:v>26.120191234181998</c:v>
                </c:pt>
                <c:pt idx="4">
                  <c:v>34.408369</c:v>
                </c:pt>
                <c:pt idx="5">
                  <c:v>35.276477103234292</c:v>
                </c:pt>
                <c:pt idx="6">
                  <c:v>36.870469811562451</c:v>
                </c:pt>
                <c:pt idx="7">
                  <c:v>39.713667999999998</c:v>
                </c:pt>
                <c:pt idx="8">
                  <c:v>40.809472</c:v>
                </c:pt>
                <c:pt idx="9">
                  <c:v>42.563318000000002</c:v>
                </c:pt>
                <c:pt idx="10">
                  <c:v>49.320723000000001</c:v>
                </c:pt>
                <c:pt idx="11">
                  <c:v>44.508420000000001</c:v>
                </c:pt>
                <c:pt idx="12">
                  <c:v>46.231977000000001</c:v>
                </c:pt>
                <c:pt idx="13">
                  <c:v>46.945017</c:v>
                </c:pt>
                <c:pt idx="14">
                  <c:v>43.784286000000002</c:v>
                </c:pt>
                <c:pt idx="15">
                  <c:v>32.27364</c:v>
                </c:pt>
                <c:pt idx="16">
                  <c:v>33.897911000000001</c:v>
                </c:pt>
                <c:pt idx="17">
                  <c:v>35.677188999999998</c:v>
                </c:pt>
                <c:pt idx="18">
                  <c:v>26.457393</c:v>
                </c:pt>
                <c:pt idx="19">
                  <c:v>19.175809999999998</c:v>
                </c:pt>
                <c:pt idx="20">
                  <c:v>20.850673</c:v>
                </c:pt>
                <c:pt idx="21">
                  <c:v>16.772660999999999</c:v>
                </c:pt>
                <c:pt idx="22">
                  <c:v>17.125460539999999</c:v>
                </c:pt>
                <c:pt idx="23">
                  <c:v>16.291809659999998</c:v>
                </c:pt>
                <c:pt idx="24">
                  <c:v>23.404632350189999</c:v>
                </c:pt>
                <c:pt idx="25">
                  <c:v>22.461380844260002</c:v>
                </c:pt>
                <c:pt idx="26">
                  <c:v>24.833017554239994</c:v>
                </c:pt>
                <c:pt idx="27">
                  <c:v>16.71068194191</c:v>
                </c:pt>
                <c:pt idx="28">
                  <c:v>24.970094079229998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D-4B9D-BB98-A4C3812AC6B4}"/>
            </c:ext>
          </c:extLst>
        </c:ser>
        <c:ser>
          <c:idx val="4"/>
          <c:order val="4"/>
          <c:tx>
            <c:strRef>
              <c:f>'Lending by sector '!$F$3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'Lending by sector '!$A$4:$A$32</c:f>
              <c:strCache>
                <c:ptCount val="29"/>
                <c:pt idx="0">
                  <c:v>Q1/12</c:v>
                </c:pt>
                <c:pt idx="1">
                  <c:v>Q2/12</c:v>
                </c:pt>
                <c:pt idx="2">
                  <c:v>Q3/12</c:v>
                </c:pt>
                <c:pt idx="3">
                  <c:v>Q4/12</c:v>
                </c:pt>
                <c:pt idx="4">
                  <c:v>Q1/13</c:v>
                </c:pt>
                <c:pt idx="5">
                  <c:v>Q2/13*</c:v>
                </c:pt>
                <c:pt idx="6">
                  <c:v>Q3/13</c:v>
                </c:pt>
                <c:pt idx="7">
                  <c:v>Q4/13</c:v>
                </c:pt>
                <c:pt idx="8">
                  <c:v>Q1/14</c:v>
                </c:pt>
                <c:pt idx="9">
                  <c:v>Q2/14</c:v>
                </c:pt>
                <c:pt idx="10">
                  <c:v>Q3/14</c:v>
                </c:pt>
                <c:pt idx="11">
                  <c:v>Q4/14</c:v>
                </c:pt>
                <c:pt idx="12">
                  <c:v>Q1/15</c:v>
                </c:pt>
                <c:pt idx="13">
                  <c:v>Q2/15</c:v>
                </c:pt>
                <c:pt idx="14">
                  <c:v>Q3/15</c:v>
                </c:pt>
                <c:pt idx="15">
                  <c:v>Q4/15</c:v>
                </c:pt>
                <c:pt idx="16">
                  <c:v>Q1/16</c:v>
                </c:pt>
                <c:pt idx="17">
                  <c:v>Q2/16</c:v>
                </c:pt>
                <c:pt idx="18">
                  <c:v>Q3/16</c:v>
                </c:pt>
                <c:pt idx="19">
                  <c:v>Q4/16</c:v>
                </c:pt>
                <c:pt idx="20">
                  <c:v>Q1/17</c:v>
                </c:pt>
                <c:pt idx="21">
                  <c:v>Q2/17</c:v>
                </c:pt>
                <c:pt idx="22">
                  <c:v>Q3/17</c:v>
                </c:pt>
                <c:pt idx="23">
                  <c:v>Q4/17</c:v>
                </c:pt>
                <c:pt idx="24">
                  <c:v>Q1/18</c:v>
                </c:pt>
                <c:pt idx="25">
                  <c:v>Q2/18</c:v>
                </c:pt>
                <c:pt idx="26">
                  <c:v>Q3/18</c:v>
                </c:pt>
                <c:pt idx="27">
                  <c:v>Q4/18</c:v>
                </c:pt>
                <c:pt idx="28">
                  <c:v>Q1/19</c:v>
                </c:pt>
              </c:strCache>
            </c:strRef>
          </c:cat>
          <c:val>
            <c:numRef>
              <c:f>'Lending by sector '!$F$4:$F$32</c:f>
              <c:numCache>
                <c:formatCode>#,##0</c:formatCode>
                <c:ptCount val="29"/>
                <c:pt idx="0">
                  <c:v>4.6633689462058099</c:v>
                </c:pt>
                <c:pt idx="1">
                  <c:v>4.8560721863327165</c:v>
                </c:pt>
                <c:pt idx="2">
                  <c:v>4.6589802195096697</c:v>
                </c:pt>
                <c:pt idx="3">
                  <c:v>4.6460146762524905</c:v>
                </c:pt>
                <c:pt idx="4">
                  <c:v>5.2285524686082461</c:v>
                </c:pt>
                <c:pt idx="5">
                  <c:v>4.4032512500009391</c:v>
                </c:pt>
                <c:pt idx="6">
                  <c:v>5.3070232710134295</c:v>
                </c:pt>
                <c:pt idx="7">
                  <c:v>5.8087598866655625</c:v>
                </c:pt>
                <c:pt idx="8">
                  <c:v>5.7585031195677034</c:v>
                </c:pt>
                <c:pt idx="9">
                  <c:v>5.1830472331914477</c:v>
                </c:pt>
                <c:pt idx="10">
                  <c:v>5.6045786241039321</c:v>
                </c:pt>
                <c:pt idx="11">
                  <c:v>5.8102083389784189</c:v>
                </c:pt>
                <c:pt idx="12">
                  <c:v>5.0043545969021421</c:v>
                </c:pt>
                <c:pt idx="13">
                  <c:v>4.6131314929684928</c:v>
                </c:pt>
                <c:pt idx="14">
                  <c:v>4.4923882541233704</c:v>
                </c:pt>
                <c:pt idx="15">
                  <c:v>5.2279537354331422</c:v>
                </c:pt>
                <c:pt idx="16">
                  <c:v>4.6919572459078207</c:v>
                </c:pt>
                <c:pt idx="17">
                  <c:v>4.0664614572116209</c:v>
                </c:pt>
                <c:pt idx="18">
                  <c:v>3.6180076210775991</c:v>
                </c:pt>
                <c:pt idx="19">
                  <c:v>3.6259217990662438</c:v>
                </c:pt>
                <c:pt idx="20">
                  <c:v>3.1832180624085882</c:v>
                </c:pt>
                <c:pt idx="21">
                  <c:v>3.8497697500000005</c:v>
                </c:pt>
                <c:pt idx="22">
                  <c:v>3.2340501000000001</c:v>
                </c:pt>
                <c:pt idx="23">
                  <c:v>4.5654386300000001</c:v>
                </c:pt>
                <c:pt idx="24">
                  <c:v>2.8566860193800001</c:v>
                </c:pt>
                <c:pt idx="25">
                  <c:v>4.4071998853100007</c:v>
                </c:pt>
                <c:pt idx="26">
                  <c:v>2.9903571472699997</c:v>
                </c:pt>
                <c:pt idx="27">
                  <c:v>3.8477111596099998</c:v>
                </c:pt>
                <c:pt idx="28">
                  <c:v>5.0225599682499995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1D-4B9D-BB98-A4C3812A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8093664"/>
        <c:axId val="798092680"/>
      </c:barChart>
      <c:catAx>
        <c:axId val="7980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2680"/>
        <c:crosses val="autoZero"/>
        <c:auto val="1"/>
        <c:lblAlgn val="ctr"/>
        <c:lblOffset val="100"/>
        <c:noMultiLvlLbl val="0"/>
      </c:catAx>
      <c:valAx>
        <c:axId val="7980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809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33136736492433E-2"/>
          <c:y val="0.12881626724763981"/>
          <c:w val="0.88721280864197527"/>
          <c:h val="0.75727805010893245"/>
        </c:manualLayout>
      </c:layout>
      <c:areaChart>
        <c:grouping val="standard"/>
        <c:varyColors val="0"/>
        <c:ser>
          <c:idx val="0"/>
          <c:order val="0"/>
          <c:tx>
            <c:v>Total short issuances (EURm)</c:v>
          </c:tx>
          <c:spPr>
            <a:solidFill>
              <a:srgbClr val="0000A0"/>
            </a:solidFill>
            <a:ln w="25400">
              <a:noFill/>
            </a:ln>
          </c:spPr>
          <c:cat>
            <c:numLit>
              <c:formatCode>General</c:formatCode>
              <c:ptCount val="171"/>
              <c:pt idx="0">
                <c:v>2005</c:v>
              </c:pt>
              <c:pt idx="12">
                <c:v>2006</c:v>
              </c:pt>
              <c:pt idx="24">
                <c:v>2007</c:v>
              </c:pt>
              <c:pt idx="36">
                <c:v>2008</c:v>
              </c:pt>
              <c:pt idx="48">
                <c:v>2009</c:v>
              </c:pt>
              <c:pt idx="60">
                <c:v>2010</c:v>
              </c:pt>
              <c:pt idx="72">
                <c:v>2011</c:v>
              </c:pt>
              <c:pt idx="84">
                <c:v>2012</c:v>
              </c:pt>
              <c:pt idx="96">
                <c:v>2013</c:v>
              </c:pt>
              <c:pt idx="108">
                <c:v>2014</c:v>
              </c:pt>
              <c:pt idx="120">
                <c:v>2015</c:v>
              </c:pt>
              <c:pt idx="132">
                <c:v>2016</c:v>
              </c:pt>
              <c:pt idx="144">
                <c:v>2017</c:v>
              </c:pt>
              <c:pt idx="156">
                <c:v>2018</c:v>
              </c:pt>
              <c:pt idx="168">
                <c:v>2019</c:v>
              </c:pt>
            </c:numLit>
          </c:cat>
          <c:val>
            <c:numLit>
              <c:formatCode>#,##0</c:formatCode>
              <c:ptCount val="171"/>
              <c:pt idx="0">
                <c:v>26076.847813788292</c:v>
              </c:pt>
              <c:pt idx="1">
                <c:v>26282.836726152967</c:v>
              </c:pt>
              <c:pt idx="2">
                <c:v>29055.457301128004</c:v>
              </c:pt>
              <c:pt idx="3">
                <c:v>31304.299876401383</c:v>
              </c:pt>
              <c:pt idx="4">
                <c:v>27953.774082725526</c:v>
              </c:pt>
              <c:pt idx="5">
                <c:v>28841.643487534777</c:v>
              </c:pt>
              <c:pt idx="6">
                <c:v>26170.741289628084</c:v>
              </c:pt>
              <c:pt idx="7">
                <c:v>26399.289374050488</c:v>
              </c:pt>
              <c:pt idx="8">
                <c:v>28216.168667157999</c:v>
              </c:pt>
              <c:pt idx="9">
                <c:v>33269.405452022889</c:v>
              </c:pt>
              <c:pt idx="10">
                <c:v>35810</c:v>
              </c:pt>
              <c:pt idx="11">
                <c:v>34320</c:v>
              </c:pt>
              <c:pt idx="12">
                <c:v>32086</c:v>
              </c:pt>
              <c:pt idx="13">
                <c:v>32551</c:v>
              </c:pt>
              <c:pt idx="14">
                <c:v>34566</c:v>
              </c:pt>
              <c:pt idx="15">
                <c:v>34095</c:v>
              </c:pt>
              <c:pt idx="16">
                <c:v>32380</c:v>
              </c:pt>
              <c:pt idx="17">
                <c:v>33500</c:v>
              </c:pt>
              <c:pt idx="18">
                <c:v>31900</c:v>
              </c:pt>
              <c:pt idx="19">
                <c:v>29500</c:v>
              </c:pt>
              <c:pt idx="20">
                <c:v>26130</c:v>
              </c:pt>
              <c:pt idx="21">
                <c:v>28500</c:v>
              </c:pt>
              <c:pt idx="22">
                <c:v>26500</c:v>
              </c:pt>
              <c:pt idx="23">
                <c:v>26800</c:v>
              </c:pt>
              <c:pt idx="24">
                <c:v>30800</c:v>
              </c:pt>
              <c:pt idx="25">
                <c:v>33500</c:v>
              </c:pt>
              <c:pt idx="26">
                <c:v>31300</c:v>
              </c:pt>
              <c:pt idx="27">
                <c:v>33500</c:v>
              </c:pt>
              <c:pt idx="28">
                <c:v>36600</c:v>
              </c:pt>
              <c:pt idx="29">
                <c:v>33000</c:v>
              </c:pt>
              <c:pt idx="30">
                <c:v>31400</c:v>
              </c:pt>
              <c:pt idx="31">
                <c:v>37300</c:v>
              </c:pt>
              <c:pt idx="32">
                <c:v>35400</c:v>
              </c:pt>
              <c:pt idx="33">
                <c:v>37300</c:v>
              </c:pt>
              <c:pt idx="34">
                <c:v>39300</c:v>
              </c:pt>
              <c:pt idx="35">
                <c:v>38000</c:v>
              </c:pt>
              <c:pt idx="36">
                <c:v>37200</c:v>
              </c:pt>
              <c:pt idx="37">
                <c:v>34382</c:v>
              </c:pt>
              <c:pt idx="38">
                <c:v>39462</c:v>
              </c:pt>
              <c:pt idx="39">
                <c:v>48100</c:v>
              </c:pt>
              <c:pt idx="40">
                <c:v>47500</c:v>
              </c:pt>
              <c:pt idx="41">
                <c:v>46700</c:v>
              </c:pt>
              <c:pt idx="42">
                <c:v>44308</c:v>
              </c:pt>
              <c:pt idx="43">
                <c:v>45520</c:v>
              </c:pt>
              <c:pt idx="44">
                <c:v>49000</c:v>
              </c:pt>
              <c:pt idx="45">
                <c:v>47141</c:v>
              </c:pt>
              <c:pt idx="46">
                <c:v>47082</c:v>
              </c:pt>
              <c:pt idx="47">
                <c:v>45335</c:v>
              </c:pt>
              <c:pt idx="48">
                <c:v>50745</c:v>
              </c:pt>
              <c:pt idx="49">
                <c:v>48031</c:v>
              </c:pt>
              <c:pt idx="50">
                <c:v>46256</c:v>
              </c:pt>
              <c:pt idx="51">
                <c:v>47976</c:v>
              </c:pt>
              <c:pt idx="52">
                <c:v>42752.567139999999</c:v>
              </c:pt>
              <c:pt idx="53">
                <c:v>40334</c:v>
              </c:pt>
              <c:pt idx="54">
                <c:v>35817</c:v>
              </c:pt>
              <c:pt idx="55">
                <c:v>34779</c:v>
              </c:pt>
              <c:pt idx="56">
                <c:v>37834.626330191328</c:v>
              </c:pt>
              <c:pt idx="57">
                <c:v>36593.760000000002</c:v>
              </c:pt>
              <c:pt idx="58">
                <c:v>42931.11</c:v>
              </c:pt>
              <c:pt idx="59">
                <c:v>52889.204293372022</c:v>
              </c:pt>
              <c:pt idx="60">
                <c:v>47125.619648673535</c:v>
              </c:pt>
              <c:pt idx="61">
                <c:v>47312.861193404191</c:v>
              </c:pt>
              <c:pt idx="62">
                <c:v>41039.74</c:v>
              </c:pt>
              <c:pt idx="63">
                <c:v>40268.519999999997</c:v>
              </c:pt>
              <c:pt idx="64">
                <c:v>47031.67</c:v>
              </c:pt>
              <c:pt idx="65">
                <c:v>51945.647274186427</c:v>
              </c:pt>
              <c:pt idx="66">
                <c:v>53204</c:v>
              </c:pt>
              <c:pt idx="67">
                <c:v>49699.691395340102</c:v>
              </c:pt>
              <c:pt idx="68">
                <c:v>42501.448669354497</c:v>
              </c:pt>
              <c:pt idx="69">
                <c:v>49833.86</c:v>
              </c:pt>
              <c:pt idx="70">
                <c:v>54040.861351712869</c:v>
              </c:pt>
              <c:pt idx="71">
                <c:v>52505.006304528019</c:v>
              </c:pt>
              <c:pt idx="72">
                <c:v>51341.729947110667</c:v>
              </c:pt>
              <c:pt idx="73">
                <c:v>44123.176379095814</c:v>
              </c:pt>
              <c:pt idx="74">
                <c:v>45068.829290561756</c:v>
              </c:pt>
              <c:pt idx="75">
                <c:v>45864.022589354739</c:v>
              </c:pt>
              <c:pt idx="76">
                <c:v>49341.777068117655</c:v>
              </c:pt>
              <c:pt idx="77">
                <c:v>50527.178198056834</c:v>
              </c:pt>
              <c:pt idx="78">
                <c:v>50715.51</c:v>
              </c:pt>
              <c:pt idx="79">
                <c:v>54902.652689901792</c:v>
              </c:pt>
              <c:pt idx="80">
                <c:v>58873.202194568934</c:v>
              </c:pt>
              <c:pt idx="81">
                <c:v>59397.16490550946</c:v>
              </c:pt>
              <c:pt idx="82">
                <c:v>61968.524584472892</c:v>
              </c:pt>
              <c:pt idx="83">
                <c:v>62436.542629154705</c:v>
              </c:pt>
              <c:pt idx="84">
                <c:v>57454.715650466744</c:v>
              </c:pt>
              <c:pt idx="85">
                <c:v>50841.825868092492</c:v>
              </c:pt>
              <c:pt idx="86">
                <c:v>43951.406530476837</c:v>
              </c:pt>
              <c:pt idx="87">
                <c:v>42825.499426055329</c:v>
              </c:pt>
              <c:pt idx="88">
                <c:v>49978.655911588678</c:v>
              </c:pt>
              <c:pt idx="89">
                <c:v>56932.309658705715</c:v>
              </c:pt>
              <c:pt idx="90">
                <c:v>59779.603238637399</c:v>
              </c:pt>
              <c:pt idx="91">
                <c:v>58208.5250286144</c:v>
              </c:pt>
              <c:pt idx="92">
                <c:v>52891.234437451807</c:v>
              </c:pt>
              <c:pt idx="93">
                <c:v>52882.44</c:v>
              </c:pt>
              <c:pt idx="94">
                <c:v>50324.114062375949</c:v>
              </c:pt>
              <c:pt idx="95">
                <c:v>54392</c:v>
              </c:pt>
              <c:pt idx="96">
                <c:v>54545.454456870095</c:v>
              </c:pt>
              <c:pt idx="97">
                <c:v>51834.584418462786</c:v>
              </c:pt>
              <c:pt idx="98">
                <c:v>51812.198868840191</c:v>
              </c:pt>
              <c:pt idx="99">
                <c:v>48094.26</c:v>
              </c:pt>
              <c:pt idx="100">
                <c:v>48296.26</c:v>
              </c:pt>
              <c:pt idx="101">
                <c:v>43655.647824075299</c:v>
              </c:pt>
              <c:pt idx="102">
                <c:v>49483.225617370801</c:v>
              </c:pt>
              <c:pt idx="103">
                <c:v>52960.467199999999</c:v>
              </c:pt>
              <c:pt idx="104">
                <c:v>50670.841469999999</c:v>
              </c:pt>
              <c:pt idx="105">
                <c:v>48056.813699999999</c:v>
              </c:pt>
              <c:pt idx="106">
                <c:v>45783.71</c:v>
              </c:pt>
              <c:pt idx="107">
                <c:v>51095.77</c:v>
              </c:pt>
              <c:pt idx="108">
                <c:v>49276.49</c:v>
              </c:pt>
              <c:pt idx="109">
                <c:v>46790</c:v>
              </c:pt>
              <c:pt idx="110">
                <c:v>46461</c:v>
              </c:pt>
              <c:pt idx="111">
                <c:v>47678.617888716231</c:v>
              </c:pt>
              <c:pt idx="112">
                <c:v>53473.269566484909</c:v>
              </c:pt>
              <c:pt idx="113">
                <c:v>50208</c:v>
              </c:pt>
              <c:pt idx="114">
                <c:v>50087.2551895129</c:v>
              </c:pt>
              <c:pt idx="115">
                <c:v>46054.117416100242</c:v>
              </c:pt>
              <c:pt idx="116">
                <c:v>49950.144202854834</c:v>
              </c:pt>
              <c:pt idx="117">
                <c:v>49491</c:v>
              </c:pt>
              <c:pt idx="118">
                <c:v>49756</c:v>
              </c:pt>
              <c:pt idx="119">
                <c:v>51815</c:v>
              </c:pt>
              <c:pt idx="120">
                <c:v>52724</c:v>
              </c:pt>
              <c:pt idx="121">
                <c:v>47835</c:v>
              </c:pt>
              <c:pt idx="122">
                <c:v>46226</c:v>
              </c:pt>
              <c:pt idx="123">
                <c:v>43642</c:v>
              </c:pt>
              <c:pt idx="124">
                <c:v>47575</c:v>
              </c:pt>
              <c:pt idx="125">
                <c:v>46124</c:v>
              </c:pt>
              <c:pt idx="126">
                <c:v>45496</c:v>
              </c:pt>
              <c:pt idx="127">
                <c:v>43348</c:v>
              </c:pt>
              <c:pt idx="128">
                <c:v>40484</c:v>
              </c:pt>
              <c:pt idx="129">
                <c:v>41883</c:v>
              </c:pt>
              <c:pt idx="130">
                <c:v>45402</c:v>
              </c:pt>
              <c:pt idx="131">
                <c:v>45596</c:v>
              </c:pt>
              <c:pt idx="132">
                <c:v>40309</c:v>
              </c:pt>
              <c:pt idx="133">
                <c:v>36515</c:v>
              </c:pt>
              <c:pt idx="134">
                <c:v>31843</c:v>
              </c:pt>
              <c:pt idx="135">
                <c:v>34688</c:v>
              </c:pt>
              <c:pt idx="136">
                <c:v>33322</c:v>
              </c:pt>
              <c:pt idx="137">
                <c:v>31705</c:v>
              </c:pt>
              <c:pt idx="138">
                <c:v>30725</c:v>
              </c:pt>
              <c:pt idx="139">
                <c:v>28725</c:v>
              </c:pt>
              <c:pt idx="140">
                <c:v>32857</c:v>
              </c:pt>
              <c:pt idx="141">
                <c:v>31335.415413533618</c:v>
              </c:pt>
              <c:pt idx="142">
                <c:v>34029.144863969006</c:v>
              </c:pt>
              <c:pt idx="143">
                <c:v>33876.516610931183</c:v>
              </c:pt>
              <c:pt idx="144">
                <c:v>35956.833613242808</c:v>
              </c:pt>
              <c:pt idx="145">
                <c:v>37326.608112117334</c:v>
              </c:pt>
              <c:pt idx="146">
                <c:v>35731.730871969361</c:v>
              </c:pt>
              <c:pt idx="147">
                <c:v>34225</c:v>
              </c:pt>
              <c:pt idx="148">
                <c:v>34857</c:v>
              </c:pt>
              <c:pt idx="149">
                <c:v>35971</c:v>
              </c:pt>
              <c:pt idx="150">
                <c:v>32820</c:v>
              </c:pt>
              <c:pt idx="151">
                <c:v>34661</c:v>
              </c:pt>
              <c:pt idx="152">
                <c:v>34473</c:v>
              </c:pt>
              <c:pt idx="153">
                <c:v>31652</c:v>
              </c:pt>
              <c:pt idx="154">
                <c:v>32914</c:v>
              </c:pt>
              <c:pt idx="155">
                <c:v>33132</c:v>
              </c:pt>
              <c:pt idx="156">
                <c:v>30282</c:v>
              </c:pt>
              <c:pt idx="157">
                <c:v>28655</c:v>
              </c:pt>
              <c:pt idx="158">
                <c:v>27589</c:v>
              </c:pt>
              <c:pt idx="159">
                <c:v>26700.295078999996</c:v>
              </c:pt>
              <c:pt idx="160">
                <c:v>27839.247975300004</c:v>
              </c:pt>
              <c:pt idx="161">
                <c:v>29238.616006229793</c:v>
              </c:pt>
              <c:pt idx="162">
                <c:v>26022.393371599497</c:v>
              </c:pt>
              <c:pt idx="163">
                <c:v>31101.80784612344</c:v>
              </c:pt>
              <c:pt idx="164">
                <c:v>37127.505984786992</c:v>
              </c:pt>
              <c:pt idx="165">
                <c:v>36290.983894691257</c:v>
              </c:pt>
              <c:pt idx="166">
                <c:v>41775.18904663904</c:v>
              </c:pt>
              <c:pt idx="167">
                <c:v>43474.636314014431</c:v>
              </c:pt>
              <c:pt idx="168">
                <c:v>40821.258743527709</c:v>
              </c:pt>
              <c:pt idx="169">
                <c:v>41275.353201308972</c:v>
              </c:pt>
              <c:pt idx="170">
                <c:v>38575.395161440822</c:v>
              </c:pt>
            </c:numLit>
          </c:val>
          <c:extLst>
            <c:ext xmlns:c16="http://schemas.microsoft.com/office/drawing/2014/chart" uri="{C3380CC4-5D6E-409C-BE32-E72D297353CC}">
              <c16:uniqueId val="{00000000-AC08-4EDA-ADFD-95EB9E518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84736"/>
        <c:axId val="98451456"/>
      </c:areaChart>
      <c:catAx>
        <c:axId val="9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000">
                <a:latin typeface="+mn-lt"/>
              </a:defRPr>
            </a:pPr>
            <a:endParaRPr lang="sv-SE"/>
          </a:p>
        </c:txPr>
        <c:crossAx val="98451456"/>
        <c:crosses val="autoZero"/>
        <c:auto val="0"/>
        <c:lblAlgn val="ctr"/>
        <c:lblOffset val="100"/>
        <c:tickLblSkip val="12"/>
        <c:tickMarkSkip val="12"/>
        <c:noMultiLvlLbl val="1"/>
      </c:catAx>
      <c:valAx>
        <c:axId val="98451456"/>
        <c:scaling>
          <c:orientation val="minMax"/>
          <c:max val="70000"/>
          <c:min val="0"/>
        </c:scaling>
        <c:delete val="0"/>
        <c:axPos val="r"/>
        <c:majorGridlines>
          <c:spPr>
            <a:ln w="9525" cmpd="sng">
              <a:solidFill>
                <a:sysClr val="windowText" lastClr="000000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 sz="1000" b="1">
                    <a:latin typeface="Arial" panose="020B0604020202020204" pitchFamily="34" charset="0"/>
                    <a:cs typeface="Arial" panose="020B0604020202020204" pitchFamily="34" charset="0"/>
                  </a:rPr>
                  <a:t>EURbn</a:t>
                </a:r>
              </a:p>
            </c:rich>
          </c:tx>
          <c:layout>
            <c:manualLayout>
              <c:xMode val="edge"/>
              <c:yMode val="edge"/>
              <c:x val="0.93742243436754169"/>
              <c:y val="5.6744667479945285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000">
                <a:latin typeface="+mn-lt"/>
                <a:cs typeface="Arial" panose="020B0604020202020204" pitchFamily="34" charset="0"/>
              </a:defRPr>
            </a:pPr>
            <a:endParaRPr lang="sv-SE"/>
          </a:p>
        </c:txPr>
        <c:crossAx val="98084736"/>
        <c:crosses val="max"/>
        <c:crossBetween val="midCat"/>
        <c:majorUnit val="10000"/>
        <c:dispUnits>
          <c:builtInUnit val="thousands"/>
        </c:dispUnits>
      </c:valAx>
      <c:spPr>
        <a:noFill/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83065240253089"/>
          <c:y val="7.0076055874314799E-2"/>
          <c:w val="0.75297805177154553"/>
          <c:h val="0.64578780502832878"/>
        </c:manualLayout>
      </c:layout>
      <c:pieChart>
        <c:varyColors val="1"/>
        <c:ser>
          <c:idx val="0"/>
          <c:order val="0"/>
          <c:spPr>
            <a:ln w="12700">
              <a:solidFill>
                <a:schemeClr val="bg1"/>
              </a:solidFill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3E-47BD-A53C-60ED25D4A1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3E-47BD-A53C-60ED25D4A1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3E-47BD-A53C-60ED25D4A1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3E-47BD-A53C-60ED25D4A1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3E-47BD-A53C-60ED25D4A1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3E-47BD-A53C-60ED25D4A1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3E-47BD-A53C-60ED25D4A1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3E-47BD-A53C-60ED25D4A1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F3E-47BD-A53C-60ED25D4A1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3F3E-47BD-A53C-60ED25D4A1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3F3E-47BD-A53C-60ED25D4A1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3F3E-47BD-A53C-60ED25D4A1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C-3F3E-47BD-A53C-60ED25D4A1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3F3E-47BD-A53C-60ED25D4A10D}"/>
              </c:ext>
            </c:extLst>
          </c:dPt>
          <c:dLbls>
            <c:dLbl>
              <c:idx val="0"/>
              <c:layout>
                <c:manualLayout>
                  <c:x val="-8.73634256672398E-2"/>
                  <c:y val="2.1305446790407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E-47BD-A53C-60ED25D4A10D}"/>
                </c:ext>
              </c:extLst>
            </c:dLbl>
            <c:dLbl>
              <c:idx val="1"/>
              <c:layout>
                <c:manualLayout>
                  <c:x val="4.0007360797227373E-2"/>
                  <c:y val="-3.26181969038477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E-47BD-A53C-60ED25D4A10D}"/>
                </c:ext>
              </c:extLst>
            </c:dLbl>
            <c:dLbl>
              <c:idx val="2"/>
              <c:layout>
                <c:manualLayout>
                  <c:x val="2.3289230229914182E-2"/>
                  <c:y val="-2.65317419672961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E-47BD-A53C-60ED25D4A10D}"/>
                </c:ext>
              </c:extLst>
            </c:dLbl>
            <c:dLbl>
              <c:idx val="3"/>
              <c:layout>
                <c:manualLayout>
                  <c:x val="2.775597529324807E-2"/>
                  <c:y val="-1.80817506999898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E-47BD-A53C-60ED25D4A10D}"/>
                </c:ext>
              </c:extLst>
            </c:dLbl>
            <c:dLbl>
              <c:idx val="4"/>
              <c:layout>
                <c:manualLayout>
                  <c:x val="3.66249200285515E-2"/>
                  <c:y val="1.997926143824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E-47BD-A53C-60ED25D4A10D}"/>
                </c:ext>
              </c:extLst>
            </c:dLbl>
            <c:dLbl>
              <c:idx val="5"/>
              <c:layout>
                <c:manualLayout>
                  <c:x val="3.4774521675668295E-2"/>
                  <c:y val="9.237836710891169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E-47BD-A53C-60ED25D4A10D}"/>
                </c:ext>
              </c:extLst>
            </c:dLbl>
            <c:dLbl>
              <c:idx val="6"/>
              <c:layout>
                <c:manualLayout>
                  <c:x val="3.8858365410547296E-2"/>
                  <c:y val="6.158557807260879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E-47BD-A53C-60ED25D4A10D}"/>
                </c:ext>
              </c:extLst>
            </c:dLbl>
            <c:dLbl>
              <c:idx val="7"/>
              <c:layout>
                <c:manualLayout>
                  <c:x val="3.3515813693734596E-2"/>
                  <c:y val="2.56715822076334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E-47BD-A53C-60ED25D4A10D}"/>
                </c:ext>
              </c:extLst>
            </c:dLbl>
            <c:dLbl>
              <c:idx val="8"/>
              <c:layout>
                <c:manualLayout>
                  <c:x val="-2.2204780234598456E-2"/>
                  <c:y val="2.037318416003538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E-47BD-A53C-60ED25D4A10D}"/>
                </c:ext>
              </c:extLst>
            </c:dLbl>
            <c:dLbl>
              <c:idx val="9"/>
              <c:layout>
                <c:manualLayout>
                  <c:x val="-5.0102376567138063E-2"/>
                  <c:y val="1.09911417077259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E-47BD-A53C-60ED25D4A10D}"/>
                </c:ext>
              </c:extLst>
            </c:dLbl>
            <c:dLbl>
              <c:idx val="10"/>
              <c:layout>
                <c:manualLayout>
                  <c:x val="-9.5869430064194239E-2"/>
                  <c:y val="-1.33500262403702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E-47BD-A53C-60ED25D4A10D}"/>
                </c:ext>
              </c:extLst>
            </c:dLbl>
            <c:dLbl>
              <c:idx val="11"/>
              <c:layout>
                <c:manualLayout>
                  <c:x val="-9.835056656429253E-2"/>
                  <c:y val="-9.785480215691191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E-47BD-A53C-60ED25D4A10D}"/>
                </c:ext>
              </c:extLst>
            </c:dLbl>
            <c:dLbl>
              <c:idx val="12"/>
              <c:layout>
                <c:manualLayout>
                  <c:x val="-7.5547830830463153E-2"/>
                  <c:y val="-1.181768165377343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E-47BD-A53C-60ED25D4A10D}"/>
                </c:ext>
              </c:extLst>
            </c:dLbl>
            <c:dLbl>
              <c:idx val="13"/>
              <c:layout>
                <c:manualLayout>
                  <c:x val="-6.9751421564892085E-2"/>
                  <c:y val="-3.34064652381699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E-47BD-A53C-60ED25D4A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'Shipping oil and oil services'!$A$21:$A$34</c:f>
              <c:strCache>
                <c:ptCount val="14"/>
                <c:pt idx="0">
                  <c:v>Tankers (crude, product, chemical)</c:v>
                </c:pt>
                <c:pt idx="1">
                  <c:v>Dry Cargo</c:v>
                </c:pt>
                <c:pt idx="2">
                  <c:v>Gas Tankers</c:v>
                </c:pt>
                <c:pt idx="3">
                  <c:v>RoRo Vessels</c:v>
                </c:pt>
                <c:pt idx="4">
                  <c:v>Container Ships</c:v>
                </c:pt>
                <c:pt idx="5">
                  <c:v>Car Carriers</c:v>
                </c:pt>
                <c:pt idx="6">
                  <c:v>Other Shipping</c:v>
                </c:pt>
                <c:pt idx="7">
                  <c:v>Drilling Rigs</c:v>
                </c:pt>
                <c:pt idx="8">
                  <c:v>Supply Vessels</c:v>
                </c:pt>
                <c:pt idx="9">
                  <c:v>Floating Production</c:v>
                </c:pt>
                <c:pt idx="10">
                  <c:v>Oil Services</c:v>
                </c:pt>
                <c:pt idx="11">
                  <c:v>Cruise</c:v>
                </c:pt>
                <c:pt idx="12">
                  <c:v>Ferries</c:v>
                </c:pt>
                <c:pt idx="13">
                  <c:v>Other</c:v>
                </c:pt>
              </c:strCache>
            </c:strRef>
          </c:cat>
          <c:val>
            <c:numRef>
              <c:f>'Shipping oil and oil services'!$B$21:$B$34</c:f>
              <c:numCache>
                <c:formatCode>0%</c:formatCode>
                <c:ptCount val="14"/>
                <c:pt idx="0">
                  <c:v>0.24339800221895461</c:v>
                </c:pt>
                <c:pt idx="1">
                  <c:v>0.12919208751358985</c:v>
                </c:pt>
                <c:pt idx="2">
                  <c:v>0.15799374116764267</c:v>
                </c:pt>
                <c:pt idx="3">
                  <c:v>3.3829330631251271E-2</c:v>
                </c:pt>
                <c:pt idx="4">
                  <c:v>1.4703917538665717E-2</c:v>
                </c:pt>
                <c:pt idx="5">
                  <c:v>6.7983630783223115E-2</c:v>
                </c:pt>
                <c:pt idx="6">
                  <c:v>3.8539193623454478E-3</c:v>
                </c:pt>
                <c:pt idx="7">
                  <c:v>9.5536951243066812E-2</c:v>
                </c:pt>
                <c:pt idx="8">
                  <c:v>7.9897189685769865E-2</c:v>
                </c:pt>
                <c:pt idx="9">
                  <c:v>2.5538212740546726E-2</c:v>
                </c:pt>
                <c:pt idx="10">
                  <c:v>4.1612818726247704E-2</c:v>
                </c:pt>
                <c:pt idx="11">
                  <c:v>2.0339607823264508E-2</c:v>
                </c:pt>
                <c:pt idx="12">
                  <c:v>3.556616390854641E-2</c:v>
                </c:pt>
                <c:pt idx="13">
                  <c:v>5.0554426656885268E-2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3E-47BD-A53C-60ED25D4A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2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9B1-4C09-9A17-C3B274FF1F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B1-4C09-9A17-C3B274FF1F64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9B1-4C09-9A17-C3B274FF1F64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9B1-4C09-9A17-C3B274FF1F6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Q2/16</c:v>
              </c:pt>
              <c:pt idx="1">
                <c:v>Q3/16</c:v>
              </c:pt>
              <c:pt idx="2">
                <c:v>Q4/16</c:v>
              </c:pt>
              <c:pt idx="3">
                <c:v>Q1/17</c:v>
              </c:pt>
              <c:pt idx="4">
                <c:v>Q2/17</c:v>
              </c:pt>
              <c:pt idx="5">
                <c:v>Q3/17</c:v>
              </c:pt>
              <c:pt idx="6">
                <c:v>Q4/17</c:v>
              </c:pt>
              <c:pt idx="7">
                <c:v>Q1/18</c:v>
              </c:pt>
              <c:pt idx="8">
                <c:v>Q2/18</c:v>
              </c:pt>
              <c:pt idx="9">
                <c:v>Q3/18</c:v>
              </c:pt>
              <c:pt idx="10">
                <c:v>Q4/18</c:v>
              </c:pt>
              <c:pt idx="11">
                <c:v>Q1/19</c:v>
              </c:pt>
            </c:strLit>
          </c:cat>
          <c:val>
            <c:numLit>
              <c:formatCode>0</c:formatCode>
              <c:ptCount val="12"/>
              <c:pt idx="0">
                <c:v>143</c:v>
              </c:pt>
              <c:pt idx="1">
                <c:v>136</c:v>
              </c:pt>
              <c:pt idx="2">
                <c:v>133</c:v>
              </c:pt>
              <c:pt idx="3">
                <c:v>134</c:v>
              </c:pt>
              <c:pt idx="4">
                <c:v>130</c:v>
              </c:pt>
              <c:pt idx="5">
                <c:v>128</c:v>
              </c:pt>
              <c:pt idx="6">
                <c:v>126</c:v>
              </c:pt>
              <c:pt idx="7">
                <c:v>123</c:v>
              </c:pt>
              <c:pt idx="8">
                <c:v>123</c:v>
              </c:pt>
              <c:pt idx="9">
                <c:v>121</c:v>
              </c:pt>
              <c:pt idx="10">
                <c:v>155.88617973693098</c:v>
              </c:pt>
              <c:pt idx="11">
                <c:v>163.00694971341699</c:v>
              </c:pt>
            </c:numLit>
          </c:val>
          <c:extLst>
            <c:ext xmlns:c16="http://schemas.microsoft.com/office/drawing/2014/chart" uri="{C3380CC4-5D6E-409C-BE32-E72D297353CC}">
              <c16:uniqueId val="{00000006-C9B1-4C09-9A17-C3B274FF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465920"/>
        <c:axId val="188467456"/>
      </c:barChart>
      <c:catAx>
        <c:axId val="1884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467456"/>
        <c:crosses val="autoZero"/>
        <c:auto val="1"/>
        <c:lblAlgn val="ctr"/>
        <c:lblOffset val="100"/>
        <c:noMultiLvlLbl val="0"/>
      </c:catAx>
      <c:valAx>
        <c:axId val="188467456"/>
        <c:scaling>
          <c:orientation val="minMax"/>
          <c:max val="200"/>
          <c:min val="0"/>
        </c:scaling>
        <c:delete val="1"/>
        <c:axPos val="l"/>
        <c:numFmt formatCode="0" sourceLinked="1"/>
        <c:majorTickMark val="out"/>
        <c:minorTickMark val="none"/>
        <c:tickLblPos val="nextTo"/>
        <c:crossAx val="188465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CF25-46BC-B954-ACA227918B0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Q2/16</c:v>
              </c:pt>
              <c:pt idx="1">
                <c:v>Q3/16</c:v>
              </c:pt>
              <c:pt idx="2">
                <c:v>Q4/16</c:v>
              </c:pt>
              <c:pt idx="3">
                <c:v>Q1/17</c:v>
              </c:pt>
              <c:pt idx="4">
                <c:v>Q2/17</c:v>
              </c:pt>
              <c:pt idx="5">
                <c:v>Q3/17</c:v>
              </c:pt>
              <c:pt idx="6">
                <c:v>Q4/17</c:v>
              </c:pt>
              <c:pt idx="7">
                <c:v>Q1/18</c:v>
              </c:pt>
              <c:pt idx="8">
                <c:v>Q2/18</c:v>
              </c:pt>
              <c:pt idx="9">
                <c:v>Q3/18</c:v>
              </c:pt>
              <c:pt idx="10">
                <c:v>Q4/18</c:v>
              </c:pt>
              <c:pt idx="11">
                <c:v>Q1/19</c:v>
              </c:pt>
            </c:strLit>
          </c:cat>
          <c:val>
            <c:numLit>
              <c:formatCode>0.0%</c:formatCode>
              <c:ptCount val="12"/>
              <c:pt idx="0">
                <c:v>0.16800000000000001</c:v>
              </c:pt>
              <c:pt idx="1">
                <c:v>0.17899999999999999</c:v>
              </c:pt>
              <c:pt idx="2">
                <c:v>0.184</c:v>
              </c:pt>
              <c:pt idx="3">
                <c:v>0.188</c:v>
              </c:pt>
              <c:pt idx="4">
                <c:v>0.192</c:v>
              </c:pt>
              <c:pt idx="5">
                <c:v>0.192</c:v>
              </c:pt>
              <c:pt idx="6">
                <c:v>0.19500000000000001</c:v>
              </c:pt>
              <c:pt idx="7">
                <c:v>0.19800000000000001</c:v>
              </c:pt>
              <c:pt idx="8">
                <c:v>0.19900000000000001</c:v>
              </c:pt>
              <c:pt idx="9">
                <c:v>0.20300000000000001</c:v>
              </c:pt>
              <c:pt idx="10">
                <c:v>0.15482076659595101</c:v>
              </c:pt>
              <c:pt idx="11">
                <c:v>0.14616421628648155</c:v>
              </c:pt>
            </c:numLit>
          </c:val>
          <c:extLst>
            <c:ext xmlns:c16="http://schemas.microsoft.com/office/drawing/2014/chart" uri="{C3380CC4-5D6E-409C-BE32-E72D297353CC}">
              <c16:uniqueId val="{00000002-CF25-46BC-B954-ACA22791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480896"/>
        <c:axId val="188486784"/>
      </c:barChart>
      <c:catAx>
        <c:axId val="18848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486784"/>
        <c:crosses val="autoZero"/>
        <c:auto val="1"/>
        <c:lblAlgn val="ctr"/>
        <c:lblOffset val="100"/>
        <c:noMultiLvlLbl val="0"/>
      </c:catAx>
      <c:valAx>
        <c:axId val="188486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8848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5E70-40BF-83EC-98438E5FDC9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Q2/16</c:v>
              </c:pt>
              <c:pt idx="1">
                <c:v>Q3/16</c:v>
              </c:pt>
              <c:pt idx="2">
                <c:v>Q4/16</c:v>
              </c:pt>
              <c:pt idx="3">
                <c:v>Q1/17</c:v>
              </c:pt>
              <c:pt idx="4">
                <c:v>Q2/17</c:v>
              </c:pt>
              <c:pt idx="5">
                <c:v>Q3/17</c:v>
              </c:pt>
              <c:pt idx="6">
                <c:v>Q4/17</c:v>
              </c:pt>
              <c:pt idx="7">
                <c:v>Q1/18</c:v>
              </c:pt>
              <c:pt idx="8">
                <c:v>Q2/18</c:v>
              </c:pt>
              <c:pt idx="9">
                <c:v>Q3/18</c:v>
              </c:pt>
              <c:pt idx="10">
                <c:v>Q4/18</c:v>
              </c:pt>
              <c:pt idx="11">
                <c:v>Q1/19</c:v>
              </c:pt>
            </c:strLit>
          </c:cat>
          <c:val>
            <c:numLit>
              <c:formatCode>0.0%</c:formatCode>
              <c:ptCount val="12"/>
              <c:pt idx="0">
                <c:v>0.221</c:v>
              </c:pt>
              <c:pt idx="1">
                <c:v>0.24099999999999999</c:v>
              </c:pt>
              <c:pt idx="2">
                <c:v>0.247</c:v>
              </c:pt>
              <c:pt idx="3">
                <c:v>0.24299999999999999</c:v>
              </c:pt>
              <c:pt idx="4">
                <c:v>0.246</c:v>
              </c:pt>
              <c:pt idx="5">
                <c:v>0.245</c:v>
              </c:pt>
              <c:pt idx="6">
                <c:v>0.252</c:v>
              </c:pt>
              <c:pt idx="7">
                <c:v>0.252</c:v>
              </c:pt>
              <c:pt idx="8">
                <c:v>0.254</c:v>
              </c:pt>
              <c:pt idx="9">
                <c:v>0.26300000000000001</c:v>
              </c:pt>
              <c:pt idx="10">
                <c:v>0.19904369408318001</c:v>
              </c:pt>
              <c:pt idx="11">
                <c:v>0.19479552838276426</c:v>
              </c:pt>
            </c:numLit>
          </c:val>
          <c:extLst>
            <c:ext xmlns:c16="http://schemas.microsoft.com/office/drawing/2014/chart" uri="{C3380CC4-5D6E-409C-BE32-E72D297353CC}">
              <c16:uniqueId val="{00000002-5E70-40BF-83EC-98438E5FD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516224"/>
        <c:axId val="188517760"/>
      </c:barChart>
      <c:catAx>
        <c:axId val="18851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8517760"/>
        <c:crosses val="autoZero"/>
        <c:auto val="1"/>
        <c:lblAlgn val="ctr"/>
        <c:lblOffset val="100"/>
        <c:noMultiLvlLbl val="0"/>
      </c:catAx>
      <c:valAx>
        <c:axId val="18851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88516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83619683562067"/>
          <c:y val="0.20861870658278739"/>
          <c:w val="0.38180102721681364"/>
          <c:h val="0.6969178790198392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0FA0"/>
              </a:solidFill>
            </c:spPr>
            <c:extLst>
              <c:ext xmlns:c16="http://schemas.microsoft.com/office/drawing/2014/chart" uri="{C3380CC4-5D6E-409C-BE32-E72D297353CC}">
                <c16:uniqueId val="{00000001-E256-47EB-9CD4-FD6AB00D1CE7}"/>
              </c:ext>
            </c:extLst>
          </c:dPt>
          <c:dPt>
            <c:idx val="1"/>
            <c:bubble3D val="0"/>
            <c:spPr>
              <a:solidFill>
                <a:srgbClr val="F9DACB"/>
              </a:solidFill>
            </c:spPr>
            <c:extLst>
              <c:ext xmlns:c16="http://schemas.microsoft.com/office/drawing/2014/chart" uri="{C3380CC4-5D6E-409C-BE32-E72D297353CC}">
                <c16:uniqueId val="{00000003-E256-47EB-9CD4-FD6AB00D1CE7}"/>
              </c:ext>
            </c:extLst>
          </c:dPt>
          <c:dPt>
            <c:idx val="2"/>
            <c:bubble3D val="0"/>
            <c:spPr>
              <a:solidFill>
                <a:srgbClr val="00AAE6"/>
              </a:solidFill>
            </c:spPr>
            <c:extLst>
              <c:ext xmlns:c16="http://schemas.microsoft.com/office/drawing/2014/chart" uri="{C3380CC4-5D6E-409C-BE32-E72D297353CC}">
                <c16:uniqueId val="{00000005-E256-47EB-9CD4-FD6AB00D1CE7}"/>
              </c:ext>
            </c:extLst>
          </c:dPt>
          <c:dPt>
            <c:idx val="3"/>
            <c:bubble3D val="0"/>
            <c:spPr>
              <a:solidFill>
                <a:srgbClr val="DCDDFA"/>
              </a:solidFill>
            </c:spPr>
            <c:extLst>
              <c:ext xmlns:c16="http://schemas.microsoft.com/office/drawing/2014/chart" uri="{C3380CC4-5D6E-409C-BE32-E72D297353CC}">
                <c16:uniqueId val="{00000007-E256-47EB-9CD4-FD6AB00D1CE7}"/>
              </c:ext>
            </c:extLst>
          </c:dPt>
          <c:dPt>
            <c:idx val="5"/>
            <c:bubble3D val="0"/>
            <c:spPr>
              <a:solidFill>
                <a:srgbClr val="EFC2BB"/>
              </a:solidFill>
            </c:spPr>
            <c:extLst>
              <c:ext xmlns:c16="http://schemas.microsoft.com/office/drawing/2014/chart" uri="{C3380CC4-5D6E-409C-BE32-E72D297353CC}">
                <c16:uniqueId val="{00000009-E256-47EB-9CD4-FD6AB00D1CE7}"/>
              </c:ext>
            </c:extLst>
          </c:dPt>
          <c:dLbls>
            <c:dLbl>
              <c:idx val="0"/>
              <c:layout>
                <c:manualLayout>
                  <c:x val="5.0793650793650794E-3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6-47EB-9CD4-FD6AB00D1CE7}"/>
                </c:ext>
              </c:extLst>
            </c:dLbl>
            <c:dLbl>
              <c:idx val="1"/>
              <c:layout>
                <c:manualLayout>
                  <c:x val="-7.6902787151606047E-2"/>
                  <c:y val="0.1349804533780798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6-47EB-9CD4-FD6AB00D1CE7}"/>
                </c:ext>
              </c:extLst>
            </c:dLbl>
            <c:dLbl>
              <c:idx val="2"/>
              <c:layout>
                <c:manualLayout>
                  <c:x val="-4.7154905636795398E-2"/>
                  <c:y val="0.143350283446691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6-47EB-9CD4-FD6AB00D1CE7}"/>
                </c:ext>
              </c:extLst>
            </c:dLbl>
            <c:dLbl>
              <c:idx val="3"/>
              <c:layout>
                <c:manualLayout>
                  <c:x val="-8.4281864766904122E-2"/>
                  <c:y val="0.1345378544342050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6-47EB-9CD4-FD6AB00D1CE7}"/>
                </c:ext>
              </c:extLst>
            </c:dLbl>
            <c:dLbl>
              <c:idx val="4"/>
              <c:layout>
                <c:manualLayout>
                  <c:x val="-9.873485814273214E-2"/>
                  <c:y val="4.5466884358711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6-47EB-9CD4-FD6AB00D1CE7}"/>
                </c:ext>
              </c:extLst>
            </c:dLbl>
            <c:dLbl>
              <c:idx val="5"/>
              <c:layout>
                <c:manualLayout>
                  <c:x val="-3.8849743782027268E-2"/>
                  <c:y val="-6.9191410200773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sv-S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84380952380952"/>
                      <c:h val="0.148790187606582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256-47EB-9CD4-FD6AB00D1CE7}"/>
                </c:ext>
              </c:extLst>
            </c:dLbl>
            <c:dLbl>
              <c:idx val="6"/>
              <c:layout>
                <c:manualLayout>
                  <c:x val="0.11328383952005999"/>
                  <c:y val="-4.24675664141108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6-47EB-9CD4-FD6AB00D1CE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Credit risk</c:v>
              </c:pt>
              <c:pt idx="1">
                <c:v>Market risk</c:v>
              </c:pt>
              <c:pt idx="2">
                <c:v>Operational risk</c:v>
              </c:pt>
              <c:pt idx="3">
                <c:v>ECB temporary floors</c:v>
              </c:pt>
              <c:pt idx="4">
                <c:v>EC for Shortfall</c:v>
              </c:pt>
              <c:pt idx="5">
                <c:v>EC of Intangible assets</c:v>
              </c:pt>
              <c:pt idx="6">
                <c:v>EC of Prudent Valuation</c:v>
              </c:pt>
              <c:pt idx="7">
                <c:v>Nordea Life and Pension</c:v>
              </c:pt>
            </c:strLit>
          </c:cat>
          <c:val>
            <c:numLit>
              <c:formatCode>0%</c:formatCode>
              <c:ptCount val="8"/>
              <c:pt idx="0">
                <c:v>0.64032645757768192</c:v>
              </c:pt>
              <c:pt idx="1">
                <c:v>4.9920127204404641E-2</c:v>
              </c:pt>
              <c:pt idx="2">
                <c:v>0.10078613666184687</c:v>
              </c:pt>
              <c:pt idx="3">
                <c:v>7.2299177978075349E-2</c:v>
              </c:pt>
              <c:pt idx="4">
                <c:v>3.3906632329545666E-3</c:v>
              </c:pt>
              <c:pt idx="5">
                <c:v>8.1985972424841888E-2</c:v>
              </c:pt>
              <c:pt idx="6">
                <c:v>7.5458555841510519E-3</c:v>
              </c:pt>
              <c:pt idx="7">
                <c:v>4.374560933604385E-2</c:v>
              </c:pt>
            </c:numLit>
          </c:val>
          <c:extLst>
            <c:ext xmlns:c16="http://schemas.microsoft.com/office/drawing/2014/chart" uri="{C3380CC4-5D6E-409C-BE32-E72D297353CC}">
              <c16:uniqueId val="{0000000C-E256-47EB-9CD4-FD6AB00D1C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676764481471031E-2"/>
          <c:y val="5.343510866413758E-2"/>
          <c:w val="0.95179064232326083"/>
          <c:h val="0.804041666666666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B1C-4CE1-96E5-FF72E758F33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1C-4CE1-96E5-FF72E758F33B}"/>
              </c:ext>
            </c:extLst>
          </c:dPt>
          <c:dPt>
            <c:idx val="11"/>
            <c:invertIfNegative val="0"/>
            <c:bubble3D val="0"/>
            <c:spPr>
              <a:solidFill>
                <a:srgbClr val="000FA0"/>
              </a:solidFill>
              <a:ln>
                <a:solidFill>
                  <a:schemeClr val="bg1">
                    <a:lumMod val="8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B1C-4CE1-96E5-FF72E758F33B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B1C-4CE1-96E5-FF72E758F33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Q2/16</c:v>
              </c:pt>
              <c:pt idx="1">
                <c:v>Q3/16</c:v>
              </c:pt>
              <c:pt idx="2">
                <c:v>Q4/16</c:v>
              </c:pt>
              <c:pt idx="3">
                <c:v>Q1/17</c:v>
              </c:pt>
              <c:pt idx="4">
                <c:v>Q2/17</c:v>
              </c:pt>
              <c:pt idx="5">
                <c:v>Q3/17</c:v>
              </c:pt>
              <c:pt idx="6">
                <c:v>Q4/17</c:v>
              </c:pt>
              <c:pt idx="7">
                <c:v>Q1/18</c:v>
              </c:pt>
              <c:pt idx="8">
                <c:v>Q2/18</c:v>
              </c:pt>
              <c:pt idx="9">
                <c:v>Q3/18</c:v>
              </c:pt>
              <c:pt idx="10">
                <c:v>Q4/18</c:v>
              </c:pt>
              <c:pt idx="11">
                <c:v>Q1/19</c:v>
              </c:pt>
            </c:strLit>
          </c:cat>
          <c:val>
            <c:numLit>
              <c:formatCode>0.0</c:formatCode>
              <c:ptCount val="12"/>
              <c:pt idx="0">
                <c:v>27.3</c:v>
              </c:pt>
              <c:pt idx="1">
                <c:v>26.4</c:v>
              </c:pt>
              <c:pt idx="2">
                <c:v>26.3</c:v>
              </c:pt>
              <c:pt idx="3">
                <c:v>28.9</c:v>
              </c:pt>
              <c:pt idx="4">
                <c:v>27.3</c:v>
              </c:pt>
              <c:pt idx="5">
                <c:v>26.7</c:v>
              </c:pt>
              <c:pt idx="6">
                <c:v>26.7</c:v>
              </c:pt>
              <c:pt idx="7">
                <c:v>26.2</c:v>
              </c:pt>
              <c:pt idx="8">
                <c:v>26.5</c:v>
              </c:pt>
              <c:pt idx="9">
                <c:v>26.3</c:v>
              </c:pt>
              <c:pt idx="10">
                <c:v>26.585426926700002</c:v>
              </c:pt>
              <c:pt idx="11">
                <c:v>28.215837400234651</c:v>
              </c:pt>
            </c:numLit>
          </c:val>
          <c:extLst>
            <c:ext xmlns:c16="http://schemas.microsoft.com/office/drawing/2014/chart" uri="{C3380CC4-5D6E-409C-BE32-E72D297353CC}">
              <c16:uniqueId val="{00000006-8B1C-4CE1-96E5-FF72E758F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8578816"/>
        <c:axId val="188588800"/>
      </c:barChart>
      <c:catAx>
        <c:axId val="18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588800"/>
        <c:crosses val="autoZero"/>
        <c:auto val="1"/>
        <c:lblAlgn val="ctr"/>
        <c:lblOffset val="100"/>
        <c:noMultiLvlLbl val="0"/>
      </c:catAx>
      <c:valAx>
        <c:axId val="188588800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1885788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981800766283524"/>
          <c:y val="0.17603767560664113"/>
          <c:w val="0.67630906768837806"/>
          <c:h val="0.67630906768837806"/>
        </c:manualLayout>
      </c:layout>
      <c:pieChart>
        <c:varyColors val="1"/>
        <c:ser>
          <c:idx val="0"/>
          <c:order val="0"/>
          <c:tx>
            <c:v>EURbn</c:v>
          </c:tx>
          <c:spPr>
            <a:solidFill>
              <a:srgbClr val="CCCC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0000A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C2-4012-9ABE-B36633B9EDAD}"/>
              </c:ext>
            </c:extLst>
          </c:dPt>
          <c:dPt>
            <c:idx val="1"/>
            <c:bubble3D val="0"/>
            <c:spPr>
              <a:solidFill>
                <a:srgbClr val="33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C2-4012-9ABE-B36633B9EDAD}"/>
              </c:ext>
            </c:extLst>
          </c:dPt>
          <c:dPt>
            <c:idx val="2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C2-4012-9ABE-B36633B9EDAD}"/>
              </c:ext>
            </c:extLst>
          </c:dPt>
          <c:dPt>
            <c:idx val="3"/>
            <c:bubble3D val="0"/>
            <c:spPr>
              <a:solidFill>
                <a:srgbClr val="8B8A8D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C2-4012-9ABE-B36633B9EDAD}"/>
              </c:ext>
            </c:extLst>
          </c:dPt>
          <c:dPt>
            <c:idx val="4"/>
            <c:bubble3D val="0"/>
            <c:spPr>
              <a:solidFill>
                <a:srgbClr val="C9C7C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DC2-4012-9ABE-B36633B9EDAD}"/>
              </c:ext>
            </c:extLst>
          </c:dPt>
          <c:dPt>
            <c:idx val="5"/>
            <c:bubble3D val="0"/>
            <c:spPr>
              <a:solidFill>
                <a:srgbClr val="47474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DC2-4012-9ABE-B36633B9E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C-4DC2-4012-9ABE-B36633B9ED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baseline="0">
                    <a:solidFill>
                      <a:sysClr val="windowText" lastClr="000000"/>
                    </a:solidFill>
                  </a:defRPr>
                </a:pPr>
                <a:endParaRPr lang="sv-SE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ECP</c:v>
              </c:pt>
              <c:pt idx="1">
                <c:v>London CD</c:v>
              </c:pt>
              <c:pt idx="2">
                <c:v>French CP</c:v>
              </c:pt>
              <c:pt idx="3">
                <c:v>NY CD</c:v>
              </c:pt>
              <c:pt idx="4">
                <c:v>US CP</c:v>
              </c:pt>
            </c:strLit>
          </c:cat>
          <c:val>
            <c:numLit>
              <c:formatCode>#,##0.000</c:formatCode>
              <c:ptCount val="5"/>
              <c:pt idx="0">
                <c:v>6.9640424255999989</c:v>
              </c:pt>
              <c:pt idx="1">
                <c:v>7.3316493995000043</c:v>
              </c:pt>
              <c:pt idx="2">
                <c:v>0.51650225000000005</c:v>
              </c:pt>
              <c:pt idx="3">
                <c:v>14.394232921599993</c:v>
              </c:pt>
              <c:pt idx="4">
                <c:v>9.3689681661000002</c:v>
              </c:pt>
            </c:numLit>
          </c:val>
          <c:extLst>
            <c:ext xmlns:c16="http://schemas.microsoft.com/office/drawing/2014/chart" uri="{C3380CC4-5D6E-409C-BE32-E72D297353CC}">
              <c16:uniqueId val="{0000000D-4DC2-4012-9ABE-B36633B9E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v-SE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3136642867651396E-2"/>
          <c:y val="0.15799877387990083"/>
          <c:w val="0.89490015432098768"/>
          <c:h val="0.7313520572712281"/>
        </c:manualLayout>
      </c:layout>
      <c:lineChart>
        <c:grouping val="standard"/>
        <c:varyColors val="0"/>
        <c:ser>
          <c:idx val="0"/>
          <c:order val="0"/>
          <c:tx>
            <c:v>Weighted average original maturity (days)</c:v>
          </c:tx>
          <c:spPr>
            <a:ln w="25400">
              <a:solidFill>
                <a:srgbClr val="0000A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111"/>
              <c:pt idx="0">
                <c:v>2010</c:v>
              </c:pt>
              <c:pt idx="12">
                <c:v>2011</c:v>
              </c:pt>
              <c:pt idx="24">
                <c:v>2012</c:v>
              </c:pt>
              <c:pt idx="36">
                <c:v>2013</c:v>
              </c:pt>
              <c:pt idx="48">
                <c:v>2014</c:v>
              </c:pt>
              <c:pt idx="60">
                <c:v>2015</c:v>
              </c:pt>
              <c:pt idx="72">
                <c:v>2016</c:v>
              </c:pt>
              <c:pt idx="84">
                <c:v>2017</c:v>
              </c:pt>
              <c:pt idx="96">
                <c:v>2018</c:v>
              </c:pt>
              <c:pt idx="108">
                <c:v>2019</c:v>
              </c:pt>
            </c:numLit>
          </c:cat>
          <c:val>
            <c:numLit>
              <c:formatCode>#,##0.0</c:formatCode>
              <c:ptCount val="111"/>
              <c:pt idx="0">
                <c:v>106.41190686999036</c:v>
              </c:pt>
              <c:pt idx="1">
                <c:v>99.822595112799263</c:v>
              </c:pt>
              <c:pt idx="2">
                <c:v>98.388043823614993</c:v>
              </c:pt>
              <c:pt idx="3">
                <c:v>100.87338243725036</c:v>
              </c:pt>
              <c:pt idx="4">
                <c:v>101.95754375166415</c:v>
              </c:pt>
              <c:pt idx="5">
                <c:v>104.14357390718112</c:v>
              </c:pt>
              <c:pt idx="6">
                <c:v>111.30713003457844</c:v>
              </c:pt>
              <c:pt idx="7">
                <c:v>113.40318139202274</c:v>
              </c:pt>
              <c:pt idx="8">
                <c:v>110.48178871152371</c:v>
              </c:pt>
              <c:pt idx="9">
                <c:v>106.34123596116908</c:v>
              </c:pt>
              <c:pt idx="10">
                <c:v>104.21169548700347</c:v>
              </c:pt>
              <c:pt idx="11">
                <c:v>108.56434753124208</c:v>
              </c:pt>
              <c:pt idx="12">
                <c:v>111.8400901011004</c:v>
              </c:pt>
              <c:pt idx="13">
                <c:v>109.15457230378756</c:v>
              </c:pt>
              <c:pt idx="14">
                <c:v>107.84947655256434</c:v>
              </c:pt>
              <c:pt idx="15">
                <c:v>105.93170157647626</c:v>
              </c:pt>
              <c:pt idx="16">
                <c:v>111.76499089988886</c:v>
              </c:pt>
              <c:pt idx="17">
                <c:v>111.46898638896121</c:v>
              </c:pt>
              <c:pt idx="18">
                <c:v>107.30415092451028</c:v>
              </c:pt>
              <c:pt idx="19">
                <c:v>111.3607450753813</c:v>
              </c:pt>
              <c:pt idx="20">
                <c:v>116.95486383397616</c:v>
              </c:pt>
              <c:pt idx="21">
                <c:v>116.5770137357985</c:v>
              </c:pt>
              <c:pt idx="22">
                <c:v>114.85340664539986</c:v>
              </c:pt>
              <c:pt idx="23">
                <c:v>113.62027750005464</c:v>
              </c:pt>
              <c:pt idx="24">
                <c:v>118.10150629530781</c:v>
              </c:pt>
              <c:pt idx="25">
                <c:v>127.34581630939407</c:v>
              </c:pt>
              <c:pt idx="26">
                <c:v>130.61430958842971</c:v>
              </c:pt>
              <c:pt idx="27">
                <c:v>139.58579072925309</c:v>
              </c:pt>
              <c:pt idx="28">
                <c:v>133.94515900474482</c:v>
              </c:pt>
              <c:pt idx="29">
                <c:v>125.43943325910983</c:v>
              </c:pt>
              <c:pt idx="30">
                <c:v>134.14308756607522</c:v>
              </c:pt>
              <c:pt idx="31">
                <c:v>137.36112581716696</c:v>
              </c:pt>
              <c:pt idx="32">
                <c:v>144.32714880159125</c:v>
              </c:pt>
              <c:pt idx="33">
                <c:v>145.01234397753359</c:v>
              </c:pt>
              <c:pt idx="34">
                <c:v>152.09213165571941</c:v>
              </c:pt>
              <c:pt idx="35">
                <c:v>154.91695190081251</c:v>
              </c:pt>
              <c:pt idx="36">
                <c:v>157.57282835829119</c:v>
              </c:pt>
              <c:pt idx="37">
                <c:v>155.97336402990624</c:v>
              </c:pt>
              <c:pt idx="38">
                <c:v>155.73221063946588</c:v>
              </c:pt>
              <c:pt idx="39">
                <c:v>155.97905211896554</c:v>
              </c:pt>
              <c:pt idx="40">
                <c:v>151.1751145771442</c:v>
              </c:pt>
              <c:pt idx="41">
                <c:v>147.14516422505503</c:v>
              </c:pt>
              <c:pt idx="42">
                <c:v>140.68957967646585</c:v>
              </c:pt>
              <c:pt idx="43">
                <c:v>139.79144966613796</c:v>
              </c:pt>
              <c:pt idx="44">
                <c:v>137.82845843557865</c:v>
              </c:pt>
              <c:pt idx="45">
                <c:v>142.11996853610322</c:v>
              </c:pt>
              <c:pt idx="46">
                <c:v>143.24369301995839</c:v>
              </c:pt>
              <c:pt idx="47">
                <c:v>145.34437372359992</c:v>
              </c:pt>
              <c:pt idx="48">
                <c:v>140.08010587278125</c:v>
              </c:pt>
              <c:pt idx="49">
                <c:v>139.72203398330055</c:v>
              </c:pt>
              <c:pt idx="50">
                <c:v>135.47258110888316</c:v>
              </c:pt>
              <c:pt idx="51">
                <c:v>143.81352119524601</c:v>
              </c:pt>
              <c:pt idx="52">
                <c:v>147.95302204771085</c:v>
              </c:pt>
              <c:pt idx="53">
                <c:v>150.22860775486825</c:v>
              </c:pt>
              <c:pt idx="54">
                <c:v>149.92538387459393</c:v>
              </c:pt>
              <c:pt idx="55">
                <c:v>152.9610010261047</c:v>
              </c:pt>
              <c:pt idx="56">
                <c:v>165.27564162030433</c:v>
              </c:pt>
              <c:pt idx="57">
                <c:v>168.83656979743571</c:v>
              </c:pt>
              <c:pt idx="58">
                <c:v>171.57585230387457</c:v>
              </c:pt>
              <c:pt idx="59">
                <c:v>175.90344748939808</c:v>
              </c:pt>
              <c:pt idx="60">
                <c:v>178.08059001309903</c:v>
              </c:pt>
              <c:pt idx="61">
                <c:v>179.74898996105046</c:v>
              </c:pt>
              <c:pt idx="62">
                <c:v>176.86926430982183</c:v>
              </c:pt>
              <c:pt idx="63">
                <c:v>175.35277300000001</c:v>
              </c:pt>
              <c:pt idx="64">
                <c:v>169.03457599999999</c:v>
              </c:pt>
              <c:pt idx="65">
                <c:v>170.42862500000001</c:v>
              </c:pt>
              <c:pt idx="66" formatCode="General">
                <c:v>168.9</c:v>
              </c:pt>
              <c:pt idx="67" formatCode="General">
                <c:v>172.1</c:v>
              </c:pt>
              <c:pt idx="68" formatCode="General">
                <c:v>171.4</c:v>
              </c:pt>
              <c:pt idx="69" formatCode="General">
                <c:v>166.4</c:v>
              </c:pt>
              <c:pt idx="70" formatCode="General">
                <c:v>155</c:v>
              </c:pt>
              <c:pt idx="71" formatCode="General">
                <c:v>145.6</c:v>
              </c:pt>
              <c:pt idx="72" formatCode="0.0">
                <c:v>144.72701243170818</c:v>
              </c:pt>
              <c:pt idx="73" formatCode="0.0">
                <c:v>151.56032671962299</c:v>
              </c:pt>
              <c:pt idx="74" formatCode="0.0">
                <c:v>159.89745395793176</c:v>
              </c:pt>
              <c:pt idx="75" formatCode="0.0">
                <c:v>171.487117811047</c:v>
              </c:pt>
              <c:pt idx="76" formatCode="0.0">
                <c:v>176.41351741103125</c:v>
              </c:pt>
              <c:pt idx="77" formatCode="0.0">
                <c:v>182.04339544041986</c:v>
              </c:pt>
              <c:pt idx="78" formatCode="0.0">
                <c:v>183.76374947761306</c:v>
              </c:pt>
              <c:pt idx="79" formatCode="0.0">
                <c:v>183.08942278954657</c:v>
              </c:pt>
              <c:pt idx="80" formatCode="0.0">
                <c:v>182.94184010418027</c:v>
              </c:pt>
              <c:pt idx="81" formatCode="0.0">
                <c:v>193.86156220989503</c:v>
              </c:pt>
              <c:pt idx="82" formatCode="0.0">
                <c:v>184.40146727799038</c:v>
              </c:pt>
              <c:pt idx="83" formatCode="0.0">
                <c:v>182.85563568308822</c:v>
              </c:pt>
              <c:pt idx="84" formatCode="0.0">
                <c:v>174.71462884003066</c:v>
              </c:pt>
              <c:pt idx="85" formatCode="0.0">
                <c:v>171.29832750786215</c:v>
              </c:pt>
              <c:pt idx="86" formatCode="0.0">
                <c:v>171.7985510519425</c:v>
              </c:pt>
              <c:pt idx="87" formatCode="0.0">
                <c:v>163.42383607579652</c:v>
              </c:pt>
              <c:pt idx="88" formatCode="0.0">
                <c:v>155.74842907084039</c:v>
              </c:pt>
              <c:pt idx="89" formatCode="0.0">
                <c:v>142.95821970331778</c:v>
              </c:pt>
              <c:pt idx="90" formatCode="0.0">
                <c:v>142.60111181810481</c:v>
              </c:pt>
              <c:pt idx="91" formatCode="0.0">
                <c:v>140.33276426738391</c:v>
              </c:pt>
              <c:pt idx="92" formatCode="0.0">
                <c:v>138.43152861566202</c:v>
              </c:pt>
              <c:pt idx="93" formatCode="0.0">
                <c:v>142.65958097016593</c:v>
              </c:pt>
              <c:pt idx="94" formatCode="0.0">
                <c:v>143.40008918940543</c:v>
              </c:pt>
              <c:pt idx="95" formatCode="0.0">
                <c:v>145.5514925014204</c:v>
              </c:pt>
              <c:pt idx="96" formatCode="0.0">
                <c:v>148.70967322171603</c:v>
              </c:pt>
              <c:pt idx="97" formatCode="0.0">
                <c:v>155.17517396787201</c:v>
              </c:pt>
              <c:pt idx="98" formatCode="0.0">
                <c:v>160.70164218301176</c:v>
              </c:pt>
              <c:pt idx="99" formatCode="0.0">
                <c:v>163.37237728451151</c:v>
              </c:pt>
              <c:pt idx="100" formatCode="0.0">
                <c:v>156.13060791891357</c:v>
              </c:pt>
              <c:pt idx="101" formatCode="0.0">
                <c:v>157.08703493516691</c:v>
              </c:pt>
              <c:pt idx="102" formatCode="0.0">
                <c:v>170.87238264588936</c:v>
              </c:pt>
              <c:pt idx="103" formatCode="0.0">
                <c:v>180.43898961078816</c:v>
              </c:pt>
              <c:pt idx="104" formatCode="0.0">
                <c:v>188.47023689600303</c:v>
              </c:pt>
              <c:pt idx="105" formatCode="0.0">
                <c:v>198.34710322869688</c:v>
              </c:pt>
              <c:pt idx="106" formatCode="0.0">
                <c:v>189.17821835160154</c:v>
              </c:pt>
              <c:pt idx="107" formatCode="0.0">
                <c:v>183.01089350003943</c:v>
              </c:pt>
              <c:pt idx="108" formatCode="0.0">
                <c:v>175.13486261046404</c:v>
              </c:pt>
              <c:pt idx="109" formatCode="0.0">
                <c:v>167.21184509841754</c:v>
              </c:pt>
              <c:pt idx="110" formatCode="0.0">
                <c:v>160.33338726449162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3F1-4F8D-A17E-3DCB55DF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278400"/>
        <c:axId val="96849920"/>
      </c:lineChart>
      <c:catAx>
        <c:axId val="96278400"/>
        <c:scaling>
          <c:orientation val="minMax"/>
        </c:scaling>
        <c:delete val="0"/>
        <c:axPos val="b"/>
        <c:minorGridlines>
          <c:spPr>
            <a:ln w="0">
              <a:noFill/>
            </a:ln>
          </c:spPr>
        </c:minorGridlines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sv-SE"/>
          </a:p>
        </c:txPr>
        <c:crossAx val="9684992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6849920"/>
        <c:scaling>
          <c:orientation val="minMax"/>
          <c:max val="210"/>
          <c:min val="90"/>
        </c:scaling>
        <c:delete val="0"/>
        <c:axPos val="r"/>
        <c:majorGridlines>
          <c:spPr>
            <a:ln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Days</a:t>
                </a:r>
              </a:p>
            </c:rich>
          </c:tx>
          <c:layout>
            <c:manualLayout>
              <c:xMode val="edge"/>
              <c:yMode val="edge"/>
              <c:x val="0.92266404320987649"/>
              <c:y val="2.307953141887552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6278400"/>
        <c:crosses val="max"/>
        <c:crossBetween val="midCat"/>
        <c:majorUnit val="20"/>
        <c:min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21" Type="http://schemas.openxmlformats.org/officeDocument/2006/relationships/image" Target="cid:1EEBC7C6-DB2C-4AE9-8FC6-6537D3F0C837" TargetMode="External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5" Type="http://schemas.openxmlformats.org/officeDocument/2006/relationships/image" Target="../media/image25.emf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4.jpeg"/><Relationship Id="rId5" Type="http://schemas.openxmlformats.org/officeDocument/2006/relationships/image" Target="../media/image7.jpeg"/><Relationship Id="rId15" Type="http://schemas.openxmlformats.org/officeDocument/2006/relationships/image" Target="../media/image17.png"/><Relationship Id="rId23" Type="http://schemas.openxmlformats.org/officeDocument/2006/relationships/image" Target="cid:0EE4A596-B260-4497-B545-8BECD6F71809" TargetMode="External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4" Type="http://schemas.openxmlformats.org/officeDocument/2006/relationships/image" Target="../media/image4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95249</xdr:rowOff>
    </xdr:from>
    <xdr:to>
      <xdr:col>10</xdr:col>
      <xdr:colOff>514350</xdr:colOff>
      <xdr:row>53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49"/>
          <a:ext cx="6934200" cy="100869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</xdr:colOff>
      <xdr:row>0</xdr:row>
      <xdr:rowOff>47627</xdr:rowOff>
    </xdr:from>
    <xdr:ext cx="6274767" cy="887729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" y="47627"/>
          <a:ext cx="6274767" cy="887729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41</xdr:row>
      <xdr:rowOff>66676</xdr:rowOff>
    </xdr:from>
    <xdr:to>
      <xdr:col>9</xdr:col>
      <xdr:colOff>447675</xdr:colOff>
      <xdr:row>42</xdr:row>
      <xdr:rowOff>155576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gray">
        <a:xfrm>
          <a:off x="695325" y="6543676"/>
          <a:ext cx="5238750" cy="279400"/>
        </a:xfrm>
        <a:prstGeom prst="rect">
          <a:avLst/>
        </a:prstGeom>
        <a:solidFill>
          <a:srgbClr val="005284"/>
        </a:solidFill>
        <a:ln w="9525">
          <a:solidFill>
            <a:schemeClr val="bg2"/>
          </a:solidFill>
          <a:miter lim="800000"/>
          <a:headEnd/>
          <a:tailEnd/>
        </a:ln>
        <a:effectLst/>
        <a:extLst/>
      </xdr:spPr>
      <xdr:txBody>
        <a:bodyPr wrap="square" lIns="45720" rIns="4572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979488" eaLnBrk="1" hangingPunct="1">
            <a:buClr>
              <a:schemeClr val="tx1"/>
            </a:buClr>
            <a:buSzPct val="80000"/>
            <a:buFont typeface="Wingdings" pitchFamily="2" charset="2"/>
            <a:buNone/>
          </a:pPr>
          <a:r>
            <a:rPr lang="en-GB" sz="1100" b="1">
              <a:solidFill>
                <a:schemeClr val="bg1"/>
              </a:solidFill>
            </a:rPr>
            <a:t>Nordea Group  Lending by sector, EURbn</a:t>
          </a:r>
          <a:endParaRPr lang="en-GB" altLang="zh-CN" sz="1100" b="1">
            <a:solidFill>
              <a:schemeClr val="bg1"/>
            </a:solidFill>
            <a:ea typeface="SimSun" pitchFamily="2" charset="-122"/>
          </a:endParaRPr>
        </a:p>
      </xdr:txBody>
    </xdr:sp>
    <xdr:clientData/>
  </xdr:twoCellAnchor>
  <xdr:twoCellAnchor>
    <xdr:from>
      <xdr:col>1</xdr:col>
      <xdr:colOff>28574</xdr:colOff>
      <xdr:row>42</xdr:row>
      <xdr:rowOff>176211</xdr:rowOff>
    </xdr:from>
    <xdr:to>
      <xdr:col>9</xdr:col>
      <xdr:colOff>466724</xdr:colOff>
      <xdr:row>61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64</xdr:row>
      <xdr:rowOff>152400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1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1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1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1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1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1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1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1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1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1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1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1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1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1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1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1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1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1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1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1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1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1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1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1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1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1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1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1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1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1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1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1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1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100-00004E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1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1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21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00000000-0008-0000-21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1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37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1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1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1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7" name="Text Box 8">
          <a:extLst>
            <a:ext uri="{FF2B5EF4-FFF2-40B4-BE49-F238E27FC236}">
              <a16:creationId xmlns:a16="http://schemas.microsoft.com/office/drawing/2014/main" id="{00000000-0008-0000-21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</xdr:row>
      <xdr:rowOff>0</xdr:rowOff>
    </xdr:from>
    <xdr:ext cx="114300" cy="285750"/>
    <xdr:sp macro="" textlink="">
      <xdr:nvSpPr>
        <xdr:cNvPr id="88" name="Text Box 8">
          <a:extLst>
            <a:ext uri="{FF2B5EF4-FFF2-40B4-BE49-F238E27FC236}">
              <a16:creationId xmlns:a16="http://schemas.microsoft.com/office/drawing/2014/main" id="{00000000-0008-0000-21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666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00000000-0008-0000-21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00000000-0008-0000-21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id="{00000000-0008-0000-21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00000000-0008-0000-21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3" name="Text Box 5">
          <a:extLst>
            <a:ext uri="{FF2B5EF4-FFF2-40B4-BE49-F238E27FC236}">
              <a16:creationId xmlns:a16="http://schemas.microsoft.com/office/drawing/2014/main" id="{00000000-0008-0000-21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4" name="Text Box 6">
          <a:extLst>
            <a:ext uri="{FF2B5EF4-FFF2-40B4-BE49-F238E27FC236}">
              <a16:creationId xmlns:a16="http://schemas.microsoft.com/office/drawing/2014/main" id="{00000000-0008-0000-2100-00005E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5" name="Text Box 8">
          <a:extLst>
            <a:ext uri="{FF2B5EF4-FFF2-40B4-BE49-F238E27FC236}">
              <a16:creationId xmlns:a16="http://schemas.microsoft.com/office/drawing/2014/main" id="{00000000-0008-0000-2100-00005F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6" name="Text Box 9">
          <a:extLst>
            <a:ext uri="{FF2B5EF4-FFF2-40B4-BE49-F238E27FC236}">
              <a16:creationId xmlns:a16="http://schemas.microsoft.com/office/drawing/2014/main" id="{00000000-0008-0000-2100-000060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7" name="Text Box 10">
          <a:extLst>
            <a:ext uri="{FF2B5EF4-FFF2-40B4-BE49-F238E27FC236}">
              <a16:creationId xmlns:a16="http://schemas.microsoft.com/office/drawing/2014/main" id="{00000000-0008-0000-2100-000061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00000000-0008-0000-21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14300" cy="285750"/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00000000-0008-0000-21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100" name="Text Box 8">
          <a:extLst>
            <a:ext uri="{FF2B5EF4-FFF2-40B4-BE49-F238E27FC236}">
              <a16:creationId xmlns:a16="http://schemas.microsoft.com/office/drawing/2014/main" id="{00000000-0008-0000-21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1" name="Text Box 13">
          <a:extLst>
            <a:ext uri="{FF2B5EF4-FFF2-40B4-BE49-F238E27FC236}">
              <a16:creationId xmlns:a16="http://schemas.microsoft.com/office/drawing/2014/main" id="{00000000-0008-0000-2100-000065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2" name="Text Box 14">
          <a:extLst>
            <a:ext uri="{FF2B5EF4-FFF2-40B4-BE49-F238E27FC236}">
              <a16:creationId xmlns:a16="http://schemas.microsoft.com/office/drawing/2014/main" id="{00000000-0008-0000-2100-000066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00000000-0008-0000-21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00000000-0008-0000-21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00000000-0008-0000-21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00000000-0008-0000-21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7" name="Text Box 5">
          <a:extLst>
            <a:ext uri="{FF2B5EF4-FFF2-40B4-BE49-F238E27FC236}">
              <a16:creationId xmlns:a16="http://schemas.microsoft.com/office/drawing/2014/main" id="{00000000-0008-0000-21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8" name="Text Box 6">
          <a:extLst>
            <a:ext uri="{FF2B5EF4-FFF2-40B4-BE49-F238E27FC236}">
              <a16:creationId xmlns:a16="http://schemas.microsoft.com/office/drawing/2014/main" id="{00000000-0008-0000-21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09" name="Text Box 8">
          <a:extLst>
            <a:ext uri="{FF2B5EF4-FFF2-40B4-BE49-F238E27FC236}">
              <a16:creationId xmlns:a16="http://schemas.microsoft.com/office/drawing/2014/main" id="{00000000-0008-0000-21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0" name="Text Box 9">
          <a:extLst>
            <a:ext uri="{FF2B5EF4-FFF2-40B4-BE49-F238E27FC236}">
              <a16:creationId xmlns:a16="http://schemas.microsoft.com/office/drawing/2014/main" id="{00000000-0008-0000-21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1" name="Text Box 10">
          <a:extLst>
            <a:ext uri="{FF2B5EF4-FFF2-40B4-BE49-F238E27FC236}">
              <a16:creationId xmlns:a16="http://schemas.microsoft.com/office/drawing/2014/main" id="{00000000-0008-0000-21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2" name="Text Box 11">
          <a:extLst>
            <a:ext uri="{FF2B5EF4-FFF2-40B4-BE49-F238E27FC236}">
              <a16:creationId xmlns:a16="http://schemas.microsoft.com/office/drawing/2014/main" id="{00000000-0008-0000-21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3" name="Text Box 12">
          <a:extLst>
            <a:ext uri="{FF2B5EF4-FFF2-40B4-BE49-F238E27FC236}">
              <a16:creationId xmlns:a16="http://schemas.microsoft.com/office/drawing/2014/main" id="{00000000-0008-0000-21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4" name="Text Box 13">
          <a:extLst>
            <a:ext uri="{FF2B5EF4-FFF2-40B4-BE49-F238E27FC236}">
              <a16:creationId xmlns:a16="http://schemas.microsoft.com/office/drawing/2014/main" id="{00000000-0008-0000-21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5" name="Text Box 14">
          <a:extLst>
            <a:ext uri="{FF2B5EF4-FFF2-40B4-BE49-F238E27FC236}">
              <a16:creationId xmlns:a16="http://schemas.microsoft.com/office/drawing/2014/main" id="{00000000-0008-0000-21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00000000-0008-0000-21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00000000-0008-0000-21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100-000076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1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100-000078000000}"/>
            </a:ext>
          </a:extLst>
        </xdr:cNvPr>
        <xdr:cNvSpPr txBox="1">
          <a:spLocks noChangeArrowheads="1"/>
        </xdr:cNvSpPr>
      </xdr:nvSpPr>
      <xdr:spPr bwMode="auto">
        <a:xfrm>
          <a:off x="1390650" y="14173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1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8">
          <a:extLst>
            <a:ext uri="{FF2B5EF4-FFF2-40B4-BE49-F238E27FC236}">
              <a16:creationId xmlns:a16="http://schemas.microsoft.com/office/drawing/2014/main" id="{00000000-0008-0000-21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00000000-0008-0000-21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00000000-0008-0000-21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id="{00000000-0008-0000-21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id="{00000000-0008-0000-21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0000000-0008-0000-21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8" name="Text Box 6">
          <a:extLst>
            <a:ext uri="{FF2B5EF4-FFF2-40B4-BE49-F238E27FC236}">
              <a16:creationId xmlns:a16="http://schemas.microsoft.com/office/drawing/2014/main" id="{00000000-0008-0000-21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29" name="Text Box 8">
          <a:extLst>
            <a:ext uri="{FF2B5EF4-FFF2-40B4-BE49-F238E27FC236}">
              <a16:creationId xmlns:a16="http://schemas.microsoft.com/office/drawing/2014/main" id="{00000000-0008-0000-21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0" name="Text Box 9">
          <a:extLst>
            <a:ext uri="{FF2B5EF4-FFF2-40B4-BE49-F238E27FC236}">
              <a16:creationId xmlns:a16="http://schemas.microsoft.com/office/drawing/2014/main" id="{00000000-0008-0000-21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1" name="Text Box 10">
          <a:extLst>
            <a:ext uri="{FF2B5EF4-FFF2-40B4-BE49-F238E27FC236}">
              <a16:creationId xmlns:a16="http://schemas.microsoft.com/office/drawing/2014/main" id="{00000000-0008-0000-21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00000000-0008-0000-21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33" name="Text Box 2">
          <a:extLst>
            <a:ext uri="{FF2B5EF4-FFF2-40B4-BE49-F238E27FC236}">
              <a16:creationId xmlns:a16="http://schemas.microsoft.com/office/drawing/2014/main" id="{00000000-0008-0000-21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134" name="Text Box 8">
          <a:extLst>
            <a:ext uri="{FF2B5EF4-FFF2-40B4-BE49-F238E27FC236}">
              <a16:creationId xmlns:a16="http://schemas.microsoft.com/office/drawing/2014/main" id="{00000000-0008-0000-21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00000000-0008-0000-21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6" name="Text Box 2">
          <a:extLst>
            <a:ext uri="{FF2B5EF4-FFF2-40B4-BE49-F238E27FC236}">
              <a16:creationId xmlns:a16="http://schemas.microsoft.com/office/drawing/2014/main" id="{00000000-0008-0000-21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id="{00000000-0008-0000-21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id="{00000000-0008-0000-21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39" name="Text Box 5">
          <a:extLst>
            <a:ext uri="{FF2B5EF4-FFF2-40B4-BE49-F238E27FC236}">
              <a16:creationId xmlns:a16="http://schemas.microsoft.com/office/drawing/2014/main" id="{00000000-0008-0000-21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00000000-0008-0000-21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1" name="Text Box 8">
          <a:extLst>
            <a:ext uri="{FF2B5EF4-FFF2-40B4-BE49-F238E27FC236}">
              <a16:creationId xmlns:a16="http://schemas.microsoft.com/office/drawing/2014/main" id="{00000000-0008-0000-21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2" name="Text Box 9">
          <a:extLst>
            <a:ext uri="{FF2B5EF4-FFF2-40B4-BE49-F238E27FC236}">
              <a16:creationId xmlns:a16="http://schemas.microsoft.com/office/drawing/2014/main" id="{00000000-0008-0000-21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3" name="Text Box 10">
          <a:extLst>
            <a:ext uri="{FF2B5EF4-FFF2-40B4-BE49-F238E27FC236}">
              <a16:creationId xmlns:a16="http://schemas.microsoft.com/office/drawing/2014/main" id="{00000000-0008-0000-21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4" name="Text Box 11">
          <a:extLst>
            <a:ext uri="{FF2B5EF4-FFF2-40B4-BE49-F238E27FC236}">
              <a16:creationId xmlns:a16="http://schemas.microsoft.com/office/drawing/2014/main" id="{00000000-0008-0000-21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5" name="Text Box 12">
          <a:extLst>
            <a:ext uri="{FF2B5EF4-FFF2-40B4-BE49-F238E27FC236}">
              <a16:creationId xmlns:a16="http://schemas.microsoft.com/office/drawing/2014/main" id="{00000000-0008-0000-21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6" name="Text Box 13">
          <a:extLst>
            <a:ext uri="{FF2B5EF4-FFF2-40B4-BE49-F238E27FC236}">
              <a16:creationId xmlns:a16="http://schemas.microsoft.com/office/drawing/2014/main" id="{00000000-0008-0000-21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7" name="Text Box 14">
          <a:extLst>
            <a:ext uri="{FF2B5EF4-FFF2-40B4-BE49-F238E27FC236}">
              <a16:creationId xmlns:a16="http://schemas.microsoft.com/office/drawing/2014/main" id="{00000000-0008-0000-21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00000000-0008-0000-21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00000000-0008-0000-21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1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1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1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1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1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55" name="Text Box 8">
          <a:extLst>
            <a:ext uri="{FF2B5EF4-FFF2-40B4-BE49-F238E27FC236}">
              <a16:creationId xmlns:a16="http://schemas.microsoft.com/office/drawing/2014/main" id="{00000000-0008-0000-21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00000000-0008-0000-21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7" name="Text Box 2">
          <a:extLst>
            <a:ext uri="{FF2B5EF4-FFF2-40B4-BE49-F238E27FC236}">
              <a16:creationId xmlns:a16="http://schemas.microsoft.com/office/drawing/2014/main" id="{00000000-0008-0000-21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8" name="Text Box 3">
          <a:extLst>
            <a:ext uri="{FF2B5EF4-FFF2-40B4-BE49-F238E27FC236}">
              <a16:creationId xmlns:a16="http://schemas.microsoft.com/office/drawing/2014/main" id="{00000000-0008-0000-21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59" name="Text Box 4">
          <a:extLst>
            <a:ext uri="{FF2B5EF4-FFF2-40B4-BE49-F238E27FC236}">
              <a16:creationId xmlns:a16="http://schemas.microsoft.com/office/drawing/2014/main" id="{00000000-0008-0000-21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0" name="Text Box 5">
          <a:extLst>
            <a:ext uri="{FF2B5EF4-FFF2-40B4-BE49-F238E27FC236}">
              <a16:creationId xmlns:a16="http://schemas.microsoft.com/office/drawing/2014/main" id="{00000000-0008-0000-21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1" name="Text Box 6">
          <a:extLst>
            <a:ext uri="{FF2B5EF4-FFF2-40B4-BE49-F238E27FC236}">
              <a16:creationId xmlns:a16="http://schemas.microsoft.com/office/drawing/2014/main" id="{00000000-0008-0000-21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2" name="Text Box 8">
          <a:extLst>
            <a:ext uri="{FF2B5EF4-FFF2-40B4-BE49-F238E27FC236}">
              <a16:creationId xmlns:a16="http://schemas.microsoft.com/office/drawing/2014/main" id="{00000000-0008-0000-21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3" name="Text Box 9">
          <a:extLst>
            <a:ext uri="{FF2B5EF4-FFF2-40B4-BE49-F238E27FC236}">
              <a16:creationId xmlns:a16="http://schemas.microsoft.com/office/drawing/2014/main" id="{00000000-0008-0000-21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4" name="Text Box 10">
          <a:extLst>
            <a:ext uri="{FF2B5EF4-FFF2-40B4-BE49-F238E27FC236}">
              <a16:creationId xmlns:a16="http://schemas.microsoft.com/office/drawing/2014/main" id="{00000000-0008-0000-21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00000000-0008-0000-21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66" name="Text Box 2">
          <a:extLst>
            <a:ext uri="{FF2B5EF4-FFF2-40B4-BE49-F238E27FC236}">
              <a16:creationId xmlns:a16="http://schemas.microsoft.com/office/drawing/2014/main" id="{00000000-0008-0000-21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167" name="Text Box 8">
          <a:extLst>
            <a:ext uri="{FF2B5EF4-FFF2-40B4-BE49-F238E27FC236}">
              <a16:creationId xmlns:a16="http://schemas.microsoft.com/office/drawing/2014/main" id="{00000000-0008-0000-21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00000000-0008-0000-21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69" name="Text Box 2">
          <a:extLst>
            <a:ext uri="{FF2B5EF4-FFF2-40B4-BE49-F238E27FC236}">
              <a16:creationId xmlns:a16="http://schemas.microsoft.com/office/drawing/2014/main" id="{00000000-0008-0000-21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0" name="Text Box 3">
          <a:extLst>
            <a:ext uri="{FF2B5EF4-FFF2-40B4-BE49-F238E27FC236}">
              <a16:creationId xmlns:a16="http://schemas.microsoft.com/office/drawing/2014/main" id="{00000000-0008-0000-21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1" name="Text Box 4">
          <a:extLst>
            <a:ext uri="{FF2B5EF4-FFF2-40B4-BE49-F238E27FC236}">
              <a16:creationId xmlns:a16="http://schemas.microsoft.com/office/drawing/2014/main" id="{00000000-0008-0000-21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2" name="Text Box 5">
          <a:extLst>
            <a:ext uri="{FF2B5EF4-FFF2-40B4-BE49-F238E27FC236}">
              <a16:creationId xmlns:a16="http://schemas.microsoft.com/office/drawing/2014/main" id="{00000000-0008-0000-21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3" name="Text Box 6">
          <a:extLst>
            <a:ext uri="{FF2B5EF4-FFF2-40B4-BE49-F238E27FC236}">
              <a16:creationId xmlns:a16="http://schemas.microsoft.com/office/drawing/2014/main" id="{00000000-0008-0000-21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4" name="Text Box 8">
          <a:extLst>
            <a:ext uri="{FF2B5EF4-FFF2-40B4-BE49-F238E27FC236}">
              <a16:creationId xmlns:a16="http://schemas.microsoft.com/office/drawing/2014/main" id="{00000000-0008-0000-21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5" name="Text Box 9">
          <a:extLst>
            <a:ext uri="{FF2B5EF4-FFF2-40B4-BE49-F238E27FC236}">
              <a16:creationId xmlns:a16="http://schemas.microsoft.com/office/drawing/2014/main" id="{00000000-0008-0000-21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6" name="Text Box 10">
          <a:extLst>
            <a:ext uri="{FF2B5EF4-FFF2-40B4-BE49-F238E27FC236}">
              <a16:creationId xmlns:a16="http://schemas.microsoft.com/office/drawing/2014/main" id="{00000000-0008-0000-21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7" name="Text Box 11">
          <a:extLst>
            <a:ext uri="{FF2B5EF4-FFF2-40B4-BE49-F238E27FC236}">
              <a16:creationId xmlns:a16="http://schemas.microsoft.com/office/drawing/2014/main" id="{00000000-0008-0000-21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8" name="Text Box 12">
          <a:extLst>
            <a:ext uri="{FF2B5EF4-FFF2-40B4-BE49-F238E27FC236}">
              <a16:creationId xmlns:a16="http://schemas.microsoft.com/office/drawing/2014/main" id="{00000000-0008-0000-21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79" name="Text Box 13">
          <a:extLst>
            <a:ext uri="{FF2B5EF4-FFF2-40B4-BE49-F238E27FC236}">
              <a16:creationId xmlns:a16="http://schemas.microsoft.com/office/drawing/2014/main" id="{00000000-0008-0000-21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0" name="Text Box 14">
          <a:extLst>
            <a:ext uri="{FF2B5EF4-FFF2-40B4-BE49-F238E27FC236}">
              <a16:creationId xmlns:a16="http://schemas.microsoft.com/office/drawing/2014/main" id="{00000000-0008-0000-21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0000000-0008-0000-21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00000000-0008-0000-21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1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1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1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1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1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188" name="Text Box 8">
          <a:extLst>
            <a:ext uri="{FF2B5EF4-FFF2-40B4-BE49-F238E27FC236}">
              <a16:creationId xmlns:a16="http://schemas.microsoft.com/office/drawing/2014/main" id="{00000000-0008-0000-21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00000000-0008-0000-21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0" name="Text Box 2">
          <a:extLst>
            <a:ext uri="{FF2B5EF4-FFF2-40B4-BE49-F238E27FC236}">
              <a16:creationId xmlns:a16="http://schemas.microsoft.com/office/drawing/2014/main" id="{00000000-0008-0000-21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0000000-0008-0000-21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00000000-0008-0000-21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3" name="Text Box 5">
          <a:extLst>
            <a:ext uri="{FF2B5EF4-FFF2-40B4-BE49-F238E27FC236}">
              <a16:creationId xmlns:a16="http://schemas.microsoft.com/office/drawing/2014/main" id="{00000000-0008-0000-21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4" name="Text Box 6">
          <a:extLst>
            <a:ext uri="{FF2B5EF4-FFF2-40B4-BE49-F238E27FC236}">
              <a16:creationId xmlns:a16="http://schemas.microsoft.com/office/drawing/2014/main" id="{00000000-0008-0000-21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5" name="Text Box 8">
          <a:extLst>
            <a:ext uri="{FF2B5EF4-FFF2-40B4-BE49-F238E27FC236}">
              <a16:creationId xmlns:a16="http://schemas.microsoft.com/office/drawing/2014/main" id="{00000000-0008-0000-21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6" name="Text Box 9">
          <a:extLst>
            <a:ext uri="{FF2B5EF4-FFF2-40B4-BE49-F238E27FC236}">
              <a16:creationId xmlns:a16="http://schemas.microsoft.com/office/drawing/2014/main" id="{00000000-0008-0000-21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7" name="Text Box 10">
          <a:extLst>
            <a:ext uri="{FF2B5EF4-FFF2-40B4-BE49-F238E27FC236}">
              <a16:creationId xmlns:a16="http://schemas.microsoft.com/office/drawing/2014/main" id="{00000000-0008-0000-21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00000000-0008-0000-21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199" name="Text Box 2">
          <a:extLst>
            <a:ext uri="{FF2B5EF4-FFF2-40B4-BE49-F238E27FC236}">
              <a16:creationId xmlns:a16="http://schemas.microsoft.com/office/drawing/2014/main" id="{00000000-0008-0000-21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00" name="Text Box 8">
          <a:extLst>
            <a:ext uri="{FF2B5EF4-FFF2-40B4-BE49-F238E27FC236}">
              <a16:creationId xmlns:a16="http://schemas.microsoft.com/office/drawing/2014/main" id="{00000000-0008-0000-21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1" name="Text Box 13">
          <a:extLst>
            <a:ext uri="{FF2B5EF4-FFF2-40B4-BE49-F238E27FC236}">
              <a16:creationId xmlns:a16="http://schemas.microsoft.com/office/drawing/2014/main" id="{00000000-0008-0000-21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2" name="Text Box 14">
          <a:extLst>
            <a:ext uri="{FF2B5EF4-FFF2-40B4-BE49-F238E27FC236}">
              <a16:creationId xmlns:a16="http://schemas.microsoft.com/office/drawing/2014/main" id="{00000000-0008-0000-21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00000000-0008-0000-21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4" name="Text Box 2">
          <a:extLst>
            <a:ext uri="{FF2B5EF4-FFF2-40B4-BE49-F238E27FC236}">
              <a16:creationId xmlns:a16="http://schemas.microsoft.com/office/drawing/2014/main" id="{00000000-0008-0000-21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00000000-0008-0000-21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6" name="Text Box 4">
          <a:extLst>
            <a:ext uri="{FF2B5EF4-FFF2-40B4-BE49-F238E27FC236}">
              <a16:creationId xmlns:a16="http://schemas.microsoft.com/office/drawing/2014/main" id="{00000000-0008-0000-21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7" name="Text Box 5">
          <a:extLst>
            <a:ext uri="{FF2B5EF4-FFF2-40B4-BE49-F238E27FC236}">
              <a16:creationId xmlns:a16="http://schemas.microsoft.com/office/drawing/2014/main" id="{00000000-0008-0000-21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8" name="Text Box 6">
          <a:extLst>
            <a:ext uri="{FF2B5EF4-FFF2-40B4-BE49-F238E27FC236}">
              <a16:creationId xmlns:a16="http://schemas.microsoft.com/office/drawing/2014/main" id="{00000000-0008-0000-21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09" name="Text Box 8">
          <a:extLst>
            <a:ext uri="{FF2B5EF4-FFF2-40B4-BE49-F238E27FC236}">
              <a16:creationId xmlns:a16="http://schemas.microsoft.com/office/drawing/2014/main" id="{00000000-0008-0000-21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0" name="Text Box 9">
          <a:extLst>
            <a:ext uri="{FF2B5EF4-FFF2-40B4-BE49-F238E27FC236}">
              <a16:creationId xmlns:a16="http://schemas.microsoft.com/office/drawing/2014/main" id="{00000000-0008-0000-21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1" name="Text Box 10">
          <a:extLst>
            <a:ext uri="{FF2B5EF4-FFF2-40B4-BE49-F238E27FC236}">
              <a16:creationId xmlns:a16="http://schemas.microsoft.com/office/drawing/2014/main" id="{00000000-0008-0000-21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2" name="Text Box 11">
          <a:extLst>
            <a:ext uri="{FF2B5EF4-FFF2-40B4-BE49-F238E27FC236}">
              <a16:creationId xmlns:a16="http://schemas.microsoft.com/office/drawing/2014/main" id="{00000000-0008-0000-21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3" name="Text Box 12">
          <a:extLst>
            <a:ext uri="{FF2B5EF4-FFF2-40B4-BE49-F238E27FC236}">
              <a16:creationId xmlns:a16="http://schemas.microsoft.com/office/drawing/2014/main" id="{00000000-0008-0000-21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4" name="Text Box 13">
          <a:extLst>
            <a:ext uri="{FF2B5EF4-FFF2-40B4-BE49-F238E27FC236}">
              <a16:creationId xmlns:a16="http://schemas.microsoft.com/office/drawing/2014/main" id="{00000000-0008-0000-21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5" name="Text Box 14">
          <a:extLst>
            <a:ext uri="{FF2B5EF4-FFF2-40B4-BE49-F238E27FC236}">
              <a16:creationId xmlns:a16="http://schemas.microsoft.com/office/drawing/2014/main" id="{00000000-0008-0000-21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00000000-0008-0000-21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17" name="Text Box 2">
          <a:extLst>
            <a:ext uri="{FF2B5EF4-FFF2-40B4-BE49-F238E27FC236}">
              <a16:creationId xmlns:a16="http://schemas.microsoft.com/office/drawing/2014/main" id="{00000000-0008-0000-21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1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100-0000DB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74</xdr:row>
      <xdr:rowOff>76200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100-0000DC000000}"/>
            </a:ext>
          </a:extLst>
        </xdr:cNvPr>
        <xdr:cNvSpPr txBox="1">
          <a:spLocks noChangeArrowheads="1"/>
        </xdr:cNvSpPr>
      </xdr:nvSpPr>
      <xdr:spPr bwMode="auto">
        <a:xfrm>
          <a:off x="1390650" y="14173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19</xdr:row>
      <xdr:rowOff>135466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100-0000DD000000}"/>
            </a:ext>
          </a:extLst>
        </xdr:cNvPr>
        <xdr:cNvSpPr txBox="1">
          <a:spLocks noChangeArrowheads="1"/>
        </xdr:cNvSpPr>
      </xdr:nvSpPr>
      <xdr:spPr bwMode="auto">
        <a:xfrm>
          <a:off x="2047875" y="3754966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8">
          <a:extLst>
            <a:ext uri="{FF2B5EF4-FFF2-40B4-BE49-F238E27FC236}">
              <a16:creationId xmlns:a16="http://schemas.microsoft.com/office/drawing/2014/main" id="{00000000-0008-0000-21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00000000-0008-0000-21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4" name="Text Box 2">
          <a:extLst>
            <a:ext uri="{FF2B5EF4-FFF2-40B4-BE49-F238E27FC236}">
              <a16:creationId xmlns:a16="http://schemas.microsoft.com/office/drawing/2014/main" id="{00000000-0008-0000-21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5" name="Text Box 3">
          <a:extLst>
            <a:ext uri="{FF2B5EF4-FFF2-40B4-BE49-F238E27FC236}">
              <a16:creationId xmlns:a16="http://schemas.microsoft.com/office/drawing/2014/main" id="{00000000-0008-0000-21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00000000-0008-0000-21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7" name="Text Box 5">
          <a:extLst>
            <a:ext uri="{FF2B5EF4-FFF2-40B4-BE49-F238E27FC236}">
              <a16:creationId xmlns:a16="http://schemas.microsoft.com/office/drawing/2014/main" id="{00000000-0008-0000-21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8" name="Text Box 6">
          <a:extLst>
            <a:ext uri="{FF2B5EF4-FFF2-40B4-BE49-F238E27FC236}">
              <a16:creationId xmlns:a16="http://schemas.microsoft.com/office/drawing/2014/main" id="{00000000-0008-0000-21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29" name="Text Box 8">
          <a:extLst>
            <a:ext uri="{FF2B5EF4-FFF2-40B4-BE49-F238E27FC236}">
              <a16:creationId xmlns:a16="http://schemas.microsoft.com/office/drawing/2014/main" id="{00000000-0008-0000-21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0" name="Text Box 9">
          <a:extLst>
            <a:ext uri="{FF2B5EF4-FFF2-40B4-BE49-F238E27FC236}">
              <a16:creationId xmlns:a16="http://schemas.microsoft.com/office/drawing/2014/main" id="{00000000-0008-0000-21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1" name="Text Box 10">
          <a:extLst>
            <a:ext uri="{FF2B5EF4-FFF2-40B4-BE49-F238E27FC236}">
              <a16:creationId xmlns:a16="http://schemas.microsoft.com/office/drawing/2014/main" id="{00000000-0008-0000-21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00000000-0008-0000-21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33" name="Text Box 2">
          <a:extLst>
            <a:ext uri="{FF2B5EF4-FFF2-40B4-BE49-F238E27FC236}">
              <a16:creationId xmlns:a16="http://schemas.microsoft.com/office/drawing/2014/main" id="{00000000-0008-0000-21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234" name="Text Box 8">
          <a:extLst>
            <a:ext uri="{FF2B5EF4-FFF2-40B4-BE49-F238E27FC236}">
              <a16:creationId xmlns:a16="http://schemas.microsoft.com/office/drawing/2014/main" id="{00000000-0008-0000-21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00000000-0008-0000-21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6" name="Text Box 2">
          <a:extLst>
            <a:ext uri="{FF2B5EF4-FFF2-40B4-BE49-F238E27FC236}">
              <a16:creationId xmlns:a16="http://schemas.microsoft.com/office/drawing/2014/main" id="{00000000-0008-0000-21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7" name="Text Box 3">
          <a:extLst>
            <a:ext uri="{FF2B5EF4-FFF2-40B4-BE49-F238E27FC236}">
              <a16:creationId xmlns:a16="http://schemas.microsoft.com/office/drawing/2014/main" id="{00000000-0008-0000-21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8" name="Text Box 4">
          <a:extLst>
            <a:ext uri="{FF2B5EF4-FFF2-40B4-BE49-F238E27FC236}">
              <a16:creationId xmlns:a16="http://schemas.microsoft.com/office/drawing/2014/main" id="{00000000-0008-0000-21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39" name="Text Box 5">
          <a:extLst>
            <a:ext uri="{FF2B5EF4-FFF2-40B4-BE49-F238E27FC236}">
              <a16:creationId xmlns:a16="http://schemas.microsoft.com/office/drawing/2014/main" id="{00000000-0008-0000-21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0" name="Text Box 6">
          <a:extLst>
            <a:ext uri="{FF2B5EF4-FFF2-40B4-BE49-F238E27FC236}">
              <a16:creationId xmlns:a16="http://schemas.microsoft.com/office/drawing/2014/main" id="{00000000-0008-0000-21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1" name="Text Box 8">
          <a:extLst>
            <a:ext uri="{FF2B5EF4-FFF2-40B4-BE49-F238E27FC236}">
              <a16:creationId xmlns:a16="http://schemas.microsoft.com/office/drawing/2014/main" id="{00000000-0008-0000-21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2" name="Text Box 9">
          <a:extLst>
            <a:ext uri="{FF2B5EF4-FFF2-40B4-BE49-F238E27FC236}">
              <a16:creationId xmlns:a16="http://schemas.microsoft.com/office/drawing/2014/main" id="{00000000-0008-0000-21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3" name="Text Box 10">
          <a:extLst>
            <a:ext uri="{FF2B5EF4-FFF2-40B4-BE49-F238E27FC236}">
              <a16:creationId xmlns:a16="http://schemas.microsoft.com/office/drawing/2014/main" id="{00000000-0008-0000-21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4" name="Text Box 11">
          <a:extLst>
            <a:ext uri="{FF2B5EF4-FFF2-40B4-BE49-F238E27FC236}">
              <a16:creationId xmlns:a16="http://schemas.microsoft.com/office/drawing/2014/main" id="{00000000-0008-0000-21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5" name="Text Box 12">
          <a:extLst>
            <a:ext uri="{FF2B5EF4-FFF2-40B4-BE49-F238E27FC236}">
              <a16:creationId xmlns:a16="http://schemas.microsoft.com/office/drawing/2014/main" id="{00000000-0008-0000-21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6" name="Text Box 13">
          <a:extLst>
            <a:ext uri="{FF2B5EF4-FFF2-40B4-BE49-F238E27FC236}">
              <a16:creationId xmlns:a16="http://schemas.microsoft.com/office/drawing/2014/main" id="{00000000-0008-0000-21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7" name="Text Box 14">
          <a:extLst>
            <a:ext uri="{FF2B5EF4-FFF2-40B4-BE49-F238E27FC236}">
              <a16:creationId xmlns:a16="http://schemas.microsoft.com/office/drawing/2014/main" id="{00000000-0008-0000-21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00000000-0008-0000-21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49" name="Text Box 2">
          <a:extLst>
            <a:ext uri="{FF2B5EF4-FFF2-40B4-BE49-F238E27FC236}">
              <a16:creationId xmlns:a16="http://schemas.microsoft.com/office/drawing/2014/main" id="{00000000-0008-0000-21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1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1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1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1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1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63500</xdr:rowOff>
    </xdr:from>
    <xdr:ext cx="114300" cy="285750"/>
    <xdr:sp macro="" textlink="">
      <xdr:nvSpPr>
        <xdr:cNvPr id="255" name="Text Box 8">
          <a:extLst>
            <a:ext uri="{FF2B5EF4-FFF2-40B4-BE49-F238E27FC236}">
              <a16:creationId xmlns:a16="http://schemas.microsoft.com/office/drawing/2014/main" id="{00000000-0008-0000-21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749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0000000-0008-0000-21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7" name="Text Box 2">
          <a:extLst>
            <a:ext uri="{FF2B5EF4-FFF2-40B4-BE49-F238E27FC236}">
              <a16:creationId xmlns:a16="http://schemas.microsoft.com/office/drawing/2014/main" id="{00000000-0008-0000-21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8" name="Text Box 3">
          <a:extLst>
            <a:ext uri="{FF2B5EF4-FFF2-40B4-BE49-F238E27FC236}">
              <a16:creationId xmlns:a16="http://schemas.microsoft.com/office/drawing/2014/main" id="{00000000-0008-0000-21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59" name="Text Box 4">
          <a:extLst>
            <a:ext uri="{FF2B5EF4-FFF2-40B4-BE49-F238E27FC236}">
              <a16:creationId xmlns:a16="http://schemas.microsoft.com/office/drawing/2014/main" id="{00000000-0008-0000-21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0" name="Text Box 5">
          <a:extLst>
            <a:ext uri="{FF2B5EF4-FFF2-40B4-BE49-F238E27FC236}">
              <a16:creationId xmlns:a16="http://schemas.microsoft.com/office/drawing/2014/main" id="{00000000-0008-0000-21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00000000-0008-0000-21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2" name="Text Box 8">
          <a:extLst>
            <a:ext uri="{FF2B5EF4-FFF2-40B4-BE49-F238E27FC236}">
              <a16:creationId xmlns:a16="http://schemas.microsoft.com/office/drawing/2014/main" id="{00000000-0008-0000-21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3" name="Text Box 9">
          <a:extLst>
            <a:ext uri="{FF2B5EF4-FFF2-40B4-BE49-F238E27FC236}">
              <a16:creationId xmlns:a16="http://schemas.microsoft.com/office/drawing/2014/main" id="{00000000-0008-0000-21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4" name="Text Box 10">
          <a:extLst>
            <a:ext uri="{FF2B5EF4-FFF2-40B4-BE49-F238E27FC236}">
              <a16:creationId xmlns:a16="http://schemas.microsoft.com/office/drawing/2014/main" id="{00000000-0008-0000-21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00000000-0008-0000-21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0000000-0008-0000-21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67" name="Text Box 8">
          <a:extLst>
            <a:ext uri="{FF2B5EF4-FFF2-40B4-BE49-F238E27FC236}">
              <a16:creationId xmlns:a16="http://schemas.microsoft.com/office/drawing/2014/main" id="{00000000-0008-0000-21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00000000-0008-0000-21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69" name="Text Box 2">
          <a:extLst>
            <a:ext uri="{FF2B5EF4-FFF2-40B4-BE49-F238E27FC236}">
              <a16:creationId xmlns:a16="http://schemas.microsoft.com/office/drawing/2014/main" id="{00000000-0008-0000-21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0" name="Text Box 3">
          <a:extLst>
            <a:ext uri="{FF2B5EF4-FFF2-40B4-BE49-F238E27FC236}">
              <a16:creationId xmlns:a16="http://schemas.microsoft.com/office/drawing/2014/main" id="{00000000-0008-0000-21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1" name="Text Box 4">
          <a:extLst>
            <a:ext uri="{FF2B5EF4-FFF2-40B4-BE49-F238E27FC236}">
              <a16:creationId xmlns:a16="http://schemas.microsoft.com/office/drawing/2014/main" id="{00000000-0008-0000-21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2" name="Text Box 5">
          <a:extLst>
            <a:ext uri="{FF2B5EF4-FFF2-40B4-BE49-F238E27FC236}">
              <a16:creationId xmlns:a16="http://schemas.microsoft.com/office/drawing/2014/main" id="{00000000-0008-0000-21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3" name="Text Box 6">
          <a:extLst>
            <a:ext uri="{FF2B5EF4-FFF2-40B4-BE49-F238E27FC236}">
              <a16:creationId xmlns:a16="http://schemas.microsoft.com/office/drawing/2014/main" id="{00000000-0008-0000-21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4" name="Text Box 8">
          <a:extLst>
            <a:ext uri="{FF2B5EF4-FFF2-40B4-BE49-F238E27FC236}">
              <a16:creationId xmlns:a16="http://schemas.microsoft.com/office/drawing/2014/main" id="{00000000-0008-0000-21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5" name="Text Box 9">
          <a:extLst>
            <a:ext uri="{FF2B5EF4-FFF2-40B4-BE49-F238E27FC236}">
              <a16:creationId xmlns:a16="http://schemas.microsoft.com/office/drawing/2014/main" id="{00000000-0008-0000-21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6" name="Text Box 10">
          <a:extLst>
            <a:ext uri="{FF2B5EF4-FFF2-40B4-BE49-F238E27FC236}">
              <a16:creationId xmlns:a16="http://schemas.microsoft.com/office/drawing/2014/main" id="{00000000-0008-0000-21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7" name="Text Box 11">
          <a:extLst>
            <a:ext uri="{FF2B5EF4-FFF2-40B4-BE49-F238E27FC236}">
              <a16:creationId xmlns:a16="http://schemas.microsoft.com/office/drawing/2014/main" id="{00000000-0008-0000-21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8" name="Text Box 12">
          <a:extLst>
            <a:ext uri="{FF2B5EF4-FFF2-40B4-BE49-F238E27FC236}">
              <a16:creationId xmlns:a16="http://schemas.microsoft.com/office/drawing/2014/main" id="{00000000-0008-0000-21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79" name="Text Box 13">
          <a:extLst>
            <a:ext uri="{FF2B5EF4-FFF2-40B4-BE49-F238E27FC236}">
              <a16:creationId xmlns:a16="http://schemas.microsoft.com/office/drawing/2014/main" id="{00000000-0008-0000-21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0" name="Text Box 14">
          <a:extLst>
            <a:ext uri="{FF2B5EF4-FFF2-40B4-BE49-F238E27FC236}">
              <a16:creationId xmlns:a16="http://schemas.microsoft.com/office/drawing/2014/main" id="{00000000-0008-0000-21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0000000-0008-0000-21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282" name="Text Box 2">
          <a:extLst>
            <a:ext uri="{FF2B5EF4-FFF2-40B4-BE49-F238E27FC236}">
              <a16:creationId xmlns:a16="http://schemas.microsoft.com/office/drawing/2014/main" id="{00000000-0008-0000-21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1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100-00001C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42333</xdr:colOff>
      <xdr:row>20</xdr:row>
      <xdr:rowOff>31750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100-00001D010000}"/>
            </a:ext>
          </a:extLst>
        </xdr:cNvPr>
        <xdr:cNvSpPr txBox="1">
          <a:spLocks noChangeArrowheads="1"/>
        </xdr:cNvSpPr>
      </xdr:nvSpPr>
      <xdr:spPr bwMode="auto">
        <a:xfrm>
          <a:off x="1261533" y="3841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10584</xdr:colOff>
      <xdr:row>40</xdr:row>
      <xdr:rowOff>31750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100-00001E010000}"/>
            </a:ext>
          </a:extLst>
        </xdr:cNvPr>
        <xdr:cNvSpPr txBox="1">
          <a:spLocks noChangeArrowheads="1"/>
        </xdr:cNvSpPr>
      </xdr:nvSpPr>
      <xdr:spPr bwMode="auto">
        <a:xfrm>
          <a:off x="1839384" y="765175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590550</xdr:colOff>
      <xdr:row>59</xdr:row>
      <xdr:rowOff>9525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100-00001F010000}"/>
            </a:ext>
          </a:extLst>
        </xdr:cNvPr>
        <xdr:cNvSpPr txBox="1">
          <a:spLocks noChangeArrowheads="1"/>
        </xdr:cNvSpPr>
      </xdr:nvSpPr>
      <xdr:spPr bwMode="auto">
        <a:xfrm>
          <a:off x="1809750" y="112490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1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1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1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1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1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1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1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1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1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54</xdr:row>
      <xdr:rowOff>42333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100-000029010000}"/>
            </a:ext>
          </a:extLst>
        </xdr:cNvPr>
        <xdr:cNvSpPr txBox="1">
          <a:spLocks noChangeArrowheads="1"/>
        </xdr:cNvSpPr>
      </xdr:nvSpPr>
      <xdr:spPr bwMode="auto">
        <a:xfrm>
          <a:off x="1229783" y="10329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698500</xdr:colOff>
      <xdr:row>66</xdr:row>
      <xdr:rowOff>127000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100-00002A010000}"/>
            </a:ext>
          </a:extLst>
        </xdr:cNvPr>
        <xdr:cNvSpPr txBox="1">
          <a:spLocks noChangeArrowheads="1"/>
        </xdr:cNvSpPr>
      </xdr:nvSpPr>
      <xdr:spPr bwMode="auto">
        <a:xfrm>
          <a:off x="1831975" y="1270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1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1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114300</xdr:colOff>
      <xdr:row>77</xdr:row>
      <xdr:rowOff>0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100-00002D010000}"/>
            </a:ext>
          </a:extLst>
        </xdr:cNvPr>
        <xdr:cNvSpPr txBox="1">
          <a:spLocks noChangeArrowheads="1"/>
        </xdr:cNvSpPr>
      </xdr:nvSpPr>
      <xdr:spPr bwMode="auto">
        <a:xfrm>
          <a:off x="1333500" y="1466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1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1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1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1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1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1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1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1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1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1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1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1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1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1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1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1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1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1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1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1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1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1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1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1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1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1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1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1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1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1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1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1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1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1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1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1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1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1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1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1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1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1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1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1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1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1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1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1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1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1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64</xdr:row>
      <xdr:rowOff>152400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1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12344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100-000061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4" name="Text Box 11">
          <a:extLst>
            <a:ext uri="{FF2B5EF4-FFF2-40B4-BE49-F238E27FC236}">
              <a16:creationId xmlns:a16="http://schemas.microsoft.com/office/drawing/2014/main" id="{00000000-0008-0000-2100-000062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5" name="Text Box 12">
          <a:extLst>
            <a:ext uri="{FF2B5EF4-FFF2-40B4-BE49-F238E27FC236}">
              <a16:creationId xmlns:a16="http://schemas.microsoft.com/office/drawing/2014/main" id="{00000000-0008-0000-2100-000063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6" name="Text Box 11">
          <a:extLst>
            <a:ext uri="{FF2B5EF4-FFF2-40B4-BE49-F238E27FC236}">
              <a16:creationId xmlns:a16="http://schemas.microsoft.com/office/drawing/2014/main" id="{00000000-0008-0000-2100-000064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7" name="Text Box 12">
          <a:extLst>
            <a:ext uri="{FF2B5EF4-FFF2-40B4-BE49-F238E27FC236}">
              <a16:creationId xmlns:a16="http://schemas.microsoft.com/office/drawing/2014/main" id="{00000000-0008-0000-2100-000065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8" name="Text Box 11">
          <a:extLst>
            <a:ext uri="{FF2B5EF4-FFF2-40B4-BE49-F238E27FC236}">
              <a16:creationId xmlns:a16="http://schemas.microsoft.com/office/drawing/2014/main" id="{00000000-0008-0000-2100-000066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59" name="Text Box 12">
          <a:extLst>
            <a:ext uri="{FF2B5EF4-FFF2-40B4-BE49-F238E27FC236}">
              <a16:creationId xmlns:a16="http://schemas.microsoft.com/office/drawing/2014/main" id="{00000000-0008-0000-2100-000067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0" name="Text Box 13">
          <a:extLst>
            <a:ext uri="{FF2B5EF4-FFF2-40B4-BE49-F238E27FC236}">
              <a16:creationId xmlns:a16="http://schemas.microsoft.com/office/drawing/2014/main" id="{00000000-0008-0000-2100-000068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1" name="Text Box 14">
          <a:extLst>
            <a:ext uri="{FF2B5EF4-FFF2-40B4-BE49-F238E27FC236}">
              <a16:creationId xmlns:a16="http://schemas.microsoft.com/office/drawing/2014/main" id="{00000000-0008-0000-2100-000069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2" name="Text Box 11">
          <a:extLst>
            <a:ext uri="{FF2B5EF4-FFF2-40B4-BE49-F238E27FC236}">
              <a16:creationId xmlns:a16="http://schemas.microsoft.com/office/drawing/2014/main" id="{00000000-0008-0000-2100-00006A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3" name="Text Box 12">
          <a:extLst>
            <a:ext uri="{FF2B5EF4-FFF2-40B4-BE49-F238E27FC236}">
              <a16:creationId xmlns:a16="http://schemas.microsoft.com/office/drawing/2014/main" id="{00000000-0008-0000-2100-00006B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4" name="Text Box 11">
          <a:extLst>
            <a:ext uri="{FF2B5EF4-FFF2-40B4-BE49-F238E27FC236}">
              <a16:creationId xmlns:a16="http://schemas.microsoft.com/office/drawing/2014/main" id="{00000000-0008-0000-2100-00006C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114300" cy="285750"/>
    <xdr:sp macro="" textlink="">
      <xdr:nvSpPr>
        <xdr:cNvPr id="365" name="Text Box 12">
          <a:extLst>
            <a:ext uri="{FF2B5EF4-FFF2-40B4-BE49-F238E27FC236}">
              <a16:creationId xmlns:a16="http://schemas.microsoft.com/office/drawing/2014/main" id="{00000000-0008-0000-2100-00006D010000}"/>
            </a:ext>
          </a:extLst>
        </xdr:cNvPr>
        <xdr:cNvSpPr txBox="1">
          <a:spLocks noChangeArrowheads="1"/>
        </xdr:cNvSpPr>
      </xdr:nvSpPr>
      <xdr:spPr bwMode="auto">
        <a:xfrm>
          <a:off x="1828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79</xdr:row>
      <xdr:rowOff>38100</xdr:rowOff>
    </xdr:from>
    <xdr:ext cx="114300" cy="285750"/>
    <xdr:sp macro="" textlink="">
      <xdr:nvSpPr>
        <xdr:cNvPr id="367" name="Text Box 12">
          <a:extLst>
            <a:ext uri="{FF2B5EF4-FFF2-40B4-BE49-F238E27FC236}">
              <a16:creationId xmlns:a16="http://schemas.microsoft.com/office/drawing/2014/main" id="{00000000-0008-0000-2100-00006F010000}"/>
            </a:ext>
          </a:extLst>
        </xdr:cNvPr>
        <xdr:cNvSpPr txBox="1">
          <a:spLocks noChangeArrowheads="1"/>
        </xdr:cNvSpPr>
      </xdr:nvSpPr>
      <xdr:spPr bwMode="auto">
        <a:xfrm>
          <a:off x="4203700" y="141224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0" name="Text Box 11">
          <a:extLst>
            <a:ext uri="{FF2B5EF4-FFF2-40B4-BE49-F238E27FC236}">
              <a16:creationId xmlns:a16="http://schemas.microsoft.com/office/drawing/2014/main" id="{00000000-0008-0000-2100-000072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1" name="Text Box 12">
          <a:extLst>
            <a:ext uri="{FF2B5EF4-FFF2-40B4-BE49-F238E27FC236}">
              <a16:creationId xmlns:a16="http://schemas.microsoft.com/office/drawing/2014/main" id="{00000000-0008-0000-2100-000073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2" name="Text Box 11">
          <a:extLst>
            <a:ext uri="{FF2B5EF4-FFF2-40B4-BE49-F238E27FC236}">
              <a16:creationId xmlns:a16="http://schemas.microsoft.com/office/drawing/2014/main" id="{00000000-0008-0000-2100-000074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3" name="Text Box 12">
          <a:extLst>
            <a:ext uri="{FF2B5EF4-FFF2-40B4-BE49-F238E27FC236}">
              <a16:creationId xmlns:a16="http://schemas.microsoft.com/office/drawing/2014/main" id="{00000000-0008-0000-2100-000075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4" name="Text Box 11">
          <a:extLst>
            <a:ext uri="{FF2B5EF4-FFF2-40B4-BE49-F238E27FC236}">
              <a16:creationId xmlns:a16="http://schemas.microsoft.com/office/drawing/2014/main" id="{00000000-0008-0000-2100-000076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5" name="Text Box 12">
          <a:extLst>
            <a:ext uri="{FF2B5EF4-FFF2-40B4-BE49-F238E27FC236}">
              <a16:creationId xmlns:a16="http://schemas.microsoft.com/office/drawing/2014/main" id="{00000000-0008-0000-2100-000077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6" name="Text Box 13">
          <a:extLst>
            <a:ext uri="{FF2B5EF4-FFF2-40B4-BE49-F238E27FC236}">
              <a16:creationId xmlns:a16="http://schemas.microsoft.com/office/drawing/2014/main" id="{00000000-0008-0000-2100-000078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7" name="Text Box 14">
          <a:extLst>
            <a:ext uri="{FF2B5EF4-FFF2-40B4-BE49-F238E27FC236}">
              <a16:creationId xmlns:a16="http://schemas.microsoft.com/office/drawing/2014/main" id="{00000000-0008-0000-2100-000079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8" name="Text Box 11">
          <a:extLst>
            <a:ext uri="{FF2B5EF4-FFF2-40B4-BE49-F238E27FC236}">
              <a16:creationId xmlns:a16="http://schemas.microsoft.com/office/drawing/2014/main" id="{00000000-0008-0000-2100-00007A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79" name="Text Box 12">
          <a:extLst>
            <a:ext uri="{FF2B5EF4-FFF2-40B4-BE49-F238E27FC236}">
              <a16:creationId xmlns:a16="http://schemas.microsoft.com/office/drawing/2014/main" id="{00000000-0008-0000-2100-00007B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0" name="Text Box 11">
          <a:extLst>
            <a:ext uri="{FF2B5EF4-FFF2-40B4-BE49-F238E27FC236}">
              <a16:creationId xmlns:a16="http://schemas.microsoft.com/office/drawing/2014/main" id="{00000000-0008-0000-2100-00007C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80</xdr:row>
      <xdr:rowOff>0</xdr:rowOff>
    </xdr:from>
    <xdr:ext cx="114300" cy="285750"/>
    <xdr:sp macro="" textlink="">
      <xdr:nvSpPr>
        <xdr:cNvPr id="381" name="Text Box 12">
          <a:extLst>
            <a:ext uri="{FF2B5EF4-FFF2-40B4-BE49-F238E27FC236}">
              <a16:creationId xmlns:a16="http://schemas.microsoft.com/office/drawing/2014/main" id="{00000000-0008-0000-2100-00007D010000}"/>
            </a:ext>
          </a:extLst>
        </xdr:cNvPr>
        <xdr:cNvSpPr txBox="1">
          <a:spLocks noChangeArrowheads="1"/>
        </xdr:cNvSpPr>
      </xdr:nvSpPr>
      <xdr:spPr bwMode="auto">
        <a:xfrm>
          <a:off x="24384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428625</xdr:colOff>
      <xdr:row>80</xdr:row>
      <xdr:rowOff>0</xdr:rowOff>
    </xdr:from>
    <xdr:ext cx="114300" cy="285750"/>
    <xdr:sp macro="" textlink="">
      <xdr:nvSpPr>
        <xdr:cNvPr id="384" name="Text Box 8">
          <a:extLst>
            <a:ext uri="{FF2B5EF4-FFF2-40B4-BE49-F238E27FC236}">
              <a16:creationId xmlns:a16="http://schemas.microsoft.com/office/drawing/2014/main" id="{00000000-0008-0000-2100-000080010000}"/>
            </a:ext>
          </a:extLst>
        </xdr:cNvPr>
        <xdr:cNvSpPr txBox="1">
          <a:spLocks noChangeArrowheads="1"/>
        </xdr:cNvSpPr>
      </xdr:nvSpPr>
      <xdr:spPr bwMode="auto">
        <a:xfrm>
          <a:off x="2867025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6" name="Text Box 11">
          <a:extLst>
            <a:ext uri="{FF2B5EF4-FFF2-40B4-BE49-F238E27FC236}">
              <a16:creationId xmlns:a16="http://schemas.microsoft.com/office/drawing/2014/main" id="{00000000-0008-0000-2100-000082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7" name="Text Box 12">
          <a:extLst>
            <a:ext uri="{FF2B5EF4-FFF2-40B4-BE49-F238E27FC236}">
              <a16:creationId xmlns:a16="http://schemas.microsoft.com/office/drawing/2014/main" id="{00000000-0008-0000-2100-000083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8" name="Text Box 11">
          <a:extLst>
            <a:ext uri="{FF2B5EF4-FFF2-40B4-BE49-F238E27FC236}">
              <a16:creationId xmlns:a16="http://schemas.microsoft.com/office/drawing/2014/main" id="{00000000-0008-0000-2100-000084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89" name="Text Box 12">
          <a:extLst>
            <a:ext uri="{FF2B5EF4-FFF2-40B4-BE49-F238E27FC236}">
              <a16:creationId xmlns:a16="http://schemas.microsoft.com/office/drawing/2014/main" id="{00000000-0008-0000-2100-000085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0" name="Text Box 11">
          <a:extLst>
            <a:ext uri="{FF2B5EF4-FFF2-40B4-BE49-F238E27FC236}">
              <a16:creationId xmlns:a16="http://schemas.microsoft.com/office/drawing/2014/main" id="{00000000-0008-0000-2100-000086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1" name="Text Box 12">
          <a:extLst>
            <a:ext uri="{FF2B5EF4-FFF2-40B4-BE49-F238E27FC236}">
              <a16:creationId xmlns:a16="http://schemas.microsoft.com/office/drawing/2014/main" id="{00000000-0008-0000-2100-000087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2" name="Text Box 13">
          <a:extLst>
            <a:ext uri="{FF2B5EF4-FFF2-40B4-BE49-F238E27FC236}">
              <a16:creationId xmlns:a16="http://schemas.microsoft.com/office/drawing/2014/main" id="{00000000-0008-0000-2100-000088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3" name="Text Box 14">
          <a:extLst>
            <a:ext uri="{FF2B5EF4-FFF2-40B4-BE49-F238E27FC236}">
              <a16:creationId xmlns:a16="http://schemas.microsoft.com/office/drawing/2014/main" id="{00000000-0008-0000-2100-000089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4" name="Text Box 11">
          <a:extLst>
            <a:ext uri="{FF2B5EF4-FFF2-40B4-BE49-F238E27FC236}">
              <a16:creationId xmlns:a16="http://schemas.microsoft.com/office/drawing/2014/main" id="{00000000-0008-0000-2100-00008A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5" name="Text Box 12">
          <a:extLst>
            <a:ext uri="{FF2B5EF4-FFF2-40B4-BE49-F238E27FC236}">
              <a16:creationId xmlns:a16="http://schemas.microsoft.com/office/drawing/2014/main" id="{00000000-0008-0000-2100-00008B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6" name="Text Box 11">
          <a:extLst>
            <a:ext uri="{FF2B5EF4-FFF2-40B4-BE49-F238E27FC236}">
              <a16:creationId xmlns:a16="http://schemas.microsoft.com/office/drawing/2014/main" id="{00000000-0008-0000-2100-00008C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7" name="Text Box 12">
          <a:extLst>
            <a:ext uri="{FF2B5EF4-FFF2-40B4-BE49-F238E27FC236}">
              <a16:creationId xmlns:a16="http://schemas.microsoft.com/office/drawing/2014/main" id="{00000000-0008-0000-2100-00008D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8" name="Text Box 11">
          <a:extLst>
            <a:ext uri="{FF2B5EF4-FFF2-40B4-BE49-F238E27FC236}">
              <a16:creationId xmlns:a16="http://schemas.microsoft.com/office/drawing/2014/main" id="{00000000-0008-0000-2100-00008E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399" name="Text Box 12">
          <a:extLst>
            <a:ext uri="{FF2B5EF4-FFF2-40B4-BE49-F238E27FC236}">
              <a16:creationId xmlns:a16="http://schemas.microsoft.com/office/drawing/2014/main" id="{00000000-0008-0000-2100-00008F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80</xdr:row>
      <xdr:rowOff>0</xdr:rowOff>
    </xdr:from>
    <xdr:ext cx="114300" cy="285750"/>
    <xdr:sp macro="" textlink="">
      <xdr:nvSpPr>
        <xdr:cNvPr id="400" name="Text Box 13">
          <a:extLst>
            <a:ext uri="{FF2B5EF4-FFF2-40B4-BE49-F238E27FC236}">
              <a16:creationId xmlns:a16="http://schemas.microsoft.com/office/drawing/2014/main" id="{00000000-0008-0000-2100-000090010000}"/>
            </a:ext>
          </a:extLst>
        </xdr:cNvPr>
        <xdr:cNvSpPr txBox="1">
          <a:spLocks noChangeArrowheads="1"/>
        </xdr:cNvSpPr>
      </xdr:nvSpPr>
      <xdr:spPr bwMode="auto">
        <a:xfrm>
          <a:off x="30480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1" name="Text Box 11">
          <a:extLst>
            <a:ext uri="{FF2B5EF4-FFF2-40B4-BE49-F238E27FC236}">
              <a16:creationId xmlns:a16="http://schemas.microsoft.com/office/drawing/2014/main" id="{00000000-0008-0000-2100-000091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2" name="Text Box 12">
          <a:extLst>
            <a:ext uri="{FF2B5EF4-FFF2-40B4-BE49-F238E27FC236}">
              <a16:creationId xmlns:a16="http://schemas.microsoft.com/office/drawing/2014/main" id="{00000000-0008-0000-2100-000092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3" name="Text Box 11">
          <a:extLst>
            <a:ext uri="{FF2B5EF4-FFF2-40B4-BE49-F238E27FC236}">
              <a16:creationId xmlns:a16="http://schemas.microsoft.com/office/drawing/2014/main" id="{00000000-0008-0000-2100-000093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4" name="Text Box 12">
          <a:extLst>
            <a:ext uri="{FF2B5EF4-FFF2-40B4-BE49-F238E27FC236}">
              <a16:creationId xmlns:a16="http://schemas.microsoft.com/office/drawing/2014/main" id="{00000000-0008-0000-2100-000094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5" name="Text Box 11">
          <a:extLst>
            <a:ext uri="{FF2B5EF4-FFF2-40B4-BE49-F238E27FC236}">
              <a16:creationId xmlns:a16="http://schemas.microsoft.com/office/drawing/2014/main" id="{00000000-0008-0000-2100-000095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6" name="Text Box 12">
          <a:extLst>
            <a:ext uri="{FF2B5EF4-FFF2-40B4-BE49-F238E27FC236}">
              <a16:creationId xmlns:a16="http://schemas.microsoft.com/office/drawing/2014/main" id="{00000000-0008-0000-2100-000096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7" name="Text Box 13">
          <a:extLst>
            <a:ext uri="{FF2B5EF4-FFF2-40B4-BE49-F238E27FC236}">
              <a16:creationId xmlns:a16="http://schemas.microsoft.com/office/drawing/2014/main" id="{00000000-0008-0000-2100-000097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8" name="Text Box 14">
          <a:extLst>
            <a:ext uri="{FF2B5EF4-FFF2-40B4-BE49-F238E27FC236}">
              <a16:creationId xmlns:a16="http://schemas.microsoft.com/office/drawing/2014/main" id="{00000000-0008-0000-2100-000098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09" name="Text Box 11">
          <a:extLst>
            <a:ext uri="{FF2B5EF4-FFF2-40B4-BE49-F238E27FC236}">
              <a16:creationId xmlns:a16="http://schemas.microsoft.com/office/drawing/2014/main" id="{00000000-0008-0000-2100-000099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0" name="Text Box 12">
          <a:extLst>
            <a:ext uri="{FF2B5EF4-FFF2-40B4-BE49-F238E27FC236}">
              <a16:creationId xmlns:a16="http://schemas.microsoft.com/office/drawing/2014/main" id="{00000000-0008-0000-2100-00009A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1" name="Text Box 11">
          <a:extLst>
            <a:ext uri="{FF2B5EF4-FFF2-40B4-BE49-F238E27FC236}">
              <a16:creationId xmlns:a16="http://schemas.microsoft.com/office/drawing/2014/main" id="{00000000-0008-0000-2100-00009B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2" name="Text Box 12">
          <a:extLst>
            <a:ext uri="{FF2B5EF4-FFF2-40B4-BE49-F238E27FC236}">
              <a16:creationId xmlns:a16="http://schemas.microsoft.com/office/drawing/2014/main" id="{00000000-0008-0000-2100-00009C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3" name="Text Box 11">
          <a:extLst>
            <a:ext uri="{FF2B5EF4-FFF2-40B4-BE49-F238E27FC236}">
              <a16:creationId xmlns:a16="http://schemas.microsoft.com/office/drawing/2014/main" id="{00000000-0008-0000-2100-00009D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4" name="Text Box 12">
          <a:extLst>
            <a:ext uri="{FF2B5EF4-FFF2-40B4-BE49-F238E27FC236}">
              <a16:creationId xmlns:a16="http://schemas.microsoft.com/office/drawing/2014/main" id="{00000000-0008-0000-2100-00009E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428625</xdr:colOff>
      <xdr:row>80</xdr:row>
      <xdr:rowOff>0</xdr:rowOff>
    </xdr:from>
    <xdr:ext cx="114300" cy="285750"/>
    <xdr:sp macro="" textlink="">
      <xdr:nvSpPr>
        <xdr:cNvPr id="415" name="Text Box 8">
          <a:extLst>
            <a:ext uri="{FF2B5EF4-FFF2-40B4-BE49-F238E27FC236}">
              <a16:creationId xmlns:a16="http://schemas.microsoft.com/office/drawing/2014/main" id="{00000000-0008-0000-2100-00009F010000}"/>
            </a:ext>
          </a:extLst>
        </xdr:cNvPr>
        <xdr:cNvSpPr txBox="1">
          <a:spLocks noChangeArrowheads="1"/>
        </xdr:cNvSpPr>
      </xdr:nvSpPr>
      <xdr:spPr bwMode="auto">
        <a:xfrm>
          <a:off x="4086225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80</xdr:row>
      <xdr:rowOff>0</xdr:rowOff>
    </xdr:from>
    <xdr:ext cx="114300" cy="285750"/>
    <xdr:sp macro="" textlink="">
      <xdr:nvSpPr>
        <xdr:cNvPr id="416" name="Text Box 13">
          <a:extLst>
            <a:ext uri="{FF2B5EF4-FFF2-40B4-BE49-F238E27FC236}">
              <a16:creationId xmlns:a16="http://schemas.microsoft.com/office/drawing/2014/main" id="{00000000-0008-0000-2100-0000A0010000}"/>
            </a:ext>
          </a:extLst>
        </xdr:cNvPr>
        <xdr:cNvSpPr txBox="1">
          <a:spLocks noChangeArrowheads="1"/>
        </xdr:cNvSpPr>
      </xdr:nvSpPr>
      <xdr:spPr bwMode="auto">
        <a:xfrm>
          <a:off x="36576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7" name="Text Box 11">
          <a:extLst>
            <a:ext uri="{FF2B5EF4-FFF2-40B4-BE49-F238E27FC236}">
              <a16:creationId xmlns:a16="http://schemas.microsoft.com/office/drawing/2014/main" id="{00000000-0008-0000-2100-0000A1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8" name="Text Box 12">
          <a:extLst>
            <a:ext uri="{FF2B5EF4-FFF2-40B4-BE49-F238E27FC236}">
              <a16:creationId xmlns:a16="http://schemas.microsoft.com/office/drawing/2014/main" id="{00000000-0008-0000-2100-0000A2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19" name="Text Box 11">
          <a:extLst>
            <a:ext uri="{FF2B5EF4-FFF2-40B4-BE49-F238E27FC236}">
              <a16:creationId xmlns:a16="http://schemas.microsoft.com/office/drawing/2014/main" id="{00000000-0008-0000-2100-0000A3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0" name="Text Box 12">
          <a:extLst>
            <a:ext uri="{FF2B5EF4-FFF2-40B4-BE49-F238E27FC236}">
              <a16:creationId xmlns:a16="http://schemas.microsoft.com/office/drawing/2014/main" id="{00000000-0008-0000-2100-0000A4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1" name="Text Box 11">
          <a:extLst>
            <a:ext uri="{FF2B5EF4-FFF2-40B4-BE49-F238E27FC236}">
              <a16:creationId xmlns:a16="http://schemas.microsoft.com/office/drawing/2014/main" id="{00000000-0008-0000-2100-0000A5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2" name="Text Box 12">
          <a:extLst>
            <a:ext uri="{FF2B5EF4-FFF2-40B4-BE49-F238E27FC236}">
              <a16:creationId xmlns:a16="http://schemas.microsoft.com/office/drawing/2014/main" id="{00000000-0008-0000-2100-0000A6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3" name="Text Box 13">
          <a:extLst>
            <a:ext uri="{FF2B5EF4-FFF2-40B4-BE49-F238E27FC236}">
              <a16:creationId xmlns:a16="http://schemas.microsoft.com/office/drawing/2014/main" id="{00000000-0008-0000-2100-0000A7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4" name="Text Box 14">
          <a:extLst>
            <a:ext uri="{FF2B5EF4-FFF2-40B4-BE49-F238E27FC236}">
              <a16:creationId xmlns:a16="http://schemas.microsoft.com/office/drawing/2014/main" id="{00000000-0008-0000-2100-0000A8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5" name="Text Box 11">
          <a:extLst>
            <a:ext uri="{FF2B5EF4-FFF2-40B4-BE49-F238E27FC236}">
              <a16:creationId xmlns:a16="http://schemas.microsoft.com/office/drawing/2014/main" id="{00000000-0008-0000-2100-0000A9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6" name="Text Box 12">
          <a:extLst>
            <a:ext uri="{FF2B5EF4-FFF2-40B4-BE49-F238E27FC236}">
              <a16:creationId xmlns:a16="http://schemas.microsoft.com/office/drawing/2014/main" id="{00000000-0008-0000-2100-0000AA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7" name="Text Box 11">
          <a:extLst>
            <a:ext uri="{FF2B5EF4-FFF2-40B4-BE49-F238E27FC236}">
              <a16:creationId xmlns:a16="http://schemas.microsoft.com/office/drawing/2014/main" id="{00000000-0008-0000-2100-0000AB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8" name="Text Box 12">
          <a:extLst>
            <a:ext uri="{FF2B5EF4-FFF2-40B4-BE49-F238E27FC236}">
              <a16:creationId xmlns:a16="http://schemas.microsoft.com/office/drawing/2014/main" id="{00000000-0008-0000-2100-0000AC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29" name="Text Box 11">
          <a:extLst>
            <a:ext uri="{FF2B5EF4-FFF2-40B4-BE49-F238E27FC236}">
              <a16:creationId xmlns:a16="http://schemas.microsoft.com/office/drawing/2014/main" id="{00000000-0008-0000-2100-0000AD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0" name="Text Box 12">
          <a:extLst>
            <a:ext uri="{FF2B5EF4-FFF2-40B4-BE49-F238E27FC236}">
              <a16:creationId xmlns:a16="http://schemas.microsoft.com/office/drawing/2014/main" id="{00000000-0008-0000-2100-0000AE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1" name="Text Box 8">
          <a:extLst>
            <a:ext uri="{FF2B5EF4-FFF2-40B4-BE49-F238E27FC236}">
              <a16:creationId xmlns:a16="http://schemas.microsoft.com/office/drawing/2014/main" id="{00000000-0008-0000-2100-0000AF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2" name="Text Box 13">
          <a:extLst>
            <a:ext uri="{FF2B5EF4-FFF2-40B4-BE49-F238E27FC236}">
              <a16:creationId xmlns:a16="http://schemas.microsoft.com/office/drawing/2014/main" id="{00000000-0008-0000-2100-0000B0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3" name="Text Box 11">
          <a:extLst>
            <a:ext uri="{FF2B5EF4-FFF2-40B4-BE49-F238E27FC236}">
              <a16:creationId xmlns:a16="http://schemas.microsoft.com/office/drawing/2014/main" id="{00000000-0008-0000-2100-0000B1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4" name="Text Box 12">
          <a:extLst>
            <a:ext uri="{FF2B5EF4-FFF2-40B4-BE49-F238E27FC236}">
              <a16:creationId xmlns:a16="http://schemas.microsoft.com/office/drawing/2014/main" id="{00000000-0008-0000-2100-0000B2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5" name="Text Box 11">
          <a:extLst>
            <a:ext uri="{FF2B5EF4-FFF2-40B4-BE49-F238E27FC236}">
              <a16:creationId xmlns:a16="http://schemas.microsoft.com/office/drawing/2014/main" id="{00000000-0008-0000-2100-0000B3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6" name="Text Box 12">
          <a:extLst>
            <a:ext uri="{FF2B5EF4-FFF2-40B4-BE49-F238E27FC236}">
              <a16:creationId xmlns:a16="http://schemas.microsoft.com/office/drawing/2014/main" id="{00000000-0008-0000-2100-0000B4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7" name="Text Box 11">
          <a:extLst>
            <a:ext uri="{FF2B5EF4-FFF2-40B4-BE49-F238E27FC236}">
              <a16:creationId xmlns:a16="http://schemas.microsoft.com/office/drawing/2014/main" id="{00000000-0008-0000-2100-0000B5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8" name="Text Box 12">
          <a:extLst>
            <a:ext uri="{FF2B5EF4-FFF2-40B4-BE49-F238E27FC236}">
              <a16:creationId xmlns:a16="http://schemas.microsoft.com/office/drawing/2014/main" id="{00000000-0008-0000-2100-0000B6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39" name="Text Box 13">
          <a:extLst>
            <a:ext uri="{FF2B5EF4-FFF2-40B4-BE49-F238E27FC236}">
              <a16:creationId xmlns:a16="http://schemas.microsoft.com/office/drawing/2014/main" id="{00000000-0008-0000-2100-0000B7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0" name="Text Box 14">
          <a:extLst>
            <a:ext uri="{FF2B5EF4-FFF2-40B4-BE49-F238E27FC236}">
              <a16:creationId xmlns:a16="http://schemas.microsoft.com/office/drawing/2014/main" id="{00000000-0008-0000-2100-0000B8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1" name="Text Box 11">
          <a:extLst>
            <a:ext uri="{FF2B5EF4-FFF2-40B4-BE49-F238E27FC236}">
              <a16:creationId xmlns:a16="http://schemas.microsoft.com/office/drawing/2014/main" id="{00000000-0008-0000-2100-0000B9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2" name="Text Box 12">
          <a:extLst>
            <a:ext uri="{FF2B5EF4-FFF2-40B4-BE49-F238E27FC236}">
              <a16:creationId xmlns:a16="http://schemas.microsoft.com/office/drawing/2014/main" id="{00000000-0008-0000-2100-0000BA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3" name="Text Box 11">
          <a:extLst>
            <a:ext uri="{FF2B5EF4-FFF2-40B4-BE49-F238E27FC236}">
              <a16:creationId xmlns:a16="http://schemas.microsoft.com/office/drawing/2014/main" id="{00000000-0008-0000-2100-0000BB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4" name="Text Box 12">
          <a:extLst>
            <a:ext uri="{FF2B5EF4-FFF2-40B4-BE49-F238E27FC236}">
              <a16:creationId xmlns:a16="http://schemas.microsoft.com/office/drawing/2014/main" id="{00000000-0008-0000-2100-0000BC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5" name="Text Box 11">
          <a:extLst>
            <a:ext uri="{FF2B5EF4-FFF2-40B4-BE49-F238E27FC236}">
              <a16:creationId xmlns:a16="http://schemas.microsoft.com/office/drawing/2014/main" id="{00000000-0008-0000-2100-0000BD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709084</xdr:colOff>
      <xdr:row>80</xdr:row>
      <xdr:rowOff>0</xdr:rowOff>
    </xdr:from>
    <xdr:ext cx="114300" cy="285750"/>
    <xdr:sp macro="" textlink="">
      <xdr:nvSpPr>
        <xdr:cNvPr id="446" name="Text Box 12">
          <a:extLst>
            <a:ext uri="{FF2B5EF4-FFF2-40B4-BE49-F238E27FC236}">
              <a16:creationId xmlns:a16="http://schemas.microsoft.com/office/drawing/2014/main" id="{00000000-0008-0000-2100-0000BE010000}"/>
            </a:ext>
          </a:extLst>
        </xdr:cNvPr>
        <xdr:cNvSpPr txBox="1">
          <a:spLocks noChangeArrowheads="1"/>
        </xdr:cNvSpPr>
      </xdr:nvSpPr>
      <xdr:spPr bwMode="auto">
        <a:xfrm>
          <a:off x="4271434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80</xdr:row>
      <xdr:rowOff>0</xdr:rowOff>
    </xdr:from>
    <xdr:ext cx="114300" cy="285750"/>
    <xdr:sp macro="" textlink="">
      <xdr:nvSpPr>
        <xdr:cNvPr id="447" name="Text Box 13">
          <a:extLst>
            <a:ext uri="{FF2B5EF4-FFF2-40B4-BE49-F238E27FC236}">
              <a16:creationId xmlns:a16="http://schemas.microsoft.com/office/drawing/2014/main" id="{00000000-0008-0000-2100-0000BF010000}"/>
            </a:ext>
          </a:extLst>
        </xdr:cNvPr>
        <xdr:cNvSpPr txBox="1">
          <a:spLocks noChangeArrowheads="1"/>
        </xdr:cNvSpPr>
      </xdr:nvSpPr>
      <xdr:spPr bwMode="auto">
        <a:xfrm>
          <a:off x="4267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48" name="Text Box 11">
          <a:extLst>
            <a:ext uri="{FF2B5EF4-FFF2-40B4-BE49-F238E27FC236}">
              <a16:creationId xmlns:a16="http://schemas.microsoft.com/office/drawing/2014/main" id="{00000000-0008-0000-2100-0000C0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49" name="Text Box 12">
          <a:extLst>
            <a:ext uri="{FF2B5EF4-FFF2-40B4-BE49-F238E27FC236}">
              <a16:creationId xmlns:a16="http://schemas.microsoft.com/office/drawing/2014/main" id="{00000000-0008-0000-2100-0000C1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0" name="Text Box 11">
          <a:extLst>
            <a:ext uri="{FF2B5EF4-FFF2-40B4-BE49-F238E27FC236}">
              <a16:creationId xmlns:a16="http://schemas.microsoft.com/office/drawing/2014/main" id="{00000000-0008-0000-2100-0000C2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1" name="Text Box 12">
          <a:extLst>
            <a:ext uri="{FF2B5EF4-FFF2-40B4-BE49-F238E27FC236}">
              <a16:creationId xmlns:a16="http://schemas.microsoft.com/office/drawing/2014/main" id="{00000000-0008-0000-2100-0000C3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2" name="Text Box 11">
          <a:extLst>
            <a:ext uri="{FF2B5EF4-FFF2-40B4-BE49-F238E27FC236}">
              <a16:creationId xmlns:a16="http://schemas.microsoft.com/office/drawing/2014/main" id="{00000000-0008-0000-2100-0000C4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3" name="Text Box 12">
          <a:extLst>
            <a:ext uri="{FF2B5EF4-FFF2-40B4-BE49-F238E27FC236}">
              <a16:creationId xmlns:a16="http://schemas.microsoft.com/office/drawing/2014/main" id="{00000000-0008-0000-2100-0000C5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4" name="Text Box 13">
          <a:extLst>
            <a:ext uri="{FF2B5EF4-FFF2-40B4-BE49-F238E27FC236}">
              <a16:creationId xmlns:a16="http://schemas.microsoft.com/office/drawing/2014/main" id="{00000000-0008-0000-2100-0000C6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5" name="Text Box 14">
          <a:extLst>
            <a:ext uri="{FF2B5EF4-FFF2-40B4-BE49-F238E27FC236}">
              <a16:creationId xmlns:a16="http://schemas.microsoft.com/office/drawing/2014/main" id="{00000000-0008-0000-2100-0000C7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6" name="Text Box 11">
          <a:extLst>
            <a:ext uri="{FF2B5EF4-FFF2-40B4-BE49-F238E27FC236}">
              <a16:creationId xmlns:a16="http://schemas.microsoft.com/office/drawing/2014/main" id="{00000000-0008-0000-2100-0000C8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7" name="Text Box 12">
          <a:extLst>
            <a:ext uri="{FF2B5EF4-FFF2-40B4-BE49-F238E27FC236}">
              <a16:creationId xmlns:a16="http://schemas.microsoft.com/office/drawing/2014/main" id="{00000000-0008-0000-2100-0000C9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8" name="Text Box 11">
          <a:extLst>
            <a:ext uri="{FF2B5EF4-FFF2-40B4-BE49-F238E27FC236}">
              <a16:creationId xmlns:a16="http://schemas.microsoft.com/office/drawing/2014/main" id="{00000000-0008-0000-2100-0000CA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59" name="Text Box 12">
          <a:extLst>
            <a:ext uri="{FF2B5EF4-FFF2-40B4-BE49-F238E27FC236}">
              <a16:creationId xmlns:a16="http://schemas.microsoft.com/office/drawing/2014/main" id="{00000000-0008-0000-2100-0000CB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60" name="Text Box 11">
          <a:extLst>
            <a:ext uri="{FF2B5EF4-FFF2-40B4-BE49-F238E27FC236}">
              <a16:creationId xmlns:a16="http://schemas.microsoft.com/office/drawing/2014/main" id="{00000000-0008-0000-2100-0000CC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80</xdr:row>
      <xdr:rowOff>0</xdr:rowOff>
    </xdr:from>
    <xdr:ext cx="114300" cy="285750"/>
    <xdr:sp macro="" textlink="">
      <xdr:nvSpPr>
        <xdr:cNvPr id="461" name="Text Box 12">
          <a:extLst>
            <a:ext uri="{FF2B5EF4-FFF2-40B4-BE49-F238E27FC236}">
              <a16:creationId xmlns:a16="http://schemas.microsoft.com/office/drawing/2014/main" id="{00000000-0008-0000-2100-0000CD010000}"/>
            </a:ext>
          </a:extLst>
        </xdr:cNvPr>
        <xdr:cNvSpPr txBox="1">
          <a:spLocks noChangeArrowheads="1"/>
        </xdr:cNvSpPr>
      </xdr:nvSpPr>
      <xdr:spPr bwMode="auto">
        <a:xfrm>
          <a:off x="48768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492125</xdr:colOff>
      <xdr:row>80</xdr:row>
      <xdr:rowOff>0</xdr:rowOff>
    </xdr:from>
    <xdr:ext cx="114300" cy="285750"/>
    <xdr:sp macro="" textlink="">
      <xdr:nvSpPr>
        <xdr:cNvPr id="462" name="Text Box 8">
          <a:extLst>
            <a:ext uri="{FF2B5EF4-FFF2-40B4-BE49-F238E27FC236}">
              <a16:creationId xmlns:a16="http://schemas.microsoft.com/office/drawing/2014/main" id="{00000000-0008-0000-2100-0000CE010000}"/>
            </a:ext>
          </a:extLst>
        </xdr:cNvPr>
        <xdr:cNvSpPr txBox="1">
          <a:spLocks noChangeArrowheads="1"/>
        </xdr:cNvSpPr>
      </xdr:nvSpPr>
      <xdr:spPr bwMode="auto">
        <a:xfrm>
          <a:off x="5368925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179917</xdr:rowOff>
    </xdr:from>
    <xdr:ext cx="114300" cy="285750"/>
    <xdr:sp macro="" textlink="">
      <xdr:nvSpPr>
        <xdr:cNvPr id="463" name="Text Box 13">
          <a:extLst>
            <a:ext uri="{FF2B5EF4-FFF2-40B4-BE49-F238E27FC236}">
              <a16:creationId xmlns:a16="http://schemas.microsoft.com/office/drawing/2014/main" id="{00000000-0008-0000-2100-0000CF010000}"/>
            </a:ext>
          </a:extLst>
        </xdr:cNvPr>
        <xdr:cNvSpPr txBox="1">
          <a:spLocks noChangeArrowheads="1"/>
        </xdr:cNvSpPr>
      </xdr:nvSpPr>
      <xdr:spPr bwMode="auto">
        <a:xfrm>
          <a:off x="5486400" y="13514917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4" name="Text Box 13">
          <a:extLst>
            <a:ext uri="{FF2B5EF4-FFF2-40B4-BE49-F238E27FC236}">
              <a16:creationId xmlns:a16="http://schemas.microsoft.com/office/drawing/2014/main" id="{00000000-0008-0000-21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5" name="Text Box 14">
          <a:extLst>
            <a:ext uri="{FF2B5EF4-FFF2-40B4-BE49-F238E27FC236}">
              <a16:creationId xmlns:a16="http://schemas.microsoft.com/office/drawing/2014/main" id="{00000000-0008-0000-21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6" name="Text Box 13">
          <a:extLst>
            <a:ext uri="{FF2B5EF4-FFF2-40B4-BE49-F238E27FC236}">
              <a16:creationId xmlns:a16="http://schemas.microsoft.com/office/drawing/2014/main" id="{00000000-0008-0000-21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7" name="Text Box 14">
          <a:extLst>
            <a:ext uri="{FF2B5EF4-FFF2-40B4-BE49-F238E27FC236}">
              <a16:creationId xmlns:a16="http://schemas.microsoft.com/office/drawing/2014/main" id="{00000000-0008-0000-21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8" name="Text Box 13">
          <a:extLst>
            <a:ext uri="{FF2B5EF4-FFF2-40B4-BE49-F238E27FC236}">
              <a16:creationId xmlns:a16="http://schemas.microsoft.com/office/drawing/2014/main" id="{00000000-0008-0000-21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69" name="Text Box 14">
          <a:extLst>
            <a:ext uri="{FF2B5EF4-FFF2-40B4-BE49-F238E27FC236}">
              <a16:creationId xmlns:a16="http://schemas.microsoft.com/office/drawing/2014/main" id="{00000000-0008-0000-21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70" name="Text Box 13">
          <a:extLst>
            <a:ext uri="{FF2B5EF4-FFF2-40B4-BE49-F238E27FC236}">
              <a16:creationId xmlns:a16="http://schemas.microsoft.com/office/drawing/2014/main" id="{00000000-0008-0000-21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80</xdr:row>
      <xdr:rowOff>0</xdr:rowOff>
    </xdr:from>
    <xdr:ext cx="114300" cy="285750"/>
    <xdr:sp macro="" textlink="">
      <xdr:nvSpPr>
        <xdr:cNvPr id="471" name="Text Box 14">
          <a:extLst>
            <a:ext uri="{FF2B5EF4-FFF2-40B4-BE49-F238E27FC236}">
              <a16:creationId xmlns:a16="http://schemas.microsoft.com/office/drawing/2014/main" id="{00000000-0008-0000-21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1543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1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473" name="Text Box 8">
          <a:extLst>
            <a:ext uri="{FF2B5EF4-FFF2-40B4-BE49-F238E27FC236}">
              <a16:creationId xmlns:a16="http://schemas.microsoft.com/office/drawing/2014/main" id="{00000000-0008-0000-21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4" name="Text Box 8">
          <a:extLst>
            <a:ext uri="{FF2B5EF4-FFF2-40B4-BE49-F238E27FC236}">
              <a16:creationId xmlns:a16="http://schemas.microsoft.com/office/drawing/2014/main" id="{00000000-0008-0000-21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75" name="Text Box 8">
          <a:extLst>
            <a:ext uri="{FF2B5EF4-FFF2-40B4-BE49-F238E27FC236}">
              <a16:creationId xmlns:a16="http://schemas.microsoft.com/office/drawing/2014/main" id="{00000000-0008-0000-21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00000000-0008-0000-21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7" name="Text Box 2">
          <a:extLst>
            <a:ext uri="{FF2B5EF4-FFF2-40B4-BE49-F238E27FC236}">
              <a16:creationId xmlns:a16="http://schemas.microsoft.com/office/drawing/2014/main" id="{00000000-0008-0000-21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8" name="Text Box 3">
          <a:extLst>
            <a:ext uri="{FF2B5EF4-FFF2-40B4-BE49-F238E27FC236}">
              <a16:creationId xmlns:a16="http://schemas.microsoft.com/office/drawing/2014/main" id="{00000000-0008-0000-21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79" name="Text Box 4">
          <a:extLst>
            <a:ext uri="{FF2B5EF4-FFF2-40B4-BE49-F238E27FC236}">
              <a16:creationId xmlns:a16="http://schemas.microsoft.com/office/drawing/2014/main" id="{00000000-0008-0000-21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0" name="Text Box 5">
          <a:extLst>
            <a:ext uri="{FF2B5EF4-FFF2-40B4-BE49-F238E27FC236}">
              <a16:creationId xmlns:a16="http://schemas.microsoft.com/office/drawing/2014/main" id="{00000000-0008-0000-21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1" name="Text Box 6">
          <a:extLst>
            <a:ext uri="{FF2B5EF4-FFF2-40B4-BE49-F238E27FC236}">
              <a16:creationId xmlns:a16="http://schemas.microsoft.com/office/drawing/2014/main" id="{00000000-0008-0000-21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2" name="Text Box 8">
          <a:extLst>
            <a:ext uri="{FF2B5EF4-FFF2-40B4-BE49-F238E27FC236}">
              <a16:creationId xmlns:a16="http://schemas.microsoft.com/office/drawing/2014/main" id="{00000000-0008-0000-21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3" name="Text Box 9">
          <a:extLst>
            <a:ext uri="{FF2B5EF4-FFF2-40B4-BE49-F238E27FC236}">
              <a16:creationId xmlns:a16="http://schemas.microsoft.com/office/drawing/2014/main" id="{00000000-0008-0000-21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4" name="Text Box 10">
          <a:extLst>
            <a:ext uri="{FF2B5EF4-FFF2-40B4-BE49-F238E27FC236}">
              <a16:creationId xmlns:a16="http://schemas.microsoft.com/office/drawing/2014/main" id="{00000000-0008-0000-21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00000000-0008-0000-21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6" name="Text Box 2">
          <a:extLst>
            <a:ext uri="{FF2B5EF4-FFF2-40B4-BE49-F238E27FC236}">
              <a16:creationId xmlns:a16="http://schemas.microsoft.com/office/drawing/2014/main" id="{00000000-0008-0000-21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87" name="Text Box 8">
          <a:extLst>
            <a:ext uri="{FF2B5EF4-FFF2-40B4-BE49-F238E27FC236}">
              <a16:creationId xmlns:a16="http://schemas.microsoft.com/office/drawing/2014/main" id="{00000000-0008-0000-21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0000000-0008-0000-21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89" name="Text Box 2">
          <a:extLst>
            <a:ext uri="{FF2B5EF4-FFF2-40B4-BE49-F238E27FC236}">
              <a16:creationId xmlns:a16="http://schemas.microsoft.com/office/drawing/2014/main" id="{00000000-0008-0000-21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0" name="Text Box 3">
          <a:extLst>
            <a:ext uri="{FF2B5EF4-FFF2-40B4-BE49-F238E27FC236}">
              <a16:creationId xmlns:a16="http://schemas.microsoft.com/office/drawing/2014/main" id="{00000000-0008-0000-21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1" name="Text Box 4">
          <a:extLst>
            <a:ext uri="{FF2B5EF4-FFF2-40B4-BE49-F238E27FC236}">
              <a16:creationId xmlns:a16="http://schemas.microsoft.com/office/drawing/2014/main" id="{00000000-0008-0000-21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2" name="Text Box 5">
          <a:extLst>
            <a:ext uri="{FF2B5EF4-FFF2-40B4-BE49-F238E27FC236}">
              <a16:creationId xmlns:a16="http://schemas.microsoft.com/office/drawing/2014/main" id="{00000000-0008-0000-21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3" name="Text Box 6">
          <a:extLst>
            <a:ext uri="{FF2B5EF4-FFF2-40B4-BE49-F238E27FC236}">
              <a16:creationId xmlns:a16="http://schemas.microsoft.com/office/drawing/2014/main" id="{00000000-0008-0000-21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4" name="Text Box 8">
          <a:extLst>
            <a:ext uri="{FF2B5EF4-FFF2-40B4-BE49-F238E27FC236}">
              <a16:creationId xmlns:a16="http://schemas.microsoft.com/office/drawing/2014/main" id="{00000000-0008-0000-21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5" name="Text Box 9">
          <a:extLst>
            <a:ext uri="{FF2B5EF4-FFF2-40B4-BE49-F238E27FC236}">
              <a16:creationId xmlns:a16="http://schemas.microsoft.com/office/drawing/2014/main" id="{00000000-0008-0000-21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6" name="Text Box 10">
          <a:extLst>
            <a:ext uri="{FF2B5EF4-FFF2-40B4-BE49-F238E27FC236}">
              <a16:creationId xmlns:a16="http://schemas.microsoft.com/office/drawing/2014/main" id="{00000000-0008-0000-21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00000000-0008-0000-21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498" name="Text Box 2">
          <a:extLst>
            <a:ext uri="{FF2B5EF4-FFF2-40B4-BE49-F238E27FC236}">
              <a16:creationId xmlns:a16="http://schemas.microsoft.com/office/drawing/2014/main" id="{00000000-0008-0000-21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499" name="Text Box 8">
          <a:extLst>
            <a:ext uri="{FF2B5EF4-FFF2-40B4-BE49-F238E27FC236}">
              <a16:creationId xmlns:a16="http://schemas.microsoft.com/office/drawing/2014/main" id="{00000000-0008-0000-21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00" name="Text Box 8">
          <a:extLst>
            <a:ext uri="{FF2B5EF4-FFF2-40B4-BE49-F238E27FC236}">
              <a16:creationId xmlns:a16="http://schemas.microsoft.com/office/drawing/2014/main" id="{00000000-0008-0000-21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00000000-0008-0000-21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00000000-0008-0000-21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00000000-0008-0000-21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4" name="Text Box 4">
          <a:extLst>
            <a:ext uri="{FF2B5EF4-FFF2-40B4-BE49-F238E27FC236}">
              <a16:creationId xmlns:a16="http://schemas.microsoft.com/office/drawing/2014/main" id="{00000000-0008-0000-21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5" name="Text Box 5">
          <a:extLst>
            <a:ext uri="{FF2B5EF4-FFF2-40B4-BE49-F238E27FC236}">
              <a16:creationId xmlns:a16="http://schemas.microsoft.com/office/drawing/2014/main" id="{00000000-0008-0000-21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6" name="Text Box 6">
          <a:extLst>
            <a:ext uri="{FF2B5EF4-FFF2-40B4-BE49-F238E27FC236}">
              <a16:creationId xmlns:a16="http://schemas.microsoft.com/office/drawing/2014/main" id="{00000000-0008-0000-21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7" name="Text Box 8">
          <a:extLst>
            <a:ext uri="{FF2B5EF4-FFF2-40B4-BE49-F238E27FC236}">
              <a16:creationId xmlns:a16="http://schemas.microsoft.com/office/drawing/2014/main" id="{00000000-0008-0000-21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8" name="Text Box 9">
          <a:extLst>
            <a:ext uri="{FF2B5EF4-FFF2-40B4-BE49-F238E27FC236}">
              <a16:creationId xmlns:a16="http://schemas.microsoft.com/office/drawing/2014/main" id="{00000000-0008-0000-2100-0000FC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09" name="Text Box 10">
          <a:extLst>
            <a:ext uri="{FF2B5EF4-FFF2-40B4-BE49-F238E27FC236}">
              <a16:creationId xmlns:a16="http://schemas.microsoft.com/office/drawing/2014/main" id="{00000000-0008-0000-2100-0000FD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00000000-0008-0000-21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1" name="Text Box 2">
          <a:extLst>
            <a:ext uri="{FF2B5EF4-FFF2-40B4-BE49-F238E27FC236}">
              <a16:creationId xmlns:a16="http://schemas.microsoft.com/office/drawing/2014/main" id="{00000000-0008-0000-21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1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00000000-0008-0000-21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4" name="Text Box 2">
          <a:extLst>
            <a:ext uri="{FF2B5EF4-FFF2-40B4-BE49-F238E27FC236}">
              <a16:creationId xmlns:a16="http://schemas.microsoft.com/office/drawing/2014/main" id="{00000000-0008-0000-2100-000002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5" name="Text Box 3">
          <a:extLst>
            <a:ext uri="{FF2B5EF4-FFF2-40B4-BE49-F238E27FC236}">
              <a16:creationId xmlns:a16="http://schemas.microsoft.com/office/drawing/2014/main" id="{00000000-0008-0000-2100-000003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6" name="Text Box 4">
          <a:extLst>
            <a:ext uri="{FF2B5EF4-FFF2-40B4-BE49-F238E27FC236}">
              <a16:creationId xmlns:a16="http://schemas.microsoft.com/office/drawing/2014/main" id="{00000000-0008-0000-2100-000004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7" name="Text Box 5">
          <a:extLst>
            <a:ext uri="{FF2B5EF4-FFF2-40B4-BE49-F238E27FC236}">
              <a16:creationId xmlns:a16="http://schemas.microsoft.com/office/drawing/2014/main" id="{00000000-0008-0000-2100-000005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8" name="Text Box 6">
          <a:extLst>
            <a:ext uri="{FF2B5EF4-FFF2-40B4-BE49-F238E27FC236}">
              <a16:creationId xmlns:a16="http://schemas.microsoft.com/office/drawing/2014/main" id="{00000000-0008-0000-2100-000006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9" name="Text Box 8">
          <a:extLst>
            <a:ext uri="{FF2B5EF4-FFF2-40B4-BE49-F238E27FC236}">
              <a16:creationId xmlns:a16="http://schemas.microsoft.com/office/drawing/2014/main" id="{00000000-0008-0000-2100-000007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0" name="Text Box 9">
          <a:extLst>
            <a:ext uri="{FF2B5EF4-FFF2-40B4-BE49-F238E27FC236}">
              <a16:creationId xmlns:a16="http://schemas.microsoft.com/office/drawing/2014/main" id="{00000000-0008-0000-2100-000008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1" name="Text Box 10">
          <a:extLst>
            <a:ext uri="{FF2B5EF4-FFF2-40B4-BE49-F238E27FC236}">
              <a16:creationId xmlns:a16="http://schemas.microsoft.com/office/drawing/2014/main" id="{00000000-0008-0000-2100-000009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0000000-0008-0000-2100-00000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4" name="Text Box 2">
          <a:extLst>
            <a:ext uri="{FF2B5EF4-FFF2-40B4-BE49-F238E27FC236}">
              <a16:creationId xmlns:a16="http://schemas.microsoft.com/office/drawing/2014/main" id="{00000000-0008-0000-2100-00000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5" name="Text Box 3">
          <a:extLst>
            <a:ext uri="{FF2B5EF4-FFF2-40B4-BE49-F238E27FC236}">
              <a16:creationId xmlns:a16="http://schemas.microsoft.com/office/drawing/2014/main" id="{00000000-0008-0000-2100-00000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6" name="Text Box 4">
          <a:extLst>
            <a:ext uri="{FF2B5EF4-FFF2-40B4-BE49-F238E27FC236}">
              <a16:creationId xmlns:a16="http://schemas.microsoft.com/office/drawing/2014/main" id="{00000000-0008-0000-2100-00000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7" name="Text Box 5">
          <a:extLst>
            <a:ext uri="{FF2B5EF4-FFF2-40B4-BE49-F238E27FC236}">
              <a16:creationId xmlns:a16="http://schemas.microsoft.com/office/drawing/2014/main" id="{00000000-0008-0000-2100-00000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8" name="Text Box 6">
          <a:extLst>
            <a:ext uri="{FF2B5EF4-FFF2-40B4-BE49-F238E27FC236}">
              <a16:creationId xmlns:a16="http://schemas.microsoft.com/office/drawing/2014/main" id="{00000000-0008-0000-2100-00001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29" name="Text Box 8">
          <a:extLst>
            <a:ext uri="{FF2B5EF4-FFF2-40B4-BE49-F238E27FC236}">
              <a16:creationId xmlns:a16="http://schemas.microsoft.com/office/drawing/2014/main" id="{00000000-0008-0000-2100-00001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0" name="Text Box 9">
          <a:extLst>
            <a:ext uri="{FF2B5EF4-FFF2-40B4-BE49-F238E27FC236}">
              <a16:creationId xmlns:a16="http://schemas.microsoft.com/office/drawing/2014/main" id="{00000000-0008-0000-2100-00001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1" name="Text Box 10">
          <a:extLst>
            <a:ext uri="{FF2B5EF4-FFF2-40B4-BE49-F238E27FC236}">
              <a16:creationId xmlns:a16="http://schemas.microsoft.com/office/drawing/2014/main" id="{00000000-0008-0000-2100-00001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00000000-0008-0000-2100-00001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3" name="Text Box 2">
          <a:extLst>
            <a:ext uri="{FF2B5EF4-FFF2-40B4-BE49-F238E27FC236}">
              <a16:creationId xmlns:a16="http://schemas.microsoft.com/office/drawing/2014/main" id="{00000000-0008-0000-2100-00001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00000000-0008-0000-2100-00001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00000000-0008-0000-2100-00001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id="{00000000-0008-0000-2100-00001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id="{00000000-0008-0000-2100-00001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8" name="Text Box 5">
          <a:extLst>
            <a:ext uri="{FF2B5EF4-FFF2-40B4-BE49-F238E27FC236}">
              <a16:creationId xmlns:a16="http://schemas.microsoft.com/office/drawing/2014/main" id="{00000000-0008-0000-2100-00001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39" name="Text Box 6">
          <a:extLst>
            <a:ext uri="{FF2B5EF4-FFF2-40B4-BE49-F238E27FC236}">
              <a16:creationId xmlns:a16="http://schemas.microsoft.com/office/drawing/2014/main" id="{00000000-0008-0000-2100-00001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100-00001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1" name="Text Box 9">
          <a:extLst>
            <a:ext uri="{FF2B5EF4-FFF2-40B4-BE49-F238E27FC236}">
              <a16:creationId xmlns:a16="http://schemas.microsoft.com/office/drawing/2014/main" id="{00000000-0008-0000-2100-00001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2" name="Text Box 10">
          <a:extLst>
            <a:ext uri="{FF2B5EF4-FFF2-40B4-BE49-F238E27FC236}">
              <a16:creationId xmlns:a16="http://schemas.microsoft.com/office/drawing/2014/main" id="{00000000-0008-0000-2100-00001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00000000-0008-0000-2100-00001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4" name="Text Box 2">
          <a:extLst>
            <a:ext uri="{FF2B5EF4-FFF2-40B4-BE49-F238E27FC236}">
              <a16:creationId xmlns:a16="http://schemas.microsoft.com/office/drawing/2014/main" id="{00000000-0008-0000-2100-00002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5" name="Text Box 8">
          <a:extLst>
            <a:ext uri="{FF2B5EF4-FFF2-40B4-BE49-F238E27FC236}">
              <a16:creationId xmlns:a16="http://schemas.microsoft.com/office/drawing/2014/main" id="{00000000-0008-0000-2100-000021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46" name="Text Box 8">
          <a:extLst>
            <a:ext uri="{FF2B5EF4-FFF2-40B4-BE49-F238E27FC236}">
              <a16:creationId xmlns:a16="http://schemas.microsoft.com/office/drawing/2014/main" id="{00000000-0008-0000-2100-000022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00000000-0008-0000-2100-00002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8" name="Text Box 2">
          <a:extLst>
            <a:ext uri="{FF2B5EF4-FFF2-40B4-BE49-F238E27FC236}">
              <a16:creationId xmlns:a16="http://schemas.microsoft.com/office/drawing/2014/main" id="{00000000-0008-0000-2100-00002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49" name="Text Box 3">
          <a:extLst>
            <a:ext uri="{FF2B5EF4-FFF2-40B4-BE49-F238E27FC236}">
              <a16:creationId xmlns:a16="http://schemas.microsoft.com/office/drawing/2014/main" id="{00000000-0008-0000-2100-00002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0" name="Text Box 4">
          <a:extLst>
            <a:ext uri="{FF2B5EF4-FFF2-40B4-BE49-F238E27FC236}">
              <a16:creationId xmlns:a16="http://schemas.microsoft.com/office/drawing/2014/main" id="{00000000-0008-0000-2100-00002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1" name="Text Box 5">
          <a:extLst>
            <a:ext uri="{FF2B5EF4-FFF2-40B4-BE49-F238E27FC236}">
              <a16:creationId xmlns:a16="http://schemas.microsoft.com/office/drawing/2014/main" id="{00000000-0008-0000-2100-00002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2" name="Text Box 6">
          <a:extLst>
            <a:ext uri="{FF2B5EF4-FFF2-40B4-BE49-F238E27FC236}">
              <a16:creationId xmlns:a16="http://schemas.microsoft.com/office/drawing/2014/main" id="{00000000-0008-0000-2100-00002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3" name="Text Box 8">
          <a:extLst>
            <a:ext uri="{FF2B5EF4-FFF2-40B4-BE49-F238E27FC236}">
              <a16:creationId xmlns:a16="http://schemas.microsoft.com/office/drawing/2014/main" id="{00000000-0008-0000-2100-00002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4" name="Text Box 9">
          <a:extLst>
            <a:ext uri="{FF2B5EF4-FFF2-40B4-BE49-F238E27FC236}">
              <a16:creationId xmlns:a16="http://schemas.microsoft.com/office/drawing/2014/main" id="{00000000-0008-0000-2100-00002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5" name="Text Box 10">
          <a:extLst>
            <a:ext uri="{FF2B5EF4-FFF2-40B4-BE49-F238E27FC236}">
              <a16:creationId xmlns:a16="http://schemas.microsoft.com/office/drawing/2014/main" id="{00000000-0008-0000-2100-00002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00000000-0008-0000-2100-00002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7" name="Text Box 2">
          <a:extLst>
            <a:ext uri="{FF2B5EF4-FFF2-40B4-BE49-F238E27FC236}">
              <a16:creationId xmlns:a16="http://schemas.microsoft.com/office/drawing/2014/main" id="{00000000-0008-0000-2100-00002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58" name="Text Box 8">
          <a:extLst>
            <a:ext uri="{FF2B5EF4-FFF2-40B4-BE49-F238E27FC236}">
              <a16:creationId xmlns:a16="http://schemas.microsoft.com/office/drawing/2014/main" id="{00000000-0008-0000-2100-00002E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00000000-0008-0000-2100-00002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0" name="Text Box 2">
          <a:extLst>
            <a:ext uri="{FF2B5EF4-FFF2-40B4-BE49-F238E27FC236}">
              <a16:creationId xmlns:a16="http://schemas.microsoft.com/office/drawing/2014/main" id="{00000000-0008-0000-2100-00003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1" name="Text Box 3">
          <a:extLst>
            <a:ext uri="{FF2B5EF4-FFF2-40B4-BE49-F238E27FC236}">
              <a16:creationId xmlns:a16="http://schemas.microsoft.com/office/drawing/2014/main" id="{00000000-0008-0000-2100-00003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2" name="Text Box 4">
          <a:extLst>
            <a:ext uri="{FF2B5EF4-FFF2-40B4-BE49-F238E27FC236}">
              <a16:creationId xmlns:a16="http://schemas.microsoft.com/office/drawing/2014/main" id="{00000000-0008-0000-2100-00003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3" name="Text Box 5">
          <a:extLst>
            <a:ext uri="{FF2B5EF4-FFF2-40B4-BE49-F238E27FC236}">
              <a16:creationId xmlns:a16="http://schemas.microsoft.com/office/drawing/2014/main" id="{00000000-0008-0000-2100-00003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4" name="Text Box 6">
          <a:extLst>
            <a:ext uri="{FF2B5EF4-FFF2-40B4-BE49-F238E27FC236}">
              <a16:creationId xmlns:a16="http://schemas.microsoft.com/office/drawing/2014/main" id="{00000000-0008-0000-2100-00003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5" name="Text Box 8">
          <a:extLst>
            <a:ext uri="{FF2B5EF4-FFF2-40B4-BE49-F238E27FC236}">
              <a16:creationId xmlns:a16="http://schemas.microsoft.com/office/drawing/2014/main" id="{00000000-0008-0000-2100-00003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6" name="Text Box 9">
          <a:extLst>
            <a:ext uri="{FF2B5EF4-FFF2-40B4-BE49-F238E27FC236}">
              <a16:creationId xmlns:a16="http://schemas.microsoft.com/office/drawing/2014/main" id="{00000000-0008-0000-2100-00003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7" name="Text Box 10">
          <a:extLst>
            <a:ext uri="{FF2B5EF4-FFF2-40B4-BE49-F238E27FC236}">
              <a16:creationId xmlns:a16="http://schemas.microsoft.com/office/drawing/2014/main" id="{00000000-0008-0000-2100-00003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00000000-0008-0000-2100-00003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9" name="Text Box 2">
          <a:extLst>
            <a:ext uri="{FF2B5EF4-FFF2-40B4-BE49-F238E27FC236}">
              <a16:creationId xmlns:a16="http://schemas.microsoft.com/office/drawing/2014/main" id="{00000000-0008-0000-2100-00003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0" name="Text Box 8">
          <a:extLst>
            <a:ext uri="{FF2B5EF4-FFF2-40B4-BE49-F238E27FC236}">
              <a16:creationId xmlns:a16="http://schemas.microsoft.com/office/drawing/2014/main" id="{00000000-0008-0000-2100-00003A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71" name="Text Box 8">
          <a:extLst>
            <a:ext uri="{FF2B5EF4-FFF2-40B4-BE49-F238E27FC236}">
              <a16:creationId xmlns:a16="http://schemas.microsoft.com/office/drawing/2014/main" id="{00000000-0008-0000-2100-00003B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100-00003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100-00003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4" name="Text Box 3">
          <a:extLst>
            <a:ext uri="{FF2B5EF4-FFF2-40B4-BE49-F238E27FC236}">
              <a16:creationId xmlns:a16="http://schemas.microsoft.com/office/drawing/2014/main" id="{00000000-0008-0000-2100-00003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5" name="Text Box 4">
          <a:extLst>
            <a:ext uri="{FF2B5EF4-FFF2-40B4-BE49-F238E27FC236}">
              <a16:creationId xmlns:a16="http://schemas.microsoft.com/office/drawing/2014/main" id="{00000000-0008-0000-2100-00003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6" name="Text Box 5">
          <a:extLst>
            <a:ext uri="{FF2B5EF4-FFF2-40B4-BE49-F238E27FC236}">
              <a16:creationId xmlns:a16="http://schemas.microsoft.com/office/drawing/2014/main" id="{00000000-0008-0000-2100-00004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7" name="Text Box 6">
          <a:extLst>
            <a:ext uri="{FF2B5EF4-FFF2-40B4-BE49-F238E27FC236}">
              <a16:creationId xmlns:a16="http://schemas.microsoft.com/office/drawing/2014/main" id="{00000000-0008-0000-2100-00004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8" name="Text Box 8">
          <a:extLst>
            <a:ext uri="{FF2B5EF4-FFF2-40B4-BE49-F238E27FC236}">
              <a16:creationId xmlns:a16="http://schemas.microsoft.com/office/drawing/2014/main" id="{00000000-0008-0000-2100-00004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9" name="Text Box 9">
          <a:extLst>
            <a:ext uri="{FF2B5EF4-FFF2-40B4-BE49-F238E27FC236}">
              <a16:creationId xmlns:a16="http://schemas.microsoft.com/office/drawing/2014/main" id="{00000000-0008-0000-2100-00004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0" name="Text Box 10">
          <a:extLst>
            <a:ext uri="{FF2B5EF4-FFF2-40B4-BE49-F238E27FC236}">
              <a16:creationId xmlns:a16="http://schemas.microsoft.com/office/drawing/2014/main" id="{00000000-0008-0000-2100-00004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00000000-0008-0000-2100-00004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2" name="Text Box 2">
          <a:extLst>
            <a:ext uri="{FF2B5EF4-FFF2-40B4-BE49-F238E27FC236}">
              <a16:creationId xmlns:a16="http://schemas.microsoft.com/office/drawing/2014/main" id="{00000000-0008-0000-2100-00004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3" name="Text Box 8">
          <a:extLst>
            <a:ext uri="{FF2B5EF4-FFF2-40B4-BE49-F238E27FC236}">
              <a16:creationId xmlns:a16="http://schemas.microsoft.com/office/drawing/2014/main" id="{00000000-0008-0000-2100-000047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00000000-0008-0000-2100-00004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5" name="Text Box 2">
          <a:extLst>
            <a:ext uri="{FF2B5EF4-FFF2-40B4-BE49-F238E27FC236}">
              <a16:creationId xmlns:a16="http://schemas.microsoft.com/office/drawing/2014/main" id="{00000000-0008-0000-2100-00004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6" name="Text Box 3">
          <a:extLst>
            <a:ext uri="{FF2B5EF4-FFF2-40B4-BE49-F238E27FC236}">
              <a16:creationId xmlns:a16="http://schemas.microsoft.com/office/drawing/2014/main" id="{00000000-0008-0000-2100-00004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7" name="Text Box 4">
          <a:extLst>
            <a:ext uri="{FF2B5EF4-FFF2-40B4-BE49-F238E27FC236}">
              <a16:creationId xmlns:a16="http://schemas.microsoft.com/office/drawing/2014/main" id="{00000000-0008-0000-2100-00004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8" name="Text Box 5">
          <a:extLst>
            <a:ext uri="{FF2B5EF4-FFF2-40B4-BE49-F238E27FC236}">
              <a16:creationId xmlns:a16="http://schemas.microsoft.com/office/drawing/2014/main" id="{00000000-0008-0000-2100-00004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9" name="Text Box 6">
          <a:extLst>
            <a:ext uri="{FF2B5EF4-FFF2-40B4-BE49-F238E27FC236}">
              <a16:creationId xmlns:a16="http://schemas.microsoft.com/office/drawing/2014/main" id="{00000000-0008-0000-2100-00004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0" name="Text Box 8">
          <a:extLst>
            <a:ext uri="{FF2B5EF4-FFF2-40B4-BE49-F238E27FC236}">
              <a16:creationId xmlns:a16="http://schemas.microsoft.com/office/drawing/2014/main" id="{00000000-0008-0000-2100-00004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1" name="Text Box 9">
          <a:extLst>
            <a:ext uri="{FF2B5EF4-FFF2-40B4-BE49-F238E27FC236}">
              <a16:creationId xmlns:a16="http://schemas.microsoft.com/office/drawing/2014/main" id="{00000000-0008-0000-2100-00004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2" name="Text Box 10">
          <a:extLst>
            <a:ext uri="{FF2B5EF4-FFF2-40B4-BE49-F238E27FC236}">
              <a16:creationId xmlns:a16="http://schemas.microsoft.com/office/drawing/2014/main" id="{00000000-0008-0000-2100-00005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00000000-0008-0000-2100-000051020000}"/>
            </a:ext>
          </a:extLst>
        </xdr:cNvPr>
        <xdr:cNvSpPr txBox="1">
          <a:spLocks noChangeArrowheads="1"/>
        </xdr:cNvSpPr>
      </xdr:nvSpPr>
      <xdr:spPr bwMode="auto">
        <a:xfrm>
          <a:off x="1229783" y="8424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0000000-0008-0000-2100-00005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5" name="Text Box 2">
          <a:extLst>
            <a:ext uri="{FF2B5EF4-FFF2-40B4-BE49-F238E27FC236}">
              <a16:creationId xmlns:a16="http://schemas.microsoft.com/office/drawing/2014/main" id="{00000000-0008-0000-2100-00005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id="{00000000-0008-0000-2100-00005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7" name="Text Box 4">
          <a:extLst>
            <a:ext uri="{FF2B5EF4-FFF2-40B4-BE49-F238E27FC236}">
              <a16:creationId xmlns:a16="http://schemas.microsoft.com/office/drawing/2014/main" id="{00000000-0008-0000-2100-00005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8" name="Text Box 5">
          <a:extLst>
            <a:ext uri="{FF2B5EF4-FFF2-40B4-BE49-F238E27FC236}">
              <a16:creationId xmlns:a16="http://schemas.microsoft.com/office/drawing/2014/main" id="{00000000-0008-0000-2100-00005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599" name="Text Box 6">
          <a:extLst>
            <a:ext uri="{FF2B5EF4-FFF2-40B4-BE49-F238E27FC236}">
              <a16:creationId xmlns:a16="http://schemas.microsoft.com/office/drawing/2014/main" id="{00000000-0008-0000-2100-00005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0" name="Text Box 8">
          <a:extLst>
            <a:ext uri="{FF2B5EF4-FFF2-40B4-BE49-F238E27FC236}">
              <a16:creationId xmlns:a16="http://schemas.microsoft.com/office/drawing/2014/main" id="{00000000-0008-0000-2100-00005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1" name="Text Box 9">
          <a:extLst>
            <a:ext uri="{FF2B5EF4-FFF2-40B4-BE49-F238E27FC236}">
              <a16:creationId xmlns:a16="http://schemas.microsoft.com/office/drawing/2014/main" id="{00000000-0008-0000-2100-00005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2" name="Text Box 10">
          <a:extLst>
            <a:ext uri="{FF2B5EF4-FFF2-40B4-BE49-F238E27FC236}">
              <a16:creationId xmlns:a16="http://schemas.microsoft.com/office/drawing/2014/main" id="{00000000-0008-0000-2100-00005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00000000-0008-0000-2100-00005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4" name="Text Box 2">
          <a:extLst>
            <a:ext uri="{FF2B5EF4-FFF2-40B4-BE49-F238E27FC236}">
              <a16:creationId xmlns:a16="http://schemas.microsoft.com/office/drawing/2014/main" id="{00000000-0008-0000-2100-00005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00000000-0008-0000-2100-00005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6" name="Text Box 2">
          <a:extLst>
            <a:ext uri="{FF2B5EF4-FFF2-40B4-BE49-F238E27FC236}">
              <a16:creationId xmlns:a16="http://schemas.microsoft.com/office/drawing/2014/main" id="{00000000-0008-0000-2100-00005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id="{00000000-0008-0000-2100-00005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id="{00000000-0008-0000-2100-00006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09" name="Text Box 5">
          <a:extLst>
            <a:ext uri="{FF2B5EF4-FFF2-40B4-BE49-F238E27FC236}">
              <a16:creationId xmlns:a16="http://schemas.microsoft.com/office/drawing/2014/main" id="{00000000-0008-0000-2100-00006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0" name="Text Box 6">
          <a:extLst>
            <a:ext uri="{FF2B5EF4-FFF2-40B4-BE49-F238E27FC236}">
              <a16:creationId xmlns:a16="http://schemas.microsoft.com/office/drawing/2014/main" id="{00000000-0008-0000-2100-00006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100-00006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2" name="Text Box 9">
          <a:extLst>
            <a:ext uri="{FF2B5EF4-FFF2-40B4-BE49-F238E27FC236}">
              <a16:creationId xmlns:a16="http://schemas.microsoft.com/office/drawing/2014/main" id="{00000000-0008-0000-2100-00006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3" name="Text Box 10">
          <a:extLst>
            <a:ext uri="{FF2B5EF4-FFF2-40B4-BE49-F238E27FC236}">
              <a16:creationId xmlns:a16="http://schemas.microsoft.com/office/drawing/2014/main" id="{00000000-0008-0000-2100-00006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00000000-0008-0000-2100-00006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5" name="Text Box 2">
          <a:extLst>
            <a:ext uri="{FF2B5EF4-FFF2-40B4-BE49-F238E27FC236}">
              <a16:creationId xmlns:a16="http://schemas.microsoft.com/office/drawing/2014/main" id="{00000000-0008-0000-2100-00006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6" name="Text Box 8">
          <a:extLst>
            <a:ext uri="{FF2B5EF4-FFF2-40B4-BE49-F238E27FC236}">
              <a16:creationId xmlns:a16="http://schemas.microsoft.com/office/drawing/2014/main" id="{00000000-0008-0000-2100-000068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17" name="Text Box 8">
          <a:extLst>
            <a:ext uri="{FF2B5EF4-FFF2-40B4-BE49-F238E27FC236}">
              <a16:creationId xmlns:a16="http://schemas.microsoft.com/office/drawing/2014/main" id="{00000000-0008-0000-2100-000069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0000000-0008-0000-2100-00006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19" name="Text Box 2">
          <a:extLst>
            <a:ext uri="{FF2B5EF4-FFF2-40B4-BE49-F238E27FC236}">
              <a16:creationId xmlns:a16="http://schemas.microsoft.com/office/drawing/2014/main" id="{00000000-0008-0000-2100-00006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0" name="Text Box 3">
          <a:extLst>
            <a:ext uri="{FF2B5EF4-FFF2-40B4-BE49-F238E27FC236}">
              <a16:creationId xmlns:a16="http://schemas.microsoft.com/office/drawing/2014/main" id="{00000000-0008-0000-2100-00006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1" name="Text Box 4">
          <a:extLst>
            <a:ext uri="{FF2B5EF4-FFF2-40B4-BE49-F238E27FC236}">
              <a16:creationId xmlns:a16="http://schemas.microsoft.com/office/drawing/2014/main" id="{00000000-0008-0000-2100-00006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2" name="Text Box 5">
          <a:extLst>
            <a:ext uri="{FF2B5EF4-FFF2-40B4-BE49-F238E27FC236}">
              <a16:creationId xmlns:a16="http://schemas.microsoft.com/office/drawing/2014/main" id="{00000000-0008-0000-2100-00006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3" name="Text Box 6">
          <a:extLst>
            <a:ext uri="{FF2B5EF4-FFF2-40B4-BE49-F238E27FC236}">
              <a16:creationId xmlns:a16="http://schemas.microsoft.com/office/drawing/2014/main" id="{00000000-0008-0000-2100-00006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4" name="Text Box 8">
          <a:extLst>
            <a:ext uri="{FF2B5EF4-FFF2-40B4-BE49-F238E27FC236}">
              <a16:creationId xmlns:a16="http://schemas.microsoft.com/office/drawing/2014/main" id="{00000000-0008-0000-2100-00007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5" name="Text Box 9">
          <a:extLst>
            <a:ext uri="{FF2B5EF4-FFF2-40B4-BE49-F238E27FC236}">
              <a16:creationId xmlns:a16="http://schemas.microsoft.com/office/drawing/2014/main" id="{00000000-0008-0000-2100-00007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6" name="Text Box 10">
          <a:extLst>
            <a:ext uri="{FF2B5EF4-FFF2-40B4-BE49-F238E27FC236}">
              <a16:creationId xmlns:a16="http://schemas.microsoft.com/office/drawing/2014/main" id="{00000000-0008-0000-2100-00007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00000000-0008-0000-2100-00007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28" name="Text Box 2">
          <a:extLst>
            <a:ext uri="{FF2B5EF4-FFF2-40B4-BE49-F238E27FC236}">
              <a16:creationId xmlns:a16="http://schemas.microsoft.com/office/drawing/2014/main" id="{00000000-0008-0000-2100-00007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29" name="Text Box 8">
          <a:extLst>
            <a:ext uri="{FF2B5EF4-FFF2-40B4-BE49-F238E27FC236}">
              <a16:creationId xmlns:a16="http://schemas.microsoft.com/office/drawing/2014/main" id="{00000000-0008-0000-2100-000075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00000000-0008-0000-2100-00007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1" name="Text Box 2">
          <a:extLst>
            <a:ext uri="{FF2B5EF4-FFF2-40B4-BE49-F238E27FC236}">
              <a16:creationId xmlns:a16="http://schemas.microsoft.com/office/drawing/2014/main" id="{00000000-0008-0000-2100-00007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2" name="Text Box 3">
          <a:extLst>
            <a:ext uri="{FF2B5EF4-FFF2-40B4-BE49-F238E27FC236}">
              <a16:creationId xmlns:a16="http://schemas.microsoft.com/office/drawing/2014/main" id="{00000000-0008-0000-2100-00007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3" name="Text Box 4">
          <a:extLst>
            <a:ext uri="{FF2B5EF4-FFF2-40B4-BE49-F238E27FC236}">
              <a16:creationId xmlns:a16="http://schemas.microsoft.com/office/drawing/2014/main" id="{00000000-0008-0000-2100-00007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4" name="Text Box 5">
          <a:extLst>
            <a:ext uri="{FF2B5EF4-FFF2-40B4-BE49-F238E27FC236}">
              <a16:creationId xmlns:a16="http://schemas.microsoft.com/office/drawing/2014/main" id="{00000000-0008-0000-2100-00007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5" name="Text Box 6">
          <a:extLst>
            <a:ext uri="{FF2B5EF4-FFF2-40B4-BE49-F238E27FC236}">
              <a16:creationId xmlns:a16="http://schemas.microsoft.com/office/drawing/2014/main" id="{00000000-0008-0000-2100-00007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6" name="Text Box 8">
          <a:extLst>
            <a:ext uri="{FF2B5EF4-FFF2-40B4-BE49-F238E27FC236}">
              <a16:creationId xmlns:a16="http://schemas.microsoft.com/office/drawing/2014/main" id="{00000000-0008-0000-2100-00007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7" name="Text Box 9">
          <a:extLst>
            <a:ext uri="{FF2B5EF4-FFF2-40B4-BE49-F238E27FC236}">
              <a16:creationId xmlns:a16="http://schemas.microsoft.com/office/drawing/2014/main" id="{00000000-0008-0000-2100-00007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8" name="Text Box 10">
          <a:extLst>
            <a:ext uri="{FF2B5EF4-FFF2-40B4-BE49-F238E27FC236}">
              <a16:creationId xmlns:a16="http://schemas.microsoft.com/office/drawing/2014/main" id="{00000000-0008-0000-2100-00007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00000000-0008-0000-2100-00007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0" name="Text Box 2">
          <a:extLst>
            <a:ext uri="{FF2B5EF4-FFF2-40B4-BE49-F238E27FC236}">
              <a16:creationId xmlns:a16="http://schemas.microsoft.com/office/drawing/2014/main" id="{00000000-0008-0000-2100-00008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1" name="Text Box 8">
          <a:extLst>
            <a:ext uri="{FF2B5EF4-FFF2-40B4-BE49-F238E27FC236}">
              <a16:creationId xmlns:a16="http://schemas.microsoft.com/office/drawing/2014/main" id="{00000000-0008-0000-2100-000081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42" name="Text Box 8">
          <a:extLst>
            <a:ext uri="{FF2B5EF4-FFF2-40B4-BE49-F238E27FC236}">
              <a16:creationId xmlns:a16="http://schemas.microsoft.com/office/drawing/2014/main" id="{00000000-0008-0000-2100-000082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100-00008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100-00008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5" name="Text Box 3">
          <a:extLst>
            <a:ext uri="{FF2B5EF4-FFF2-40B4-BE49-F238E27FC236}">
              <a16:creationId xmlns:a16="http://schemas.microsoft.com/office/drawing/2014/main" id="{00000000-0008-0000-2100-00008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6" name="Text Box 4">
          <a:extLst>
            <a:ext uri="{FF2B5EF4-FFF2-40B4-BE49-F238E27FC236}">
              <a16:creationId xmlns:a16="http://schemas.microsoft.com/office/drawing/2014/main" id="{00000000-0008-0000-2100-00008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7" name="Text Box 5">
          <a:extLst>
            <a:ext uri="{FF2B5EF4-FFF2-40B4-BE49-F238E27FC236}">
              <a16:creationId xmlns:a16="http://schemas.microsoft.com/office/drawing/2014/main" id="{00000000-0008-0000-2100-00008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8" name="Text Box 6">
          <a:extLst>
            <a:ext uri="{FF2B5EF4-FFF2-40B4-BE49-F238E27FC236}">
              <a16:creationId xmlns:a16="http://schemas.microsoft.com/office/drawing/2014/main" id="{00000000-0008-0000-2100-00008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9" name="Text Box 8">
          <a:extLst>
            <a:ext uri="{FF2B5EF4-FFF2-40B4-BE49-F238E27FC236}">
              <a16:creationId xmlns:a16="http://schemas.microsoft.com/office/drawing/2014/main" id="{00000000-0008-0000-2100-00008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0" name="Text Box 9">
          <a:extLst>
            <a:ext uri="{FF2B5EF4-FFF2-40B4-BE49-F238E27FC236}">
              <a16:creationId xmlns:a16="http://schemas.microsoft.com/office/drawing/2014/main" id="{00000000-0008-0000-2100-00008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1" name="Text Box 10">
          <a:extLst>
            <a:ext uri="{FF2B5EF4-FFF2-40B4-BE49-F238E27FC236}">
              <a16:creationId xmlns:a16="http://schemas.microsoft.com/office/drawing/2014/main" id="{00000000-0008-0000-2100-00008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00000000-0008-0000-2100-00008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3" name="Text Box 2">
          <a:extLst>
            <a:ext uri="{FF2B5EF4-FFF2-40B4-BE49-F238E27FC236}">
              <a16:creationId xmlns:a16="http://schemas.microsoft.com/office/drawing/2014/main" id="{00000000-0008-0000-2100-00008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4" name="Text Box 8">
          <a:extLst>
            <a:ext uri="{FF2B5EF4-FFF2-40B4-BE49-F238E27FC236}">
              <a16:creationId xmlns:a16="http://schemas.microsoft.com/office/drawing/2014/main" id="{00000000-0008-0000-2100-00008E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00000000-0008-0000-2100-00008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6" name="Text Box 2">
          <a:extLst>
            <a:ext uri="{FF2B5EF4-FFF2-40B4-BE49-F238E27FC236}">
              <a16:creationId xmlns:a16="http://schemas.microsoft.com/office/drawing/2014/main" id="{00000000-0008-0000-2100-00009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7" name="Text Box 3">
          <a:extLst>
            <a:ext uri="{FF2B5EF4-FFF2-40B4-BE49-F238E27FC236}">
              <a16:creationId xmlns:a16="http://schemas.microsoft.com/office/drawing/2014/main" id="{00000000-0008-0000-2100-00009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8" name="Text Box 4">
          <a:extLst>
            <a:ext uri="{FF2B5EF4-FFF2-40B4-BE49-F238E27FC236}">
              <a16:creationId xmlns:a16="http://schemas.microsoft.com/office/drawing/2014/main" id="{00000000-0008-0000-2100-00009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9" name="Text Box 5">
          <a:extLst>
            <a:ext uri="{FF2B5EF4-FFF2-40B4-BE49-F238E27FC236}">
              <a16:creationId xmlns:a16="http://schemas.microsoft.com/office/drawing/2014/main" id="{00000000-0008-0000-2100-00009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0" name="Text Box 6">
          <a:extLst>
            <a:ext uri="{FF2B5EF4-FFF2-40B4-BE49-F238E27FC236}">
              <a16:creationId xmlns:a16="http://schemas.microsoft.com/office/drawing/2014/main" id="{00000000-0008-0000-2100-00009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1" name="Text Box 8">
          <a:extLst>
            <a:ext uri="{FF2B5EF4-FFF2-40B4-BE49-F238E27FC236}">
              <a16:creationId xmlns:a16="http://schemas.microsoft.com/office/drawing/2014/main" id="{00000000-0008-0000-2100-00009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2" name="Text Box 9">
          <a:extLst>
            <a:ext uri="{FF2B5EF4-FFF2-40B4-BE49-F238E27FC236}">
              <a16:creationId xmlns:a16="http://schemas.microsoft.com/office/drawing/2014/main" id="{00000000-0008-0000-2100-00009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3" name="Text Box 10">
          <a:extLst>
            <a:ext uri="{FF2B5EF4-FFF2-40B4-BE49-F238E27FC236}">
              <a16:creationId xmlns:a16="http://schemas.microsoft.com/office/drawing/2014/main" id="{00000000-0008-0000-2100-00009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00000000-0008-0000-2100-000098020000}"/>
            </a:ext>
          </a:extLst>
        </xdr:cNvPr>
        <xdr:cNvSpPr txBox="1">
          <a:spLocks noChangeArrowheads="1"/>
        </xdr:cNvSpPr>
      </xdr:nvSpPr>
      <xdr:spPr bwMode="auto">
        <a:xfrm>
          <a:off x="1229783" y="8995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00000000-0008-0000-2100-00009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6" name="Text Box 2">
          <a:extLst>
            <a:ext uri="{FF2B5EF4-FFF2-40B4-BE49-F238E27FC236}">
              <a16:creationId xmlns:a16="http://schemas.microsoft.com/office/drawing/2014/main" id="{00000000-0008-0000-2100-00009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7" name="Text Box 3">
          <a:extLst>
            <a:ext uri="{FF2B5EF4-FFF2-40B4-BE49-F238E27FC236}">
              <a16:creationId xmlns:a16="http://schemas.microsoft.com/office/drawing/2014/main" id="{00000000-0008-0000-2100-00009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8" name="Text Box 4">
          <a:extLst>
            <a:ext uri="{FF2B5EF4-FFF2-40B4-BE49-F238E27FC236}">
              <a16:creationId xmlns:a16="http://schemas.microsoft.com/office/drawing/2014/main" id="{00000000-0008-0000-2100-00009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69" name="Text Box 5">
          <a:extLst>
            <a:ext uri="{FF2B5EF4-FFF2-40B4-BE49-F238E27FC236}">
              <a16:creationId xmlns:a16="http://schemas.microsoft.com/office/drawing/2014/main" id="{00000000-0008-0000-2100-00009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0" name="Text Box 6">
          <a:extLst>
            <a:ext uri="{FF2B5EF4-FFF2-40B4-BE49-F238E27FC236}">
              <a16:creationId xmlns:a16="http://schemas.microsoft.com/office/drawing/2014/main" id="{00000000-0008-0000-2100-00009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1" name="Text Box 8">
          <a:extLst>
            <a:ext uri="{FF2B5EF4-FFF2-40B4-BE49-F238E27FC236}">
              <a16:creationId xmlns:a16="http://schemas.microsoft.com/office/drawing/2014/main" id="{00000000-0008-0000-2100-00009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2" name="Text Box 9">
          <a:extLst>
            <a:ext uri="{FF2B5EF4-FFF2-40B4-BE49-F238E27FC236}">
              <a16:creationId xmlns:a16="http://schemas.microsoft.com/office/drawing/2014/main" id="{00000000-0008-0000-2100-0000A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3" name="Text Box 10">
          <a:extLst>
            <a:ext uri="{FF2B5EF4-FFF2-40B4-BE49-F238E27FC236}">
              <a16:creationId xmlns:a16="http://schemas.microsoft.com/office/drawing/2014/main" id="{00000000-0008-0000-2100-0000A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00000000-0008-0000-2100-0000A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5" name="Text Box 2">
          <a:extLst>
            <a:ext uri="{FF2B5EF4-FFF2-40B4-BE49-F238E27FC236}">
              <a16:creationId xmlns:a16="http://schemas.microsoft.com/office/drawing/2014/main" id="{00000000-0008-0000-2100-0000A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00000000-0008-0000-2100-0000A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7" name="Text Box 2">
          <a:extLst>
            <a:ext uri="{FF2B5EF4-FFF2-40B4-BE49-F238E27FC236}">
              <a16:creationId xmlns:a16="http://schemas.microsoft.com/office/drawing/2014/main" id="{00000000-0008-0000-2100-0000A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8" name="Text Box 3">
          <a:extLst>
            <a:ext uri="{FF2B5EF4-FFF2-40B4-BE49-F238E27FC236}">
              <a16:creationId xmlns:a16="http://schemas.microsoft.com/office/drawing/2014/main" id="{00000000-0008-0000-2100-0000A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79" name="Text Box 4">
          <a:extLst>
            <a:ext uri="{FF2B5EF4-FFF2-40B4-BE49-F238E27FC236}">
              <a16:creationId xmlns:a16="http://schemas.microsoft.com/office/drawing/2014/main" id="{00000000-0008-0000-2100-0000A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0" name="Text Box 5">
          <a:extLst>
            <a:ext uri="{FF2B5EF4-FFF2-40B4-BE49-F238E27FC236}">
              <a16:creationId xmlns:a16="http://schemas.microsoft.com/office/drawing/2014/main" id="{00000000-0008-0000-2100-0000A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1" name="Text Box 6">
          <a:extLst>
            <a:ext uri="{FF2B5EF4-FFF2-40B4-BE49-F238E27FC236}">
              <a16:creationId xmlns:a16="http://schemas.microsoft.com/office/drawing/2014/main" id="{00000000-0008-0000-2100-0000A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100-0000A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3" name="Text Box 9">
          <a:extLst>
            <a:ext uri="{FF2B5EF4-FFF2-40B4-BE49-F238E27FC236}">
              <a16:creationId xmlns:a16="http://schemas.microsoft.com/office/drawing/2014/main" id="{00000000-0008-0000-2100-0000A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4" name="Text Box 10">
          <a:extLst>
            <a:ext uri="{FF2B5EF4-FFF2-40B4-BE49-F238E27FC236}">
              <a16:creationId xmlns:a16="http://schemas.microsoft.com/office/drawing/2014/main" id="{00000000-0008-0000-2100-0000A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00000000-0008-0000-2100-0000A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6" name="Text Box 2">
          <a:extLst>
            <a:ext uri="{FF2B5EF4-FFF2-40B4-BE49-F238E27FC236}">
              <a16:creationId xmlns:a16="http://schemas.microsoft.com/office/drawing/2014/main" id="{00000000-0008-0000-2100-0000A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00000000-0008-0000-2100-0000A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8" name="Text Box 2">
          <a:extLst>
            <a:ext uri="{FF2B5EF4-FFF2-40B4-BE49-F238E27FC236}">
              <a16:creationId xmlns:a16="http://schemas.microsoft.com/office/drawing/2014/main" id="{00000000-0008-0000-2100-0000B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89" name="Text Box 3">
          <a:extLst>
            <a:ext uri="{FF2B5EF4-FFF2-40B4-BE49-F238E27FC236}">
              <a16:creationId xmlns:a16="http://schemas.microsoft.com/office/drawing/2014/main" id="{00000000-0008-0000-2100-0000B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0" name="Text Box 4">
          <a:extLst>
            <a:ext uri="{FF2B5EF4-FFF2-40B4-BE49-F238E27FC236}">
              <a16:creationId xmlns:a16="http://schemas.microsoft.com/office/drawing/2014/main" id="{00000000-0008-0000-2100-0000B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1" name="Text Box 5">
          <a:extLst>
            <a:ext uri="{FF2B5EF4-FFF2-40B4-BE49-F238E27FC236}">
              <a16:creationId xmlns:a16="http://schemas.microsoft.com/office/drawing/2014/main" id="{00000000-0008-0000-2100-0000B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2" name="Text Box 6">
          <a:extLst>
            <a:ext uri="{FF2B5EF4-FFF2-40B4-BE49-F238E27FC236}">
              <a16:creationId xmlns:a16="http://schemas.microsoft.com/office/drawing/2014/main" id="{00000000-0008-0000-2100-0000B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3" name="Text Box 8">
          <a:extLst>
            <a:ext uri="{FF2B5EF4-FFF2-40B4-BE49-F238E27FC236}">
              <a16:creationId xmlns:a16="http://schemas.microsoft.com/office/drawing/2014/main" id="{00000000-0008-0000-2100-0000B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4" name="Text Box 9">
          <a:extLst>
            <a:ext uri="{FF2B5EF4-FFF2-40B4-BE49-F238E27FC236}">
              <a16:creationId xmlns:a16="http://schemas.microsoft.com/office/drawing/2014/main" id="{00000000-0008-0000-2100-0000B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5" name="Text Box 10">
          <a:extLst>
            <a:ext uri="{FF2B5EF4-FFF2-40B4-BE49-F238E27FC236}">
              <a16:creationId xmlns:a16="http://schemas.microsoft.com/office/drawing/2014/main" id="{00000000-0008-0000-2100-0000B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00000000-0008-0000-2100-0000B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7" name="Text Box 2">
          <a:extLst>
            <a:ext uri="{FF2B5EF4-FFF2-40B4-BE49-F238E27FC236}">
              <a16:creationId xmlns:a16="http://schemas.microsoft.com/office/drawing/2014/main" id="{00000000-0008-0000-2100-0000B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0000000-0008-0000-2100-0000B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699" name="Text Box 2">
          <a:extLst>
            <a:ext uri="{FF2B5EF4-FFF2-40B4-BE49-F238E27FC236}">
              <a16:creationId xmlns:a16="http://schemas.microsoft.com/office/drawing/2014/main" id="{00000000-0008-0000-2100-0000B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0" name="Text Box 3">
          <a:extLst>
            <a:ext uri="{FF2B5EF4-FFF2-40B4-BE49-F238E27FC236}">
              <a16:creationId xmlns:a16="http://schemas.microsoft.com/office/drawing/2014/main" id="{00000000-0008-0000-2100-0000B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1" name="Text Box 4">
          <a:extLst>
            <a:ext uri="{FF2B5EF4-FFF2-40B4-BE49-F238E27FC236}">
              <a16:creationId xmlns:a16="http://schemas.microsoft.com/office/drawing/2014/main" id="{00000000-0008-0000-2100-0000B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2" name="Text Box 5">
          <a:extLst>
            <a:ext uri="{FF2B5EF4-FFF2-40B4-BE49-F238E27FC236}">
              <a16:creationId xmlns:a16="http://schemas.microsoft.com/office/drawing/2014/main" id="{00000000-0008-0000-2100-0000B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3" name="Text Box 6">
          <a:extLst>
            <a:ext uri="{FF2B5EF4-FFF2-40B4-BE49-F238E27FC236}">
              <a16:creationId xmlns:a16="http://schemas.microsoft.com/office/drawing/2014/main" id="{00000000-0008-0000-2100-0000B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4" name="Text Box 8">
          <a:extLst>
            <a:ext uri="{FF2B5EF4-FFF2-40B4-BE49-F238E27FC236}">
              <a16:creationId xmlns:a16="http://schemas.microsoft.com/office/drawing/2014/main" id="{00000000-0008-0000-2100-0000C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5" name="Text Box 9">
          <a:extLst>
            <a:ext uri="{FF2B5EF4-FFF2-40B4-BE49-F238E27FC236}">
              <a16:creationId xmlns:a16="http://schemas.microsoft.com/office/drawing/2014/main" id="{00000000-0008-0000-2100-0000C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6" name="Text Box 10">
          <a:extLst>
            <a:ext uri="{FF2B5EF4-FFF2-40B4-BE49-F238E27FC236}">
              <a16:creationId xmlns:a16="http://schemas.microsoft.com/office/drawing/2014/main" id="{00000000-0008-0000-2100-0000C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00000000-0008-0000-2100-0000C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8" name="Text Box 2">
          <a:extLst>
            <a:ext uri="{FF2B5EF4-FFF2-40B4-BE49-F238E27FC236}">
              <a16:creationId xmlns:a16="http://schemas.microsoft.com/office/drawing/2014/main" id="{00000000-0008-0000-2100-0000C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0000000-0008-0000-2100-0000C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0" name="Text Box 2">
          <a:extLst>
            <a:ext uri="{FF2B5EF4-FFF2-40B4-BE49-F238E27FC236}">
              <a16:creationId xmlns:a16="http://schemas.microsoft.com/office/drawing/2014/main" id="{00000000-0008-0000-2100-0000C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1" name="Text Box 3">
          <a:extLst>
            <a:ext uri="{FF2B5EF4-FFF2-40B4-BE49-F238E27FC236}">
              <a16:creationId xmlns:a16="http://schemas.microsoft.com/office/drawing/2014/main" id="{00000000-0008-0000-2100-0000C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2" name="Text Box 4">
          <a:extLst>
            <a:ext uri="{FF2B5EF4-FFF2-40B4-BE49-F238E27FC236}">
              <a16:creationId xmlns:a16="http://schemas.microsoft.com/office/drawing/2014/main" id="{00000000-0008-0000-2100-0000C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3" name="Text Box 5">
          <a:extLst>
            <a:ext uri="{FF2B5EF4-FFF2-40B4-BE49-F238E27FC236}">
              <a16:creationId xmlns:a16="http://schemas.microsoft.com/office/drawing/2014/main" id="{00000000-0008-0000-2100-0000C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4" name="Text Box 6">
          <a:extLst>
            <a:ext uri="{FF2B5EF4-FFF2-40B4-BE49-F238E27FC236}">
              <a16:creationId xmlns:a16="http://schemas.microsoft.com/office/drawing/2014/main" id="{00000000-0008-0000-2100-0000C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5" name="Text Box 8">
          <a:extLst>
            <a:ext uri="{FF2B5EF4-FFF2-40B4-BE49-F238E27FC236}">
              <a16:creationId xmlns:a16="http://schemas.microsoft.com/office/drawing/2014/main" id="{00000000-0008-0000-2100-0000C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6" name="Text Box 9">
          <a:extLst>
            <a:ext uri="{FF2B5EF4-FFF2-40B4-BE49-F238E27FC236}">
              <a16:creationId xmlns:a16="http://schemas.microsoft.com/office/drawing/2014/main" id="{00000000-0008-0000-2100-0000C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7" name="Text Box 10">
          <a:extLst>
            <a:ext uri="{FF2B5EF4-FFF2-40B4-BE49-F238E27FC236}">
              <a16:creationId xmlns:a16="http://schemas.microsoft.com/office/drawing/2014/main" id="{00000000-0008-0000-2100-0000C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00000000-0008-0000-2100-0000C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9" name="Text Box 2">
          <a:extLst>
            <a:ext uri="{FF2B5EF4-FFF2-40B4-BE49-F238E27FC236}">
              <a16:creationId xmlns:a16="http://schemas.microsoft.com/office/drawing/2014/main" id="{00000000-0008-0000-2100-0000C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00000000-0008-0000-2100-0000D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2">
          <a:extLst>
            <a:ext uri="{FF2B5EF4-FFF2-40B4-BE49-F238E27FC236}">
              <a16:creationId xmlns:a16="http://schemas.microsoft.com/office/drawing/2014/main" id="{00000000-0008-0000-2100-0000D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3">
          <a:extLst>
            <a:ext uri="{FF2B5EF4-FFF2-40B4-BE49-F238E27FC236}">
              <a16:creationId xmlns:a16="http://schemas.microsoft.com/office/drawing/2014/main" id="{00000000-0008-0000-2100-0000D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4">
          <a:extLst>
            <a:ext uri="{FF2B5EF4-FFF2-40B4-BE49-F238E27FC236}">
              <a16:creationId xmlns:a16="http://schemas.microsoft.com/office/drawing/2014/main" id="{00000000-0008-0000-2100-0000D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5">
          <a:extLst>
            <a:ext uri="{FF2B5EF4-FFF2-40B4-BE49-F238E27FC236}">
              <a16:creationId xmlns:a16="http://schemas.microsoft.com/office/drawing/2014/main" id="{00000000-0008-0000-2100-0000D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6">
          <a:extLst>
            <a:ext uri="{FF2B5EF4-FFF2-40B4-BE49-F238E27FC236}">
              <a16:creationId xmlns:a16="http://schemas.microsoft.com/office/drawing/2014/main" id="{00000000-0008-0000-2100-0000D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8">
          <a:extLst>
            <a:ext uri="{FF2B5EF4-FFF2-40B4-BE49-F238E27FC236}">
              <a16:creationId xmlns:a16="http://schemas.microsoft.com/office/drawing/2014/main" id="{00000000-0008-0000-2100-0000D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9">
          <a:extLst>
            <a:ext uri="{FF2B5EF4-FFF2-40B4-BE49-F238E27FC236}">
              <a16:creationId xmlns:a16="http://schemas.microsoft.com/office/drawing/2014/main" id="{00000000-0008-0000-2100-0000D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10">
          <a:extLst>
            <a:ext uri="{FF2B5EF4-FFF2-40B4-BE49-F238E27FC236}">
              <a16:creationId xmlns:a16="http://schemas.microsoft.com/office/drawing/2014/main" id="{00000000-0008-0000-2100-0000D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00000000-0008-0000-2100-0000D902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0" name="Text Box 8">
          <a:extLst>
            <a:ext uri="{FF2B5EF4-FFF2-40B4-BE49-F238E27FC236}">
              <a16:creationId xmlns:a16="http://schemas.microsoft.com/office/drawing/2014/main" id="{00000000-0008-0000-2100-0000DA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31" name="Text Box 8">
          <a:extLst>
            <a:ext uri="{FF2B5EF4-FFF2-40B4-BE49-F238E27FC236}">
              <a16:creationId xmlns:a16="http://schemas.microsoft.com/office/drawing/2014/main" id="{00000000-0008-0000-2100-0000DB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0000000-0008-0000-2100-0000D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3" name="Text Box 2">
          <a:extLst>
            <a:ext uri="{FF2B5EF4-FFF2-40B4-BE49-F238E27FC236}">
              <a16:creationId xmlns:a16="http://schemas.microsoft.com/office/drawing/2014/main" id="{00000000-0008-0000-2100-0000D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4" name="Text Box 3">
          <a:extLst>
            <a:ext uri="{FF2B5EF4-FFF2-40B4-BE49-F238E27FC236}">
              <a16:creationId xmlns:a16="http://schemas.microsoft.com/office/drawing/2014/main" id="{00000000-0008-0000-2100-0000D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5" name="Text Box 4">
          <a:extLst>
            <a:ext uri="{FF2B5EF4-FFF2-40B4-BE49-F238E27FC236}">
              <a16:creationId xmlns:a16="http://schemas.microsoft.com/office/drawing/2014/main" id="{00000000-0008-0000-2100-0000D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6" name="Text Box 5">
          <a:extLst>
            <a:ext uri="{FF2B5EF4-FFF2-40B4-BE49-F238E27FC236}">
              <a16:creationId xmlns:a16="http://schemas.microsoft.com/office/drawing/2014/main" id="{00000000-0008-0000-2100-0000E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7" name="Text Box 6">
          <a:extLst>
            <a:ext uri="{FF2B5EF4-FFF2-40B4-BE49-F238E27FC236}">
              <a16:creationId xmlns:a16="http://schemas.microsoft.com/office/drawing/2014/main" id="{00000000-0008-0000-2100-0000E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8" name="Text Box 8">
          <a:extLst>
            <a:ext uri="{FF2B5EF4-FFF2-40B4-BE49-F238E27FC236}">
              <a16:creationId xmlns:a16="http://schemas.microsoft.com/office/drawing/2014/main" id="{00000000-0008-0000-2100-0000E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9" name="Text Box 9">
          <a:extLst>
            <a:ext uri="{FF2B5EF4-FFF2-40B4-BE49-F238E27FC236}">
              <a16:creationId xmlns:a16="http://schemas.microsoft.com/office/drawing/2014/main" id="{00000000-0008-0000-2100-0000E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0" name="Text Box 10">
          <a:extLst>
            <a:ext uri="{FF2B5EF4-FFF2-40B4-BE49-F238E27FC236}">
              <a16:creationId xmlns:a16="http://schemas.microsoft.com/office/drawing/2014/main" id="{00000000-0008-0000-2100-0000E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0000000-0008-0000-2100-0000E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2" name="Text Box 2">
          <a:extLst>
            <a:ext uri="{FF2B5EF4-FFF2-40B4-BE49-F238E27FC236}">
              <a16:creationId xmlns:a16="http://schemas.microsoft.com/office/drawing/2014/main" id="{00000000-0008-0000-2100-0000E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43" name="Text Box 8">
          <a:extLst>
            <a:ext uri="{FF2B5EF4-FFF2-40B4-BE49-F238E27FC236}">
              <a16:creationId xmlns:a16="http://schemas.microsoft.com/office/drawing/2014/main" id="{00000000-0008-0000-2100-0000E7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00000-0008-0000-2100-0000E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5" name="Text Box 2">
          <a:extLst>
            <a:ext uri="{FF2B5EF4-FFF2-40B4-BE49-F238E27FC236}">
              <a16:creationId xmlns:a16="http://schemas.microsoft.com/office/drawing/2014/main" id="{00000000-0008-0000-2100-0000E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6" name="Text Box 3">
          <a:extLst>
            <a:ext uri="{FF2B5EF4-FFF2-40B4-BE49-F238E27FC236}">
              <a16:creationId xmlns:a16="http://schemas.microsoft.com/office/drawing/2014/main" id="{00000000-0008-0000-2100-0000E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7" name="Text Box 4">
          <a:extLst>
            <a:ext uri="{FF2B5EF4-FFF2-40B4-BE49-F238E27FC236}">
              <a16:creationId xmlns:a16="http://schemas.microsoft.com/office/drawing/2014/main" id="{00000000-0008-0000-2100-0000E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8" name="Text Box 5">
          <a:extLst>
            <a:ext uri="{FF2B5EF4-FFF2-40B4-BE49-F238E27FC236}">
              <a16:creationId xmlns:a16="http://schemas.microsoft.com/office/drawing/2014/main" id="{00000000-0008-0000-2100-0000E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6">
          <a:extLst>
            <a:ext uri="{FF2B5EF4-FFF2-40B4-BE49-F238E27FC236}">
              <a16:creationId xmlns:a16="http://schemas.microsoft.com/office/drawing/2014/main" id="{00000000-0008-0000-2100-0000E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8">
          <a:extLst>
            <a:ext uri="{FF2B5EF4-FFF2-40B4-BE49-F238E27FC236}">
              <a16:creationId xmlns:a16="http://schemas.microsoft.com/office/drawing/2014/main" id="{00000000-0008-0000-2100-0000E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9">
          <a:extLst>
            <a:ext uri="{FF2B5EF4-FFF2-40B4-BE49-F238E27FC236}">
              <a16:creationId xmlns:a16="http://schemas.microsoft.com/office/drawing/2014/main" id="{00000000-0008-0000-2100-0000E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10">
          <a:extLst>
            <a:ext uri="{FF2B5EF4-FFF2-40B4-BE49-F238E27FC236}">
              <a16:creationId xmlns:a16="http://schemas.microsoft.com/office/drawing/2014/main" id="{00000000-0008-0000-2100-0000F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00000000-0008-0000-2100-0000F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2">
          <a:extLst>
            <a:ext uri="{FF2B5EF4-FFF2-40B4-BE49-F238E27FC236}">
              <a16:creationId xmlns:a16="http://schemas.microsoft.com/office/drawing/2014/main" id="{00000000-0008-0000-2100-0000F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100-0000F3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56" name="Text Box 8">
          <a:extLst>
            <a:ext uri="{FF2B5EF4-FFF2-40B4-BE49-F238E27FC236}">
              <a16:creationId xmlns:a16="http://schemas.microsoft.com/office/drawing/2014/main" id="{00000000-0008-0000-2100-0000F402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00000000-0008-0000-2100-0000F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2">
          <a:extLst>
            <a:ext uri="{FF2B5EF4-FFF2-40B4-BE49-F238E27FC236}">
              <a16:creationId xmlns:a16="http://schemas.microsoft.com/office/drawing/2014/main" id="{00000000-0008-0000-2100-0000F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3">
          <a:extLst>
            <a:ext uri="{FF2B5EF4-FFF2-40B4-BE49-F238E27FC236}">
              <a16:creationId xmlns:a16="http://schemas.microsoft.com/office/drawing/2014/main" id="{00000000-0008-0000-2100-0000F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0" name="Text Box 4">
          <a:extLst>
            <a:ext uri="{FF2B5EF4-FFF2-40B4-BE49-F238E27FC236}">
              <a16:creationId xmlns:a16="http://schemas.microsoft.com/office/drawing/2014/main" id="{00000000-0008-0000-2100-0000F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1" name="Text Box 5">
          <a:extLst>
            <a:ext uri="{FF2B5EF4-FFF2-40B4-BE49-F238E27FC236}">
              <a16:creationId xmlns:a16="http://schemas.microsoft.com/office/drawing/2014/main" id="{00000000-0008-0000-2100-0000F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2" name="Text Box 6">
          <a:extLst>
            <a:ext uri="{FF2B5EF4-FFF2-40B4-BE49-F238E27FC236}">
              <a16:creationId xmlns:a16="http://schemas.microsoft.com/office/drawing/2014/main" id="{00000000-0008-0000-2100-0000F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3" name="Text Box 8">
          <a:extLst>
            <a:ext uri="{FF2B5EF4-FFF2-40B4-BE49-F238E27FC236}">
              <a16:creationId xmlns:a16="http://schemas.microsoft.com/office/drawing/2014/main" id="{00000000-0008-0000-2100-0000F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4" name="Text Box 9">
          <a:extLst>
            <a:ext uri="{FF2B5EF4-FFF2-40B4-BE49-F238E27FC236}">
              <a16:creationId xmlns:a16="http://schemas.microsoft.com/office/drawing/2014/main" id="{00000000-0008-0000-2100-0000F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5" name="Text Box 10">
          <a:extLst>
            <a:ext uri="{FF2B5EF4-FFF2-40B4-BE49-F238E27FC236}">
              <a16:creationId xmlns:a16="http://schemas.microsoft.com/office/drawing/2014/main" id="{00000000-0008-0000-2100-0000F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00000000-0008-0000-2100-0000F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7" name="Text Box 2">
          <a:extLst>
            <a:ext uri="{FF2B5EF4-FFF2-40B4-BE49-F238E27FC236}">
              <a16:creationId xmlns:a16="http://schemas.microsoft.com/office/drawing/2014/main" id="{00000000-0008-0000-2100-0000F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68" name="Text Box 8">
          <a:extLst>
            <a:ext uri="{FF2B5EF4-FFF2-40B4-BE49-F238E27FC236}">
              <a16:creationId xmlns:a16="http://schemas.microsoft.com/office/drawing/2014/main" id="{00000000-0008-0000-2100-000000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100-000001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0" name="Text Box 2">
          <a:extLst>
            <a:ext uri="{FF2B5EF4-FFF2-40B4-BE49-F238E27FC236}">
              <a16:creationId xmlns:a16="http://schemas.microsoft.com/office/drawing/2014/main" id="{00000000-0008-0000-2100-000002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1" name="Text Box 3">
          <a:extLst>
            <a:ext uri="{FF2B5EF4-FFF2-40B4-BE49-F238E27FC236}">
              <a16:creationId xmlns:a16="http://schemas.microsoft.com/office/drawing/2014/main" id="{00000000-0008-0000-2100-000003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2" name="Text Box 4">
          <a:extLst>
            <a:ext uri="{FF2B5EF4-FFF2-40B4-BE49-F238E27FC236}">
              <a16:creationId xmlns:a16="http://schemas.microsoft.com/office/drawing/2014/main" id="{00000000-0008-0000-2100-000004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3" name="Text Box 5">
          <a:extLst>
            <a:ext uri="{FF2B5EF4-FFF2-40B4-BE49-F238E27FC236}">
              <a16:creationId xmlns:a16="http://schemas.microsoft.com/office/drawing/2014/main" id="{00000000-0008-0000-2100-000005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4" name="Text Box 6">
          <a:extLst>
            <a:ext uri="{FF2B5EF4-FFF2-40B4-BE49-F238E27FC236}">
              <a16:creationId xmlns:a16="http://schemas.microsoft.com/office/drawing/2014/main" id="{00000000-0008-0000-2100-000006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5" name="Text Box 8">
          <a:extLst>
            <a:ext uri="{FF2B5EF4-FFF2-40B4-BE49-F238E27FC236}">
              <a16:creationId xmlns:a16="http://schemas.microsoft.com/office/drawing/2014/main" id="{00000000-0008-0000-2100-000007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6" name="Text Box 9">
          <a:extLst>
            <a:ext uri="{FF2B5EF4-FFF2-40B4-BE49-F238E27FC236}">
              <a16:creationId xmlns:a16="http://schemas.microsoft.com/office/drawing/2014/main" id="{00000000-0008-0000-2100-000008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7" name="Text Box 10">
          <a:extLst>
            <a:ext uri="{FF2B5EF4-FFF2-40B4-BE49-F238E27FC236}">
              <a16:creationId xmlns:a16="http://schemas.microsoft.com/office/drawing/2014/main" id="{00000000-0008-0000-2100-000009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0000000-0008-0000-2100-00000A03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0000000-0008-0000-2100-00000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0" name="Text Box 2">
          <a:extLst>
            <a:ext uri="{FF2B5EF4-FFF2-40B4-BE49-F238E27FC236}">
              <a16:creationId xmlns:a16="http://schemas.microsoft.com/office/drawing/2014/main" id="{00000000-0008-0000-2100-00000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1" name="Text Box 3">
          <a:extLst>
            <a:ext uri="{FF2B5EF4-FFF2-40B4-BE49-F238E27FC236}">
              <a16:creationId xmlns:a16="http://schemas.microsoft.com/office/drawing/2014/main" id="{00000000-0008-0000-2100-00000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2" name="Text Box 4">
          <a:extLst>
            <a:ext uri="{FF2B5EF4-FFF2-40B4-BE49-F238E27FC236}">
              <a16:creationId xmlns:a16="http://schemas.microsoft.com/office/drawing/2014/main" id="{00000000-0008-0000-2100-00000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3" name="Text Box 5">
          <a:extLst>
            <a:ext uri="{FF2B5EF4-FFF2-40B4-BE49-F238E27FC236}">
              <a16:creationId xmlns:a16="http://schemas.microsoft.com/office/drawing/2014/main" id="{00000000-0008-0000-2100-00000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4" name="Text Box 6">
          <a:extLst>
            <a:ext uri="{FF2B5EF4-FFF2-40B4-BE49-F238E27FC236}">
              <a16:creationId xmlns:a16="http://schemas.microsoft.com/office/drawing/2014/main" id="{00000000-0008-0000-2100-00001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5" name="Text Box 8">
          <a:extLst>
            <a:ext uri="{FF2B5EF4-FFF2-40B4-BE49-F238E27FC236}">
              <a16:creationId xmlns:a16="http://schemas.microsoft.com/office/drawing/2014/main" id="{00000000-0008-0000-2100-00001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6" name="Text Box 9">
          <a:extLst>
            <a:ext uri="{FF2B5EF4-FFF2-40B4-BE49-F238E27FC236}">
              <a16:creationId xmlns:a16="http://schemas.microsoft.com/office/drawing/2014/main" id="{00000000-0008-0000-2100-00001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7" name="Text Box 10">
          <a:extLst>
            <a:ext uri="{FF2B5EF4-FFF2-40B4-BE49-F238E27FC236}">
              <a16:creationId xmlns:a16="http://schemas.microsoft.com/office/drawing/2014/main" id="{00000000-0008-0000-2100-00001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00000000-0008-0000-2100-00001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89" name="Text Box 2">
          <a:extLst>
            <a:ext uri="{FF2B5EF4-FFF2-40B4-BE49-F238E27FC236}">
              <a16:creationId xmlns:a16="http://schemas.microsoft.com/office/drawing/2014/main" id="{00000000-0008-0000-2100-00001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0000000-0008-0000-2100-00001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1" name="Text Box 2">
          <a:extLst>
            <a:ext uri="{FF2B5EF4-FFF2-40B4-BE49-F238E27FC236}">
              <a16:creationId xmlns:a16="http://schemas.microsoft.com/office/drawing/2014/main" id="{00000000-0008-0000-2100-00001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2" name="Text Box 3">
          <a:extLst>
            <a:ext uri="{FF2B5EF4-FFF2-40B4-BE49-F238E27FC236}">
              <a16:creationId xmlns:a16="http://schemas.microsoft.com/office/drawing/2014/main" id="{00000000-0008-0000-2100-00001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3" name="Text Box 4">
          <a:extLst>
            <a:ext uri="{FF2B5EF4-FFF2-40B4-BE49-F238E27FC236}">
              <a16:creationId xmlns:a16="http://schemas.microsoft.com/office/drawing/2014/main" id="{00000000-0008-0000-2100-00001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4" name="Text Box 5">
          <a:extLst>
            <a:ext uri="{FF2B5EF4-FFF2-40B4-BE49-F238E27FC236}">
              <a16:creationId xmlns:a16="http://schemas.microsoft.com/office/drawing/2014/main" id="{00000000-0008-0000-2100-00001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5" name="Text Box 6">
          <a:extLst>
            <a:ext uri="{FF2B5EF4-FFF2-40B4-BE49-F238E27FC236}">
              <a16:creationId xmlns:a16="http://schemas.microsoft.com/office/drawing/2014/main" id="{00000000-0008-0000-2100-00001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100-00001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7" name="Text Box 9">
          <a:extLst>
            <a:ext uri="{FF2B5EF4-FFF2-40B4-BE49-F238E27FC236}">
              <a16:creationId xmlns:a16="http://schemas.microsoft.com/office/drawing/2014/main" id="{00000000-0008-0000-2100-00001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8" name="Text Box 10">
          <a:extLst>
            <a:ext uri="{FF2B5EF4-FFF2-40B4-BE49-F238E27FC236}">
              <a16:creationId xmlns:a16="http://schemas.microsoft.com/office/drawing/2014/main" id="{00000000-0008-0000-2100-00001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00000000-0008-0000-2100-00001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0" name="Text Box 2">
          <a:extLst>
            <a:ext uri="{FF2B5EF4-FFF2-40B4-BE49-F238E27FC236}">
              <a16:creationId xmlns:a16="http://schemas.microsoft.com/office/drawing/2014/main" id="{00000000-0008-0000-2100-00002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00000000-0008-0000-2100-00002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2" name="Text Box 2">
          <a:extLst>
            <a:ext uri="{FF2B5EF4-FFF2-40B4-BE49-F238E27FC236}">
              <a16:creationId xmlns:a16="http://schemas.microsoft.com/office/drawing/2014/main" id="{00000000-0008-0000-2100-00002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3" name="Text Box 3">
          <a:extLst>
            <a:ext uri="{FF2B5EF4-FFF2-40B4-BE49-F238E27FC236}">
              <a16:creationId xmlns:a16="http://schemas.microsoft.com/office/drawing/2014/main" id="{00000000-0008-0000-2100-00002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4" name="Text Box 4">
          <a:extLst>
            <a:ext uri="{FF2B5EF4-FFF2-40B4-BE49-F238E27FC236}">
              <a16:creationId xmlns:a16="http://schemas.microsoft.com/office/drawing/2014/main" id="{00000000-0008-0000-2100-00002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5" name="Text Box 5">
          <a:extLst>
            <a:ext uri="{FF2B5EF4-FFF2-40B4-BE49-F238E27FC236}">
              <a16:creationId xmlns:a16="http://schemas.microsoft.com/office/drawing/2014/main" id="{00000000-0008-0000-2100-00002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6" name="Text Box 6">
          <a:extLst>
            <a:ext uri="{FF2B5EF4-FFF2-40B4-BE49-F238E27FC236}">
              <a16:creationId xmlns:a16="http://schemas.microsoft.com/office/drawing/2014/main" id="{00000000-0008-0000-2100-00002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7" name="Text Box 8">
          <a:extLst>
            <a:ext uri="{FF2B5EF4-FFF2-40B4-BE49-F238E27FC236}">
              <a16:creationId xmlns:a16="http://schemas.microsoft.com/office/drawing/2014/main" id="{00000000-0008-0000-2100-00002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8" name="Text Box 9">
          <a:extLst>
            <a:ext uri="{FF2B5EF4-FFF2-40B4-BE49-F238E27FC236}">
              <a16:creationId xmlns:a16="http://schemas.microsoft.com/office/drawing/2014/main" id="{00000000-0008-0000-2100-00002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09" name="Text Box 10">
          <a:extLst>
            <a:ext uri="{FF2B5EF4-FFF2-40B4-BE49-F238E27FC236}">
              <a16:creationId xmlns:a16="http://schemas.microsoft.com/office/drawing/2014/main" id="{00000000-0008-0000-2100-00002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00000000-0008-0000-2100-00002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1" name="Text Box 2">
          <a:extLst>
            <a:ext uri="{FF2B5EF4-FFF2-40B4-BE49-F238E27FC236}">
              <a16:creationId xmlns:a16="http://schemas.microsoft.com/office/drawing/2014/main" id="{00000000-0008-0000-2100-00002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00000000-0008-0000-2100-00002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3" name="Text Box 2">
          <a:extLst>
            <a:ext uri="{FF2B5EF4-FFF2-40B4-BE49-F238E27FC236}">
              <a16:creationId xmlns:a16="http://schemas.microsoft.com/office/drawing/2014/main" id="{00000000-0008-0000-2100-00002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4" name="Text Box 3">
          <a:extLst>
            <a:ext uri="{FF2B5EF4-FFF2-40B4-BE49-F238E27FC236}">
              <a16:creationId xmlns:a16="http://schemas.microsoft.com/office/drawing/2014/main" id="{00000000-0008-0000-2100-00002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5" name="Text Box 4">
          <a:extLst>
            <a:ext uri="{FF2B5EF4-FFF2-40B4-BE49-F238E27FC236}">
              <a16:creationId xmlns:a16="http://schemas.microsoft.com/office/drawing/2014/main" id="{00000000-0008-0000-2100-00002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6" name="Text Box 5">
          <a:extLst>
            <a:ext uri="{FF2B5EF4-FFF2-40B4-BE49-F238E27FC236}">
              <a16:creationId xmlns:a16="http://schemas.microsoft.com/office/drawing/2014/main" id="{00000000-0008-0000-2100-00003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7" name="Text Box 6">
          <a:extLst>
            <a:ext uri="{FF2B5EF4-FFF2-40B4-BE49-F238E27FC236}">
              <a16:creationId xmlns:a16="http://schemas.microsoft.com/office/drawing/2014/main" id="{00000000-0008-0000-2100-00003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8" name="Text Box 8">
          <a:extLst>
            <a:ext uri="{FF2B5EF4-FFF2-40B4-BE49-F238E27FC236}">
              <a16:creationId xmlns:a16="http://schemas.microsoft.com/office/drawing/2014/main" id="{00000000-0008-0000-2100-00003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9" name="Text Box 9">
          <a:extLst>
            <a:ext uri="{FF2B5EF4-FFF2-40B4-BE49-F238E27FC236}">
              <a16:creationId xmlns:a16="http://schemas.microsoft.com/office/drawing/2014/main" id="{00000000-0008-0000-2100-00003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0" name="Text Box 10">
          <a:extLst>
            <a:ext uri="{FF2B5EF4-FFF2-40B4-BE49-F238E27FC236}">
              <a16:creationId xmlns:a16="http://schemas.microsoft.com/office/drawing/2014/main" id="{00000000-0008-0000-2100-00003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0000000-0008-0000-2100-00003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2" name="Text Box 2">
          <a:extLst>
            <a:ext uri="{FF2B5EF4-FFF2-40B4-BE49-F238E27FC236}">
              <a16:creationId xmlns:a16="http://schemas.microsoft.com/office/drawing/2014/main" id="{00000000-0008-0000-2100-00003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00000000-0008-0000-2100-00003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4" name="Text Box 2">
          <a:extLst>
            <a:ext uri="{FF2B5EF4-FFF2-40B4-BE49-F238E27FC236}">
              <a16:creationId xmlns:a16="http://schemas.microsoft.com/office/drawing/2014/main" id="{00000000-0008-0000-2100-00003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5" name="Text Box 3">
          <a:extLst>
            <a:ext uri="{FF2B5EF4-FFF2-40B4-BE49-F238E27FC236}">
              <a16:creationId xmlns:a16="http://schemas.microsoft.com/office/drawing/2014/main" id="{00000000-0008-0000-2100-00003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6" name="Text Box 4">
          <a:extLst>
            <a:ext uri="{FF2B5EF4-FFF2-40B4-BE49-F238E27FC236}">
              <a16:creationId xmlns:a16="http://schemas.microsoft.com/office/drawing/2014/main" id="{00000000-0008-0000-2100-00003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7" name="Text Box 5">
          <a:extLst>
            <a:ext uri="{FF2B5EF4-FFF2-40B4-BE49-F238E27FC236}">
              <a16:creationId xmlns:a16="http://schemas.microsoft.com/office/drawing/2014/main" id="{00000000-0008-0000-2100-00003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8" name="Text Box 6">
          <a:extLst>
            <a:ext uri="{FF2B5EF4-FFF2-40B4-BE49-F238E27FC236}">
              <a16:creationId xmlns:a16="http://schemas.microsoft.com/office/drawing/2014/main" id="{00000000-0008-0000-2100-00003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9" name="Text Box 8">
          <a:extLst>
            <a:ext uri="{FF2B5EF4-FFF2-40B4-BE49-F238E27FC236}">
              <a16:creationId xmlns:a16="http://schemas.microsoft.com/office/drawing/2014/main" id="{00000000-0008-0000-2100-00003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0" name="Text Box 9">
          <a:extLst>
            <a:ext uri="{FF2B5EF4-FFF2-40B4-BE49-F238E27FC236}">
              <a16:creationId xmlns:a16="http://schemas.microsoft.com/office/drawing/2014/main" id="{00000000-0008-0000-2100-00003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1" name="Text Box 10">
          <a:extLst>
            <a:ext uri="{FF2B5EF4-FFF2-40B4-BE49-F238E27FC236}">
              <a16:creationId xmlns:a16="http://schemas.microsoft.com/office/drawing/2014/main" id="{00000000-0008-0000-2100-00003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00000000-0008-0000-2100-00004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3" name="Text Box 2">
          <a:extLst>
            <a:ext uri="{FF2B5EF4-FFF2-40B4-BE49-F238E27FC236}">
              <a16:creationId xmlns:a16="http://schemas.microsoft.com/office/drawing/2014/main" id="{00000000-0008-0000-2100-00004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00000000-0008-0000-2100-00004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5" name="Text Box 2">
          <a:extLst>
            <a:ext uri="{FF2B5EF4-FFF2-40B4-BE49-F238E27FC236}">
              <a16:creationId xmlns:a16="http://schemas.microsoft.com/office/drawing/2014/main" id="{00000000-0008-0000-2100-00004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6" name="Text Box 3">
          <a:extLst>
            <a:ext uri="{FF2B5EF4-FFF2-40B4-BE49-F238E27FC236}">
              <a16:creationId xmlns:a16="http://schemas.microsoft.com/office/drawing/2014/main" id="{00000000-0008-0000-2100-00004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7" name="Text Box 4">
          <a:extLst>
            <a:ext uri="{FF2B5EF4-FFF2-40B4-BE49-F238E27FC236}">
              <a16:creationId xmlns:a16="http://schemas.microsoft.com/office/drawing/2014/main" id="{00000000-0008-0000-2100-00004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8" name="Text Box 5">
          <a:extLst>
            <a:ext uri="{FF2B5EF4-FFF2-40B4-BE49-F238E27FC236}">
              <a16:creationId xmlns:a16="http://schemas.microsoft.com/office/drawing/2014/main" id="{00000000-0008-0000-2100-00004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9" name="Text Box 6">
          <a:extLst>
            <a:ext uri="{FF2B5EF4-FFF2-40B4-BE49-F238E27FC236}">
              <a16:creationId xmlns:a16="http://schemas.microsoft.com/office/drawing/2014/main" id="{00000000-0008-0000-2100-00004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0" name="Text Box 8">
          <a:extLst>
            <a:ext uri="{FF2B5EF4-FFF2-40B4-BE49-F238E27FC236}">
              <a16:creationId xmlns:a16="http://schemas.microsoft.com/office/drawing/2014/main" id="{00000000-0008-0000-2100-00004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1" name="Text Box 9">
          <a:extLst>
            <a:ext uri="{FF2B5EF4-FFF2-40B4-BE49-F238E27FC236}">
              <a16:creationId xmlns:a16="http://schemas.microsoft.com/office/drawing/2014/main" id="{00000000-0008-0000-2100-00004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2" name="Text Box 10">
          <a:extLst>
            <a:ext uri="{FF2B5EF4-FFF2-40B4-BE49-F238E27FC236}">
              <a16:creationId xmlns:a16="http://schemas.microsoft.com/office/drawing/2014/main" id="{00000000-0008-0000-2100-00004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00000000-0008-0000-2100-00004B03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14300" cy="285750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 txBox="1">
          <a:spLocks noChangeArrowheads="1"/>
        </xdr:cNvSpPr>
      </xdr:nvSpPr>
      <xdr:spPr bwMode="auto">
        <a:xfrm>
          <a:off x="5486400" y="9334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</xdr:row>
      <xdr:rowOff>0</xdr:rowOff>
    </xdr:from>
    <xdr:ext cx="114300" cy="285750"/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 txBox="1">
          <a:spLocks noChangeArrowheads="1"/>
        </xdr:cNvSpPr>
      </xdr:nvSpPr>
      <xdr:spPr bwMode="auto">
        <a:xfrm>
          <a:off x="5486400" y="990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</xdr:row>
      <xdr:rowOff>0</xdr:rowOff>
    </xdr:from>
    <xdr:ext cx="114300" cy="28575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SpPr txBox="1">
          <a:spLocks noChangeArrowheads="1"/>
        </xdr:cNvSpPr>
      </xdr:nvSpPr>
      <xdr:spPr bwMode="auto">
        <a:xfrm>
          <a:off x="54864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114300" cy="285750"/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>
          <a:spLocks noChangeArrowheads="1"/>
        </xdr:cNvSpPr>
      </xdr:nvSpPr>
      <xdr:spPr bwMode="auto">
        <a:xfrm>
          <a:off x="54864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38</xdr:row>
      <xdr:rowOff>0</xdr:rowOff>
    </xdr:from>
    <xdr:ext cx="114300" cy="285750"/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SpPr txBox="1">
          <a:spLocks noChangeArrowheads="1"/>
        </xdr:cNvSpPr>
      </xdr:nvSpPr>
      <xdr:spPr bwMode="auto">
        <a:xfrm>
          <a:off x="26670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</xdr:row>
      <xdr:rowOff>0</xdr:rowOff>
    </xdr:from>
    <xdr:ext cx="114300" cy="285750"/>
    <xdr:sp macro="" textlink="">
      <xdr:nvSpPr>
        <xdr:cNvPr id="19" name="Text Box 8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SpPr txBox="1">
          <a:spLocks noChangeArrowheads="1"/>
        </xdr:cNvSpPr>
      </xdr:nvSpPr>
      <xdr:spPr bwMode="auto">
        <a:xfrm>
          <a:off x="5486400" y="590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</xdr:row>
      <xdr:rowOff>0</xdr:rowOff>
    </xdr:from>
    <xdr:ext cx="114300" cy="285750"/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SpPr txBox="1">
          <a:spLocks noChangeArrowheads="1"/>
        </xdr:cNvSpPr>
      </xdr:nvSpPr>
      <xdr:spPr bwMode="auto">
        <a:xfrm>
          <a:off x="54864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2" name="Text Box 8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6" name="Text Box 4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7" name="Text Box 5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8" name="Text Box 6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29" name="Text Box 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0" name="Text Box 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1" name="Text Box 1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</xdr:row>
      <xdr:rowOff>0</xdr:rowOff>
    </xdr:from>
    <xdr:ext cx="114300" cy="285750"/>
    <xdr:sp macro="" textlink="">
      <xdr:nvSpPr>
        <xdr:cNvPr id="34" name="Text Box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SpPr txBox="1">
          <a:spLocks noChangeArrowheads="1"/>
        </xdr:cNvSpPr>
      </xdr:nvSpPr>
      <xdr:spPr bwMode="auto">
        <a:xfrm>
          <a:off x="5486400" y="628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8" name="Text Box 4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39" name="Text Box 5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0" name="Text Box 6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1" name="Text Box 8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2" name="Text Box 9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3" name="Text Box 10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00000000-0008-0000-2200-00002C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00000000-0008-0000-2200-00002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47" name="Text Box 14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2200-000030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0000000-0008-0000-2200-000031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id="{00000000-0008-0000-2200-000032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1" name="Text Box 8">
          <a:extLst>
            <a:ext uri="{FF2B5EF4-FFF2-40B4-BE49-F238E27FC236}">
              <a16:creationId xmlns:a16="http://schemas.microsoft.com/office/drawing/2014/main" id="{00000000-0008-0000-2200-000033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52" name="Text Box 8">
          <a:extLst>
            <a:ext uri="{FF2B5EF4-FFF2-40B4-BE49-F238E27FC236}">
              <a16:creationId xmlns:a16="http://schemas.microsoft.com/office/drawing/2014/main" id="{00000000-0008-0000-2200-000034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53" name="Text Box 8">
          <a:extLst>
            <a:ext uri="{FF2B5EF4-FFF2-40B4-BE49-F238E27FC236}">
              <a16:creationId xmlns:a16="http://schemas.microsoft.com/office/drawing/2014/main" id="{00000000-0008-0000-2200-000035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4" name="Text Box 8">
          <a:extLst>
            <a:ext uri="{FF2B5EF4-FFF2-40B4-BE49-F238E27FC236}">
              <a16:creationId xmlns:a16="http://schemas.microsoft.com/office/drawing/2014/main" id="{00000000-0008-0000-2200-00003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5" name="Text Box 8">
          <a:extLst>
            <a:ext uri="{FF2B5EF4-FFF2-40B4-BE49-F238E27FC236}">
              <a16:creationId xmlns:a16="http://schemas.microsoft.com/office/drawing/2014/main" id="{00000000-0008-0000-2200-00003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2200-00003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0000000-0008-0000-2200-00003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8" name="Text Box 3">
          <a:extLst>
            <a:ext uri="{FF2B5EF4-FFF2-40B4-BE49-F238E27FC236}">
              <a16:creationId xmlns:a16="http://schemas.microsoft.com/office/drawing/2014/main" id="{00000000-0008-0000-2200-00003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59" name="Text Box 4">
          <a:extLst>
            <a:ext uri="{FF2B5EF4-FFF2-40B4-BE49-F238E27FC236}">
              <a16:creationId xmlns:a16="http://schemas.microsoft.com/office/drawing/2014/main" id="{00000000-0008-0000-2200-00003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id="{00000000-0008-0000-2200-00003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1" name="Text Box 6">
          <a:extLst>
            <a:ext uri="{FF2B5EF4-FFF2-40B4-BE49-F238E27FC236}">
              <a16:creationId xmlns:a16="http://schemas.microsoft.com/office/drawing/2014/main" id="{00000000-0008-0000-2200-00003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2" name="Text Box 8">
          <a:extLst>
            <a:ext uri="{FF2B5EF4-FFF2-40B4-BE49-F238E27FC236}">
              <a16:creationId xmlns:a16="http://schemas.microsoft.com/office/drawing/2014/main" id="{00000000-0008-0000-2200-00003E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3" name="Text Box 9">
          <a:extLst>
            <a:ext uri="{FF2B5EF4-FFF2-40B4-BE49-F238E27FC236}">
              <a16:creationId xmlns:a16="http://schemas.microsoft.com/office/drawing/2014/main" id="{00000000-0008-0000-2200-00003F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4" name="Text Box 10">
          <a:extLst>
            <a:ext uri="{FF2B5EF4-FFF2-40B4-BE49-F238E27FC236}">
              <a16:creationId xmlns:a16="http://schemas.microsoft.com/office/drawing/2014/main" id="{00000000-0008-0000-2200-000040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2200-000041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00000000-0008-0000-2200-00004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67" name="Text Box 8">
          <a:extLst>
            <a:ext uri="{FF2B5EF4-FFF2-40B4-BE49-F238E27FC236}">
              <a16:creationId xmlns:a16="http://schemas.microsoft.com/office/drawing/2014/main" id="{00000000-0008-0000-2200-000043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2200-000044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00000000-0008-0000-2200-000045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0" name="Text Box 3">
          <a:extLst>
            <a:ext uri="{FF2B5EF4-FFF2-40B4-BE49-F238E27FC236}">
              <a16:creationId xmlns:a16="http://schemas.microsoft.com/office/drawing/2014/main" id="{00000000-0008-0000-2200-000046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1" name="Text Box 4">
          <a:extLst>
            <a:ext uri="{FF2B5EF4-FFF2-40B4-BE49-F238E27FC236}">
              <a16:creationId xmlns:a16="http://schemas.microsoft.com/office/drawing/2014/main" id="{00000000-0008-0000-2200-000047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2" name="Text Box 5">
          <a:extLst>
            <a:ext uri="{FF2B5EF4-FFF2-40B4-BE49-F238E27FC236}">
              <a16:creationId xmlns:a16="http://schemas.microsoft.com/office/drawing/2014/main" id="{00000000-0008-0000-2200-000048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0000000-0008-0000-2200-000049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4" name="Text Box 8">
          <a:extLst>
            <a:ext uri="{FF2B5EF4-FFF2-40B4-BE49-F238E27FC236}">
              <a16:creationId xmlns:a16="http://schemas.microsoft.com/office/drawing/2014/main" id="{00000000-0008-0000-2200-00004A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5" name="Text Box 9">
          <a:extLst>
            <a:ext uri="{FF2B5EF4-FFF2-40B4-BE49-F238E27FC236}">
              <a16:creationId xmlns:a16="http://schemas.microsoft.com/office/drawing/2014/main" id="{00000000-0008-0000-2200-00004B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48</xdr:row>
      <xdr:rowOff>0</xdr:rowOff>
    </xdr:from>
    <xdr:ext cx="114300" cy="285750"/>
    <xdr:sp macro="" textlink="">
      <xdr:nvSpPr>
        <xdr:cNvPr id="76" name="Text Box 10">
          <a:extLst>
            <a:ext uri="{FF2B5EF4-FFF2-40B4-BE49-F238E27FC236}">
              <a16:creationId xmlns:a16="http://schemas.microsoft.com/office/drawing/2014/main" id="{00000000-0008-0000-2200-00004C000000}"/>
            </a:ext>
          </a:extLst>
        </xdr:cNvPr>
        <xdr:cNvSpPr txBox="1">
          <a:spLocks noChangeArrowheads="1"/>
        </xdr:cNvSpPr>
      </xdr:nvSpPr>
      <xdr:spPr bwMode="auto">
        <a:xfrm>
          <a:off x="54864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</xdr:row>
      <xdr:rowOff>0</xdr:rowOff>
    </xdr:from>
    <xdr:ext cx="114300" cy="285750"/>
    <xdr:sp macro="" textlink="">
      <xdr:nvSpPr>
        <xdr:cNvPr id="77" name="Text Box 11">
          <a:extLst>
            <a:ext uri="{FF2B5EF4-FFF2-40B4-BE49-F238E27FC236}">
              <a16:creationId xmlns:a16="http://schemas.microsoft.com/office/drawing/2014/main" id="{00000000-0008-0000-2200-00004D000000}"/>
            </a:ext>
          </a:extLst>
        </xdr:cNvPr>
        <xdr:cNvSpPr txBox="1">
          <a:spLocks noChangeArrowheads="1"/>
        </xdr:cNvSpPr>
      </xdr:nvSpPr>
      <xdr:spPr bwMode="auto">
        <a:xfrm>
          <a:off x="54864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0</xdr:colOff>
      <xdr:row>50</xdr:row>
      <xdr:rowOff>111125</xdr:rowOff>
    </xdr:from>
    <xdr:ext cx="114300" cy="285750"/>
    <xdr:sp macro="" textlink="">
      <xdr:nvSpPr>
        <xdr:cNvPr id="78" name="Text Box 12">
          <a:extLst>
            <a:ext uri="{FF2B5EF4-FFF2-40B4-BE49-F238E27FC236}">
              <a16:creationId xmlns:a16="http://schemas.microsoft.com/office/drawing/2014/main" id="{00000000-0008-0000-2200-00004E000000}"/>
            </a:ext>
          </a:extLst>
        </xdr:cNvPr>
        <xdr:cNvSpPr txBox="1">
          <a:spLocks noChangeArrowheads="1"/>
        </xdr:cNvSpPr>
      </xdr:nvSpPr>
      <xdr:spPr bwMode="auto">
        <a:xfrm>
          <a:off x="6705600" y="96361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79" name="Text Box 13">
          <a:extLst>
            <a:ext uri="{FF2B5EF4-FFF2-40B4-BE49-F238E27FC236}">
              <a16:creationId xmlns:a16="http://schemas.microsoft.com/office/drawing/2014/main" id="{00000000-0008-0000-2200-00004F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14300" cy="285750"/>
    <xdr:sp macro="" textlink="">
      <xdr:nvSpPr>
        <xdr:cNvPr id="80" name="Text Box 14">
          <a:extLst>
            <a:ext uri="{FF2B5EF4-FFF2-40B4-BE49-F238E27FC236}">
              <a16:creationId xmlns:a16="http://schemas.microsoft.com/office/drawing/2014/main" id="{00000000-0008-0000-2200-000050000000}"/>
            </a:ext>
          </a:extLst>
        </xdr:cNvPr>
        <xdr:cNvSpPr txBox="1">
          <a:spLocks noChangeArrowheads="1"/>
        </xdr:cNvSpPr>
      </xdr:nvSpPr>
      <xdr:spPr bwMode="auto">
        <a:xfrm>
          <a:off x="54864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</xdr:row>
      <xdr:rowOff>0</xdr:rowOff>
    </xdr:from>
    <xdr:ext cx="114300" cy="285750"/>
    <xdr:sp macro="" textlink="">
      <xdr:nvSpPr>
        <xdr:cNvPr id="81" name="Text Box 8">
          <a:extLst>
            <a:ext uri="{FF2B5EF4-FFF2-40B4-BE49-F238E27FC236}">
              <a16:creationId xmlns:a16="http://schemas.microsoft.com/office/drawing/2014/main" id="{00000000-0008-0000-2200-000051000000}"/>
            </a:ext>
          </a:extLst>
        </xdr:cNvPr>
        <xdr:cNvSpPr txBox="1">
          <a:spLocks noChangeArrowheads="1"/>
        </xdr:cNvSpPr>
      </xdr:nvSpPr>
      <xdr:spPr bwMode="auto">
        <a:xfrm>
          <a:off x="54864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2" name="Text Box 8">
          <a:extLst>
            <a:ext uri="{FF2B5EF4-FFF2-40B4-BE49-F238E27FC236}">
              <a16:creationId xmlns:a16="http://schemas.microsoft.com/office/drawing/2014/main" id="{00000000-0008-0000-2200-000052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14300" cy="285750"/>
    <xdr:sp macro="" textlink="">
      <xdr:nvSpPr>
        <xdr:cNvPr id="83" name="Text Box 8">
          <a:extLst>
            <a:ext uri="{FF2B5EF4-FFF2-40B4-BE49-F238E27FC236}">
              <a16:creationId xmlns:a16="http://schemas.microsoft.com/office/drawing/2014/main" id="{00000000-0008-0000-2200-000053000000}"/>
            </a:ext>
          </a:extLst>
        </xdr:cNvPr>
        <xdr:cNvSpPr txBox="1">
          <a:spLocks noChangeArrowheads="1"/>
        </xdr:cNvSpPr>
      </xdr:nvSpPr>
      <xdr:spPr bwMode="auto">
        <a:xfrm>
          <a:off x="5486400" y="6096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</xdr:row>
      <xdr:rowOff>0</xdr:rowOff>
    </xdr:from>
    <xdr:ext cx="114300" cy="285750"/>
    <xdr:sp macro="" textlink="">
      <xdr:nvSpPr>
        <xdr:cNvPr id="84" name="Text Box 8">
          <a:extLst>
            <a:ext uri="{FF2B5EF4-FFF2-40B4-BE49-F238E27FC236}">
              <a16:creationId xmlns:a16="http://schemas.microsoft.com/office/drawing/2014/main" id="{00000000-0008-0000-2200-000054000000}"/>
            </a:ext>
          </a:extLst>
        </xdr:cNvPr>
        <xdr:cNvSpPr txBox="1">
          <a:spLocks noChangeArrowheads="1"/>
        </xdr:cNvSpPr>
      </xdr:nvSpPr>
      <xdr:spPr bwMode="auto">
        <a:xfrm>
          <a:off x="5486400" y="419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2200-000055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6" name="Text Box 8">
          <a:extLst>
            <a:ext uri="{FF2B5EF4-FFF2-40B4-BE49-F238E27FC236}">
              <a16:creationId xmlns:a16="http://schemas.microsoft.com/office/drawing/2014/main" id="{00000000-0008-0000-2200-000056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2200-000057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00000000-0008-0000-2200-000058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00000000-0008-0000-2200-000059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id="{00000000-0008-0000-2200-00005A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1" name="Text Box 5">
          <a:extLst>
            <a:ext uri="{FF2B5EF4-FFF2-40B4-BE49-F238E27FC236}">
              <a16:creationId xmlns:a16="http://schemas.microsoft.com/office/drawing/2014/main" id="{00000000-0008-0000-2200-00005B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2" name="Text Box 6">
          <a:extLst>
            <a:ext uri="{FF2B5EF4-FFF2-40B4-BE49-F238E27FC236}">
              <a16:creationId xmlns:a16="http://schemas.microsoft.com/office/drawing/2014/main" id="{00000000-0008-0000-2200-00005C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</xdr:row>
      <xdr:rowOff>0</xdr:rowOff>
    </xdr:from>
    <xdr:ext cx="114300" cy="285750"/>
    <xdr:sp macro="" textlink="">
      <xdr:nvSpPr>
        <xdr:cNvPr id="93" name="Text Box 8">
          <a:extLst>
            <a:ext uri="{FF2B5EF4-FFF2-40B4-BE49-F238E27FC236}">
              <a16:creationId xmlns:a16="http://schemas.microsoft.com/office/drawing/2014/main" id="{00000000-0008-0000-2200-00005D000000}"/>
            </a:ext>
          </a:extLst>
        </xdr:cNvPr>
        <xdr:cNvSpPr txBox="1">
          <a:spLocks noChangeArrowheads="1"/>
        </xdr:cNvSpPr>
      </xdr:nvSpPr>
      <xdr:spPr bwMode="auto">
        <a:xfrm>
          <a:off x="5486400" y="4381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</xdr:row>
      <xdr:rowOff>0</xdr:rowOff>
    </xdr:from>
    <xdr:ext cx="114300" cy="285750"/>
    <xdr:sp macro="" textlink="">
      <xdr:nvSpPr>
        <xdr:cNvPr id="98" name="Text Box 8">
          <a:extLst>
            <a:ext uri="{FF2B5EF4-FFF2-40B4-BE49-F238E27FC236}">
              <a16:creationId xmlns:a16="http://schemas.microsoft.com/office/drawing/2014/main" id="{00000000-0008-0000-2200-000062000000}"/>
            </a:ext>
          </a:extLst>
        </xdr:cNvPr>
        <xdr:cNvSpPr txBox="1">
          <a:spLocks noChangeArrowheads="1"/>
        </xdr:cNvSpPr>
      </xdr:nvSpPr>
      <xdr:spPr bwMode="auto">
        <a:xfrm>
          <a:off x="5486400" y="647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99" name="Text Box 13">
          <a:extLst>
            <a:ext uri="{FF2B5EF4-FFF2-40B4-BE49-F238E27FC236}">
              <a16:creationId xmlns:a16="http://schemas.microsoft.com/office/drawing/2014/main" id="{00000000-0008-0000-2200-000063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51</xdr:row>
      <xdr:rowOff>0</xdr:rowOff>
    </xdr:from>
    <xdr:ext cx="114300" cy="285750"/>
    <xdr:sp macro="" textlink="">
      <xdr:nvSpPr>
        <xdr:cNvPr id="100" name="Text Box 14">
          <a:extLst>
            <a:ext uri="{FF2B5EF4-FFF2-40B4-BE49-F238E27FC236}">
              <a16:creationId xmlns:a16="http://schemas.microsoft.com/office/drawing/2014/main" id="{00000000-0008-0000-2200-000064000000}"/>
            </a:ext>
          </a:extLst>
        </xdr:cNvPr>
        <xdr:cNvSpPr txBox="1">
          <a:spLocks noChangeArrowheads="1"/>
        </xdr:cNvSpPr>
      </xdr:nvSpPr>
      <xdr:spPr bwMode="auto">
        <a:xfrm>
          <a:off x="54864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0000000-0008-0000-2200-000065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00000000-0008-0000-2200-000066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3" name="Text Box 3">
          <a:extLst>
            <a:ext uri="{FF2B5EF4-FFF2-40B4-BE49-F238E27FC236}">
              <a16:creationId xmlns:a16="http://schemas.microsoft.com/office/drawing/2014/main" id="{00000000-0008-0000-2200-000067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id="{00000000-0008-0000-2200-000068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id="{00000000-0008-0000-2200-000069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id="{00000000-0008-0000-2200-00006A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7" name="Text Box 8">
          <a:extLst>
            <a:ext uri="{FF2B5EF4-FFF2-40B4-BE49-F238E27FC236}">
              <a16:creationId xmlns:a16="http://schemas.microsoft.com/office/drawing/2014/main" id="{00000000-0008-0000-2200-00006B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8" name="Text Box 9">
          <a:extLst>
            <a:ext uri="{FF2B5EF4-FFF2-40B4-BE49-F238E27FC236}">
              <a16:creationId xmlns:a16="http://schemas.microsoft.com/office/drawing/2014/main" id="{00000000-0008-0000-2200-00006C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09" name="Text Box 10">
          <a:extLst>
            <a:ext uri="{FF2B5EF4-FFF2-40B4-BE49-F238E27FC236}">
              <a16:creationId xmlns:a16="http://schemas.microsoft.com/office/drawing/2014/main" id="{00000000-0008-0000-2200-00006D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10" name="Text Box 11">
          <a:extLst>
            <a:ext uri="{FF2B5EF4-FFF2-40B4-BE49-F238E27FC236}">
              <a16:creationId xmlns:a16="http://schemas.microsoft.com/office/drawing/2014/main" id="{00000000-0008-0000-2200-00006E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111" name="Text Box 12">
          <a:extLst>
            <a:ext uri="{FF2B5EF4-FFF2-40B4-BE49-F238E27FC236}">
              <a16:creationId xmlns:a16="http://schemas.microsoft.com/office/drawing/2014/main" id="{00000000-0008-0000-2200-00006F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2" name="Text Box 13">
          <a:extLst>
            <a:ext uri="{FF2B5EF4-FFF2-40B4-BE49-F238E27FC236}">
              <a16:creationId xmlns:a16="http://schemas.microsoft.com/office/drawing/2014/main" id="{00000000-0008-0000-2200-000070000000}"/>
            </a:ext>
          </a:extLst>
        </xdr:cNvPr>
        <xdr:cNvSpPr txBox="1">
          <a:spLocks noChangeArrowheads="1"/>
        </xdr:cNvSpPr>
      </xdr:nvSpPr>
      <xdr:spPr bwMode="auto">
        <a:xfrm>
          <a:off x="1219200" y="1485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13" name="Text Box 14">
          <a:extLst>
            <a:ext uri="{FF2B5EF4-FFF2-40B4-BE49-F238E27FC236}">
              <a16:creationId xmlns:a16="http://schemas.microsoft.com/office/drawing/2014/main" id="{00000000-0008-0000-2200-000071000000}"/>
            </a:ext>
          </a:extLst>
        </xdr:cNvPr>
        <xdr:cNvSpPr txBox="1">
          <a:spLocks noChangeArrowheads="1"/>
        </xdr:cNvSpPr>
      </xdr:nvSpPr>
      <xdr:spPr bwMode="auto">
        <a:xfrm>
          <a:off x="1219200" y="1485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00000000-0008-0000-2200-000072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00000000-0008-0000-2200-000073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116" name="Text Box 8">
          <a:extLst>
            <a:ext uri="{FF2B5EF4-FFF2-40B4-BE49-F238E27FC236}">
              <a16:creationId xmlns:a16="http://schemas.microsoft.com/office/drawing/2014/main" id="{00000000-0008-0000-2200-000074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17" name="Text Box 8">
          <a:extLst>
            <a:ext uri="{FF2B5EF4-FFF2-40B4-BE49-F238E27FC236}">
              <a16:creationId xmlns:a16="http://schemas.microsoft.com/office/drawing/2014/main" id="{00000000-0008-0000-2200-00007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118" name="Text Box 8">
          <a:extLst>
            <a:ext uri="{FF2B5EF4-FFF2-40B4-BE49-F238E27FC236}">
              <a16:creationId xmlns:a16="http://schemas.microsoft.com/office/drawing/2014/main" id="{00000000-0008-0000-2200-000076000000}"/>
            </a:ext>
          </a:extLst>
        </xdr:cNvPr>
        <xdr:cNvSpPr txBox="1">
          <a:spLocks noChangeArrowheads="1"/>
        </xdr:cNvSpPr>
      </xdr:nvSpPr>
      <xdr:spPr bwMode="auto">
        <a:xfrm>
          <a:off x="1390650" y="12649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21</xdr:row>
      <xdr:rowOff>0</xdr:rowOff>
    </xdr:from>
    <xdr:ext cx="114300" cy="285750"/>
    <xdr:sp macro="" textlink="">
      <xdr:nvSpPr>
        <xdr:cNvPr id="119" name="Text Box 8">
          <a:extLst>
            <a:ext uri="{FF2B5EF4-FFF2-40B4-BE49-F238E27FC236}">
              <a16:creationId xmlns:a16="http://schemas.microsoft.com/office/drawing/2014/main" id="{00000000-0008-0000-2200-000077000000}"/>
            </a:ext>
          </a:extLst>
        </xdr:cNvPr>
        <xdr:cNvSpPr txBox="1">
          <a:spLocks noChangeArrowheads="1"/>
        </xdr:cNvSpPr>
      </xdr:nvSpPr>
      <xdr:spPr bwMode="auto">
        <a:xfrm>
          <a:off x="1219200" y="400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19050</xdr:colOff>
      <xdr:row>72</xdr:row>
      <xdr:rowOff>0</xdr:rowOff>
    </xdr:from>
    <xdr:ext cx="114300" cy="285750"/>
    <xdr:sp macro="" textlink="">
      <xdr:nvSpPr>
        <xdr:cNvPr id="120" name="Text Box 8">
          <a:extLst>
            <a:ext uri="{FF2B5EF4-FFF2-40B4-BE49-F238E27FC236}">
              <a16:creationId xmlns:a16="http://schemas.microsoft.com/office/drawing/2014/main" id="{00000000-0008-0000-2200-000078000000}"/>
            </a:ext>
          </a:extLst>
        </xdr:cNvPr>
        <xdr:cNvSpPr txBox="1">
          <a:spLocks noChangeArrowheads="1"/>
        </xdr:cNvSpPr>
      </xdr:nvSpPr>
      <xdr:spPr bwMode="auto">
        <a:xfrm>
          <a:off x="3676650" y="138207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1" name="Text Box 8">
          <a:extLst>
            <a:ext uri="{FF2B5EF4-FFF2-40B4-BE49-F238E27FC236}">
              <a16:creationId xmlns:a16="http://schemas.microsoft.com/office/drawing/2014/main" id="{00000000-0008-0000-2200-000079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00000000-0008-0000-2200-00007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00000000-0008-0000-2200-00007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4" name="Text Box 3">
          <a:extLst>
            <a:ext uri="{FF2B5EF4-FFF2-40B4-BE49-F238E27FC236}">
              <a16:creationId xmlns:a16="http://schemas.microsoft.com/office/drawing/2014/main" id="{00000000-0008-0000-2200-00007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5" name="Text Box 4">
          <a:extLst>
            <a:ext uri="{FF2B5EF4-FFF2-40B4-BE49-F238E27FC236}">
              <a16:creationId xmlns:a16="http://schemas.microsoft.com/office/drawing/2014/main" id="{00000000-0008-0000-2200-00007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6" name="Text Box 5">
          <a:extLst>
            <a:ext uri="{FF2B5EF4-FFF2-40B4-BE49-F238E27FC236}">
              <a16:creationId xmlns:a16="http://schemas.microsoft.com/office/drawing/2014/main" id="{00000000-0008-0000-2200-00007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7" name="Text Box 6">
          <a:extLst>
            <a:ext uri="{FF2B5EF4-FFF2-40B4-BE49-F238E27FC236}">
              <a16:creationId xmlns:a16="http://schemas.microsoft.com/office/drawing/2014/main" id="{00000000-0008-0000-2200-00007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8" name="Text Box 8">
          <a:extLst>
            <a:ext uri="{FF2B5EF4-FFF2-40B4-BE49-F238E27FC236}">
              <a16:creationId xmlns:a16="http://schemas.microsoft.com/office/drawing/2014/main" id="{00000000-0008-0000-2200-00008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29" name="Text Box 9">
          <a:extLst>
            <a:ext uri="{FF2B5EF4-FFF2-40B4-BE49-F238E27FC236}">
              <a16:creationId xmlns:a16="http://schemas.microsoft.com/office/drawing/2014/main" id="{00000000-0008-0000-2200-00008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0" name="Text Box 10">
          <a:extLst>
            <a:ext uri="{FF2B5EF4-FFF2-40B4-BE49-F238E27FC236}">
              <a16:creationId xmlns:a16="http://schemas.microsoft.com/office/drawing/2014/main" id="{00000000-0008-0000-2200-00008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00000000-0008-0000-2200-00008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32" name="Text Box 2">
          <a:extLst>
            <a:ext uri="{FF2B5EF4-FFF2-40B4-BE49-F238E27FC236}">
              <a16:creationId xmlns:a16="http://schemas.microsoft.com/office/drawing/2014/main" id="{00000000-0008-0000-2200-00008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133" name="Text Box 8">
          <a:extLst>
            <a:ext uri="{FF2B5EF4-FFF2-40B4-BE49-F238E27FC236}">
              <a16:creationId xmlns:a16="http://schemas.microsoft.com/office/drawing/2014/main" id="{00000000-0008-0000-2200-00008500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00000000-0008-0000-2200-000086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00000000-0008-0000-2200-000087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0000000-0008-0000-2200-000088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7" name="Text Box 4">
          <a:extLst>
            <a:ext uri="{FF2B5EF4-FFF2-40B4-BE49-F238E27FC236}">
              <a16:creationId xmlns:a16="http://schemas.microsoft.com/office/drawing/2014/main" id="{00000000-0008-0000-2200-000089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8" name="Text Box 5">
          <a:extLst>
            <a:ext uri="{FF2B5EF4-FFF2-40B4-BE49-F238E27FC236}">
              <a16:creationId xmlns:a16="http://schemas.microsoft.com/office/drawing/2014/main" id="{00000000-0008-0000-2200-00008A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39" name="Text Box 6">
          <a:extLst>
            <a:ext uri="{FF2B5EF4-FFF2-40B4-BE49-F238E27FC236}">
              <a16:creationId xmlns:a16="http://schemas.microsoft.com/office/drawing/2014/main" id="{00000000-0008-0000-2200-00008B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0" name="Text Box 8">
          <a:extLst>
            <a:ext uri="{FF2B5EF4-FFF2-40B4-BE49-F238E27FC236}">
              <a16:creationId xmlns:a16="http://schemas.microsoft.com/office/drawing/2014/main" id="{00000000-0008-0000-2200-00008C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1" name="Text Box 9">
          <a:extLst>
            <a:ext uri="{FF2B5EF4-FFF2-40B4-BE49-F238E27FC236}">
              <a16:creationId xmlns:a16="http://schemas.microsoft.com/office/drawing/2014/main" id="{00000000-0008-0000-2200-00008D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2" name="Text Box 10">
          <a:extLst>
            <a:ext uri="{FF2B5EF4-FFF2-40B4-BE49-F238E27FC236}">
              <a16:creationId xmlns:a16="http://schemas.microsoft.com/office/drawing/2014/main" id="{00000000-0008-0000-2200-00008E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43" name="Text Box 11">
          <a:extLst>
            <a:ext uri="{FF2B5EF4-FFF2-40B4-BE49-F238E27FC236}">
              <a16:creationId xmlns:a16="http://schemas.microsoft.com/office/drawing/2014/main" id="{00000000-0008-0000-2200-00008F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44" name="Text Box 12">
          <a:extLst>
            <a:ext uri="{FF2B5EF4-FFF2-40B4-BE49-F238E27FC236}">
              <a16:creationId xmlns:a16="http://schemas.microsoft.com/office/drawing/2014/main" id="{00000000-0008-0000-2200-000090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5" name="Text Box 13">
          <a:extLst>
            <a:ext uri="{FF2B5EF4-FFF2-40B4-BE49-F238E27FC236}">
              <a16:creationId xmlns:a16="http://schemas.microsoft.com/office/drawing/2014/main" id="{00000000-0008-0000-2200-000091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46" name="Text Box 14">
          <a:extLst>
            <a:ext uri="{FF2B5EF4-FFF2-40B4-BE49-F238E27FC236}">
              <a16:creationId xmlns:a16="http://schemas.microsoft.com/office/drawing/2014/main" id="{00000000-0008-0000-2200-000092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0000000-0008-0000-2200-000093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0000000-0008-0000-2200-000094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49" name="Text Box 8">
          <a:extLst>
            <a:ext uri="{FF2B5EF4-FFF2-40B4-BE49-F238E27FC236}">
              <a16:creationId xmlns:a16="http://schemas.microsoft.com/office/drawing/2014/main" id="{00000000-0008-0000-2200-000095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0" name="Text Box 8">
          <a:extLst>
            <a:ext uri="{FF2B5EF4-FFF2-40B4-BE49-F238E27FC236}">
              <a16:creationId xmlns:a16="http://schemas.microsoft.com/office/drawing/2014/main" id="{00000000-0008-0000-2200-00009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51" name="Text Box 8">
          <a:extLst>
            <a:ext uri="{FF2B5EF4-FFF2-40B4-BE49-F238E27FC236}">
              <a16:creationId xmlns:a16="http://schemas.microsoft.com/office/drawing/2014/main" id="{00000000-0008-0000-2200-000097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152" name="Text Box 8">
          <a:extLst>
            <a:ext uri="{FF2B5EF4-FFF2-40B4-BE49-F238E27FC236}">
              <a16:creationId xmlns:a16="http://schemas.microsoft.com/office/drawing/2014/main" id="{00000000-0008-0000-2200-000098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3" name="Text Box 8">
          <a:extLst>
            <a:ext uri="{FF2B5EF4-FFF2-40B4-BE49-F238E27FC236}">
              <a16:creationId xmlns:a16="http://schemas.microsoft.com/office/drawing/2014/main" id="{00000000-0008-0000-2200-000099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id="{00000000-0008-0000-2200-00009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00000000-0008-0000-2200-00009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6" name="Text Box 2">
          <a:extLst>
            <a:ext uri="{FF2B5EF4-FFF2-40B4-BE49-F238E27FC236}">
              <a16:creationId xmlns:a16="http://schemas.microsoft.com/office/drawing/2014/main" id="{00000000-0008-0000-2200-00009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00000000-0008-0000-2200-00009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00000000-0008-0000-2200-00009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59" name="Text Box 5">
          <a:extLst>
            <a:ext uri="{FF2B5EF4-FFF2-40B4-BE49-F238E27FC236}">
              <a16:creationId xmlns:a16="http://schemas.microsoft.com/office/drawing/2014/main" id="{00000000-0008-0000-2200-00009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0" name="Text Box 6">
          <a:extLst>
            <a:ext uri="{FF2B5EF4-FFF2-40B4-BE49-F238E27FC236}">
              <a16:creationId xmlns:a16="http://schemas.microsoft.com/office/drawing/2014/main" id="{00000000-0008-0000-2200-0000A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1" name="Text Box 8">
          <a:extLst>
            <a:ext uri="{FF2B5EF4-FFF2-40B4-BE49-F238E27FC236}">
              <a16:creationId xmlns:a16="http://schemas.microsoft.com/office/drawing/2014/main" id="{00000000-0008-0000-2200-0000A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2" name="Text Box 9">
          <a:extLst>
            <a:ext uri="{FF2B5EF4-FFF2-40B4-BE49-F238E27FC236}">
              <a16:creationId xmlns:a16="http://schemas.microsoft.com/office/drawing/2014/main" id="{00000000-0008-0000-2200-0000A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3" name="Text Box 10">
          <a:extLst>
            <a:ext uri="{FF2B5EF4-FFF2-40B4-BE49-F238E27FC236}">
              <a16:creationId xmlns:a16="http://schemas.microsoft.com/office/drawing/2014/main" id="{00000000-0008-0000-2200-0000A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0000000-0008-0000-2200-0000A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65" name="Text Box 2">
          <a:extLst>
            <a:ext uri="{FF2B5EF4-FFF2-40B4-BE49-F238E27FC236}">
              <a16:creationId xmlns:a16="http://schemas.microsoft.com/office/drawing/2014/main" id="{00000000-0008-0000-2200-0000A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166" name="Text Box 8">
          <a:extLst>
            <a:ext uri="{FF2B5EF4-FFF2-40B4-BE49-F238E27FC236}">
              <a16:creationId xmlns:a16="http://schemas.microsoft.com/office/drawing/2014/main" id="{00000000-0008-0000-2200-0000A600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0000000-0008-0000-2200-0000A7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id="{00000000-0008-0000-2200-0000A8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69" name="Text Box 3">
          <a:extLst>
            <a:ext uri="{FF2B5EF4-FFF2-40B4-BE49-F238E27FC236}">
              <a16:creationId xmlns:a16="http://schemas.microsoft.com/office/drawing/2014/main" id="{00000000-0008-0000-2200-0000A9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0" name="Text Box 4">
          <a:extLst>
            <a:ext uri="{FF2B5EF4-FFF2-40B4-BE49-F238E27FC236}">
              <a16:creationId xmlns:a16="http://schemas.microsoft.com/office/drawing/2014/main" id="{00000000-0008-0000-2200-0000AA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1" name="Text Box 5">
          <a:extLst>
            <a:ext uri="{FF2B5EF4-FFF2-40B4-BE49-F238E27FC236}">
              <a16:creationId xmlns:a16="http://schemas.microsoft.com/office/drawing/2014/main" id="{00000000-0008-0000-2200-0000AB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2" name="Text Box 6">
          <a:extLst>
            <a:ext uri="{FF2B5EF4-FFF2-40B4-BE49-F238E27FC236}">
              <a16:creationId xmlns:a16="http://schemas.microsoft.com/office/drawing/2014/main" id="{00000000-0008-0000-2200-0000AC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id="{00000000-0008-0000-2200-0000AD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4" name="Text Box 9">
          <a:extLst>
            <a:ext uri="{FF2B5EF4-FFF2-40B4-BE49-F238E27FC236}">
              <a16:creationId xmlns:a16="http://schemas.microsoft.com/office/drawing/2014/main" id="{00000000-0008-0000-2200-0000AE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75" name="Text Box 10">
          <a:extLst>
            <a:ext uri="{FF2B5EF4-FFF2-40B4-BE49-F238E27FC236}">
              <a16:creationId xmlns:a16="http://schemas.microsoft.com/office/drawing/2014/main" id="{00000000-0008-0000-2200-0000AF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76" name="Text Box 11">
          <a:extLst>
            <a:ext uri="{FF2B5EF4-FFF2-40B4-BE49-F238E27FC236}">
              <a16:creationId xmlns:a16="http://schemas.microsoft.com/office/drawing/2014/main" id="{00000000-0008-0000-2200-0000B0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177" name="Text Box 12">
          <a:extLst>
            <a:ext uri="{FF2B5EF4-FFF2-40B4-BE49-F238E27FC236}">
              <a16:creationId xmlns:a16="http://schemas.microsoft.com/office/drawing/2014/main" id="{00000000-0008-0000-2200-0000B1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78" name="Text Box 13">
          <a:extLst>
            <a:ext uri="{FF2B5EF4-FFF2-40B4-BE49-F238E27FC236}">
              <a16:creationId xmlns:a16="http://schemas.microsoft.com/office/drawing/2014/main" id="{00000000-0008-0000-2200-0000B2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179" name="Text Box 14">
          <a:extLst>
            <a:ext uri="{FF2B5EF4-FFF2-40B4-BE49-F238E27FC236}">
              <a16:creationId xmlns:a16="http://schemas.microsoft.com/office/drawing/2014/main" id="{00000000-0008-0000-2200-0000B3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0000000-0008-0000-2200-0000B4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181" name="Text Box 2">
          <a:extLst>
            <a:ext uri="{FF2B5EF4-FFF2-40B4-BE49-F238E27FC236}">
              <a16:creationId xmlns:a16="http://schemas.microsoft.com/office/drawing/2014/main" id="{00000000-0008-0000-2200-0000B5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182" name="Text Box 8">
          <a:extLst>
            <a:ext uri="{FF2B5EF4-FFF2-40B4-BE49-F238E27FC236}">
              <a16:creationId xmlns:a16="http://schemas.microsoft.com/office/drawing/2014/main" id="{00000000-0008-0000-2200-0000B6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3" name="Text Box 8">
          <a:extLst>
            <a:ext uri="{FF2B5EF4-FFF2-40B4-BE49-F238E27FC236}">
              <a16:creationId xmlns:a16="http://schemas.microsoft.com/office/drawing/2014/main" id="{00000000-0008-0000-2200-0000B7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184" name="Text Box 8">
          <a:extLst>
            <a:ext uri="{FF2B5EF4-FFF2-40B4-BE49-F238E27FC236}">
              <a16:creationId xmlns:a16="http://schemas.microsoft.com/office/drawing/2014/main" id="{00000000-0008-0000-2200-0000B8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185" name="Text Box 8">
          <a:extLst>
            <a:ext uri="{FF2B5EF4-FFF2-40B4-BE49-F238E27FC236}">
              <a16:creationId xmlns:a16="http://schemas.microsoft.com/office/drawing/2014/main" id="{00000000-0008-0000-2200-0000B9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6" name="Text Box 8">
          <a:extLst>
            <a:ext uri="{FF2B5EF4-FFF2-40B4-BE49-F238E27FC236}">
              <a16:creationId xmlns:a16="http://schemas.microsoft.com/office/drawing/2014/main" id="{00000000-0008-0000-2200-0000B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7" name="Text Box 8">
          <a:extLst>
            <a:ext uri="{FF2B5EF4-FFF2-40B4-BE49-F238E27FC236}">
              <a16:creationId xmlns:a16="http://schemas.microsoft.com/office/drawing/2014/main" id="{00000000-0008-0000-2200-0000BB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00000000-0008-0000-2200-0000BC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89" name="Text Box 2">
          <a:extLst>
            <a:ext uri="{FF2B5EF4-FFF2-40B4-BE49-F238E27FC236}">
              <a16:creationId xmlns:a16="http://schemas.microsoft.com/office/drawing/2014/main" id="{00000000-0008-0000-2200-0000B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id="{00000000-0008-0000-2200-0000B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id="{00000000-0008-0000-2200-0000B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2" name="Text Box 5">
          <a:extLst>
            <a:ext uri="{FF2B5EF4-FFF2-40B4-BE49-F238E27FC236}">
              <a16:creationId xmlns:a16="http://schemas.microsoft.com/office/drawing/2014/main" id="{00000000-0008-0000-2200-0000C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00000000-0008-0000-2200-0000C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4" name="Text Box 8">
          <a:extLst>
            <a:ext uri="{FF2B5EF4-FFF2-40B4-BE49-F238E27FC236}">
              <a16:creationId xmlns:a16="http://schemas.microsoft.com/office/drawing/2014/main" id="{00000000-0008-0000-2200-0000C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5" name="Text Box 9">
          <a:extLst>
            <a:ext uri="{FF2B5EF4-FFF2-40B4-BE49-F238E27FC236}">
              <a16:creationId xmlns:a16="http://schemas.microsoft.com/office/drawing/2014/main" id="{00000000-0008-0000-2200-0000C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6" name="Text Box 10">
          <a:extLst>
            <a:ext uri="{FF2B5EF4-FFF2-40B4-BE49-F238E27FC236}">
              <a16:creationId xmlns:a16="http://schemas.microsoft.com/office/drawing/2014/main" id="{00000000-0008-0000-2200-0000C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00000000-0008-0000-2200-0000C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198" name="Text Box 2">
          <a:extLst>
            <a:ext uri="{FF2B5EF4-FFF2-40B4-BE49-F238E27FC236}">
              <a16:creationId xmlns:a16="http://schemas.microsoft.com/office/drawing/2014/main" id="{00000000-0008-0000-2200-0000C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id="{00000000-0008-0000-2200-0000C700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00" name="Text Box 13">
          <a:extLst>
            <a:ext uri="{FF2B5EF4-FFF2-40B4-BE49-F238E27FC236}">
              <a16:creationId xmlns:a16="http://schemas.microsoft.com/office/drawing/2014/main" id="{00000000-0008-0000-2200-0000C8000000}"/>
            </a:ext>
          </a:extLst>
        </xdr:cNvPr>
        <xdr:cNvSpPr txBox="1">
          <a:spLocks noChangeArrowheads="1"/>
        </xdr:cNvSpPr>
      </xdr:nvSpPr>
      <xdr:spPr bwMode="auto">
        <a:xfrm>
          <a:off x="1219200" y="1466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01" name="Text Box 14">
          <a:extLst>
            <a:ext uri="{FF2B5EF4-FFF2-40B4-BE49-F238E27FC236}">
              <a16:creationId xmlns:a16="http://schemas.microsoft.com/office/drawing/2014/main" id="{00000000-0008-0000-2200-0000C9000000}"/>
            </a:ext>
          </a:extLst>
        </xdr:cNvPr>
        <xdr:cNvSpPr txBox="1">
          <a:spLocks noChangeArrowheads="1"/>
        </xdr:cNvSpPr>
      </xdr:nvSpPr>
      <xdr:spPr bwMode="auto">
        <a:xfrm>
          <a:off x="1219200" y="1466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00000000-0008-0000-2200-0000CA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3" name="Text Box 2">
          <a:extLst>
            <a:ext uri="{FF2B5EF4-FFF2-40B4-BE49-F238E27FC236}">
              <a16:creationId xmlns:a16="http://schemas.microsoft.com/office/drawing/2014/main" id="{00000000-0008-0000-2200-0000CB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4" name="Text Box 3">
          <a:extLst>
            <a:ext uri="{FF2B5EF4-FFF2-40B4-BE49-F238E27FC236}">
              <a16:creationId xmlns:a16="http://schemas.microsoft.com/office/drawing/2014/main" id="{00000000-0008-0000-2200-0000CC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5" name="Text Box 4">
          <a:extLst>
            <a:ext uri="{FF2B5EF4-FFF2-40B4-BE49-F238E27FC236}">
              <a16:creationId xmlns:a16="http://schemas.microsoft.com/office/drawing/2014/main" id="{00000000-0008-0000-2200-0000CD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6" name="Text Box 5">
          <a:extLst>
            <a:ext uri="{FF2B5EF4-FFF2-40B4-BE49-F238E27FC236}">
              <a16:creationId xmlns:a16="http://schemas.microsoft.com/office/drawing/2014/main" id="{00000000-0008-0000-2200-0000CE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7" name="Text Box 6">
          <a:extLst>
            <a:ext uri="{FF2B5EF4-FFF2-40B4-BE49-F238E27FC236}">
              <a16:creationId xmlns:a16="http://schemas.microsoft.com/office/drawing/2014/main" id="{00000000-0008-0000-2200-0000CF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8" name="Text Box 8">
          <a:extLst>
            <a:ext uri="{FF2B5EF4-FFF2-40B4-BE49-F238E27FC236}">
              <a16:creationId xmlns:a16="http://schemas.microsoft.com/office/drawing/2014/main" id="{00000000-0008-0000-2200-0000D0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09" name="Text Box 9">
          <a:extLst>
            <a:ext uri="{FF2B5EF4-FFF2-40B4-BE49-F238E27FC236}">
              <a16:creationId xmlns:a16="http://schemas.microsoft.com/office/drawing/2014/main" id="{00000000-0008-0000-2200-0000D1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0" name="Text Box 10">
          <a:extLst>
            <a:ext uri="{FF2B5EF4-FFF2-40B4-BE49-F238E27FC236}">
              <a16:creationId xmlns:a16="http://schemas.microsoft.com/office/drawing/2014/main" id="{00000000-0008-0000-2200-0000D2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11" name="Text Box 11">
          <a:extLst>
            <a:ext uri="{FF2B5EF4-FFF2-40B4-BE49-F238E27FC236}">
              <a16:creationId xmlns:a16="http://schemas.microsoft.com/office/drawing/2014/main" id="{00000000-0008-0000-2200-0000D3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74</xdr:row>
      <xdr:rowOff>0</xdr:rowOff>
    </xdr:from>
    <xdr:ext cx="114300" cy="285750"/>
    <xdr:sp macro="" textlink="">
      <xdr:nvSpPr>
        <xdr:cNvPr id="212" name="Text Box 12">
          <a:extLst>
            <a:ext uri="{FF2B5EF4-FFF2-40B4-BE49-F238E27FC236}">
              <a16:creationId xmlns:a16="http://schemas.microsoft.com/office/drawing/2014/main" id="{00000000-0008-0000-2200-0000D4000000}"/>
            </a:ext>
          </a:extLst>
        </xdr:cNvPr>
        <xdr:cNvSpPr txBox="1">
          <a:spLocks noChangeArrowheads="1"/>
        </xdr:cNvSpPr>
      </xdr:nvSpPr>
      <xdr:spPr bwMode="auto">
        <a:xfrm>
          <a:off x="1219200" y="1428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3" name="Text Box 13">
          <a:extLst>
            <a:ext uri="{FF2B5EF4-FFF2-40B4-BE49-F238E27FC236}">
              <a16:creationId xmlns:a16="http://schemas.microsoft.com/office/drawing/2014/main" id="{00000000-0008-0000-2200-0000D5000000}"/>
            </a:ext>
          </a:extLst>
        </xdr:cNvPr>
        <xdr:cNvSpPr txBox="1">
          <a:spLocks noChangeArrowheads="1"/>
        </xdr:cNvSpPr>
      </xdr:nvSpPr>
      <xdr:spPr bwMode="auto">
        <a:xfrm>
          <a:off x="1219200" y="1485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14" name="Text Box 14">
          <a:extLst>
            <a:ext uri="{FF2B5EF4-FFF2-40B4-BE49-F238E27FC236}">
              <a16:creationId xmlns:a16="http://schemas.microsoft.com/office/drawing/2014/main" id="{00000000-0008-0000-2200-0000D6000000}"/>
            </a:ext>
          </a:extLst>
        </xdr:cNvPr>
        <xdr:cNvSpPr txBox="1">
          <a:spLocks noChangeArrowheads="1"/>
        </xdr:cNvSpPr>
      </xdr:nvSpPr>
      <xdr:spPr bwMode="auto">
        <a:xfrm>
          <a:off x="1219200" y="1485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00000000-0008-0000-2200-0000D7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72</xdr:row>
      <xdr:rowOff>0</xdr:rowOff>
    </xdr:from>
    <xdr:ext cx="114300" cy="285750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00000000-0008-0000-2200-0000D8000000}"/>
            </a:ext>
          </a:extLst>
        </xdr:cNvPr>
        <xdr:cNvSpPr txBox="1">
          <a:spLocks noChangeArrowheads="1"/>
        </xdr:cNvSpPr>
      </xdr:nvSpPr>
      <xdr:spPr bwMode="auto">
        <a:xfrm>
          <a:off x="1219200" y="1390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217" name="Text Box 8">
          <a:extLst>
            <a:ext uri="{FF2B5EF4-FFF2-40B4-BE49-F238E27FC236}">
              <a16:creationId xmlns:a16="http://schemas.microsoft.com/office/drawing/2014/main" id="{00000000-0008-0000-2200-0000D900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id="{00000000-0008-0000-2200-0000D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66</xdr:row>
      <xdr:rowOff>76200</xdr:rowOff>
    </xdr:from>
    <xdr:ext cx="114300" cy="285750"/>
    <xdr:sp macro="" textlink="">
      <xdr:nvSpPr>
        <xdr:cNvPr id="219" name="Text Box 8">
          <a:extLst>
            <a:ext uri="{FF2B5EF4-FFF2-40B4-BE49-F238E27FC236}">
              <a16:creationId xmlns:a16="http://schemas.microsoft.com/office/drawing/2014/main" id="{00000000-0008-0000-2200-0000DB000000}"/>
            </a:ext>
          </a:extLst>
        </xdr:cNvPr>
        <xdr:cNvSpPr txBox="1">
          <a:spLocks noChangeArrowheads="1"/>
        </xdr:cNvSpPr>
      </xdr:nvSpPr>
      <xdr:spPr bwMode="auto">
        <a:xfrm>
          <a:off x="1390650" y="12649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220" name="Text Box 8">
          <a:extLst>
            <a:ext uri="{FF2B5EF4-FFF2-40B4-BE49-F238E27FC236}">
              <a16:creationId xmlns:a16="http://schemas.microsoft.com/office/drawing/2014/main" id="{00000000-0008-0000-2200-0000DC00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1" name="Text Box 8">
          <a:extLst>
            <a:ext uri="{FF2B5EF4-FFF2-40B4-BE49-F238E27FC236}">
              <a16:creationId xmlns:a16="http://schemas.microsoft.com/office/drawing/2014/main" id="{00000000-0008-0000-2200-0000D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00000000-0008-0000-2200-0000D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3" name="Text Box 2">
          <a:extLst>
            <a:ext uri="{FF2B5EF4-FFF2-40B4-BE49-F238E27FC236}">
              <a16:creationId xmlns:a16="http://schemas.microsoft.com/office/drawing/2014/main" id="{00000000-0008-0000-2200-0000D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4" name="Text Box 3">
          <a:extLst>
            <a:ext uri="{FF2B5EF4-FFF2-40B4-BE49-F238E27FC236}">
              <a16:creationId xmlns:a16="http://schemas.microsoft.com/office/drawing/2014/main" id="{00000000-0008-0000-2200-0000E0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5" name="Text Box 4">
          <a:extLst>
            <a:ext uri="{FF2B5EF4-FFF2-40B4-BE49-F238E27FC236}">
              <a16:creationId xmlns:a16="http://schemas.microsoft.com/office/drawing/2014/main" id="{00000000-0008-0000-2200-0000E1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6" name="Text Box 5">
          <a:extLst>
            <a:ext uri="{FF2B5EF4-FFF2-40B4-BE49-F238E27FC236}">
              <a16:creationId xmlns:a16="http://schemas.microsoft.com/office/drawing/2014/main" id="{00000000-0008-0000-2200-0000E2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00000000-0008-0000-2200-0000E3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8" name="Text Box 8">
          <a:extLst>
            <a:ext uri="{FF2B5EF4-FFF2-40B4-BE49-F238E27FC236}">
              <a16:creationId xmlns:a16="http://schemas.microsoft.com/office/drawing/2014/main" id="{00000000-0008-0000-2200-0000E4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29" name="Text Box 9">
          <a:extLst>
            <a:ext uri="{FF2B5EF4-FFF2-40B4-BE49-F238E27FC236}">
              <a16:creationId xmlns:a16="http://schemas.microsoft.com/office/drawing/2014/main" id="{00000000-0008-0000-2200-0000E5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0" name="Text Box 10">
          <a:extLst>
            <a:ext uri="{FF2B5EF4-FFF2-40B4-BE49-F238E27FC236}">
              <a16:creationId xmlns:a16="http://schemas.microsoft.com/office/drawing/2014/main" id="{00000000-0008-0000-2200-0000E6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0000000-0008-0000-2200-0000E7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00000000-0008-0000-2200-0000E8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233" name="Text Box 8">
          <a:extLst>
            <a:ext uri="{FF2B5EF4-FFF2-40B4-BE49-F238E27FC236}">
              <a16:creationId xmlns:a16="http://schemas.microsoft.com/office/drawing/2014/main" id="{00000000-0008-0000-2200-0000E900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0000000-0008-0000-2200-0000EA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5" name="Text Box 2">
          <a:extLst>
            <a:ext uri="{FF2B5EF4-FFF2-40B4-BE49-F238E27FC236}">
              <a16:creationId xmlns:a16="http://schemas.microsoft.com/office/drawing/2014/main" id="{00000000-0008-0000-2200-0000EB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6" name="Text Box 3">
          <a:extLst>
            <a:ext uri="{FF2B5EF4-FFF2-40B4-BE49-F238E27FC236}">
              <a16:creationId xmlns:a16="http://schemas.microsoft.com/office/drawing/2014/main" id="{00000000-0008-0000-2200-0000EC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7" name="Text Box 4">
          <a:extLst>
            <a:ext uri="{FF2B5EF4-FFF2-40B4-BE49-F238E27FC236}">
              <a16:creationId xmlns:a16="http://schemas.microsoft.com/office/drawing/2014/main" id="{00000000-0008-0000-2200-0000ED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8" name="Text Box 5">
          <a:extLst>
            <a:ext uri="{FF2B5EF4-FFF2-40B4-BE49-F238E27FC236}">
              <a16:creationId xmlns:a16="http://schemas.microsoft.com/office/drawing/2014/main" id="{00000000-0008-0000-2200-0000EE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39" name="Text Box 6">
          <a:extLst>
            <a:ext uri="{FF2B5EF4-FFF2-40B4-BE49-F238E27FC236}">
              <a16:creationId xmlns:a16="http://schemas.microsoft.com/office/drawing/2014/main" id="{00000000-0008-0000-2200-0000EF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0" name="Text Box 8">
          <a:extLst>
            <a:ext uri="{FF2B5EF4-FFF2-40B4-BE49-F238E27FC236}">
              <a16:creationId xmlns:a16="http://schemas.microsoft.com/office/drawing/2014/main" id="{00000000-0008-0000-2200-0000F0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1" name="Text Box 9">
          <a:extLst>
            <a:ext uri="{FF2B5EF4-FFF2-40B4-BE49-F238E27FC236}">
              <a16:creationId xmlns:a16="http://schemas.microsoft.com/office/drawing/2014/main" id="{00000000-0008-0000-2200-0000F1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2" name="Text Box 10">
          <a:extLst>
            <a:ext uri="{FF2B5EF4-FFF2-40B4-BE49-F238E27FC236}">
              <a16:creationId xmlns:a16="http://schemas.microsoft.com/office/drawing/2014/main" id="{00000000-0008-0000-2200-0000F2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43" name="Text Box 11">
          <a:extLst>
            <a:ext uri="{FF2B5EF4-FFF2-40B4-BE49-F238E27FC236}">
              <a16:creationId xmlns:a16="http://schemas.microsoft.com/office/drawing/2014/main" id="{00000000-0008-0000-2200-0000F3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44" name="Text Box 12">
          <a:extLst>
            <a:ext uri="{FF2B5EF4-FFF2-40B4-BE49-F238E27FC236}">
              <a16:creationId xmlns:a16="http://schemas.microsoft.com/office/drawing/2014/main" id="{00000000-0008-0000-2200-0000F400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5" name="Text Box 13">
          <a:extLst>
            <a:ext uri="{FF2B5EF4-FFF2-40B4-BE49-F238E27FC236}">
              <a16:creationId xmlns:a16="http://schemas.microsoft.com/office/drawing/2014/main" id="{00000000-0008-0000-2200-0000F5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46" name="Text Box 14">
          <a:extLst>
            <a:ext uri="{FF2B5EF4-FFF2-40B4-BE49-F238E27FC236}">
              <a16:creationId xmlns:a16="http://schemas.microsoft.com/office/drawing/2014/main" id="{00000000-0008-0000-2200-0000F600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00000000-0008-0000-2200-0000F7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0000000-0008-0000-2200-0000F800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49" name="Text Box 8">
          <a:extLst>
            <a:ext uri="{FF2B5EF4-FFF2-40B4-BE49-F238E27FC236}">
              <a16:creationId xmlns:a16="http://schemas.microsoft.com/office/drawing/2014/main" id="{00000000-0008-0000-2200-0000F900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id="{00000000-0008-0000-2200-0000FA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251" name="Text Box 8">
          <a:extLst>
            <a:ext uri="{FF2B5EF4-FFF2-40B4-BE49-F238E27FC236}">
              <a16:creationId xmlns:a16="http://schemas.microsoft.com/office/drawing/2014/main" id="{00000000-0008-0000-2200-0000FB00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252" name="Text Box 8">
          <a:extLst>
            <a:ext uri="{FF2B5EF4-FFF2-40B4-BE49-F238E27FC236}">
              <a16:creationId xmlns:a16="http://schemas.microsoft.com/office/drawing/2014/main" id="{00000000-0008-0000-2200-0000FC00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3" name="Text Box 8">
          <a:extLst>
            <a:ext uri="{FF2B5EF4-FFF2-40B4-BE49-F238E27FC236}">
              <a16:creationId xmlns:a16="http://schemas.microsoft.com/office/drawing/2014/main" id="{00000000-0008-0000-2200-0000FD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4" name="Text Box 8">
          <a:extLst>
            <a:ext uri="{FF2B5EF4-FFF2-40B4-BE49-F238E27FC236}">
              <a16:creationId xmlns:a16="http://schemas.microsoft.com/office/drawing/2014/main" id="{00000000-0008-0000-2200-0000FE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00000000-0008-0000-2200-0000FF00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0000000-0008-0000-2200-00000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00000000-0008-0000-2200-00000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8" name="Text Box 4">
          <a:extLst>
            <a:ext uri="{FF2B5EF4-FFF2-40B4-BE49-F238E27FC236}">
              <a16:creationId xmlns:a16="http://schemas.microsoft.com/office/drawing/2014/main" id="{00000000-0008-0000-2200-00000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59" name="Text Box 5">
          <a:extLst>
            <a:ext uri="{FF2B5EF4-FFF2-40B4-BE49-F238E27FC236}">
              <a16:creationId xmlns:a16="http://schemas.microsoft.com/office/drawing/2014/main" id="{00000000-0008-0000-2200-00000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0" name="Text Box 6">
          <a:extLst>
            <a:ext uri="{FF2B5EF4-FFF2-40B4-BE49-F238E27FC236}">
              <a16:creationId xmlns:a16="http://schemas.microsoft.com/office/drawing/2014/main" id="{00000000-0008-0000-2200-00000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1" name="Text Box 8">
          <a:extLst>
            <a:ext uri="{FF2B5EF4-FFF2-40B4-BE49-F238E27FC236}">
              <a16:creationId xmlns:a16="http://schemas.microsoft.com/office/drawing/2014/main" id="{00000000-0008-0000-2200-00000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2" name="Text Box 9">
          <a:extLst>
            <a:ext uri="{FF2B5EF4-FFF2-40B4-BE49-F238E27FC236}">
              <a16:creationId xmlns:a16="http://schemas.microsoft.com/office/drawing/2014/main" id="{00000000-0008-0000-2200-00000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3" name="Text Box 10">
          <a:extLst>
            <a:ext uri="{FF2B5EF4-FFF2-40B4-BE49-F238E27FC236}">
              <a16:creationId xmlns:a16="http://schemas.microsoft.com/office/drawing/2014/main" id="{00000000-0008-0000-2200-00000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00000000-0008-0000-2200-00000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65" name="Text Box 2">
          <a:extLst>
            <a:ext uri="{FF2B5EF4-FFF2-40B4-BE49-F238E27FC236}">
              <a16:creationId xmlns:a16="http://schemas.microsoft.com/office/drawing/2014/main" id="{00000000-0008-0000-2200-00000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66" name="Text Box 8">
          <a:extLst>
            <a:ext uri="{FF2B5EF4-FFF2-40B4-BE49-F238E27FC236}">
              <a16:creationId xmlns:a16="http://schemas.microsoft.com/office/drawing/2014/main" id="{00000000-0008-0000-2200-00000A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00000000-0008-0000-2200-00000B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68" name="Text Box 2">
          <a:extLst>
            <a:ext uri="{FF2B5EF4-FFF2-40B4-BE49-F238E27FC236}">
              <a16:creationId xmlns:a16="http://schemas.microsoft.com/office/drawing/2014/main" id="{00000000-0008-0000-2200-00000C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69" name="Text Box 3">
          <a:extLst>
            <a:ext uri="{FF2B5EF4-FFF2-40B4-BE49-F238E27FC236}">
              <a16:creationId xmlns:a16="http://schemas.microsoft.com/office/drawing/2014/main" id="{00000000-0008-0000-2200-00000D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00000000-0008-0000-2200-00000E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1" name="Text Box 5">
          <a:extLst>
            <a:ext uri="{FF2B5EF4-FFF2-40B4-BE49-F238E27FC236}">
              <a16:creationId xmlns:a16="http://schemas.microsoft.com/office/drawing/2014/main" id="{00000000-0008-0000-2200-00000F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2" name="Text Box 6">
          <a:extLst>
            <a:ext uri="{FF2B5EF4-FFF2-40B4-BE49-F238E27FC236}">
              <a16:creationId xmlns:a16="http://schemas.microsoft.com/office/drawing/2014/main" id="{00000000-0008-0000-2200-000010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3" name="Text Box 8">
          <a:extLst>
            <a:ext uri="{FF2B5EF4-FFF2-40B4-BE49-F238E27FC236}">
              <a16:creationId xmlns:a16="http://schemas.microsoft.com/office/drawing/2014/main" id="{00000000-0008-0000-2200-000011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4" name="Text Box 9">
          <a:extLst>
            <a:ext uri="{FF2B5EF4-FFF2-40B4-BE49-F238E27FC236}">
              <a16:creationId xmlns:a16="http://schemas.microsoft.com/office/drawing/2014/main" id="{00000000-0008-0000-2200-000012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75" name="Text Box 10">
          <a:extLst>
            <a:ext uri="{FF2B5EF4-FFF2-40B4-BE49-F238E27FC236}">
              <a16:creationId xmlns:a16="http://schemas.microsoft.com/office/drawing/2014/main" id="{00000000-0008-0000-2200-000013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76" name="Text Box 11">
          <a:extLst>
            <a:ext uri="{FF2B5EF4-FFF2-40B4-BE49-F238E27FC236}">
              <a16:creationId xmlns:a16="http://schemas.microsoft.com/office/drawing/2014/main" id="{00000000-0008-0000-2200-000014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277" name="Text Box 12">
          <a:extLst>
            <a:ext uri="{FF2B5EF4-FFF2-40B4-BE49-F238E27FC236}">
              <a16:creationId xmlns:a16="http://schemas.microsoft.com/office/drawing/2014/main" id="{00000000-0008-0000-2200-000015010000}"/>
            </a:ext>
          </a:extLst>
        </xdr:cNvPr>
        <xdr:cNvSpPr txBox="1">
          <a:spLocks noChangeArrowheads="1"/>
        </xdr:cNvSpPr>
      </xdr:nvSpPr>
      <xdr:spPr bwMode="auto">
        <a:xfrm>
          <a:off x="1219200" y="1447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78" name="Text Box 13">
          <a:extLst>
            <a:ext uri="{FF2B5EF4-FFF2-40B4-BE49-F238E27FC236}">
              <a16:creationId xmlns:a16="http://schemas.microsoft.com/office/drawing/2014/main" id="{00000000-0008-0000-2200-00001601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76</xdr:row>
      <xdr:rowOff>0</xdr:rowOff>
    </xdr:from>
    <xdr:ext cx="114300" cy="285750"/>
    <xdr:sp macro="" textlink="">
      <xdr:nvSpPr>
        <xdr:cNvPr id="279" name="Text Box 14">
          <a:extLst>
            <a:ext uri="{FF2B5EF4-FFF2-40B4-BE49-F238E27FC236}">
              <a16:creationId xmlns:a16="http://schemas.microsoft.com/office/drawing/2014/main" id="{00000000-0008-0000-2200-000017010000}"/>
            </a:ext>
          </a:extLst>
        </xdr:cNvPr>
        <xdr:cNvSpPr txBox="1">
          <a:spLocks noChangeArrowheads="1"/>
        </xdr:cNvSpPr>
      </xdr:nvSpPr>
      <xdr:spPr bwMode="auto">
        <a:xfrm>
          <a:off x="1219200" y="1504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00000000-0008-0000-2200-000018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73</xdr:row>
      <xdr:rowOff>0</xdr:rowOff>
    </xdr:from>
    <xdr:ext cx="114300" cy="285750"/>
    <xdr:sp macro="" textlink="">
      <xdr:nvSpPr>
        <xdr:cNvPr id="281" name="Text Box 2">
          <a:extLst>
            <a:ext uri="{FF2B5EF4-FFF2-40B4-BE49-F238E27FC236}">
              <a16:creationId xmlns:a16="http://schemas.microsoft.com/office/drawing/2014/main" id="{00000000-0008-0000-2200-000019010000}"/>
            </a:ext>
          </a:extLst>
        </xdr:cNvPr>
        <xdr:cNvSpPr txBox="1">
          <a:spLocks noChangeArrowheads="1"/>
        </xdr:cNvSpPr>
      </xdr:nvSpPr>
      <xdr:spPr bwMode="auto">
        <a:xfrm>
          <a:off x="1219200" y="1409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282" name="Text Box 8">
          <a:extLst>
            <a:ext uri="{FF2B5EF4-FFF2-40B4-BE49-F238E27FC236}">
              <a16:creationId xmlns:a16="http://schemas.microsoft.com/office/drawing/2014/main" id="{00000000-0008-0000-2200-00001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3" name="Text Box 8">
          <a:extLst>
            <a:ext uri="{FF2B5EF4-FFF2-40B4-BE49-F238E27FC236}">
              <a16:creationId xmlns:a16="http://schemas.microsoft.com/office/drawing/2014/main" id="{00000000-0008-0000-2200-00001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200025</xdr:colOff>
      <xdr:row>59</xdr:row>
      <xdr:rowOff>104775</xdr:rowOff>
    </xdr:from>
    <xdr:ext cx="114300" cy="285750"/>
    <xdr:sp macro="" textlink="">
      <xdr:nvSpPr>
        <xdr:cNvPr id="284" name="Text Box 8">
          <a:extLst>
            <a:ext uri="{FF2B5EF4-FFF2-40B4-BE49-F238E27FC236}">
              <a16:creationId xmlns:a16="http://schemas.microsoft.com/office/drawing/2014/main" id="{00000000-0008-0000-2200-00001C010000}"/>
            </a:ext>
          </a:extLst>
        </xdr:cNvPr>
        <xdr:cNvSpPr txBox="1">
          <a:spLocks noChangeArrowheads="1"/>
        </xdr:cNvSpPr>
      </xdr:nvSpPr>
      <xdr:spPr bwMode="auto">
        <a:xfrm>
          <a:off x="1419225" y="1134427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37</xdr:row>
      <xdr:rowOff>0</xdr:rowOff>
    </xdr:from>
    <xdr:ext cx="114300" cy="285750"/>
    <xdr:sp macro="" textlink="">
      <xdr:nvSpPr>
        <xdr:cNvPr id="285" name="Text Box 8">
          <a:extLst>
            <a:ext uri="{FF2B5EF4-FFF2-40B4-BE49-F238E27FC236}">
              <a16:creationId xmlns:a16="http://schemas.microsoft.com/office/drawing/2014/main" id="{00000000-0008-0000-2200-00001D010000}"/>
            </a:ext>
          </a:extLst>
        </xdr:cNvPr>
        <xdr:cNvSpPr txBox="1">
          <a:spLocks noChangeArrowheads="1"/>
        </xdr:cNvSpPr>
      </xdr:nvSpPr>
      <xdr:spPr bwMode="auto">
        <a:xfrm>
          <a:off x="1219200" y="704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6" name="Text Box 8">
          <a:extLst>
            <a:ext uri="{FF2B5EF4-FFF2-40B4-BE49-F238E27FC236}">
              <a16:creationId xmlns:a16="http://schemas.microsoft.com/office/drawing/2014/main" id="{00000000-0008-0000-2200-00001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7" name="Text Box 8">
          <a:extLst>
            <a:ext uri="{FF2B5EF4-FFF2-40B4-BE49-F238E27FC236}">
              <a16:creationId xmlns:a16="http://schemas.microsoft.com/office/drawing/2014/main" id="{00000000-0008-0000-2200-00001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00000000-0008-0000-2200-00002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00000000-0008-0000-2200-00002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0" name="Text Box 3">
          <a:extLst>
            <a:ext uri="{FF2B5EF4-FFF2-40B4-BE49-F238E27FC236}">
              <a16:creationId xmlns:a16="http://schemas.microsoft.com/office/drawing/2014/main" id="{00000000-0008-0000-2200-00002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1" name="Text Box 4">
          <a:extLst>
            <a:ext uri="{FF2B5EF4-FFF2-40B4-BE49-F238E27FC236}">
              <a16:creationId xmlns:a16="http://schemas.microsoft.com/office/drawing/2014/main" id="{00000000-0008-0000-2200-00002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2" name="Text Box 5">
          <a:extLst>
            <a:ext uri="{FF2B5EF4-FFF2-40B4-BE49-F238E27FC236}">
              <a16:creationId xmlns:a16="http://schemas.microsoft.com/office/drawing/2014/main" id="{00000000-0008-0000-2200-00002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3" name="Text Box 6">
          <a:extLst>
            <a:ext uri="{FF2B5EF4-FFF2-40B4-BE49-F238E27FC236}">
              <a16:creationId xmlns:a16="http://schemas.microsoft.com/office/drawing/2014/main" id="{00000000-0008-0000-2200-00002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4" name="Text Box 8">
          <a:extLst>
            <a:ext uri="{FF2B5EF4-FFF2-40B4-BE49-F238E27FC236}">
              <a16:creationId xmlns:a16="http://schemas.microsoft.com/office/drawing/2014/main" id="{00000000-0008-0000-2200-00002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5" name="Text Box 9">
          <a:extLst>
            <a:ext uri="{FF2B5EF4-FFF2-40B4-BE49-F238E27FC236}">
              <a16:creationId xmlns:a16="http://schemas.microsoft.com/office/drawing/2014/main" id="{00000000-0008-0000-2200-00002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6" name="Text Box 10">
          <a:extLst>
            <a:ext uri="{FF2B5EF4-FFF2-40B4-BE49-F238E27FC236}">
              <a16:creationId xmlns:a16="http://schemas.microsoft.com/office/drawing/2014/main" id="{00000000-0008-0000-2200-00002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00000000-0008-0000-2200-00002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298" name="Text Box 2">
          <a:extLst>
            <a:ext uri="{FF2B5EF4-FFF2-40B4-BE49-F238E27FC236}">
              <a16:creationId xmlns:a16="http://schemas.microsoft.com/office/drawing/2014/main" id="{00000000-0008-0000-2200-00002A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60</xdr:row>
      <xdr:rowOff>0</xdr:rowOff>
    </xdr:from>
    <xdr:ext cx="114300" cy="285750"/>
    <xdr:sp macro="" textlink="">
      <xdr:nvSpPr>
        <xdr:cNvPr id="299" name="Text Box 8">
          <a:extLst>
            <a:ext uri="{FF2B5EF4-FFF2-40B4-BE49-F238E27FC236}">
              <a16:creationId xmlns:a16="http://schemas.microsoft.com/office/drawing/2014/main" id="{00000000-0008-0000-2200-00002B010000}"/>
            </a:ext>
          </a:extLst>
        </xdr:cNvPr>
        <xdr:cNvSpPr txBox="1">
          <a:spLocks noChangeArrowheads="1"/>
        </xdr:cNvSpPr>
      </xdr:nvSpPr>
      <xdr:spPr bwMode="auto">
        <a:xfrm>
          <a:off x="1219200" y="1143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75</xdr:row>
      <xdr:rowOff>0</xdr:rowOff>
    </xdr:from>
    <xdr:ext cx="114300" cy="285750"/>
    <xdr:sp macro="" textlink="">
      <xdr:nvSpPr>
        <xdr:cNvPr id="300" name="Text Box 13">
          <a:extLst>
            <a:ext uri="{FF2B5EF4-FFF2-40B4-BE49-F238E27FC236}">
              <a16:creationId xmlns:a16="http://schemas.microsoft.com/office/drawing/2014/main" id="{00000000-0008-0000-2200-00002C010000}"/>
            </a:ext>
          </a:extLst>
        </xdr:cNvPr>
        <xdr:cNvSpPr txBox="1">
          <a:spLocks noChangeArrowheads="1"/>
        </xdr:cNvSpPr>
      </xdr:nvSpPr>
      <xdr:spPr bwMode="auto">
        <a:xfrm>
          <a:off x="1219200" y="1466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552450</xdr:colOff>
      <xdr:row>69</xdr:row>
      <xdr:rowOff>85725</xdr:rowOff>
    </xdr:from>
    <xdr:ext cx="114300" cy="285750"/>
    <xdr:sp macro="" textlink="">
      <xdr:nvSpPr>
        <xdr:cNvPr id="301" name="Text Box 14">
          <a:extLst>
            <a:ext uri="{FF2B5EF4-FFF2-40B4-BE49-F238E27FC236}">
              <a16:creationId xmlns:a16="http://schemas.microsoft.com/office/drawing/2014/main" id="{00000000-0008-0000-2200-00002D010000}"/>
            </a:ext>
          </a:extLst>
        </xdr:cNvPr>
        <xdr:cNvSpPr txBox="1">
          <a:spLocks noChangeArrowheads="1"/>
        </xdr:cNvSpPr>
      </xdr:nvSpPr>
      <xdr:spPr bwMode="auto">
        <a:xfrm>
          <a:off x="5429250" y="13230225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2" name="Text Box 8">
          <a:extLst>
            <a:ext uri="{FF2B5EF4-FFF2-40B4-BE49-F238E27FC236}">
              <a16:creationId xmlns:a16="http://schemas.microsoft.com/office/drawing/2014/main" id="{00000000-0008-0000-2200-00002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3" name="Text Box 8">
          <a:extLst>
            <a:ext uri="{FF2B5EF4-FFF2-40B4-BE49-F238E27FC236}">
              <a16:creationId xmlns:a16="http://schemas.microsoft.com/office/drawing/2014/main" id="{00000000-0008-0000-2200-00002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00000000-0008-0000-2200-00003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5" name="Text Box 2">
          <a:extLst>
            <a:ext uri="{FF2B5EF4-FFF2-40B4-BE49-F238E27FC236}">
              <a16:creationId xmlns:a16="http://schemas.microsoft.com/office/drawing/2014/main" id="{00000000-0008-0000-2200-00003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6" name="Text Box 3">
          <a:extLst>
            <a:ext uri="{FF2B5EF4-FFF2-40B4-BE49-F238E27FC236}">
              <a16:creationId xmlns:a16="http://schemas.microsoft.com/office/drawing/2014/main" id="{00000000-0008-0000-2200-00003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00000000-0008-0000-2200-00003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8" name="Text Box 5">
          <a:extLst>
            <a:ext uri="{FF2B5EF4-FFF2-40B4-BE49-F238E27FC236}">
              <a16:creationId xmlns:a16="http://schemas.microsoft.com/office/drawing/2014/main" id="{00000000-0008-0000-2200-00003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09" name="Text Box 6">
          <a:extLst>
            <a:ext uri="{FF2B5EF4-FFF2-40B4-BE49-F238E27FC236}">
              <a16:creationId xmlns:a16="http://schemas.microsoft.com/office/drawing/2014/main" id="{00000000-0008-0000-2200-00003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0" name="Text Box 8">
          <a:extLst>
            <a:ext uri="{FF2B5EF4-FFF2-40B4-BE49-F238E27FC236}">
              <a16:creationId xmlns:a16="http://schemas.microsoft.com/office/drawing/2014/main" id="{00000000-0008-0000-2200-00003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1" name="Text Box 9">
          <a:extLst>
            <a:ext uri="{FF2B5EF4-FFF2-40B4-BE49-F238E27FC236}">
              <a16:creationId xmlns:a16="http://schemas.microsoft.com/office/drawing/2014/main" id="{00000000-0008-0000-2200-000037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2" name="Text Box 10">
          <a:extLst>
            <a:ext uri="{FF2B5EF4-FFF2-40B4-BE49-F238E27FC236}">
              <a16:creationId xmlns:a16="http://schemas.microsoft.com/office/drawing/2014/main" id="{00000000-0008-0000-2200-000038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0000000-0008-0000-2200-000039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00000000-0008-0000-2200-00003A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5" name="Text Box 8">
          <a:extLst>
            <a:ext uri="{FF2B5EF4-FFF2-40B4-BE49-F238E27FC236}">
              <a16:creationId xmlns:a16="http://schemas.microsoft.com/office/drawing/2014/main" id="{00000000-0008-0000-2200-00003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0000000-0008-0000-2200-00003C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7" name="Text Box 2">
          <a:extLst>
            <a:ext uri="{FF2B5EF4-FFF2-40B4-BE49-F238E27FC236}">
              <a16:creationId xmlns:a16="http://schemas.microsoft.com/office/drawing/2014/main" id="{00000000-0008-0000-2200-00003D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8" name="Text Box 3">
          <a:extLst>
            <a:ext uri="{FF2B5EF4-FFF2-40B4-BE49-F238E27FC236}">
              <a16:creationId xmlns:a16="http://schemas.microsoft.com/office/drawing/2014/main" id="{00000000-0008-0000-2200-00003E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19" name="Text Box 4">
          <a:extLst>
            <a:ext uri="{FF2B5EF4-FFF2-40B4-BE49-F238E27FC236}">
              <a16:creationId xmlns:a16="http://schemas.microsoft.com/office/drawing/2014/main" id="{00000000-0008-0000-2200-00003F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0" name="Text Box 5">
          <a:extLst>
            <a:ext uri="{FF2B5EF4-FFF2-40B4-BE49-F238E27FC236}">
              <a16:creationId xmlns:a16="http://schemas.microsoft.com/office/drawing/2014/main" id="{00000000-0008-0000-2200-000040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00000000-0008-0000-2200-000041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2" name="Text Box 8">
          <a:extLst>
            <a:ext uri="{FF2B5EF4-FFF2-40B4-BE49-F238E27FC236}">
              <a16:creationId xmlns:a16="http://schemas.microsoft.com/office/drawing/2014/main" id="{00000000-0008-0000-2200-000042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3" name="Text Box 9">
          <a:extLst>
            <a:ext uri="{FF2B5EF4-FFF2-40B4-BE49-F238E27FC236}">
              <a16:creationId xmlns:a16="http://schemas.microsoft.com/office/drawing/2014/main" id="{00000000-0008-0000-2200-000043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4" name="Text Box 10">
          <a:extLst>
            <a:ext uri="{FF2B5EF4-FFF2-40B4-BE49-F238E27FC236}">
              <a16:creationId xmlns:a16="http://schemas.microsoft.com/office/drawing/2014/main" id="{00000000-0008-0000-2200-000044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00000000-0008-0000-2200-000045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26" name="Text Box 2">
          <a:extLst>
            <a:ext uri="{FF2B5EF4-FFF2-40B4-BE49-F238E27FC236}">
              <a16:creationId xmlns:a16="http://schemas.microsoft.com/office/drawing/2014/main" id="{00000000-0008-0000-2200-00004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27" name="Text Box 8">
          <a:extLst>
            <a:ext uri="{FF2B5EF4-FFF2-40B4-BE49-F238E27FC236}">
              <a16:creationId xmlns:a16="http://schemas.microsoft.com/office/drawing/2014/main" id="{00000000-0008-0000-2200-000047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28" name="Text Box 8">
          <a:extLst>
            <a:ext uri="{FF2B5EF4-FFF2-40B4-BE49-F238E27FC236}">
              <a16:creationId xmlns:a16="http://schemas.microsoft.com/office/drawing/2014/main" id="{00000000-0008-0000-2200-000048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00000000-0008-0000-2200-00004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00000000-0008-0000-2200-00004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00000000-0008-0000-2200-00004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2" name="Text Box 4">
          <a:extLst>
            <a:ext uri="{FF2B5EF4-FFF2-40B4-BE49-F238E27FC236}">
              <a16:creationId xmlns:a16="http://schemas.microsoft.com/office/drawing/2014/main" id="{00000000-0008-0000-2200-00004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3" name="Text Box 5">
          <a:extLst>
            <a:ext uri="{FF2B5EF4-FFF2-40B4-BE49-F238E27FC236}">
              <a16:creationId xmlns:a16="http://schemas.microsoft.com/office/drawing/2014/main" id="{00000000-0008-0000-2200-00004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4" name="Text Box 6">
          <a:extLst>
            <a:ext uri="{FF2B5EF4-FFF2-40B4-BE49-F238E27FC236}">
              <a16:creationId xmlns:a16="http://schemas.microsoft.com/office/drawing/2014/main" id="{00000000-0008-0000-2200-00004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5" name="Text Box 8">
          <a:extLst>
            <a:ext uri="{FF2B5EF4-FFF2-40B4-BE49-F238E27FC236}">
              <a16:creationId xmlns:a16="http://schemas.microsoft.com/office/drawing/2014/main" id="{00000000-0008-0000-2200-00004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6" name="Text Box 9">
          <a:extLst>
            <a:ext uri="{FF2B5EF4-FFF2-40B4-BE49-F238E27FC236}">
              <a16:creationId xmlns:a16="http://schemas.microsoft.com/office/drawing/2014/main" id="{00000000-0008-0000-2200-00005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7" name="Text Box 10">
          <a:extLst>
            <a:ext uri="{FF2B5EF4-FFF2-40B4-BE49-F238E27FC236}">
              <a16:creationId xmlns:a16="http://schemas.microsoft.com/office/drawing/2014/main" id="{00000000-0008-0000-2200-00005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00000000-0008-0000-2200-000052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39" name="Text Box 2">
          <a:extLst>
            <a:ext uri="{FF2B5EF4-FFF2-40B4-BE49-F238E27FC236}">
              <a16:creationId xmlns:a16="http://schemas.microsoft.com/office/drawing/2014/main" id="{00000000-0008-0000-2200-000053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114300" cy="285750"/>
    <xdr:sp macro="" textlink="">
      <xdr:nvSpPr>
        <xdr:cNvPr id="340" name="Text Box 8">
          <a:extLst>
            <a:ext uri="{FF2B5EF4-FFF2-40B4-BE49-F238E27FC236}">
              <a16:creationId xmlns:a16="http://schemas.microsoft.com/office/drawing/2014/main" id="{00000000-0008-0000-2200-000054010000}"/>
            </a:ext>
          </a:extLst>
        </xdr:cNvPr>
        <xdr:cNvSpPr txBox="1">
          <a:spLocks noChangeArrowheads="1"/>
        </xdr:cNvSpPr>
      </xdr:nvSpPr>
      <xdr:spPr bwMode="auto">
        <a:xfrm>
          <a:off x="1219200" y="7620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00000000-0008-0000-2200-000055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00000000-0008-0000-2200-000056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3" name="Text Box 3">
          <a:extLst>
            <a:ext uri="{FF2B5EF4-FFF2-40B4-BE49-F238E27FC236}">
              <a16:creationId xmlns:a16="http://schemas.microsoft.com/office/drawing/2014/main" id="{00000000-0008-0000-2200-00005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00000000-0008-0000-2200-00005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5" name="Text Box 5">
          <a:extLst>
            <a:ext uri="{FF2B5EF4-FFF2-40B4-BE49-F238E27FC236}">
              <a16:creationId xmlns:a16="http://schemas.microsoft.com/office/drawing/2014/main" id="{00000000-0008-0000-2200-00005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6" name="Text Box 6">
          <a:extLst>
            <a:ext uri="{FF2B5EF4-FFF2-40B4-BE49-F238E27FC236}">
              <a16:creationId xmlns:a16="http://schemas.microsoft.com/office/drawing/2014/main" id="{00000000-0008-0000-2200-00005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7" name="Text Box 8">
          <a:extLst>
            <a:ext uri="{FF2B5EF4-FFF2-40B4-BE49-F238E27FC236}">
              <a16:creationId xmlns:a16="http://schemas.microsoft.com/office/drawing/2014/main" id="{00000000-0008-0000-2200-00005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8" name="Text Box 9">
          <a:extLst>
            <a:ext uri="{FF2B5EF4-FFF2-40B4-BE49-F238E27FC236}">
              <a16:creationId xmlns:a16="http://schemas.microsoft.com/office/drawing/2014/main" id="{00000000-0008-0000-2200-00005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49" name="Text Box 10">
          <a:extLst>
            <a:ext uri="{FF2B5EF4-FFF2-40B4-BE49-F238E27FC236}">
              <a16:creationId xmlns:a16="http://schemas.microsoft.com/office/drawing/2014/main" id="{00000000-0008-0000-2200-00005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00000000-0008-0000-2200-00005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39</xdr:row>
      <xdr:rowOff>0</xdr:rowOff>
    </xdr:from>
    <xdr:ext cx="114300" cy="28575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00000000-0008-0000-2200-00005F010000}"/>
            </a:ext>
          </a:extLst>
        </xdr:cNvPr>
        <xdr:cNvSpPr txBox="1">
          <a:spLocks noChangeArrowheads="1"/>
        </xdr:cNvSpPr>
      </xdr:nvSpPr>
      <xdr:spPr bwMode="auto">
        <a:xfrm>
          <a:off x="12573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14300" cy="285750"/>
    <xdr:sp macro="" textlink="">
      <xdr:nvSpPr>
        <xdr:cNvPr id="352" name="Text Box 8">
          <a:extLst>
            <a:ext uri="{FF2B5EF4-FFF2-40B4-BE49-F238E27FC236}">
              <a16:creationId xmlns:a16="http://schemas.microsoft.com/office/drawing/2014/main" id="{00000000-0008-0000-2200-000060010000}"/>
            </a:ext>
          </a:extLst>
        </xdr:cNvPr>
        <xdr:cNvSpPr txBox="1">
          <a:spLocks noChangeArrowheads="1"/>
        </xdr:cNvSpPr>
      </xdr:nvSpPr>
      <xdr:spPr bwMode="auto">
        <a:xfrm>
          <a:off x="4267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228600</xdr:colOff>
      <xdr:row>38</xdr:row>
      <xdr:rowOff>0</xdr:rowOff>
    </xdr:from>
    <xdr:ext cx="114300" cy="285750"/>
    <xdr:sp macro="" textlink="">
      <xdr:nvSpPr>
        <xdr:cNvPr id="353" name="Text Box 8">
          <a:extLst>
            <a:ext uri="{FF2B5EF4-FFF2-40B4-BE49-F238E27FC236}">
              <a16:creationId xmlns:a16="http://schemas.microsoft.com/office/drawing/2014/main" id="{00000000-0008-0000-2200-000061010000}"/>
            </a:ext>
          </a:extLst>
        </xdr:cNvPr>
        <xdr:cNvSpPr txBox="1">
          <a:spLocks noChangeArrowheads="1"/>
        </xdr:cNvSpPr>
      </xdr:nvSpPr>
      <xdr:spPr bwMode="auto">
        <a:xfrm>
          <a:off x="26670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354" name="Text Box 8">
          <a:extLst>
            <a:ext uri="{FF2B5EF4-FFF2-40B4-BE49-F238E27FC236}">
              <a16:creationId xmlns:a16="http://schemas.microsoft.com/office/drawing/2014/main" id="{00000000-0008-0000-2200-000062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55" name="Text Box 8">
          <a:extLst>
            <a:ext uri="{FF2B5EF4-FFF2-40B4-BE49-F238E27FC236}">
              <a16:creationId xmlns:a16="http://schemas.microsoft.com/office/drawing/2014/main" id="{00000000-0008-0000-2200-000063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73</xdr:row>
      <xdr:rowOff>76200</xdr:rowOff>
    </xdr:from>
    <xdr:ext cx="114300" cy="285750"/>
    <xdr:sp macro="" textlink="">
      <xdr:nvSpPr>
        <xdr:cNvPr id="356" name="Text Box 8">
          <a:extLst>
            <a:ext uri="{FF2B5EF4-FFF2-40B4-BE49-F238E27FC236}">
              <a16:creationId xmlns:a16="http://schemas.microsoft.com/office/drawing/2014/main" id="{00000000-0008-0000-2200-000064010000}"/>
            </a:ext>
          </a:extLst>
        </xdr:cNvPr>
        <xdr:cNvSpPr txBox="1">
          <a:spLocks noChangeArrowheads="1"/>
        </xdr:cNvSpPr>
      </xdr:nvSpPr>
      <xdr:spPr bwMode="auto">
        <a:xfrm>
          <a:off x="1390650" y="14173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57" name="Text Box 8">
          <a:extLst>
            <a:ext uri="{FF2B5EF4-FFF2-40B4-BE49-F238E27FC236}">
              <a16:creationId xmlns:a16="http://schemas.microsoft.com/office/drawing/2014/main" id="{00000000-0008-0000-2200-00006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358" name="Text Box 8">
          <a:extLst>
            <a:ext uri="{FF2B5EF4-FFF2-40B4-BE49-F238E27FC236}">
              <a16:creationId xmlns:a16="http://schemas.microsoft.com/office/drawing/2014/main" id="{00000000-0008-0000-2200-000066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00000000-0008-0000-2200-00006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0" name="Text Box 2">
          <a:extLst>
            <a:ext uri="{FF2B5EF4-FFF2-40B4-BE49-F238E27FC236}">
              <a16:creationId xmlns:a16="http://schemas.microsoft.com/office/drawing/2014/main" id="{00000000-0008-0000-2200-00006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1" name="Text Box 3">
          <a:extLst>
            <a:ext uri="{FF2B5EF4-FFF2-40B4-BE49-F238E27FC236}">
              <a16:creationId xmlns:a16="http://schemas.microsoft.com/office/drawing/2014/main" id="{00000000-0008-0000-2200-00006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2" name="Text Box 4">
          <a:extLst>
            <a:ext uri="{FF2B5EF4-FFF2-40B4-BE49-F238E27FC236}">
              <a16:creationId xmlns:a16="http://schemas.microsoft.com/office/drawing/2014/main" id="{00000000-0008-0000-2200-00006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3" name="Text Box 5">
          <a:extLst>
            <a:ext uri="{FF2B5EF4-FFF2-40B4-BE49-F238E27FC236}">
              <a16:creationId xmlns:a16="http://schemas.microsoft.com/office/drawing/2014/main" id="{00000000-0008-0000-2200-00006B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4" name="Text Box 6">
          <a:extLst>
            <a:ext uri="{FF2B5EF4-FFF2-40B4-BE49-F238E27FC236}">
              <a16:creationId xmlns:a16="http://schemas.microsoft.com/office/drawing/2014/main" id="{00000000-0008-0000-2200-00006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5" name="Text Box 8">
          <a:extLst>
            <a:ext uri="{FF2B5EF4-FFF2-40B4-BE49-F238E27FC236}">
              <a16:creationId xmlns:a16="http://schemas.microsoft.com/office/drawing/2014/main" id="{00000000-0008-0000-2200-00006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6" name="Text Box 9">
          <a:extLst>
            <a:ext uri="{FF2B5EF4-FFF2-40B4-BE49-F238E27FC236}">
              <a16:creationId xmlns:a16="http://schemas.microsoft.com/office/drawing/2014/main" id="{00000000-0008-0000-2200-00006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7" name="Text Box 10">
          <a:extLst>
            <a:ext uri="{FF2B5EF4-FFF2-40B4-BE49-F238E27FC236}">
              <a16:creationId xmlns:a16="http://schemas.microsoft.com/office/drawing/2014/main" id="{00000000-0008-0000-2200-00006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00000000-0008-0000-2200-00007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69" name="Text Box 2">
          <a:extLst>
            <a:ext uri="{FF2B5EF4-FFF2-40B4-BE49-F238E27FC236}">
              <a16:creationId xmlns:a16="http://schemas.microsoft.com/office/drawing/2014/main" id="{00000000-0008-0000-2200-00007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370" name="Text Box 8">
          <a:extLst>
            <a:ext uri="{FF2B5EF4-FFF2-40B4-BE49-F238E27FC236}">
              <a16:creationId xmlns:a16="http://schemas.microsoft.com/office/drawing/2014/main" id="{00000000-0008-0000-2200-00007201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71" name="Text Box 8">
          <a:extLst>
            <a:ext uri="{FF2B5EF4-FFF2-40B4-BE49-F238E27FC236}">
              <a16:creationId xmlns:a16="http://schemas.microsoft.com/office/drawing/2014/main" id="{00000000-0008-0000-2200-000073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72" name="Text Box 8">
          <a:extLst>
            <a:ext uri="{FF2B5EF4-FFF2-40B4-BE49-F238E27FC236}">
              <a16:creationId xmlns:a16="http://schemas.microsoft.com/office/drawing/2014/main" id="{00000000-0008-0000-2200-000074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373" name="Text Box 8">
          <a:extLst>
            <a:ext uri="{FF2B5EF4-FFF2-40B4-BE49-F238E27FC236}">
              <a16:creationId xmlns:a16="http://schemas.microsoft.com/office/drawing/2014/main" id="{00000000-0008-0000-2200-00007501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74" name="Text Box 8">
          <a:extLst>
            <a:ext uri="{FF2B5EF4-FFF2-40B4-BE49-F238E27FC236}">
              <a16:creationId xmlns:a16="http://schemas.microsoft.com/office/drawing/2014/main" id="{00000000-0008-0000-2200-000076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75" name="Text Box 8">
          <a:extLst>
            <a:ext uri="{FF2B5EF4-FFF2-40B4-BE49-F238E27FC236}">
              <a16:creationId xmlns:a16="http://schemas.microsoft.com/office/drawing/2014/main" id="{00000000-0008-0000-2200-000077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76" name="Text Box 8">
          <a:extLst>
            <a:ext uri="{FF2B5EF4-FFF2-40B4-BE49-F238E27FC236}">
              <a16:creationId xmlns:a16="http://schemas.microsoft.com/office/drawing/2014/main" id="{00000000-0008-0000-2200-000078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00000000-0008-0000-2200-000079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78" name="Text Box 2">
          <a:extLst>
            <a:ext uri="{FF2B5EF4-FFF2-40B4-BE49-F238E27FC236}">
              <a16:creationId xmlns:a16="http://schemas.microsoft.com/office/drawing/2014/main" id="{00000000-0008-0000-2200-00007A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id="{00000000-0008-0000-2200-00007B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id="{00000000-0008-0000-2200-00007C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1" name="Text Box 5">
          <a:extLst>
            <a:ext uri="{FF2B5EF4-FFF2-40B4-BE49-F238E27FC236}">
              <a16:creationId xmlns:a16="http://schemas.microsoft.com/office/drawing/2014/main" id="{00000000-0008-0000-2200-00007D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2" name="Text Box 6">
          <a:extLst>
            <a:ext uri="{FF2B5EF4-FFF2-40B4-BE49-F238E27FC236}">
              <a16:creationId xmlns:a16="http://schemas.microsoft.com/office/drawing/2014/main" id="{00000000-0008-0000-2200-00007E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3" name="Text Box 8">
          <a:extLst>
            <a:ext uri="{FF2B5EF4-FFF2-40B4-BE49-F238E27FC236}">
              <a16:creationId xmlns:a16="http://schemas.microsoft.com/office/drawing/2014/main" id="{00000000-0008-0000-2200-00007F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4" name="Text Box 9">
          <a:extLst>
            <a:ext uri="{FF2B5EF4-FFF2-40B4-BE49-F238E27FC236}">
              <a16:creationId xmlns:a16="http://schemas.microsoft.com/office/drawing/2014/main" id="{00000000-0008-0000-2200-00008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5" name="Text Box 10">
          <a:extLst>
            <a:ext uri="{FF2B5EF4-FFF2-40B4-BE49-F238E27FC236}">
              <a16:creationId xmlns:a16="http://schemas.microsoft.com/office/drawing/2014/main" id="{00000000-0008-0000-2200-00008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0000000-0008-0000-2200-00008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00000000-0008-0000-2200-00008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388" name="Text Box 8">
          <a:extLst>
            <a:ext uri="{FF2B5EF4-FFF2-40B4-BE49-F238E27FC236}">
              <a16:creationId xmlns:a16="http://schemas.microsoft.com/office/drawing/2014/main" id="{00000000-0008-0000-2200-000084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389" name="Text Box 8">
          <a:extLst>
            <a:ext uri="{FF2B5EF4-FFF2-40B4-BE49-F238E27FC236}">
              <a16:creationId xmlns:a16="http://schemas.microsoft.com/office/drawing/2014/main" id="{00000000-0008-0000-2200-000085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390" name="Text Box 8">
          <a:extLst>
            <a:ext uri="{FF2B5EF4-FFF2-40B4-BE49-F238E27FC236}">
              <a16:creationId xmlns:a16="http://schemas.microsoft.com/office/drawing/2014/main" id="{00000000-0008-0000-2200-000086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391" name="Text Box 8">
          <a:extLst>
            <a:ext uri="{FF2B5EF4-FFF2-40B4-BE49-F238E27FC236}">
              <a16:creationId xmlns:a16="http://schemas.microsoft.com/office/drawing/2014/main" id="{00000000-0008-0000-2200-00008701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392" name="Text Box 8">
          <a:extLst>
            <a:ext uri="{FF2B5EF4-FFF2-40B4-BE49-F238E27FC236}">
              <a16:creationId xmlns:a16="http://schemas.microsoft.com/office/drawing/2014/main" id="{00000000-0008-0000-2200-000088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93" name="Text Box 8">
          <a:extLst>
            <a:ext uri="{FF2B5EF4-FFF2-40B4-BE49-F238E27FC236}">
              <a16:creationId xmlns:a16="http://schemas.microsoft.com/office/drawing/2014/main" id="{00000000-0008-0000-2200-000089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394" name="Text Box 8">
          <a:extLst>
            <a:ext uri="{FF2B5EF4-FFF2-40B4-BE49-F238E27FC236}">
              <a16:creationId xmlns:a16="http://schemas.microsoft.com/office/drawing/2014/main" id="{00000000-0008-0000-2200-00008A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00000000-0008-0000-2200-00008B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96" name="Text Box 2">
          <a:extLst>
            <a:ext uri="{FF2B5EF4-FFF2-40B4-BE49-F238E27FC236}">
              <a16:creationId xmlns:a16="http://schemas.microsoft.com/office/drawing/2014/main" id="{00000000-0008-0000-2200-00008C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id="{00000000-0008-0000-2200-00008D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id="{00000000-0008-0000-2200-00008E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399" name="Text Box 5">
          <a:extLst>
            <a:ext uri="{FF2B5EF4-FFF2-40B4-BE49-F238E27FC236}">
              <a16:creationId xmlns:a16="http://schemas.microsoft.com/office/drawing/2014/main" id="{00000000-0008-0000-2200-00008F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0" name="Text Box 6">
          <a:extLst>
            <a:ext uri="{FF2B5EF4-FFF2-40B4-BE49-F238E27FC236}">
              <a16:creationId xmlns:a16="http://schemas.microsoft.com/office/drawing/2014/main" id="{00000000-0008-0000-2200-00009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1" name="Text Box 8">
          <a:extLst>
            <a:ext uri="{FF2B5EF4-FFF2-40B4-BE49-F238E27FC236}">
              <a16:creationId xmlns:a16="http://schemas.microsoft.com/office/drawing/2014/main" id="{00000000-0008-0000-2200-00009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2" name="Text Box 9">
          <a:extLst>
            <a:ext uri="{FF2B5EF4-FFF2-40B4-BE49-F238E27FC236}">
              <a16:creationId xmlns:a16="http://schemas.microsoft.com/office/drawing/2014/main" id="{00000000-0008-0000-2200-00009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3" name="Text Box 10">
          <a:extLst>
            <a:ext uri="{FF2B5EF4-FFF2-40B4-BE49-F238E27FC236}">
              <a16:creationId xmlns:a16="http://schemas.microsoft.com/office/drawing/2014/main" id="{00000000-0008-0000-2200-00009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00000000-0008-0000-2200-000094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05" name="Text Box 2">
          <a:extLst>
            <a:ext uri="{FF2B5EF4-FFF2-40B4-BE49-F238E27FC236}">
              <a16:creationId xmlns:a16="http://schemas.microsoft.com/office/drawing/2014/main" id="{00000000-0008-0000-2200-000095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406" name="Text Box 8">
          <a:extLst>
            <a:ext uri="{FF2B5EF4-FFF2-40B4-BE49-F238E27FC236}">
              <a16:creationId xmlns:a16="http://schemas.microsoft.com/office/drawing/2014/main" id="{00000000-0008-0000-2200-000096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17</xdr:row>
      <xdr:rowOff>0</xdr:rowOff>
    </xdr:from>
    <xdr:ext cx="114300" cy="285750"/>
    <xdr:sp macro="" textlink="">
      <xdr:nvSpPr>
        <xdr:cNvPr id="407" name="Text Box 8">
          <a:extLst>
            <a:ext uri="{FF2B5EF4-FFF2-40B4-BE49-F238E27FC236}">
              <a16:creationId xmlns:a16="http://schemas.microsoft.com/office/drawing/2014/main" id="{00000000-0008-0000-2200-000097010000}"/>
            </a:ext>
          </a:extLst>
        </xdr:cNvPr>
        <xdr:cNvSpPr txBox="1">
          <a:spLocks noChangeArrowheads="1"/>
        </xdr:cNvSpPr>
      </xdr:nvSpPr>
      <xdr:spPr bwMode="auto">
        <a:xfrm>
          <a:off x="1219200" y="323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408" name="Text Box 8">
          <a:extLst>
            <a:ext uri="{FF2B5EF4-FFF2-40B4-BE49-F238E27FC236}">
              <a16:creationId xmlns:a16="http://schemas.microsoft.com/office/drawing/2014/main" id="{00000000-0008-0000-2200-000098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171450</xdr:colOff>
      <xdr:row>73</xdr:row>
      <xdr:rowOff>76200</xdr:rowOff>
    </xdr:from>
    <xdr:ext cx="114300" cy="285750"/>
    <xdr:sp macro="" textlink="">
      <xdr:nvSpPr>
        <xdr:cNvPr id="409" name="Text Box 8">
          <a:extLst>
            <a:ext uri="{FF2B5EF4-FFF2-40B4-BE49-F238E27FC236}">
              <a16:creationId xmlns:a16="http://schemas.microsoft.com/office/drawing/2014/main" id="{00000000-0008-0000-2200-000099010000}"/>
            </a:ext>
          </a:extLst>
        </xdr:cNvPr>
        <xdr:cNvSpPr txBox="1">
          <a:spLocks noChangeArrowheads="1"/>
        </xdr:cNvSpPr>
      </xdr:nvSpPr>
      <xdr:spPr bwMode="auto">
        <a:xfrm>
          <a:off x="1390650" y="141732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18</xdr:row>
      <xdr:rowOff>114300</xdr:rowOff>
    </xdr:from>
    <xdr:ext cx="114300" cy="285750"/>
    <xdr:sp macro="" textlink="">
      <xdr:nvSpPr>
        <xdr:cNvPr id="410" name="Text Box 8">
          <a:extLst>
            <a:ext uri="{FF2B5EF4-FFF2-40B4-BE49-F238E27FC236}">
              <a16:creationId xmlns:a16="http://schemas.microsoft.com/office/drawing/2014/main" id="{00000000-0008-0000-2200-00009A010000}"/>
            </a:ext>
          </a:extLst>
        </xdr:cNvPr>
        <xdr:cNvSpPr txBox="1">
          <a:spLocks noChangeArrowheads="1"/>
        </xdr:cNvSpPr>
      </xdr:nvSpPr>
      <xdr:spPr bwMode="auto">
        <a:xfrm>
          <a:off x="2047875" y="35433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38</xdr:row>
      <xdr:rowOff>0</xdr:rowOff>
    </xdr:from>
    <xdr:ext cx="114300" cy="285750"/>
    <xdr:sp macro="" textlink="">
      <xdr:nvSpPr>
        <xdr:cNvPr id="411" name="Text Box 8">
          <a:extLst>
            <a:ext uri="{FF2B5EF4-FFF2-40B4-BE49-F238E27FC236}">
              <a16:creationId xmlns:a16="http://schemas.microsoft.com/office/drawing/2014/main" id="{00000000-0008-0000-2200-00009B010000}"/>
            </a:ext>
          </a:extLst>
        </xdr:cNvPr>
        <xdr:cNvSpPr txBox="1">
          <a:spLocks noChangeArrowheads="1"/>
        </xdr:cNvSpPr>
      </xdr:nvSpPr>
      <xdr:spPr bwMode="auto">
        <a:xfrm>
          <a:off x="1219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00000000-0008-0000-2200-00009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3" name="Text Box 2">
          <a:extLst>
            <a:ext uri="{FF2B5EF4-FFF2-40B4-BE49-F238E27FC236}">
              <a16:creationId xmlns:a16="http://schemas.microsoft.com/office/drawing/2014/main" id="{00000000-0008-0000-2200-00009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4" name="Text Box 3">
          <a:extLst>
            <a:ext uri="{FF2B5EF4-FFF2-40B4-BE49-F238E27FC236}">
              <a16:creationId xmlns:a16="http://schemas.microsoft.com/office/drawing/2014/main" id="{00000000-0008-0000-2200-00009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00000000-0008-0000-2200-00009F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6" name="Text Box 5">
          <a:extLst>
            <a:ext uri="{FF2B5EF4-FFF2-40B4-BE49-F238E27FC236}">
              <a16:creationId xmlns:a16="http://schemas.microsoft.com/office/drawing/2014/main" id="{00000000-0008-0000-2200-0000A0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7" name="Text Box 6">
          <a:extLst>
            <a:ext uri="{FF2B5EF4-FFF2-40B4-BE49-F238E27FC236}">
              <a16:creationId xmlns:a16="http://schemas.microsoft.com/office/drawing/2014/main" id="{00000000-0008-0000-2200-0000A1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8" name="Text Box 8">
          <a:extLst>
            <a:ext uri="{FF2B5EF4-FFF2-40B4-BE49-F238E27FC236}">
              <a16:creationId xmlns:a16="http://schemas.microsoft.com/office/drawing/2014/main" id="{00000000-0008-0000-2200-0000A2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19" name="Text Box 9">
          <a:extLst>
            <a:ext uri="{FF2B5EF4-FFF2-40B4-BE49-F238E27FC236}">
              <a16:creationId xmlns:a16="http://schemas.microsoft.com/office/drawing/2014/main" id="{00000000-0008-0000-2200-0000A3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0" name="Text Box 10">
          <a:extLst>
            <a:ext uri="{FF2B5EF4-FFF2-40B4-BE49-F238E27FC236}">
              <a16:creationId xmlns:a16="http://schemas.microsoft.com/office/drawing/2014/main" id="{00000000-0008-0000-2200-0000A4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0000000-0008-0000-2200-0000A5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2" name="Text Box 2">
          <a:extLst>
            <a:ext uri="{FF2B5EF4-FFF2-40B4-BE49-F238E27FC236}">
              <a16:creationId xmlns:a16="http://schemas.microsoft.com/office/drawing/2014/main" id="{00000000-0008-0000-2200-0000A6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67</xdr:row>
      <xdr:rowOff>0</xdr:rowOff>
    </xdr:from>
    <xdr:ext cx="114300" cy="285750"/>
    <xdr:sp macro="" textlink="">
      <xdr:nvSpPr>
        <xdr:cNvPr id="423" name="Text Box 8">
          <a:extLst>
            <a:ext uri="{FF2B5EF4-FFF2-40B4-BE49-F238E27FC236}">
              <a16:creationId xmlns:a16="http://schemas.microsoft.com/office/drawing/2014/main" id="{00000000-0008-0000-2200-0000A7010000}"/>
            </a:ext>
          </a:extLst>
        </xdr:cNvPr>
        <xdr:cNvSpPr txBox="1">
          <a:spLocks noChangeArrowheads="1"/>
        </xdr:cNvSpPr>
      </xdr:nvSpPr>
      <xdr:spPr bwMode="auto">
        <a:xfrm>
          <a:off x="1219200" y="1276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24" name="Text Box 8">
          <a:extLst>
            <a:ext uri="{FF2B5EF4-FFF2-40B4-BE49-F238E27FC236}">
              <a16:creationId xmlns:a16="http://schemas.microsoft.com/office/drawing/2014/main" id="{00000000-0008-0000-2200-0000A8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425" name="Text Box 8">
          <a:extLst>
            <a:ext uri="{FF2B5EF4-FFF2-40B4-BE49-F238E27FC236}">
              <a16:creationId xmlns:a16="http://schemas.microsoft.com/office/drawing/2014/main" id="{00000000-0008-0000-2200-0000A9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66</xdr:row>
      <xdr:rowOff>0</xdr:rowOff>
    </xdr:from>
    <xdr:ext cx="114300" cy="285750"/>
    <xdr:sp macro="" textlink="">
      <xdr:nvSpPr>
        <xdr:cNvPr id="426" name="Text Box 8">
          <a:extLst>
            <a:ext uri="{FF2B5EF4-FFF2-40B4-BE49-F238E27FC236}">
              <a16:creationId xmlns:a16="http://schemas.microsoft.com/office/drawing/2014/main" id="{00000000-0008-0000-2200-0000AA010000}"/>
            </a:ext>
          </a:extLst>
        </xdr:cNvPr>
        <xdr:cNvSpPr txBox="1">
          <a:spLocks noChangeArrowheads="1"/>
        </xdr:cNvSpPr>
      </xdr:nvSpPr>
      <xdr:spPr bwMode="auto">
        <a:xfrm>
          <a:off x="1219200" y="12573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27" name="Text Box 8">
          <a:extLst>
            <a:ext uri="{FF2B5EF4-FFF2-40B4-BE49-F238E27FC236}">
              <a16:creationId xmlns:a16="http://schemas.microsoft.com/office/drawing/2014/main" id="{00000000-0008-0000-2200-0000AB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8" name="Text Box 8">
          <a:extLst>
            <a:ext uri="{FF2B5EF4-FFF2-40B4-BE49-F238E27FC236}">
              <a16:creationId xmlns:a16="http://schemas.microsoft.com/office/drawing/2014/main" id="{00000000-0008-0000-2200-0000AC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29" name="Text Box 8">
          <a:extLst>
            <a:ext uri="{FF2B5EF4-FFF2-40B4-BE49-F238E27FC236}">
              <a16:creationId xmlns:a16="http://schemas.microsoft.com/office/drawing/2014/main" id="{00000000-0008-0000-2200-0000A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0000000-0008-0000-2200-0000AE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00000000-0008-0000-2200-0000AF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00000000-0008-0000-2200-0000B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3" name="Text Box 4">
          <a:extLst>
            <a:ext uri="{FF2B5EF4-FFF2-40B4-BE49-F238E27FC236}">
              <a16:creationId xmlns:a16="http://schemas.microsoft.com/office/drawing/2014/main" id="{00000000-0008-0000-2200-0000B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4" name="Text Box 5">
          <a:extLst>
            <a:ext uri="{FF2B5EF4-FFF2-40B4-BE49-F238E27FC236}">
              <a16:creationId xmlns:a16="http://schemas.microsoft.com/office/drawing/2014/main" id="{00000000-0008-0000-2200-0000B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5" name="Text Box 6">
          <a:extLst>
            <a:ext uri="{FF2B5EF4-FFF2-40B4-BE49-F238E27FC236}">
              <a16:creationId xmlns:a16="http://schemas.microsoft.com/office/drawing/2014/main" id="{00000000-0008-0000-2200-0000B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6" name="Text Box 8">
          <a:extLst>
            <a:ext uri="{FF2B5EF4-FFF2-40B4-BE49-F238E27FC236}">
              <a16:creationId xmlns:a16="http://schemas.microsoft.com/office/drawing/2014/main" id="{00000000-0008-0000-2200-0000B4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7" name="Text Box 9">
          <a:extLst>
            <a:ext uri="{FF2B5EF4-FFF2-40B4-BE49-F238E27FC236}">
              <a16:creationId xmlns:a16="http://schemas.microsoft.com/office/drawing/2014/main" id="{00000000-0008-0000-2200-0000B5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8" name="Text Box 10">
          <a:extLst>
            <a:ext uri="{FF2B5EF4-FFF2-40B4-BE49-F238E27FC236}">
              <a16:creationId xmlns:a16="http://schemas.microsoft.com/office/drawing/2014/main" id="{00000000-0008-0000-2200-0000B6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00000000-0008-0000-2200-0000B7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40" name="Text Box 2">
          <a:extLst>
            <a:ext uri="{FF2B5EF4-FFF2-40B4-BE49-F238E27FC236}">
              <a16:creationId xmlns:a16="http://schemas.microsoft.com/office/drawing/2014/main" id="{00000000-0008-0000-2200-0000B8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441" name="Text Box 8">
          <a:extLst>
            <a:ext uri="{FF2B5EF4-FFF2-40B4-BE49-F238E27FC236}">
              <a16:creationId xmlns:a16="http://schemas.microsoft.com/office/drawing/2014/main" id="{00000000-0008-0000-2200-0000B9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18</xdr:row>
      <xdr:rowOff>0</xdr:rowOff>
    </xdr:from>
    <xdr:ext cx="114300" cy="285750"/>
    <xdr:sp macro="" textlink="">
      <xdr:nvSpPr>
        <xdr:cNvPr id="442" name="Text Box 8">
          <a:extLst>
            <a:ext uri="{FF2B5EF4-FFF2-40B4-BE49-F238E27FC236}">
              <a16:creationId xmlns:a16="http://schemas.microsoft.com/office/drawing/2014/main" id="{00000000-0008-0000-2200-0000BA010000}"/>
            </a:ext>
          </a:extLst>
        </xdr:cNvPr>
        <xdr:cNvSpPr txBox="1">
          <a:spLocks noChangeArrowheads="1"/>
        </xdr:cNvSpPr>
      </xdr:nvSpPr>
      <xdr:spPr bwMode="auto">
        <a:xfrm>
          <a:off x="1219200" y="342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55</xdr:row>
      <xdr:rowOff>0</xdr:rowOff>
    </xdr:from>
    <xdr:ext cx="114300" cy="285750"/>
    <xdr:sp macro="" textlink="">
      <xdr:nvSpPr>
        <xdr:cNvPr id="443" name="Text Box 8">
          <a:extLst>
            <a:ext uri="{FF2B5EF4-FFF2-40B4-BE49-F238E27FC236}">
              <a16:creationId xmlns:a16="http://schemas.microsoft.com/office/drawing/2014/main" id="{00000000-0008-0000-2200-0000BB010000}"/>
            </a:ext>
          </a:extLst>
        </xdr:cNvPr>
        <xdr:cNvSpPr txBox="1">
          <a:spLocks noChangeArrowheads="1"/>
        </xdr:cNvSpPr>
      </xdr:nvSpPr>
      <xdr:spPr bwMode="auto">
        <a:xfrm>
          <a:off x="1219200" y="10477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19</xdr:row>
      <xdr:rowOff>0</xdr:rowOff>
    </xdr:from>
    <xdr:ext cx="114300" cy="285750"/>
    <xdr:sp macro="" textlink="">
      <xdr:nvSpPr>
        <xdr:cNvPr id="444" name="Text Box 8">
          <a:extLst>
            <a:ext uri="{FF2B5EF4-FFF2-40B4-BE49-F238E27FC236}">
              <a16:creationId xmlns:a16="http://schemas.microsoft.com/office/drawing/2014/main" id="{00000000-0008-0000-2200-0000BC010000}"/>
            </a:ext>
          </a:extLst>
        </xdr:cNvPr>
        <xdr:cNvSpPr txBox="1">
          <a:spLocks noChangeArrowheads="1"/>
        </xdr:cNvSpPr>
      </xdr:nvSpPr>
      <xdr:spPr bwMode="auto">
        <a:xfrm>
          <a:off x="1219200" y="361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45" name="Text Box 8">
          <a:extLst>
            <a:ext uri="{FF2B5EF4-FFF2-40B4-BE49-F238E27FC236}">
              <a16:creationId xmlns:a16="http://schemas.microsoft.com/office/drawing/2014/main" id="{00000000-0008-0000-2200-0000BD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114300" cy="285750"/>
    <xdr:sp macro="" textlink="">
      <xdr:nvSpPr>
        <xdr:cNvPr id="446" name="Text Box 8">
          <a:extLst>
            <a:ext uri="{FF2B5EF4-FFF2-40B4-BE49-F238E27FC236}">
              <a16:creationId xmlns:a16="http://schemas.microsoft.com/office/drawing/2014/main" id="{00000000-0008-0000-2200-0000BE010000}"/>
            </a:ext>
          </a:extLst>
        </xdr:cNvPr>
        <xdr:cNvSpPr txBox="1">
          <a:spLocks noChangeArrowheads="1"/>
        </xdr:cNvSpPr>
      </xdr:nvSpPr>
      <xdr:spPr bwMode="auto">
        <a:xfrm>
          <a:off x="1219200" y="742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00000000-0008-0000-2200-0000BF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48" name="Text Box 2">
          <a:extLst>
            <a:ext uri="{FF2B5EF4-FFF2-40B4-BE49-F238E27FC236}">
              <a16:creationId xmlns:a16="http://schemas.microsoft.com/office/drawing/2014/main" id="{00000000-0008-0000-2200-0000C0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49" name="Text Box 3">
          <a:extLst>
            <a:ext uri="{FF2B5EF4-FFF2-40B4-BE49-F238E27FC236}">
              <a16:creationId xmlns:a16="http://schemas.microsoft.com/office/drawing/2014/main" id="{00000000-0008-0000-2200-0000C1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0" name="Text Box 4">
          <a:extLst>
            <a:ext uri="{FF2B5EF4-FFF2-40B4-BE49-F238E27FC236}">
              <a16:creationId xmlns:a16="http://schemas.microsoft.com/office/drawing/2014/main" id="{00000000-0008-0000-2200-0000C2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1" name="Text Box 5">
          <a:extLst>
            <a:ext uri="{FF2B5EF4-FFF2-40B4-BE49-F238E27FC236}">
              <a16:creationId xmlns:a16="http://schemas.microsoft.com/office/drawing/2014/main" id="{00000000-0008-0000-2200-0000C3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2" name="Text Box 6">
          <a:extLst>
            <a:ext uri="{FF2B5EF4-FFF2-40B4-BE49-F238E27FC236}">
              <a16:creationId xmlns:a16="http://schemas.microsoft.com/office/drawing/2014/main" id="{00000000-0008-0000-2200-0000C4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3" name="Text Box 8">
          <a:extLst>
            <a:ext uri="{FF2B5EF4-FFF2-40B4-BE49-F238E27FC236}">
              <a16:creationId xmlns:a16="http://schemas.microsoft.com/office/drawing/2014/main" id="{00000000-0008-0000-2200-0000C5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4" name="Text Box 9">
          <a:extLst>
            <a:ext uri="{FF2B5EF4-FFF2-40B4-BE49-F238E27FC236}">
              <a16:creationId xmlns:a16="http://schemas.microsoft.com/office/drawing/2014/main" id="{00000000-0008-0000-2200-0000C6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5" name="Text Box 10">
          <a:extLst>
            <a:ext uri="{FF2B5EF4-FFF2-40B4-BE49-F238E27FC236}">
              <a16:creationId xmlns:a16="http://schemas.microsoft.com/office/drawing/2014/main" id="{00000000-0008-0000-2200-0000C7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00000000-0008-0000-2200-0000C8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54</xdr:row>
      <xdr:rowOff>0</xdr:rowOff>
    </xdr:from>
    <xdr:ext cx="114300" cy="285750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00000000-0008-0000-2200-0000C9010000}"/>
            </a:ext>
          </a:extLst>
        </xdr:cNvPr>
        <xdr:cNvSpPr txBox="1">
          <a:spLocks noChangeArrowheads="1"/>
        </xdr:cNvSpPr>
      </xdr:nvSpPr>
      <xdr:spPr bwMode="auto">
        <a:xfrm>
          <a:off x="1219200" y="10287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68</xdr:row>
      <xdr:rowOff>0</xdr:rowOff>
    </xdr:from>
    <xdr:ext cx="114300" cy="285750"/>
    <xdr:sp macro="" textlink="">
      <xdr:nvSpPr>
        <xdr:cNvPr id="458" name="Text Box 8">
          <a:extLst>
            <a:ext uri="{FF2B5EF4-FFF2-40B4-BE49-F238E27FC236}">
              <a16:creationId xmlns:a16="http://schemas.microsoft.com/office/drawing/2014/main" id="{00000000-0008-0000-2200-0000CA010000}"/>
            </a:ext>
          </a:extLst>
        </xdr:cNvPr>
        <xdr:cNvSpPr txBox="1">
          <a:spLocks noChangeArrowheads="1"/>
        </xdr:cNvSpPr>
      </xdr:nvSpPr>
      <xdr:spPr bwMode="auto">
        <a:xfrm>
          <a:off x="1219200" y="1295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59" name="Text Box 8">
          <a:extLst>
            <a:ext uri="{FF2B5EF4-FFF2-40B4-BE49-F238E27FC236}">
              <a16:creationId xmlns:a16="http://schemas.microsoft.com/office/drawing/2014/main" id="{00000000-0008-0000-2200-0000C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60" name="Text Box 8">
          <a:extLst>
            <a:ext uri="{FF2B5EF4-FFF2-40B4-BE49-F238E27FC236}">
              <a16:creationId xmlns:a16="http://schemas.microsoft.com/office/drawing/2014/main" id="{00000000-0008-0000-2200-0000C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00000000-0008-0000-2200-0000CD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2" name="Text Box 2">
          <a:extLst>
            <a:ext uri="{FF2B5EF4-FFF2-40B4-BE49-F238E27FC236}">
              <a16:creationId xmlns:a16="http://schemas.microsoft.com/office/drawing/2014/main" id="{00000000-0008-0000-2200-0000CE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3" name="Text Box 3">
          <a:extLst>
            <a:ext uri="{FF2B5EF4-FFF2-40B4-BE49-F238E27FC236}">
              <a16:creationId xmlns:a16="http://schemas.microsoft.com/office/drawing/2014/main" id="{00000000-0008-0000-2200-0000CF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4" name="Text Box 4">
          <a:extLst>
            <a:ext uri="{FF2B5EF4-FFF2-40B4-BE49-F238E27FC236}">
              <a16:creationId xmlns:a16="http://schemas.microsoft.com/office/drawing/2014/main" id="{00000000-0008-0000-2200-0000D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5" name="Text Box 5">
          <a:extLst>
            <a:ext uri="{FF2B5EF4-FFF2-40B4-BE49-F238E27FC236}">
              <a16:creationId xmlns:a16="http://schemas.microsoft.com/office/drawing/2014/main" id="{00000000-0008-0000-2200-0000D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6" name="Text Box 6">
          <a:extLst>
            <a:ext uri="{FF2B5EF4-FFF2-40B4-BE49-F238E27FC236}">
              <a16:creationId xmlns:a16="http://schemas.microsoft.com/office/drawing/2014/main" id="{00000000-0008-0000-2200-0000D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7" name="Text Box 8">
          <a:extLst>
            <a:ext uri="{FF2B5EF4-FFF2-40B4-BE49-F238E27FC236}">
              <a16:creationId xmlns:a16="http://schemas.microsoft.com/office/drawing/2014/main" id="{00000000-0008-0000-2200-0000D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8" name="Text Box 9">
          <a:extLst>
            <a:ext uri="{FF2B5EF4-FFF2-40B4-BE49-F238E27FC236}">
              <a16:creationId xmlns:a16="http://schemas.microsoft.com/office/drawing/2014/main" id="{00000000-0008-0000-2200-0000D4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69" name="Text Box 10">
          <a:extLst>
            <a:ext uri="{FF2B5EF4-FFF2-40B4-BE49-F238E27FC236}">
              <a16:creationId xmlns:a16="http://schemas.microsoft.com/office/drawing/2014/main" id="{00000000-0008-0000-2200-0000D5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00000000-0008-0000-2200-0000D6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0000000-0008-0000-2200-0000D7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72" name="Text Box 8">
          <a:extLst>
            <a:ext uri="{FF2B5EF4-FFF2-40B4-BE49-F238E27FC236}">
              <a16:creationId xmlns:a16="http://schemas.microsoft.com/office/drawing/2014/main" id="{00000000-0008-0000-2200-0000D8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00000000-0008-0000-2200-0000D9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4" name="Text Box 2">
          <a:extLst>
            <a:ext uri="{FF2B5EF4-FFF2-40B4-BE49-F238E27FC236}">
              <a16:creationId xmlns:a16="http://schemas.microsoft.com/office/drawing/2014/main" id="{00000000-0008-0000-2200-0000DA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5" name="Text Box 3">
          <a:extLst>
            <a:ext uri="{FF2B5EF4-FFF2-40B4-BE49-F238E27FC236}">
              <a16:creationId xmlns:a16="http://schemas.microsoft.com/office/drawing/2014/main" id="{00000000-0008-0000-2200-0000DB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6" name="Text Box 4">
          <a:extLst>
            <a:ext uri="{FF2B5EF4-FFF2-40B4-BE49-F238E27FC236}">
              <a16:creationId xmlns:a16="http://schemas.microsoft.com/office/drawing/2014/main" id="{00000000-0008-0000-2200-0000DC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7" name="Text Box 5">
          <a:extLst>
            <a:ext uri="{FF2B5EF4-FFF2-40B4-BE49-F238E27FC236}">
              <a16:creationId xmlns:a16="http://schemas.microsoft.com/office/drawing/2014/main" id="{00000000-0008-0000-2200-0000DD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8" name="Text Box 6">
          <a:extLst>
            <a:ext uri="{FF2B5EF4-FFF2-40B4-BE49-F238E27FC236}">
              <a16:creationId xmlns:a16="http://schemas.microsoft.com/office/drawing/2014/main" id="{00000000-0008-0000-2200-0000DE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79" name="Text Box 8">
          <a:extLst>
            <a:ext uri="{FF2B5EF4-FFF2-40B4-BE49-F238E27FC236}">
              <a16:creationId xmlns:a16="http://schemas.microsoft.com/office/drawing/2014/main" id="{00000000-0008-0000-2200-0000DF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80" name="Text Box 9">
          <a:extLst>
            <a:ext uri="{FF2B5EF4-FFF2-40B4-BE49-F238E27FC236}">
              <a16:creationId xmlns:a16="http://schemas.microsoft.com/office/drawing/2014/main" id="{00000000-0008-0000-2200-0000E0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81" name="Text Box 10">
          <a:extLst>
            <a:ext uri="{FF2B5EF4-FFF2-40B4-BE49-F238E27FC236}">
              <a16:creationId xmlns:a16="http://schemas.microsoft.com/office/drawing/2014/main" id="{00000000-0008-0000-2200-0000E1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0000000-0008-0000-2200-0000E2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57</xdr:row>
      <xdr:rowOff>0</xdr:rowOff>
    </xdr:from>
    <xdr:ext cx="114300" cy="285750"/>
    <xdr:sp macro="" textlink="">
      <xdr:nvSpPr>
        <xdr:cNvPr id="483" name="Text Box 2">
          <a:extLst>
            <a:ext uri="{FF2B5EF4-FFF2-40B4-BE49-F238E27FC236}">
              <a16:creationId xmlns:a16="http://schemas.microsoft.com/office/drawing/2014/main" id="{00000000-0008-0000-2200-0000E3010000}"/>
            </a:ext>
          </a:extLst>
        </xdr:cNvPr>
        <xdr:cNvSpPr txBox="1">
          <a:spLocks noChangeArrowheads="1"/>
        </xdr:cNvSpPr>
      </xdr:nvSpPr>
      <xdr:spPr bwMode="auto">
        <a:xfrm>
          <a:off x="1219200" y="10858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484" name="Text Box 8">
          <a:extLst>
            <a:ext uri="{FF2B5EF4-FFF2-40B4-BE49-F238E27FC236}">
              <a16:creationId xmlns:a16="http://schemas.microsoft.com/office/drawing/2014/main" id="{00000000-0008-0000-2200-0000E4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485" name="Text Box 8">
          <a:extLst>
            <a:ext uri="{FF2B5EF4-FFF2-40B4-BE49-F238E27FC236}">
              <a16:creationId xmlns:a16="http://schemas.microsoft.com/office/drawing/2014/main" id="{00000000-0008-0000-2200-0000E5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00000000-0008-0000-2200-0000E6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0000000-0008-0000-2200-0000E7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00000000-0008-0000-2200-0000E8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00000000-0008-0000-2200-0000E9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0" name="Text Box 5">
          <a:extLst>
            <a:ext uri="{FF2B5EF4-FFF2-40B4-BE49-F238E27FC236}">
              <a16:creationId xmlns:a16="http://schemas.microsoft.com/office/drawing/2014/main" id="{00000000-0008-0000-2200-0000EA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1" name="Text Box 6">
          <a:extLst>
            <a:ext uri="{FF2B5EF4-FFF2-40B4-BE49-F238E27FC236}">
              <a16:creationId xmlns:a16="http://schemas.microsoft.com/office/drawing/2014/main" id="{00000000-0008-0000-2200-0000E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2" name="Text Box 8">
          <a:extLst>
            <a:ext uri="{FF2B5EF4-FFF2-40B4-BE49-F238E27FC236}">
              <a16:creationId xmlns:a16="http://schemas.microsoft.com/office/drawing/2014/main" id="{00000000-0008-0000-2200-0000EC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3" name="Text Box 9">
          <a:extLst>
            <a:ext uri="{FF2B5EF4-FFF2-40B4-BE49-F238E27FC236}">
              <a16:creationId xmlns:a16="http://schemas.microsoft.com/office/drawing/2014/main" id="{00000000-0008-0000-2200-0000ED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4" name="Text Box 10">
          <a:extLst>
            <a:ext uri="{FF2B5EF4-FFF2-40B4-BE49-F238E27FC236}">
              <a16:creationId xmlns:a16="http://schemas.microsoft.com/office/drawing/2014/main" id="{00000000-0008-0000-2200-0000EE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0000000-0008-0000-2200-0000EF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6" name="Text Box 2">
          <a:extLst>
            <a:ext uri="{FF2B5EF4-FFF2-40B4-BE49-F238E27FC236}">
              <a16:creationId xmlns:a16="http://schemas.microsoft.com/office/drawing/2014/main" id="{00000000-0008-0000-2200-0000F0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59</xdr:row>
      <xdr:rowOff>0</xdr:rowOff>
    </xdr:from>
    <xdr:ext cx="114300" cy="285750"/>
    <xdr:sp macro="" textlink="">
      <xdr:nvSpPr>
        <xdr:cNvPr id="497" name="Text Box 8">
          <a:extLst>
            <a:ext uri="{FF2B5EF4-FFF2-40B4-BE49-F238E27FC236}">
              <a16:creationId xmlns:a16="http://schemas.microsoft.com/office/drawing/2014/main" id="{00000000-0008-0000-2200-0000F1010000}"/>
            </a:ext>
          </a:extLst>
        </xdr:cNvPr>
        <xdr:cNvSpPr txBox="1">
          <a:spLocks noChangeArrowheads="1"/>
        </xdr:cNvSpPr>
      </xdr:nvSpPr>
      <xdr:spPr bwMode="auto">
        <a:xfrm>
          <a:off x="1219200" y="11239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00000000-0008-0000-2200-0000F2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499" name="Text Box 2">
          <a:extLst>
            <a:ext uri="{FF2B5EF4-FFF2-40B4-BE49-F238E27FC236}">
              <a16:creationId xmlns:a16="http://schemas.microsoft.com/office/drawing/2014/main" id="{00000000-0008-0000-2200-0000F3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0" name="Text Box 3">
          <a:extLst>
            <a:ext uri="{FF2B5EF4-FFF2-40B4-BE49-F238E27FC236}">
              <a16:creationId xmlns:a16="http://schemas.microsoft.com/office/drawing/2014/main" id="{00000000-0008-0000-2200-0000F4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1" name="Text Box 4">
          <a:extLst>
            <a:ext uri="{FF2B5EF4-FFF2-40B4-BE49-F238E27FC236}">
              <a16:creationId xmlns:a16="http://schemas.microsoft.com/office/drawing/2014/main" id="{00000000-0008-0000-2200-0000F5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2" name="Text Box 5">
          <a:extLst>
            <a:ext uri="{FF2B5EF4-FFF2-40B4-BE49-F238E27FC236}">
              <a16:creationId xmlns:a16="http://schemas.microsoft.com/office/drawing/2014/main" id="{00000000-0008-0000-2200-0000F6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3" name="Text Box 6">
          <a:extLst>
            <a:ext uri="{FF2B5EF4-FFF2-40B4-BE49-F238E27FC236}">
              <a16:creationId xmlns:a16="http://schemas.microsoft.com/office/drawing/2014/main" id="{00000000-0008-0000-2200-0000F7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4" name="Text Box 8">
          <a:extLst>
            <a:ext uri="{FF2B5EF4-FFF2-40B4-BE49-F238E27FC236}">
              <a16:creationId xmlns:a16="http://schemas.microsoft.com/office/drawing/2014/main" id="{00000000-0008-0000-2200-0000F8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5" name="Text Box 9">
          <a:extLst>
            <a:ext uri="{FF2B5EF4-FFF2-40B4-BE49-F238E27FC236}">
              <a16:creationId xmlns:a16="http://schemas.microsoft.com/office/drawing/2014/main" id="{00000000-0008-0000-2200-0000F9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6" name="Text Box 10">
          <a:extLst>
            <a:ext uri="{FF2B5EF4-FFF2-40B4-BE49-F238E27FC236}">
              <a16:creationId xmlns:a16="http://schemas.microsoft.com/office/drawing/2014/main" id="{00000000-0008-0000-2200-0000FA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58</xdr:row>
      <xdr:rowOff>0</xdr:rowOff>
    </xdr:from>
    <xdr:ext cx="114300" cy="285750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00000000-0008-0000-2200-0000FB010000}"/>
            </a:ext>
          </a:extLst>
        </xdr:cNvPr>
        <xdr:cNvSpPr txBox="1">
          <a:spLocks noChangeArrowheads="1"/>
        </xdr:cNvSpPr>
      </xdr:nvSpPr>
      <xdr:spPr bwMode="auto">
        <a:xfrm>
          <a:off x="12192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38100</xdr:colOff>
      <xdr:row>58</xdr:row>
      <xdr:rowOff>0</xdr:rowOff>
    </xdr:from>
    <xdr:ext cx="114300" cy="285750"/>
    <xdr:sp macro="" textlink="">
      <xdr:nvSpPr>
        <xdr:cNvPr id="508" name="Text Box 2">
          <a:extLst>
            <a:ext uri="{FF2B5EF4-FFF2-40B4-BE49-F238E27FC236}">
              <a16:creationId xmlns:a16="http://schemas.microsoft.com/office/drawing/2014/main" id="{00000000-0008-0000-2200-0000FC010000}"/>
            </a:ext>
          </a:extLst>
        </xdr:cNvPr>
        <xdr:cNvSpPr txBox="1">
          <a:spLocks noChangeArrowheads="1"/>
        </xdr:cNvSpPr>
      </xdr:nvSpPr>
      <xdr:spPr bwMode="auto">
        <a:xfrm>
          <a:off x="1257300" y="1104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114300" cy="285750"/>
    <xdr:sp macro="" textlink="">
      <xdr:nvSpPr>
        <xdr:cNvPr id="509" name="Text Box 8">
          <a:extLst>
            <a:ext uri="{FF2B5EF4-FFF2-40B4-BE49-F238E27FC236}">
              <a16:creationId xmlns:a16="http://schemas.microsoft.com/office/drawing/2014/main" id="{00000000-0008-0000-2200-0000FD010000}"/>
            </a:ext>
          </a:extLst>
        </xdr:cNvPr>
        <xdr:cNvSpPr txBox="1">
          <a:spLocks noChangeArrowheads="1"/>
        </xdr:cNvSpPr>
      </xdr:nvSpPr>
      <xdr:spPr bwMode="auto">
        <a:xfrm>
          <a:off x="4267200" y="7239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0" name="Text Box 8">
          <a:extLst>
            <a:ext uri="{FF2B5EF4-FFF2-40B4-BE49-F238E27FC236}">
              <a16:creationId xmlns:a16="http://schemas.microsoft.com/office/drawing/2014/main" id="{00000000-0008-0000-2200-0000FE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1" name="Text Box 8">
          <a:extLst>
            <a:ext uri="{FF2B5EF4-FFF2-40B4-BE49-F238E27FC236}">
              <a16:creationId xmlns:a16="http://schemas.microsoft.com/office/drawing/2014/main" id="{00000000-0008-0000-2200-0000FF01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2" name="Text Box 8">
          <a:extLst>
            <a:ext uri="{FF2B5EF4-FFF2-40B4-BE49-F238E27FC236}">
              <a16:creationId xmlns:a16="http://schemas.microsoft.com/office/drawing/2014/main" id="{00000000-0008-0000-2200-000000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114300" cy="285750"/>
    <xdr:sp macro="" textlink="">
      <xdr:nvSpPr>
        <xdr:cNvPr id="513" name="Text Box 8">
          <a:extLst>
            <a:ext uri="{FF2B5EF4-FFF2-40B4-BE49-F238E27FC236}">
              <a16:creationId xmlns:a16="http://schemas.microsoft.com/office/drawing/2014/main" id="{00000000-0008-0000-2200-000001020000}"/>
            </a:ext>
          </a:extLst>
        </xdr:cNvPr>
        <xdr:cNvSpPr txBox="1">
          <a:spLocks noChangeArrowheads="1"/>
        </xdr:cNvSpPr>
      </xdr:nvSpPr>
      <xdr:spPr bwMode="auto">
        <a:xfrm>
          <a:off x="1219200" y="6858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4" name="Text Box 8">
          <a:extLst>
            <a:ext uri="{FF2B5EF4-FFF2-40B4-BE49-F238E27FC236}">
              <a16:creationId xmlns:a16="http://schemas.microsoft.com/office/drawing/2014/main" id="{00000000-0008-0000-2200-000002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15" name="Text Box 8">
          <a:extLst>
            <a:ext uri="{FF2B5EF4-FFF2-40B4-BE49-F238E27FC236}">
              <a16:creationId xmlns:a16="http://schemas.microsoft.com/office/drawing/2014/main" id="{00000000-0008-0000-2200-000003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00000000-0008-0000-2200-000004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7" name="Text Box 2">
          <a:extLst>
            <a:ext uri="{FF2B5EF4-FFF2-40B4-BE49-F238E27FC236}">
              <a16:creationId xmlns:a16="http://schemas.microsoft.com/office/drawing/2014/main" id="{00000000-0008-0000-2200-000005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8" name="Text Box 3">
          <a:extLst>
            <a:ext uri="{FF2B5EF4-FFF2-40B4-BE49-F238E27FC236}">
              <a16:creationId xmlns:a16="http://schemas.microsoft.com/office/drawing/2014/main" id="{00000000-0008-0000-2200-000006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19" name="Text Box 4">
          <a:extLst>
            <a:ext uri="{FF2B5EF4-FFF2-40B4-BE49-F238E27FC236}">
              <a16:creationId xmlns:a16="http://schemas.microsoft.com/office/drawing/2014/main" id="{00000000-0008-0000-2200-000007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0" name="Text Box 5">
          <a:extLst>
            <a:ext uri="{FF2B5EF4-FFF2-40B4-BE49-F238E27FC236}">
              <a16:creationId xmlns:a16="http://schemas.microsoft.com/office/drawing/2014/main" id="{00000000-0008-0000-2200-000008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1" name="Text Box 6">
          <a:extLst>
            <a:ext uri="{FF2B5EF4-FFF2-40B4-BE49-F238E27FC236}">
              <a16:creationId xmlns:a16="http://schemas.microsoft.com/office/drawing/2014/main" id="{00000000-0008-0000-2200-000009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2" name="Text Box 8">
          <a:extLst>
            <a:ext uri="{FF2B5EF4-FFF2-40B4-BE49-F238E27FC236}">
              <a16:creationId xmlns:a16="http://schemas.microsoft.com/office/drawing/2014/main" id="{00000000-0008-0000-2200-00000A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3" name="Text Box 9">
          <a:extLst>
            <a:ext uri="{FF2B5EF4-FFF2-40B4-BE49-F238E27FC236}">
              <a16:creationId xmlns:a16="http://schemas.microsoft.com/office/drawing/2014/main" id="{00000000-0008-0000-2200-00000B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4" name="Text Box 10">
          <a:extLst>
            <a:ext uri="{FF2B5EF4-FFF2-40B4-BE49-F238E27FC236}">
              <a16:creationId xmlns:a16="http://schemas.microsoft.com/office/drawing/2014/main" id="{00000000-0008-0000-2200-00000C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00000000-0008-0000-2200-00000D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6" name="Text Box 2">
          <a:extLst>
            <a:ext uri="{FF2B5EF4-FFF2-40B4-BE49-F238E27FC236}">
              <a16:creationId xmlns:a16="http://schemas.microsoft.com/office/drawing/2014/main" id="{00000000-0008-0000-2200-00000E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27" name="Text Box 8">
          <a:extLst>
            <a:ext uri="{FF2B5EF4-FFF2-40B4-BE49-F238E27FC236}">
              <a16:creationId xmlns:a16="http://schemas.microsoft.com/office/drawing/2014/main" id="{00000000-0008-0000-2200-00000F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00000000-0008-0000-2200-000010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29" name="Text Box 2">
          <a:extLst>
            <a:ext uri="{FF2B5EF4-FFF2-40B4-BE49-F238E27FC236}">
              <a16:creationId xmlns:a16="http://schemas.microsoft.com/office/drawing/2014/main" id="{00000000-0008-0000-2200-000011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0" name="Text Box 3">
          <a:extLst>
            <a:ext uri="{FF2B5EF4-FFF2-40B4-BE49-F238E27FC236}">
              <a16:creationId xmlns:a16="http://schemas.microsoft.com/office/drawing/2014/main" id="{00000000-0008-0000-2200-000012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1" name="Text Box 4">
          <a:extLst>
            <a:ext uri="{FF2B5EF4-FFF2-40B4-BE49-F238E27FC236}">
              <a16:creationId xmlns:a16="http://schemas.microsoft.com/office/drawing/2014/main" id="{00000000-0008-0000-2200-000013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2" name="Text Box 5">
          <a:extLst>
            <a:ext uri="{FF2B5EF4-FFF2-40B4-BE49-F238E27FC236}">
              <a16:creationId xmlns:a16="http://schemas.microsoft.com/office/drawing/2014/main" id="{00000000-0008-0000-2200-000014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3" name="Text Box 6">
          <a:extLst>
            <a:ext uri="{FF2B5EF4-FFF2-40B4-BE49-F238E27FC236}">
              <a16:creationId xmlns:a16="http://schemas.microsoft.com/office/drawing/2014/main" id="{00000000-0008-0000-2200-000015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4" name="Text Box 8">
          <a:extLst>
            <a:ext uri="{FF2B5EF4-FFF2-40B4-BE49-F238E27FC236}">
              <a16:creationId xmlns:a16="http://schemas.microsoft.com/office/drawing/2014/main" id="{00000000-0008-0000-2200-000016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5" name="Text Box 9">
          <a:extLst>
            <a:ext uri="{FF2B5EF4-FFF2-40B4-BE49-F238E27FC236}">
              <a16:creationId xmlns:a16="http://schemas.microsoft.com/office/drawing/2014/main" id="{00000000-0008-0000-2200-000017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6" name="Text Box 10">
          <a:extLst>
            <a:ext uri="{FF2B5EF4-FFF2-40B4-BE49-F238E27FC236}">
              <a16:creationId xmlns:a16="http://schemas.microsoft.com/office/drawing/2014/main" id="{00000000-0008-0000-2200-000018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00000000-0008-0000-2200-000019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38" name="Text Box 2">
          <a:extLst>
            <a:ext uri="{FF2B5EF4-FFF2-40B4-BE49-F238E27FC236}">
              <a16:creationId xmlns:a16="http://schemas.microsoft.com/office/drawing/2014/main" id="{00000000-0008-0000-2200-00001A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39" name="Text Box 8">
          <a:extLst>
            <a:ext uri="{FF2B5EF4-FFF2-40B4-BE49-F238E27FC236}">
              <a16:creationId xmlns:a16="http://schemas.microsoft.com/office/drawing/2014/main" id="{00000000-0008-0000-2200-00001B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40" name="Text Box 8">
          <a:extLst>
            <a:ext uri="{FF2B5EF4-FFF2-40B4-BE49-F238E27FC236}">
              <a16:creationId xmlns:a16="http://schemas.microsoft.com/office/drawing/2014/main" id="{00000000-0008-0000-2200-00001C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00000000-0008-0000-2200-00001D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2" name="Text Box 2">
          <a:extLst>
            <a:ext uri="{FF2B5EF4-FFF2-40B4-BE49-F238E27FC236}">
              <a16:creationId xmlns:a16="http://schemas.microsoft.com/office/drawing/2014/main" id="{00000000-0008-0000-2200-00001E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3" name="Text Box 3">
          <a:extLst>
            <a:ext uri="{FF2B5EF4-FFF2-40B4-BE49-F238E27FC236}">
              <a16:creationId xmlns:a16="http://schemas.microsoft.com/office/drawing/2014/main" id="{00000000-0008-0000-2200-00001F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4" name="Text Box 4">
          <a:extLst>
            <a:ext uri="{FF2B5EF4-FFF2-40B4-BE49-F238E27FC236}">
              <a16:creationId xmlns:a16="http://schemas.microsoft.com/office/drawing/2014/main" id="{00000000-0008-0000-2200-000020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5" name="Text Box 5">
          <a:extLst>
            <a:ext uri="{FF2B5EF4-FFF2-40B4-BE49-F238E27FC236}">
              <a16:creationId xmlns:a16="http://schemas.microsoft.com/office/drawing/2014/main" id="{00000000-0008-0000-2200-000021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6" name="Text Box 6">
          <a:extLst>
            <a:ext uri="{FF2B5EF4-FFF2-40B4-BE49-F238E27FC236}">
              <a16:creationId xmlns:a16="http://schemas.microsoft.com/office/drawing/2014/main" id="{00000000-0008-0000-2200-000022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7" name="Text Box 8">
          <a:extLst>
            <a:ext uri="{FF2B5EF4-FFF2-40B4-BE49-F238E27FC236}">
              <a16:creationId xmlns:a16="http://schemas.microsoft.com/office/drawing/2014/main" id="{00000000-0008-0000-2200-000023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8" name="Text Box 9">
          <a:extLst>
            <a:ext uri="{FF2B5EF4-FFF2-40B4-BE49-F238E27FC236}">
              <a16:creationId xmlns:a16="http://schemas.microsoft.com/office/drawing/2014/main" id="{00000000-0008-0000-2200-000024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49" name="Text Box 10">
          <a:extLst>
            <a:ext uri="{FF2B5EF4-FFF2-40B4-BE49-F238E27FC236}">
              <a16:creationId xmlns:a16="http://schemas.microsoft.com/office/drawing/2014/main" id="{00000000-0008-0000-2200-000025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00000000-0008-0000-2200-000026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1" name="Text Box 2">
          <a:extLst>
            <a:ext uri="{FF2B5EF4-FFF2-40B4-BE49-F238E27FC236}">
              <a16:creationId xmlns:a16="http://schemas.microsoft.com/office/drawing/2014/main" id="{00000000-0008-0000-2200-000027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552" name="Text Box 8">
          <a:extLst>
            <a:ext uri="{FF2B5EF4-FFF2-40B4-BE49-F238E27FC236}">
              <a16:creationId xmlns:a16="http://schemas.microsoft.com/office/drawing/2014/main" id="{00000000-0008-0000-2200-00002802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00000000-0008-0000-2200-000029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4" name="Text Box 2">
          <a:extLst>
            <a:ext uri="{FF2B5EF4-FFF2-40B4-BE49-F238E27FC236}">
              <a16:creationId xmlns:a16="http://schemas.microsoft.com/office/drawing/2014/main" id="{00000000-0008-0000-2200-00002A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5" name="Text Box 3">
          <a:extLst>
            <a:ext uri="{FF2B5EF4-FFF2-40B4-BE49-F238E27FC236}">
              <a16:creationId xmlns:a16="http://schemas.microsoft.com/office/drawing/2014/main" id="{00000000-0008-0000-2200-00002B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6" name="Text Box 4">
          <a:extLst>
            <a:ext uri="{FF2B5EF4-FFF2-40B4-BE49-F238E27FC236}">
              <a16:creationId xmlns:a16="http://schemas.microsoft.com/office/drawing/2014/main" id="{00000000-0008-0000-2200-00002C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7" name="Text Box 5">
          <a:extLst>
            <a:ext uri="{FF2B5EF4-FFF2-40B4-BE49-F238E27FC236}">
              <a16:creationId xmlns:a16="http://schemas.microsoft.com/office/drawing/2014/main" id="{00000000-0008-0000-2200-00002D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8" name="Text Box 6">
          <a:extLst>
            <a:ext uri="{FF2B5EF4-FFF2-40B4-BE49-F238E27FC236}">
              <a16:creationId xmlns:a16="http://schemas.microsoft.com/office/drawing/2014/main" id="{00000000-0008-0000-2200-00002E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59" name="Text Box 8">
          <a:extLst>
            <a:ext uri="{FF2B5EF4-FFF2-40B4-BE49-F238E27FC236}">
              <a16:creationId xmlns:a16="http://schemas.microsoft.com/office/drawing/2014/main" id="{00000000-0008-0000-2200-00002F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60" name="Text Box 9">
          <a:extLst>
            <a:ext uri="{FF2B5EF4-FFF2-40B4-BE49-F238E27FC236}">
              <a16:creationId xmlns:a16="http://schemas.microsoft.com/office/drawing/2014/main" id="{00000000-0008-0000-2200-000030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561" name="Text Box 10">
          <a:extLst>
            <a:ext uri="{FF2B5EF4-FFF2-40B4-BE49-F238E27FC236}">
              <a16:creationId xmlns:a16="http://schemas.microsoft.com/office/drawing/2014/main" id="{00000000-0008-0000-2200-00003102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41</xdr:row>
      <xdr:rowOff>42333</xdr:rowOff>
    </xdr:from>
    <xdr:ext cx="114300" cy="285750"/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00000000-0008-0000-2200-000032020000}"/>
            </a:ext>
          </a:extLst>
        </xdr:cNvPr>
        <xdr:cNvSpPr txBox="1">
          <a:spLocks noChangeArrowheads="1"/>
        </xdr:cNvSpPr>
      </xdr:nvSpPr>
      <xdr:spPr bwMode="auto">
        <a:xfrm>
          <a:off x="1229783" y="7852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00000000-0008-0000-2200-00003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4" name="Text Box 2">
          <a:extLst>
            <a:ext uri="{FF2B5EF4-FFF2-40B4-BE49-F238E27FC236}">
              <a16:creationId xmlns:a16="http://schemas.microsoft.com/office/drawing/2014/main" id="{00000000-0008-0000-2200-00003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5" name="Text Box 3">
          <a:extLst>
            <a:ext uri="{FF2B5EF4-FFF2-40B4-BE49-F238E27FC236}">
              <a16:creationId xmlns:a16="http://schemas.microsoft.com/office/drawing/2014/main" id="{00000000-0008-0000-2200-00003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6" name="Text Box 4">
          <a:extLst>
            <a:ext uri="{FF2B5EF4-FFF2-40B4-BE49-F238E27FC236}">
              <a16:creationId xmlns:a16="http://schemas.microsoft.com/office/drawing/2014/main" id="{00000000-0008-0000-2200-00003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7" name="Text Box 5">
          <a:extLst>
            <a:ext uri="{FF2B5EF4-FFF2-40B4-BE49-F238E27FC236}">
              <a16:creationId xmlns:a16="http://schemas.microsoft.com/office/drawing/2014/main" id="{00000000-0008-0000-2200-00003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8" name="Text Box 6">
          <a:extLst>
            <a:ext uri="{FF2B5EF4-FFF2-40B4-BE49-F238E27FC236}">
              <a16:creationId xmlns:a16="http://schemas.microsoft.com/office/drawing/2014/main" id="{00000000-0008-0000-2200-00003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69" name="Text Box 8">
          <a:extLst>
            <a:ext uri="{FF2B5EF4-FFF2-40B4-BE49-F238E27FC236}">
              <a16:creationId xmlns:a16="http://schemas.microsoft.com/office/drawing/2014/main" id="{00000000-0008-0000-2200-00003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0" name="Text Box 9">
          <a:extLst>
            <a:ext uri="{FF2B5EF4-FFF2-40B4-BE49-F238E27FC236}">
              <a16:creationId xmlns:a16="http://schemas.microsoft.com/office/drawing/2014/main" id="{00000000-0008-0000-2200-00003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1" name="Text Box 10">
          <a:extLst>
            <a:ext uri="{FF2B5EF4-FFF2-40B4-BE49-F238E27FC236}">
              <a16:creationId xmlns:a16="http://schemas.microsoft.com/office/drawing/2014/main" id="{00000000-0008-0000-2200-00003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00000000-0008-0000-2200-00003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3" name="Text Box 2">
          <a:extLst>
            <a:ext uri="{FF2B5EF4-FFF2-40B4-BE49-F238E27FC236}">
              <a16:creationId xmlns:a16="http://schemas.microsoft.com/office/drawing/2014/main" id="{00000000-0008-0000-2200-00003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00000000-0008-0000-2200-00003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5" name="Text Box 2">
          <a:extLst>
            <a:ext uri="{FF2B5EF4-FFF2-40B4-BE49-F238E27FC236}">
              <a16:creationId xmlns:a16="http://schemas.microsoft.com/office/drawing/2014/main" id="{00000000-0008-0000-2200-00003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6" name="Text Box 3">
          <a:extLst>
            <a:ext uri="{FF2B5EF4-FFF2-40B4-BE49-F238E27FC236}">
              <a16:creationId xmlns:a16="http://schemas.microsoft.com/office/drawing/2014/main" id="{00000000-0008-0000-2200-00004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7" name="Text Box 4">
          <a:extLst>
            <a:ext uri="{FF2B5EF4-FFF2-40B4-BE49-F238E27FC236}">
              <a16:creationId xmlns:a16="http://schemas.microsoft.com/office/drawing/2014/main" id="{00000000-0008-0000-2200-00004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8" name="Text Box 5">
          <a:extLst>
            <a:ext uri="{FF2B5EF4-FFF2-40B4-BE49-F238E27FC236}">
              <a16:creationId xmlns:a16="http://schemas.microsoft.com/office/drawing/2014/main" id="{00000000-0008-0000-2200-00004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79" name="Text Box 6">
          <a:extLst>
            <a:ext uri="{FF2B5EF4-FFF2-40B4-BE49-F238E27FC236}">
              <a16:creationId xmlns:a16="http://schemas.microsoft.com/office/drawing/2014/main" id="{00000000-0008-0000-2200-00004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0" name="Text Box 8">
          <a:extLst>
            <a:ext uri="{FF2B5EF4-FFF2-40B4-BE49-F238E27FC236}">
              <a16:creationId xmlns:a16="http://schemas.microsoft.com/office/drawing/2014/main" id="{00000000-0008-0000-2200-00004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1" name="Text Box 9">
          <a:extLst>
            <a:ext uri="{FF2B5EF4-FFF2-40B4-BE49-F238E27FC236}">
              <a16:creationId xmlns:a16="http://schemas.microsoft.com/office/drawing/2014/main" id="{00000000-0008-0000-2200-00004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2" name="Text Box 10">
          <a:extLst>
            <a:ext uri="{FF2B5EF4-FFF2-40B4-BE49-F238E27FC236}">
              <a16:creationId xmlns:a16="http://schemas.microsoft.com/office/drawing/2014/main" id="{00000000-0008-0000-2200-00004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00000000-0008-0000-2200-00004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4" name="Text Box 2">
          <a:extLst>
            <a:ext uri="{FF2B5EF4-FFF2-40B4-BE49-F238E27FC236}">
              <a16:creationId xmlns:a16="http://schemas.microsoft.com/office/drawing/2014/main" id="{00000000-0008-0000-2200-00004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5" name="Text Box 8">
          <a:extLst>
            <a:ext uri="{FF2B5EF4-FFF2-40B4-BE49-F238E27FC236}">
              <a16:creationId xmlns:a16="http://schemas.microsoft.com/office/drawing/2014/main" id="{00000000-0008-0000-2200-000049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86" name="Text Box 8">
          <a:extLst>
            <a:ext uri="{FF2B5EF4-FFF2-40B4-BE49-F238E27FC236}">
              <a16:creationId xmlns:a16="http://schemas.microsoft.com/office/drawing/2014/main" id="{00000000-0008-0000-2200-00004A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00000000-0008-0000-2200-00004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8" name="Text Box 2">
          <a:extLst>
            <a:ext uri="{FF2B5EF4-FFF2-40B4-BE49-F238E27FC236}">
              <a16:creationId xmlns:a16="http://schemas.microsoft.com/office/drawing/2014/main" id="{00000000-0008-0000-2200-00004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89" name="Text Box 3">
          <a:extLst>
            <a:ext uri="{FF2B5EF4-FFF2-40B4-BE49-F238E27FC236}">
              <a16:creationId xmlns:a16="http://schemas.microsoft.com/office/drawing/2014/main" id="{00000000-0008-0000-2200-00004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0" name="Text Box 4">
          <a:extLst>
            <a:ext uri="{FF2B5EF4-FFF2-40B4-BE49-F238E27FC236}">
              <a16:creationId xmlns:a16="http://schemas.microsoft.com/office/drawing/2014/main" id="{00000000-0008-0000-2200-00004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1" name="Text Box 5">
          <a:extLst>
            <a:ext uri="{FF2B5EF4-FFF2-40B4-BE49-F238E27FC236}">
              <a16:creationId xmlns:a16="http://schemas.microsoft.com/office/drawing/2014/main" id="{00000000-0008-0000-2200-00004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2" name="Text Box 6">
          <a:extLst>
            <a:ext uri="{FF2B5EF4-FFF2-40B4-BE49-F238E27FC236}">
              <a16:creationId xmlns:a16="http://schemas.microsoft.com/office/drawing/2014/main" id="{00000000-0008-0000-2200-00005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3" name="Text Box 8">
          <a:extLst>
            <a:ext uri="{FF2B5EF4-FFF2-40B4-BE49-F238E27FC236}">
              <a16:creationId xmlns:a16="http://schemas.microsoft.com/office/drawing/2014/main" id="{00000000-0008-0000-2200-00005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4" name="Text Box 9">
          <a:extLst>
            <a:ext uri="{FF2B5EF4-FFF2-40B4-BE49-F238E27FC236}">
              <a16:creationId xmlns:a16="http://schemas.microsoft.com/office/drawing/2014/main" id="{00000000-0008-0000-2200-00005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5" name="Text Box 10">
          <a:extLst>
            <a:ext uri="{FF2B5EF4-FFF2-40B4-BE49-F238E27FC236}">
              <a16:creationId xmlns:a16="http://schemas.microsoft.com/office/drawing/2014/main" id="{00000000-0008-0000-2200-00005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00000000-0008-0000-2200-00005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7" name="Text Box 2">
          <a:extLst>
            <a:ext uri="{FF2B5EF4-FFF2-40B4-BE49-F238E27FC236}">
              <a16:creationId xmlns:a16="http://schemas.microsoft.com/office/drawing/2014/main" id="{00000000-0008-0000-2200-00005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598" name="Text Box 8">
          <a:extLst>
            <a:ext uri="{FF2B5EF4-FFF2-40B4-BE49-F238E27FC236}">
              <a16:creationId xmlns:a16="http://schemas.microsoft.com/office/drawing/2014/main" id="{00000000-0008-0000-2200-000056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00000000-0008-0000-2200-00005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0" name="Text Box 2">
          <a:extLst>
            <a:ext uri="{FF2B5EF4-FFF2-40B4-BE49-F238E27FC236}">
              <a16:creationId xmlns:a16="http://schemas.microsoft.com/office/drawing/2014/main" id="{00000000-0008-0000-2200-00005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1" name="Text Box 3">
          <a:extLst>
            <a:ext uri="{FF2B5EF4-FFF2-40B4-BE49-F238E27FC236}">
              <a16:creationId xmlns:a16="http://schemas.microsoft.com/office/drawing/2014/main" id="{00000000-0008-0000-2200-00005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2" name="Text Box 4">
          <a:extLst>
            <a:ext uri="{FF2B5EF4-FFF2-40B4-BE49-F238E27FC236}">
              <a16:creationId xmlns:a16="http://schemas.microsoft.com/office/drawing/2014/main" id="{00000000-0008-0000-2200-00005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3" name="Text Box 5">
          <a:extLst>
            <a:ext uri="{FF2B5EF4-FFF2-40B4-BE49-F238E27FC236}">
              <a16:creationId xmlns:a16="http://schemas.microsoft.com/office/drawing/2014/main" id="{00000000-0008-0000-2200-00005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4" name="Text Box 6">
          <a:extLst>
            <a:ext uri="{FF2B5EF4-FFF2-40B4-BE49-F238E27FC236}">
              <a16:creationId xmlns:a16="http://schemas.microsoft.com/office/drawing/2014/main" id="{00000000-0008-0000-2200-00005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5" name="Text Box 8">
          <a:extLst>
            <a:ext uri="{FF2B5EF4-FFF2-40B4-BE49-F238E27FC236}">
              <a16:creationId xmlns:a16="http://schemas.microsoft.com/office/drawing/2014/main" id="{00000000-0008-0000-2200-00005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6" name="Text Box 9">
          <a:extLst>
            <a:ext uri="{FF2B5EF4-FFF2-40B4-BE49-F238E27FC236}">
              <a16:creationId xmlns:a16="http://schemas.microsoft.com/office/drawing/2014/main" id="{00000000-0008-0000-2200-00005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7" name="Text Box 10">
          <a:extLst>
            <a:ext uri="{FF2B5EF4-FFF2-40B4-BE49-F238E27FC236}">
              <a16:creationId xmlns:a16="http://schemas.microsoft.com/office/drawing/2014/main" id="{00000000-0008-0000-2200-00005F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00000000-0008-0000-2200-00006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09" name="Text Box 2">
          <a:extLst>
            <a:ext uri="{FF2B5EF4-FFF2-40B4-BE49-F238E27FC236}">
              <a16:creationId xmlns:a16="http://schemas.microsoft.com/office/drawing/2014/main" id="{00000000-0008-0000-2200-00006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610" name="Text Box 8">
          <a:extLst>
            <a:ext uri="{FF2B5EF4-FFF2-40B4-BE49-F238E27FC236}">
              <a16:creationId xmlns:a16="http://schemas.microsoft.com/office/drawing/2014/main" id="{00000000-0008-0000-2200-000062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611" name="Text Box 8">
          <a:extLst>
            <a:ext uri="{FF2B5EF4-FFF2-40B4-BE49-F238E27FC236}">
              <a16:creationId xmlns:a16="http://schemas.microsoft.com/office/drawing/2014/main" id="{00000000-0008-0000-2200-000063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00000000-0008-0000-2200-00006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3" name="Text Box 2">
          <a:extLst>
            <a:ext uri="{FF2B5EF4-FFF2-40B4-BE49-F238E27FC236}">
              <a16:creationId xmlns:a16="http://schemas.microsoft.com/office/drawing/2014/main" id="{00000000-0008-0000-2200-00006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4" name="Text Box 3">
          <a:extLst>
            <a:ext uri="{FF2B5EF4-FFF2-40B4-BE49-F238E27FC236}">
              <a16:creationId xmlns:a16="http://schemas.microsoft.com/office/drawing/2014/main" id="{00000000-0008-0000-2200-00006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5" name="Text Box 4">
          <a:extLst>
            <a:ext uri="{FF2B5EF4-FFF2-40B4-BE49-F238E27FC236}">
              <a16:creationId xmlns:a16="http://schemas.microsoft.com/office/drawing/2014/main" id="{00000000-0008-0000-2200-00006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6" name="Text Box 5">
          <a:extLst>
            <a:ext uri="{FF2B5EF4-FFF2-40B4-BE49-F238E27FC236}">
              <a16:creationId xmlns:a16="http://schemas.microsoft.com/office/drawing/2014/main" id="{00000000-0008-0000-2200-00006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7" name="Text Box 6">
          <a:extLst>
            <a:ext uri="{FF2B5EF4-FFF2-40B4-BE49-F238E27FC236}">
              <a16:creationId xmlns:a16="http://schemas.microsoft.com/office/drawing/2014/main" id="{00000000-0008-0000-2200-000069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8" name="Text Box 8">
          <a:extLst>
            <a:ext uri="{FF2B5EF4-FFF2-40B4-BE49-F238E27FC236}">
              <a16:creationId xmlns:a16="http://schemas.microsoft.com/office/drawing/2014/main" id="{00000000-0008-0000-2200-00006A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19" name="Text Box 9">
          <a:extLst>
            <a:ext uri="{FF2B5EF4-FFF2-40B4-BE49-F238E27FC236}">
              <a16:creationId xmlns:a16="http://schemas.microsoft.com/office/drawing/2014/main" id="{00000000-0008-0000-2200-00006B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0" name="Text Box 10">
          <a:extLst>
            <a:ext uri="{FF2B5EF4-FFF2-40B4-BE49-F238E27FC236}">
              <a16:creationId xmlns:a16="http://schemas.microsoft.com/office/drawing/2014/main" id="{00000000-0008-0000-2200-00006C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00000000-0008-0000-2200-00006D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2" name="Text Box 2">
          <a:extLst>
            <a:ext uri="{FF2B5EF4-FFF2-40B4-BE49-F238E27FC236}">
              <a16:creationId xmlns:a16="http://schemas.microsoft.com/office/drawing/2014/main" id="{00000000-0008-0000-2200-00006E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623" name="Text Box 8">
          <a:extLst>
            <a:ext uri="{FF2B5EF4-FFF2-40B4-BE49-F238E27FC236}">
              <a16:creationId xmlns:a16="http://schemas.microsoft.com/office/drawing/2014/main" id="{00000000-0008-0000-2200-00006F02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0000000-0008-0000-2200-000070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5" name="Text Box 2">
          <a:extLst>
            <a:ext uri="{FF2B5EF4-FFF2-40B4-BE49-F238E27FC236}">
              <a16:creationId xmlns:a16="http://schemas.microsoft.com/office/drawing/2014/main" id="{00000000-0008-0000-2200-000071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6" name="Text Box 3">
          <a:extLst>
            <a:ext uri="{FF2B5EF4-FFF2-40B4-BE49-F238E27FC236}">
              <a16:creationId xmlns:a16="http://schemas.microsoft.com/office/drawing/2014/main" id="{00000000-0008-0000-2200-000072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7" name="Text Box 4">
          <a:extLst>
            <a:ext uri="{FF2B5EF4-FFF2-40B4-BE49-F238E27FC236}">
              <a16:creationId xmlns:a16="http://schemas.microsoft.com/office/drawing/2014/main" id="{00000000-0008-0000-2200-000073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8" name="Text Box 5">
          <a:extLst>
            <a:ext uri="{FF2B5EF4-FFF2-40B4-BE49-F238E27FC236}">
              <a16:creationId xmlns:a16="http://schemas.microsoft.com/office/drawing/2014/main" id="{00000000-0008-0000-2200-000074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29" name="Text Box 6">
          <a:extLst>
            <a:ext uri="{FF2B5EF4-FFF2-40B4-BE49-F238E27FC236}">
              <a16:creationId xmlns:a16="http://schemas.microsoft.com/office/drawing/2014/main" id="{00000000-0008-0000-2200-000075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30" name="Text Box 8">
          <a:extLst>
            <a:ext uri="{FF2B5EF4-FFF2-40B4-BE49-F238E27FC236}">
              <a16:creationId xmlns:a16="http://schemas.microsoft.com/office/drawing/2014/main" id="{00000000-0008-0000-2200-000076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31" name="Text Box 9">
          <a:extLst>
            <a:ext uri="{FF2B5EF4-FFF2-40B4-BE49-F238E27FC236}">
              <a16:creationId xmlns:a16="http://schemas.microsoft.com/office/drawing/2014/main" id="{00000000-0008-0000-2200-000077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632" name="Text Box 10">
          <a:extLst>
            <a:ext uri="{FF2B5EF4-FFF2-40B4-BE49-F238E27FC236}">
              <a16:creationId xmlns:a16="http://schemas.microsoft.com/office/drawing/2014/main" id="{00000000-0008-0000-2200-00007802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00000000-0008-0000-2200-000079020000}"/>
            </a:ext>
          </a:extLst>
        </xdr:cNvPr>
        <xdr:cNvSpPr txBox="1">
          <a:spLocks noChangeArrowheads="1"/>
        </xdr:cNvSpPr>
      </xdr:nvSpPr>
      <xdr:spPr bwMode="auto">
        <a:xfrm>
          <a:off x="1229783" y="8424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00000000-0008-0000-2200-00007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5" name="Text Box 2">
          <a:extLst>
            <a:ext uri="{FF2B5EF4-FFF2-40B4-BE49-F238E27FC236}">
              <a16:creationId xmlns:a16="http://schemas.microsoft.com/office/drawing/2014/main" id="{00000000-0008-0000-2200-00007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6" name="Text Box 3">
          <a:extLst>
            <a:ext uri="{FF2B5EF4-FFF2-40B4-BE49-F238E27FC236}">
              <a16:creationId xmlns:a16="http://schemas.microsoft.com/office/drawing/2014/main" id="{00000000-0008-0000-2200-00007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7" name="Text Box 4">
          <a:extLst>
            <a:ext uri="{FF2B5EF4-FFF2-40B4-BE49-F238E27FC236}">
              <a16:creationId xmlns:a16="http://schemas.microsoft.com/office/drawing/2014/main" id="{00000000-0008-0000-2200-00007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8" name="Text Box 5">
          <a:extLst>
            <a:ext uri="{FF2B5EF4-FFF2-40B4-BE49-F238E27FC236}">
              <a16:creationId xmlns:a16="http://schemas.microsoft.com/office/drawing/2014/main" id="{00000000-0008-0000-2200-00007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39" name="Text Box 6">
          <a:extLst>
            <a:ext uri="{FF2B5EF4-FFF2-40B4-BE49-F238E27FC236}">
              <a16:creationId xmlns:a16="http://schemas.microsoft.com/office/drawing/2014/main" id="{00000000-0008-0000-2200-00007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0" name="Text Box 8">
          <a:extLst>
            <a:ext uri="{FF2B5EF4-FFF2-40B4-BE49-F238E27FC236}">
              <a16:creationId xmlns:a16="http://schemas.microsoft.com/office/drawing/2014/main" id="{00000000-0008-0000-2200-00008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1" name="Text Box 9">
          <a:extLst>
            <a:ext uri="{FF2B5EF4-FFF2-40B4-BE49-F238E27FC236}">
              <a16:creationId xmlns:a16="http://schemas.microsoft.com/office/drawing/2014/main" id="{00000000-0008-0000-2200-00008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2" name="Text Box 10">
          <a:extLst>
            <a:ext uri="{FF2B5EF4-FFF2-40B4-BE49-F238E27FC236}">
              <a16:creationId xmlns:a16="http://schemas.microsoft.com/office/drawing/2014/main" id="{00000000-0008-0000-2200-00008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00000000-0008-0000-2200-00008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4" name="Text Box 2">
          <a:extLst>
            <a:ext uri="{FF2B5EF4-FFF2-40B4-BE49-F238E27FC236}">
              <a16:creationId xmlns:a16="http://schemas.microsoft.com/office/drawing/2014/main" id="{00000000-0008-0000-2200-00008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00000000-0008-0000-2200-00008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6" name="Text Box 2">
          <a:extLst>
            <a:ext uri="{FF2B5EF4-FFF2-40B4-BE49-F238E27FC236}">
              <a16:creationId xmlns:a16="http://schemas.microsoft.com/office/drawing/2014/main" id="{00000000-0008-0000-2200-00008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7" name="Text Box 3">
          <a:extLst>
            <a:ext uri="{FF2B5EF4-FFF2-40B4-BE49-F238E27FC236}">
              <a16:creationId xmlns:a16="http://schemas.microsoft.com/office/drawing/2014/main" id="{00000000-0008-0000-2200-00008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8" name="Text Box 4">
          <a:extLst>
            <a:ext uri="{FF2B5EF4-FFF2-40B4-BE49-F238E27FC236}">
              <a16:creationId xmlns:a16="http://schemas.microsoft.com/office/drawing/2014/main" id="{00000000-0008-0000-2200-00008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49" name="Text Box 5">
          <a:extLst>
            <a:ext uri="{FF2B5EF4-FFF2-40B4-BE49-F238E27FC236}">
              <a16:creationId xmlns:a16="http://schemas.microsoft.com/office/drawing/2014/main" id="{00000000-0008-0000-2200-00008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0" name="Text Box 6">
          <a:extLst>
            <a:ext uri="{FF2B5EF4-FFF2-40B4-BE49-F238E27FC236}">
              <a16:creationId xmlns:a16="http://schemas.microsoft.com/office/drawing/2014/main" id="{00000000-0008-0000-2200-00008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1" name="Text Box 8">
          <a:extLst>
            <a:ext uri="{FF2B5EF4-FFF2-40B4-BE49-F238E27FC236}">
              <a16:creationId xmlns:a16="http://schemas.microsoft.com/office/drawing/2014/main" id="{00000000-0008-0000-2200-00008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2" name="Text Box 9">
          <a:extLst>
            <a:ext uri="{FF2B5EF4-FFF2-40B4-BE49-F238E27FC236}">
              <a16:creationId xmlns:a16="http://schemas.microsoft.com/office/drawing/2014/main" id="{00000000-0008-0000-2200-00008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3" name="Text Box 10">
          <a:extLst>
            <a:ext uri="{FF2B5EF4-FFF2-40B4-BE49-F238E27FC236}">
              <a16:creationId xmlns:a16="http://schemas.microsoft.com/office/drawing/2014/main" id="{00000000-0008-0000-2200-00008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00000000-0008-0000-2200-00008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5" name="Text Box 2">
          <a:extLst>
            <a:ext uri="{FF2B5EF4-FFF2-40B4-BE49-F238E27FC236}">
              <a16:creationId xmlns:a16="http://schemas.microsoft.com/office/drawing/2014/main" id="{00000000-0008-0000-2200-00008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6" name="Text Box 8">
          <a:extLst>
            <a:ext uri="{FF2B5EF4-FFF2-40B4-BE49-F238E27FC236}">
              <a16:creationId xmlns:a16="http://schemas.microsoft.com/office/drawing/2014/main" id="{00000000-0008-0000-2200-000090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57" name="Text Box 8">
          <a:extLst>
            <a:ext uri="{FF2B5EF4-FFF2-40B4-BE49-F238E27FC236}">
              <a16:creationId xmlns:a16="http://schemas.microsoft.com/office/drawing/2014/main" id="{00000000-0008-0000-2200-000091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00000000-0008-0000-2200-00009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59" name="Text Box 2">
          <a:extLst>
            <a:ext uri="{FF2B5EF4-FFF2-40B4-BE49-F238E27FC236}">
              <a16:creationId xmlns:a16="http://schemas.microsoft.com/office/drawing/2014/main" id="{00000000-0008-0000-2200-00009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0" name="Text Box 3">
          <a:extLst>
            <a:ext uri="{FF2B5EF4-FFF2-40B4-BE49-F238E27FC236}">
              <a16:creationId xmlns:a16="http://schemas.microsoft.com/office/drawing/2014/main" id="{00000000-0008-0000-2200-00009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1" name="Text Box 4">
          <a:extLst>
            <a:ext uri="{FF2B5EF4-FFF2-40B4-BE49-F238E27FC236}">
              <a16:creationId xmlns:a16="http://schemas.microsoft.com/office/drawing/2014/main" id="{00000000-0008-0000-2200-00009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2" name="Text Box 5">
          <a:extLst>
            <a:ext uri="{FF2B5EF4-FFF2-40B4-BE49-F238E27FC236}">
              <a16:creationId xmlns:a16="http://schemas.microsoft.com/office/drawing/2014/main" id="{00000000-0008-0000-2200-00009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3" name="Text Box 6">
          <a:extLst>
            <a:ext uri="{FF2B5EF4-FFF2-40B4-BE49-F238E27FC236}">
              <a16:creationId xmlns:a16="http://schemas.microsoft.com/office/drawing/2014/main" id="{00000000-0008-0000-2200-00009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4" name="Text Box 8">
          <a:extLst>
            <a:ext uri="{FF2B5EF4-FFF2-40B4-BE49-F238E27FC236}">
              <a16:creationId xmlns:a16="http://schemas.microsoft.com/office/drawing/2014/main" id="{00000000-0008-0000-2200-00009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5" name="Text Box 9">
          <a:extLst>
            <a:ext uri="{FF2B5EF4-FFF2-40B4-BE49-F238E27FC236}">
              <a16:creationId xmlns:a16="http://schemas.microsoft.com/office/drawing/2014/main" id="{00000000-0008-0000-2200-00009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6" name="Text Box 10">
          <a:extLst>
            <a:ext uri="{FF2B5EF4-FFF2-40B4-BE49-F238E27FC236}">
              <a16:creationId xmlns:a16="http://schemas.microsoft.com/office/drawing/2014/main" id="{00000000-0008-0000-2200-00009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00000000-0008-0000-2200-00009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68" name="Text Box 2">
          <a:extLst>
            <a:ext uri="{FF2B5EF4-FFF2-40B4-BE49-F238E27FC236}">
              <a16:creationId xmlns:a16="http://schemas.microsoft.com/office/drawing/2014/main" id="{00000000-0008-0000-2200-00009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69" name="Text Box 8">
          <a:extLst>
            <a:ext uri="{FF2B5EF4-FFF2-40B4-BE49-F238E27FC236}">
              <a16:creationId xmlns:a16="http://schemas.microsoft.com/office/drawing/2014/main" id="{00000000-0008-0000-2200-00009D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00000000-0008-0000-2200-00009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1" name="Text Box 2">
          <a:extLst>
            <a:ext uri="{FF2B5EF4-FFF2-40B4-BE49-F238E27FC236}">
              <a16:creationId xmlns:a16="http://schemas.microsoft.com/office/drawing/2014/main" id="{00000000-0008-0000-2200-00009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2" name="Text Box 3">
          <a:extLst>
            <a:ext uri="{FF2B5EF4-FFF2-40B4-BE49-F238E27FC236}">
              <a16:creationId xmlns:a16="http://schemas.microsoft.com/office/drawing/2014/main" id="{00000000-0008-0000-2200-0000A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3" name="Text Box 4">
          <a:extLst>
            <a:ext uri="{FF2B5EF4-FFF2-40B4-BE49-F238E27FC236}">
              <a16:creationId xmlns:a16="http://schemas.microsoft.com/office/drawing/2014/main" id="{00000000-0008-0000-2200-0000A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4" name="Text Box 5">
          <a:extLst>
            <a:ext uri="{FF2B5EF4-FFF2-40B4-BE49-F238E27FC236}">
              <a16:creationId xmlns:a16="http://schemas.microsoft.com/office/drawing/2014/main" id="{00000000-0008-0000-2200-0000A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5" name="Text Box 6">
          <a:extLst>
            <a:ext uri="{FF2B5EF4-FFF2-40B4-BE49-F238E27FC236}">
              <a16:creationId xmlns:a16="http://schemas.microsoft.com/office/drawing/2014/main" id="{00000000-0008-0000-2200-0000A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6" name="Text Box 8">
          <a:extLst>
            <a:ext uri="{FF2B5EF4-FFF2-40B4-BE49-F238E27FC236}">
              <a16:creationId xmlns:a16="http://schemas.microsoft.com/office/drawing/2014/main" id="{00000000-0008-0000-2200-0000A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7" name="Text Box 9">
          <a:extLst>
            <a:ext uri="{FF2B5EF4-FFF2-40B4-BE49-F238E27FC236}">
              <a16:creationId xmlns:a16="http://schemas.microsoft.com/office/drawing/2014/main" id="{00000000-0008-0000-2200-0000A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8" name="Text Box 10">
          <a:extLst>
            <a:ext uri="{FF2B5EF4-FFF2-40B4-BE49-F238E27FC236}">
              <a16:creationId xmlns:a16="http://schemas.microsoft.com/office/drawing/2014/main" id="{00000000-0008-0000-2200-0000A6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00000000-0008-0000-2200-0000A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0" name="Text Box 2">
          <a:extLst>
            <a:ext uri="{FF2B5EF4-FFF2-40B4-BE49-F238E27FC236}">
              <a16:creationId xmlns:a16="http://schemas.microsoft.com/office/drawing/2014/main" id="{00000000-0008-0000-2200-0000A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81" name="Text Box 8">
          <a:extLst>
            <a:ext uri="{FF2B5EF4-FFF2-40B4-BE49-F238E27FC236}">
              <a16:creationId xmlns:a16="http://schemas.microsoft.com/office/drawing/2014/main" id="{00000000-0008-0000-2200-0000A9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82" name="Text Box 8">
          <a:extLst>
            <a:ext uri="{FF2B5EF4-FFF2-40B4-BE49-F238E27FC236}">
              <a16:creationId xmlns:a16="http://schemas.microsoft.com/office/drawing/2014/main" id="{00000000-0008-0000-2200-0000AA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00000000-0008-0000-2200-0000A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4" name="Text Box 2">
          <a:extLst>
            <a:ext uri="{FF2B5EF4-FFF2-40B4-BE49-F238E27FC236}">
              <a16:creationId xmlns:a16="http://schemas.microsoft.com/office/drawing/2014/main" id="{00000000-0008-0000-2200-0000A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5" name="Text Box 3">
          <a:extLst>
            <a:ext uri="{FF2B5EF4-FFF2-40B4-BE49-F238E27FC236}">
              <a16:creationId xmlns:a16="http://schemas.microsoft.com/office/drawing/2014/main" id="{00000000-0008-0000-2200-0000A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6" name="Text Box 4">
          <a:extLst>
            <a:ext uri="{FF2B5EF4-FFF2-40B4-BE49-F238E27FC236}">
              <a16:creationId xmlns:a16="http://schemas.microsoft.com/office/drawing/2014/main" id="{00000000-0008-0000-2200-0000A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7" name="Text Box 5">
          <a:extLst>
            <a:ext uri="{FF2B5EF4-FFF2-40B4-BE49-F238E27FC236}">
              <a16:creationId xmlns:a16="http://schemas.microsoft.com/office/drawing/2014/main" id="{00000000-0008-0000-2200-0000A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8" name="Text Box 6">
          <a:extLst>
            <a:ext uri="{FF2B5EF4-FFF2-40B4-BE49-F238E27FC236}">
              <a16:creationId xmlns:a16="http://schemas.microsoft.com/office/drawing/2014/main" id="{00000000-0008-0000-2200-0000B0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89" name="Text Box 8">
          <a:extLst>
            <a:ext uri="{FF2B5EF4-FFF2-40B4-BE49-F238E27FC236}">
              <a16:creationId xmlns:a16="http://schemas.microsoft.com/office/drawing/2014/main" id="{00000000-0008-0000-2200-0000B1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0" name="Text Box 9">
          <a:extLst>
            <a:ext uri="{FF2B5EF4-FFF2-40B4-BE49-F238E27FC236}">
              <a16:creationId xmlns:a16="http://schemas.microsoft.com/office/drawing/2014/main" id="{00000000-0008-0000-2200-0000B2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1" name="Text Box 10">
          <a:extLst>
            <a:ext uri="{FF2B5EF4-FFF2-40B4-BE49-F238E27FC236}">
              <a16:creationId xmlns:a16="http://schemas.microsoft.com/office/drawing/2014/main" id="{00000000-0008-0000-2200-0000B3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00000000-0008-0000-2200-0000B4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3" name="Text Box 2">
          <a:extLst>
            <a:ext uri="{FF2B5EF4-FFF2-40B4-BE49-F238E27FC236}">
              <a16:creationId xmlns:a16="http://schemas.microsoft.com/office/drawing/2014/main" id="{00000000-0008-0000-2200-0000B5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694" name="Text Box 8">
          <a:extLst>
            <a:ext uri="{FF2B5EF4-FFF2-40B4-BE49-F238E27FC236}">
              <a16:creationId xmlns:a16="http://schemas.microsoft.com/office/drawing/2014/main" id="{00000000-0008-0000-2200-0000B602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00000000-0008-0000-2200-0000B7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6" name="Text Box 2">
          <a:extLst>
            <a:ext uri="{FF2B5EF4-FFF2-40B4-BE49-F238E27FC236}">
              <a16:creationId xmlns:a16="http://schemas.microsoft.com/office/drawing/2014/main" id="{00000000-0008-0000-2200-0000B8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7" name="Text Box 3">
          <a:extLst>
            <a:ext uri="{FF2B5EF4-FFF2-40B4-BE49-F238E27FC236}">
              <a16:creationId xmlns:a16="http://schemas.microsoft.com/office/drawing/2014/main" id="{00000000-0008-0000-2200-0000B9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8" name="Text Box 4">
          <a:extLst>
            <a:ext uri="{FF2B5EF4-FFF2-40B4-BE49-F238E27FC236}">
              <a16:creationId xmlns:a16="http://schemas.microsoft.com/office/drawing/2014/main" id="{00000000-0008-0000-2200-0000BA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699" name="Text Box 5">
          <a:extLst>
            <a:ext uri="{FF2B5EF4-FFF2-40B4-BE49-F238E27FC236}">
              <a16:creationId xmlns:a16="http://schemas.microsoft.com/office/drawing/2014/main" id="{00000000-0008-0000-2200-0000BB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700" name="Text Box 6">
          <a:extLst>
            <a:ext uri="{FF2B5EF4-FFF2-40B4-BE49-F238E27FC236}">
              <a16:creationId xmlns:a16="http://schemas.microsoft.com/office/drawing/2014/main" id="{00000000-0008-0000-2200-0000BC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701" name="Text Box 8">
          <a:extLst>
            <a:ext uri="{FF2B5EF4-FFF2-40B4-BE49-F238E27FC236}">
              <a16:creationId xmlns:a16="http://schemas.microsoft.com/office/drawing/2014/main" id="{00000000-0008-0000-2200-0000BD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702" name="Text Box 9">
          <a:extLst>
            <a:ext uri="{FF2B5EF4-FFF2-40B4-BE49-F238E27FC236}">
              <a16:creationId xmlns:a16="http://schemas.microsoft.com/office/drawing/2014/main" id="{00000000-0008-0000-2200-0000BE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703" name="Text Box 10">
          <a:extLst>
            <a:ext uri="{FF2B5EF4-FFF2-40B4-BE49-F238E27FC236}">
              <a16:creationId xmlns:a16="http://schemas.microsoft.com/office/drawing/2014/main" id="{00000000-0008-0000-2200-0000BF02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00000000-0008-0000-2200-0000C0020000}"/>
            </a:ext>
          </a:extLst>
        </xdr:cNvPr>
        <xdr:cNvSpPr txBox="1">
          <a:spLocks noChangeArrowheads="1"/>
        </xdr:cNvSpPr>
      </xdr:nvSpPr>
      <xdr:spPr bwMode="auto">
        <a:xfrm>
          <a:off x="1229783" y="8995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00000000-0008-0000-2200-0000C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6" name="Text Box 2">
          <a:extLst>
            <a:ext uri="{FF2B5EF4-FFF2-40B4-BE49-F238E27FC236}">
              <a16:creationId xmlns:a16="http://schemas.microsoft.com/office/drawing/2014/main" id="{00000000-0008-0000-2200-0000C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7" name="Text Box 3">
          <a:extLst>
            <a:ext uri="{FF2B5EF4-FFF2-40B4-BE49-F238E27FC236}">
              <a16:creationId xmlns:a16="http://schemas.microsoft.com/office/drawing/2014/main" id="{00000000-0008-0000-2200-0000C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8" name="Text Box 4">
          <a:extLst>
            <a:ext uri="{FF2B5EF4-FFF2-40B4-BE49-F238E27FC236}">
              <a16:creationId xmlns:a16="http://schemas.microsoft.com/office/drawing/2014/main" id="{00000000-0008-0000-2200-0000C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09" name="Text Box 5">
          <a:extLst>
            <a:ext uri="{FF2B5EF4-FFF2-40B4-BE49-F238E27FC236}">
              <a16:creationId xmlns:a16="http://schemas.microsoft.com/office/drawing/2014/main" id="{00000000-0008-0000-2200-0000C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0" name="Text Box 6">
          <a:extLst>
            <a:ext uri="{FF2B5EF4-FFF2-40B4-BE49-F238E27FC236}">
              <a16:creationId xmlns:a16="http://schemas.microsoft.com/office/drawing/2014/main" id="{00000000-0008-0000-2200-0000C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1" name="Text Box 8">
          <a:extLst>
            <a:ext uri="{FF2B5EF4-FFF2-40B4-BE49-F238E27FC236}">
              <a16:creationId xmlns:a16="http://schemas.microsoft.com/office/drawing/2014/main" id="{00000000-0008-0000-2200-0000C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2" name="Text Box 9">
          <a:extLst>
            <a:ext uri="{FF2B5EF4-FFF2-40B4-BE49-F238E27FC236}">
              <a16:creationId xmlns:a16="http://schemas.microsoft.com/office/drawing/2014/main" id="{00000000-0008-0000-2200-0000C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3" name="Text Box 10">
          <a:extLst>
            <a:ext uri="{FF2B5EF4-FFF2-40B4-BE49-F238E27FC236}">
              <a16:creationId xmlns:a16="http://schemas.microsoft.com/office/drawing/2014/main" id="{00000000-0008-0000-2200-0000C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00000000-0008-0000-2200-0000C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5" name="Text Box 2">
          <a:extLst>
            <a:ext uri="{FF2B5EF4-FFF2-40B4-BE49-F238E27FC236}">
              <a16:creationId xmlns:a16="http://schemas.microsoft.com/office/drawing/2014/main" id="{00000000-0008-0000-2200-0000C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00000000-0008-0000-2200-0000C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7" name="Text Box 2">
          <a:extLst>
            <a:ext uri="{FF2B5EF4-FFF2-40B4-BE49-F238E27FC236}">
              <a16:creationId xmlns:a16="http://schemas.microsoft.com/office/drawing/2014/main" id="{00000000-0008-0000-2200-0000C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8" name="Text Box 3">
          <a:extLst>
            <a:ext uri="{FF2B5EF4-FFF2-40B4-BE49-F238E27FC236}">
              <a16:creationId xmlns:a16="http://schemas.microsoft.com/office/drawing/2014/main" id="{00000000-0008-0000-2200-0000C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19" name="Text Box 4">
          <a:extLst>
            <a:ext uri="{FF2B5EF4-FFF2-40B4-BE49-F238E27FC236}">
              <a16:creationId xmlns:a16="http://schemas.microsoft.com/office/drawing/2014/main" id="{00000000-0008-0000-2200-0000C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0" name="Text Box 5">
          <a:extLst>
            <a:ext uri="{FF2B5EF4-FFF2-40B4-BE49-F238E27FC236}">
              <a16:creationId xmlns:a16="http://schemas.microsoft.com/office/drawing/2014/main" id="{00000000-0008-0000-2200-0000D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1" name="Text Box 6">
          <a:extLst>
            <a:ext uri="{FF2B5EF4-FFF2-40B4-BE49-F238E27FC236}">
              <a16:creationId xmlns:a16="http://schemas.microsoft.com/office/drawing/2014/main" id="{00000000-0008-0000-2200-0000D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2" name="Text Box 8">
          <a:extLst>
            <a:ext uri="{FF2B5EF4-FFF2-40B4-BE49-F238E27FC236}">
              <a16:creationId xmlns:a16="http://schemas.microsoft.com/office/drawing/2014/main" id="{00000000-0008-0000-2200-0000D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3" name="Text Box 9">
          <a:extLst>
            <a:ext uri="{FF2B5EF4-FFF2-40B4-BE49-F238E27FC236}">
              <a16:creationId xmlns:a16="http://schemas.microsoft.com/office/drawing/2014/main" id="{00000000-0008-0000-2200-0000D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4" name="Text Box 10">
          <a:extLst>
            <a:ext uri="{FF2B5EF4-FFF2-40B4-BE49-F238E27FC236}">
              <a16:creationId xmlns:a16="http://schemas.microsoft.com/office/drawing/2014/main" id="{00000000-0008-0000-2200-0000D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00000000-0008-0000-2200-0000D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6" name="Text Box 2">
          <a:extLst>
            <a:ext uri="{FF2B5EF4-FFF2-40B4-BE49-F238E27FC236}">
              <a16:creationId xmlns:a16="http://schemas.microsoft.com/office/drawing/2014/main" id="{00000000-0008-0000-2200-0000D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00000000-0008-0000-2200-0000D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8" name="Text Box 2">
          <a:extLst>
            <a:ext uri="{FF2B5EF4-FFF2-40B4-BE49-F238E27FC236}">
              <a16:creationId xmlns:a16="http://schemas.microsoft.com/office/drawing/2014/main" id="{00000000-0008-0000-2200-0000D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29" name="Text Box 3">
          <a:extLst>
            <a:ext uri="{FF2B5EF4-FFF2-40B4-BE49-F238E27FC236}">
              <a16:creationId xmlns:a16="http://schemas.microsoft.com/office/drawing/2014/main" id="{00000000-0008-0000-2200-0000D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0" name="Text Box 4">
          <a:extLst>
            <a:ext uri="{FF2B5EF4-FFF2-40B4-BE49-F238E27FC236}">
              <a16:creationId xmlns:a16="http://schemas.microsoft.com/office/drawing/2014/main" id="{00000000-0008-0000-2200-0000D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1" name="Text Box 5">
          <a:extLst>
            <a:ext uri="{FF2B5EF4-FFF2-40B4-BE49-F238E27FC236}">
              <a16:creationId xmlns:a16="http://schemas.microsoft.com/office/drawing/2014/main" id="{00000000-0008-0000-2200-0000D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2" name="Text Box 6">
          <a:extLst>
            <a:ext uri="{FF2B5EF4-FFF2-40B4-BE49-F238E27FC236}">
              <a16:creationId xmlns:a16="http://schemas.microsoft.com/office/drawing/2014/main" id="{00000000-0008-0000-2200-0000D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3" name="Text Box 8">
          <a:extLst>
            <a:ext uri="{FF2B5EF4-FFF2-40B4-BE49-F238E27FC236}">
              <a16:creationId xmlns:a16="http://schemas.microsoft.com/office/drawing/2014/main" id="{00000000-0008-0000-2200-0000D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4" name="Text Box 9">
          <a:extLst>
            <a:ext uri="{FF2B5EF4-FFF2-40B4-BE49-F238E27FC236}">
              <a16:creationId xmlns:a16="http://schemas.microsoft.com/office/drawing/2014/main" id="{00000000-0008-0000-2200-0000D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5" name="Text Box 10">
          <a:extLst>
            <a:ext uri="{FF2B5EF4-FFF2-40B4-BE49-F238E27FC236}">
              <a16:creationId xmlns:a16="http://schemas.microsoft.com/office/drawing/2014/main" id="{00000000-0008-0000-2200-0000D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00000000-0008-0000-2200-0000E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7" name="Text Box 2">
          <a:extLst>
            <a:ext uri="{FF2B5EF4-FFF2-40B4-BE49-F238E27FC236}">
              <a16:creationId xmlns:a16="http://schemas.microsoft.com/office/drawing/2014/main" id="{00000000-0008-0000-2200-0000E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00000000-0008-0000-2200-0000E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39" name="Text Box 2">
          <a:extLst>
            <a:ext uri="{FF2B5EF4-FFF2-40B4-BE49-F238E27FC236}">
              <a16:creationId xmlns:a16="http://schemas.microsoft.com/office/drawing/2014/main" id="{00000000-0008-0000-2200-0000E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0" name="Text Box 3">
          <a:extLst>
            <a:ext uri="{FF2B5EF4-FFF2-40B4-BE49-F238E27FC236}">
              <a16:creationId xmlns:a16="http://schemas.microsoft.com/office/drawing/2014/main" id="{00000000-0008-0000-2200-0000E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1" name="Text Box 4">
          <a:extLst>
            <a:ext uri="{FF2B5EF4-FFF2-40B4-BE49-F238E27FC236}">
              <a16:creationId xmlns:a16="http://schemas.microsoft.com/office/drawing/2014/main" id="{00000000-0008-0000-2200-0000E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2" name="Text Box 5">
          <a:extLst>
            <a:ext uri="{FF2B5EF4-FFF2-40B4-BE49-F238E27FC236}">
              <a16:creationId xmlns:a16="http://schemas.microsoft.com/office/drawing/2014/main" id="{00000000-0008-0000-2200-0000E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3" name="Text Box 6">
          <a:extLst>
            <a:ext uri="{FF2B5EF4-FFF2-40B4-BE49-F238E27FC236}">
              <a16:creationId xmlns:a16="http://schemas.microsoft.com/office/drawing/2014/main" id="{00000000-0008-0000-2200-0000E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4" name="Text Box 8">
          <a:extLst>
            <a:ext uri="{FF2B5EF4-FFF2-40B4-BE49-F238E27FC236}">
              <a16:creationId xmlns:a16="http://schemas.microsoft.com/office/drawing/2014/main" id="{00000000-0008-0000-2200-0000E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5" name="Text Box 9">
          <a:extLst>
            <a:ext uri="{FF2B5EF4-FFF2-40B4-BE49-F238E27FC236}">
              <a16:creationId xmlns:a16="http://schemas.microsoft.com/office/drawing/2014/main" id="{00000000-0008-0000-2200-0000E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6" name="Text Box 10">
          <a:extLst>
            <a:ext uri="{FF2B5EF4-FFF2-40B4-BE49-F238E27FC236}">
              <a16:creationId xmlns:a16="http://schemas.microsoft.com/office/drawing/2014/main" id="{00000000-0008-0000-2200-0000E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00000000-0008-0000-2200-0000E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8" name="Text Box 2">
          <a:extLst>
            <a:ext uri="{FF2B5EF4-FFF2-40B4-BE49-F238E27FC236}">
              <a16:creationId xmlns:a16="http://schemas.microsoft.com/office/drawing/2014/main" id="{00000000-0008-0000-2200-0000E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00000000-0008-0000-2200-0000E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0" name="Text Box 2">
          <a:extLst>
            <a:ext uri="{FF2B5EF4-FFF2-40B4-BE49-F238E27FC236}">
              <a16:creationId xmlns:a16="http://schemas.microsoft.com/office/drawing/2014/main" id="{00000000-0008-0000-2200-0000E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1" name="Text Box 3">
          <a:extLst>
            <a:ext uri="{FF2B5EF4-FFF2-40B4-BE49-F238E27FC236}">
              <a16:creationId xmlns:a16="http://schemas.microsoft.com/office/drawing/2014/main" id="{00000000-0008-0000-2200-0000E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2" name="Text Box 4">
          <a:extLst>
            <a:ext uri="{FF2B5EF4-FFF2-40B4-BE49-F238E27FC236}">
              <a16:creationId xmlns:a16="http://schemas.microsoft.com/office/drawing/2014/main" id="{00000000-0008-0000-2200-0000F0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3" name="Text Box 5">
          <a:extLst>
            <a:ext uri="{FF2B5EF4-FFF2-40B4-BE49-F238E27FC236}">
              <a16:creationId xmlns:a16="http://schemas.microsoft.com/office/drawing/2014/main" id="{00000000-0008-0000-2200-0000F1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4" name="Text Box 6">
          <a:extLst>
            <a:ext uri="{FF2B5EF4-FFF2-40B4-BE49-F238E27FC236}">
              <a16:creationId xmlns:a16="http://schemas.microsoft.com/office/drawing/2014/main" id="{00000000-0008-0000-2200-0000F2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5" name="Text Box 8">
          <a:extLst>
            <a:ext uri="{FF2B5EF4-FFF2-40B4-BE49-F238E27FC236}">
              <a16:creationId xmlns:a16="http://schemas.microsoft.com/office/drawing/2014/main" id="{00000000-0008-0000-2200-0000F3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6" name="Text Box 9">
          <a:extLst>
            <a:ext uri="{FF2B5EF4-FFF2-40B4-BE49-F238E27FC236}">
              <a16:creationId xmlns:a16="http://schemas.microsoft.com/office/drawing/2014/main" id="{00000000-0008-0000-2200-0000F4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7" name="Text Box 10">
          <a:extLst>
            <a:ext uri="{FF2B5EF4-FFF2-40B4-BE49-F238E27FC236}">
              <a16:creationId xmlns:a16="http://schemas.microsoft.com/office/drawing/2014/main" id="{00000000-0008-0000-2200-0000F5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00000000-0008-0000-2200-0000F6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59" name="Text Box 2">
          <a:extLst>
            <a:ext uri="{FF2B5EF4-FFF2-40B4-BE49-F238E27FC236}">
              <a16:creationId xmlns:a16="http://schemas.microsoft.com/office/drawing/2014/main" id="{00000000-0008-0000-2200-0000F7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00000000-0008-0000-2200-0000F8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1" name="Text Box 2">
          <a:extLst>
            <a:ext uri="{FF2B5EF4-FFF2-40B4-BE49-F238E27FC236}">
              <a16:creationId xmlns:a16="http://schemas.microsoft.com/office/drawing/2014/main" id="{00000000-0008-0000-2200-0000F9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2" name="Text Box 3">
          <a:extLst>
            <a:ext uri="{FF2B5EF4-FFF2-40B4-BE49-F238E27FC236}">
              <a16:creationId xmlns:a16="http://schemas.microsoft.com/office/drawing/2014/main" id="{00000000-0008-0000-2200-0000FA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3" name="Text Box 4">
          <a:extLst>
            <a:ext uri="{FF2B5EF4-FFF2-40B4-BE49-F238E27FC236}">
              <a16:creationId xmlns:a16="http://schemas.microsoft.com/office/drawing/2014/main" id="{00000000-0008-0000-2200-0000FB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4" name="Text Box 5">
          <a:extLst>
            <a:ext uri="{FF2B5EF4-FFF2-40B4-BE49-F238E27FC236}">
              <a16:creationId xmlns:a16="http://schemas.microsoft.com/office/drawing/2014/main" id="{00000000-0008-0000-2200-0000FC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5" name="Text Box 6">
          <a:extLst>
            <a:ext uri="{FF2B5EF4-FFF2-40B4-BE49-F238E27FC236}">
              <a16:creationId xmlns:a16="http://schemas.microsoft.com/office/drawing/2014/main" id="{00000000-0008-0000-2200-0000FD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6" name="Text Box 8">
          <a:extLst>
            <a:ext uri="{FF2B5EF4-FFF2-40B4-BE49-F238E27FC236}">
              <a16:creationId xmlns:a16="http://schemas.microsoft.com/office/drawing/2014/main" id="{00000000-0008-0000-2200-0000FE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7" name="Text Box 9">
          <a:extLst>
            <a:ext uri="{FF2B5EF4-FFF2-40B4-BE49-F238E27FC236}">
              <a16:creationId xmlns:a16="http://schemas.microsoft.com/office/drawing/2014/main" id="{00000000-0008-0000-2200-0000FF02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68" name="Text Box 10">
          <a:extLst>
            <a:ext uri="{FF2B5EF4-FFF2-40B4-BE49-F238E27FC236}">
              <a16:creationId xmlns:a16="http://schemas.microsoft.com/office/drawing/2014/main" id="{00000000-0008-0000-2200-000000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00000000-0008-0000-2200-00000103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0" name="Text Box 8">
          <a:extLst>
            <a:ext uri="{FF2B5EF4-FFF2-40B4-BE49-F238E27FC236}">
              <a16:creationId xmlns:a16="http://schemas.microsoft.com/office/drawing/2014/main" id="{00000000-0008-0000-2200-000002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71" name="Text Box 8">
          <a:extLst>
            <a:ext uri="{FF2B5EF4-FFF2-40B4-BE49-F238E27FC236}">
              <a16:creationId xmlns:a16="http://schemas.microsoft.com/office/drawing/2014/main" id="{00000000-0008-0000-2200-000003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00000000-0008-0000-2200-000004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3" name="Text Box 2">
          <a:extLst>
            <a:ext uri="{FF2B5EF4-FFF2-40B4-BE49-F238E27FC236}">
              <a16:creationId xmlns:a16="http://schemas.microsoft.com/office/drawing/2014/main" id="{00000000-0008-0000-2200-000005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4" name="Text Box 3">
          <a:extLst>
            <a:ext uri="{FF2B5EF4-FFF2-40B4-BE49-F238E27FC236}">
              <a16:creationId xmlns:a16="http://schemas.microsoft.com/office/drawing/2014/main" id="{00000000-0008-0000-2200-000006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5" name="Text Box 4">
          <a:extLst>
            <a:ext uri="{FF2B5EF4-FFF2-40B4-BE49-F238E27FC236}">
              <a16:creationId xmlns:a16="http://schemas.microsoft.com/office/drawing/2014/main" id="{00000000-0008-0000-2200-000007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6" name="Text Box 5">
          <a:extLst>
            <a:ext uri="{FF2B5EF4-FFF2-40B4-BE49-F238E27FC236}">
              <a16:creationId xmlns:a16="http://schemas.microsoft.com/office/drawing/2014/main" id="{00000000-0008-0000-2200-000008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7" name="Text Box 6">
          <a:extLst>
            <a:ext uri="{FF2B5EF4-FFF2-40B4-BE49-F238E27FC236}">
              <a16:creationId xmlns:a16="http://schemas.microsoft.com/office/drawing/2014/main" id="{00000000-0008-0000-2200-000009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8" name="Text Box 8">
          <a:extLst>
            <a:ext uri="{FF2B5EF4-FFF2-40B4-BE49-F238E27FC236}">
              <a16:creationId xmlns:a16="http://schemas.microsoft.com/office/drawing/2014/main" id="{00000000-0008-0000-2200-00000A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79" name="Text Box 9">
          <a:extLst>
            <a:ext uri="{FF2B5EF4-FFF2-40B4-BE49-F238E27FC236}">
              <a16:creationId xmlns:a16="http://schemas.microsoft.com/office/drawing/2014/main" id="{00000000-0008-0000-2200-00000B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0" name="Text Box 10">
          <a:extLst>
            <a:ext uri="{FF2B5EF4-FFF2-40B4-BE49-F238E27FC236}">
              <a16:creationId xmlns:a16="http://schemas.microsoft.com/office/drawing/2014/main" id="{00000000-0008-0000-2200-00000C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00000000-0008-0000-2200-00000D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2" name="Text Box 2">
          <a:extLst>
            <a:ext uri="{FF2B5EF4-FFF2-40B4-BE49-F238E27FC236}">
              <a16:creationId xmlns:a16="http://schemas.microsoft.com/office/drawing/2014/main" id="{00000000-0008-0000-2200-00000E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83" name="Text Box 8">
          <a:extLst>
            <a:ext uri="{FF2B5EF4-FFF2-40B4-BE49-F238E27FC236}">
              <a16:creationId xmlns:a16="http://schemas.microsoft.com/office/drawing/2014/main" id="{00000000-0008-0000-2200-00000F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00000000-0008-0000-2200-000010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5" name="Text Box 2">
          <a:extLst>
            <a:ext uri="{FF2B5EF4-FFF2-40B4-BE49-F238E27FC236}">
              <a16:creationId xmlns:a16="http://schemas.microsoft.com/office/drawing/2014/main" id="{00000000-0008-0000-2200-000011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6" name="Text Box 3">
          <a:extLst>
            <a:ext uri="{FF2B5EF4-FFF2-40B4-BE49-F238E27FC236}">
              <a16:creationId xmlns:a16="http://schemas.microsoft.com/office/drawing/2014/main" id="{00000000-0008-0000-2200-000012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7" name="Text Box 4">
          <a:extLst>
            <a:ext uri="{FF2B5EF4-FFF2-40B4-BE49-F238E27FC236}">
              <a16:creationId xmlns:a16="http://schemas.microsoft.com/office/drawing/2014/main" id="{00000000-0008-0000-2200-000013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8" name="Text Box 5">
          <a:extLst>
            <a:ext uri="{FF2B5EF4-FFF2-40B4-BE49-F238E27FC236}">
              <a16:creationId xmlns:a16="http://schemas.microsoft.com/office/drawing/2014/main" id="{00000000-0008-0000-2200-000014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89" name="Text Box 6">
          <a:extLst>
            <a:ext uri="{FF2B5EF4-FFF2-40B4-BE49-F238E27FC236}">
              <a16:creationId xmlns:a16="http://schemas.microsoft.com/office/drawing/2014/main" id="{00000000-0008-0000-2200-000015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0" name="Text Box 8">
          <a:extLst>
            <a:ext uri="{FF2B5EF4-FFF2-40B4-BE49-F238E27FC236}">
              <a16:creationId xmlns:a16="http://schemas.microsoft.com/office/drawing/2014/main" id="{00000000-0008-0000-2200-000016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1" name="Text Box 9">
          <a:extLst>
            <a:ext uri="{FF2B5EF4-FFF2-40B4-BE49-F238E27FC236}">
              <a16:creationId xmlns:a16="http://schemas.microsoft.com/office/drawing/2014/main" id="{00000000-0008-0000-2200-000017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2" name="Text Box 10">
          <a:extLst>
            <a:ext uri="{FF2B5EF4-FFF2-40B4-BE49-F238E27FC236}">
              <a16:creationId xmlns:a16="http://schemas.microsoft.com/office/drawing/2014/main" id="{00000000-0008-0000-2200-000018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0000000-0008-0000-2200-000019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4" name="Text Box 2">
          <a:extLst>
            <a:ext uri="{FF2B5EF4-FFF2-40B4-BE49-F238E27FC236}">
              <a16:creationId xmlns:a16="http://schemas.microsoft.com/office/drawing/2014/main" id="{00000000-0008-0000-2200-00001A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95" name="Text Box 8">
          <a:extLst>
            <a:ext uri="{FF2B5EF4-FFF2-40B4-BE49-F238E27FC236}">
              <a16:creationId xmlns:a16="http://schemas.microsoft.com/office/drawing/2014/main" id="{00000000-0008-0000-2200-00001B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796" name="Text Box 8">
          <a:extLst>
            <a:ext uri="{FF2B5EF4-FFF2-40B4-BE49-F238E27FC236}">
              <a16:creationId xmlns:a16="http://schemas.microsoft.com/office/drawing/2014/main" id="{00000000-0008-0000-2200-00001C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00000000-0008-0000-2200-00001D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8" name="Text Box 2">
          <a:extLst>
            <a:ext uri="{FF2B5EF4-FFF2-40B4-BE49-F238E27FC236}">
              <a16:creationId xmlns:a16="http://schemas.microsoft.com/office/drawing/2014/main" id="{00000000-0008-0000-2200-00001E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799" name="Text Box 3">
          <a:extLst>
            <a:ext uri="{FF2B5EF4-FFF2-40B4-BE49-F238E27FC236}">
              <a16:creationId xmlns:a16="http://schemas.microsoft.com/office/drawing/2014/main" id="{00000000-0008-0000-2200-00001F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0" name="Text Box 4">
          <a:extLst>
            <a:ext uri="{FF2B5EF4-FFF2-40B4-BE49-F238E27FC236}">
              <a16:creationId xmlns:a16="http://schemas.microsoft.com/office/drawing/2014/main" id="{00000000-0008-0000-2200-000020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1" name="Text Box 5">
          <a:extLst>
            <a:ext uri="{FF2B5EF4-FFF2-40B4-BE49-F238E27FC236}">
              <a16:creationId xmlns:a16="http://schemas.microsoft.com/office/drawing/2014/main" id="{00000000-0008-0000-2200-000021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2" name="Text Box 6">
          <a:extLst>
            <a:ext uri="{FF2B5EF4-FFF2-40B4-BE49-F238E27FC236}">
              <a16:creationId xmlns:a16="http://schemas.microsoft.com/office/drawing/2014/main" id="{00000000-0008-0000-2200-000022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3" name="Text Box 8">
          <a:extLst>
            <a:ext uri="{FF2B5EF4-FFF2-40B4-BE49-F238E27FC236}">
              <a16:creationId xmlns:a16="http://schemas.microsoft.com/office/drawing/2014/main" id="{00000000-0008-0000-2200-000023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4" name="Text Box 9">
          <a:extLst>
            <a:ext uri="{FF2B5EF4-FFF2-40B4-BE49-F238E27FC236}">
              <a16:creationId xmlns:a16="http://schemas.microsoft.com/office/drawing/2014/main" id="{00000000-0008-0000-2200-000024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5" name="Text Box 10">
          <a:extLst>
            <a:ext uri="{FF2B5EF4-FFF2-40B4-BE49-F238E27FC236}">
              <a16:creationId xmlns:a16="http://schemas.microsoft.com/office/drawing/2014/main" id="{00000000-0008-0000-2200-000025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00000000-0008-0000-2200-000026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7" name="Text Box 2">
          <a:extLst>
            <a:ext uri="{FF2B5EF4-FFF2-40B4-BE49-F238E27FC236}">
              <a16:creationId xmlns:a16="http://schemas.microsoft.com/office/drawing/2014/main" id="{00000000-0008-0000-2200-000027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808" name="Text Box 8">
          <a:extLst>
            <a:ext uri="{FF2B5EF4-FFF2-40B4-BE49-F238E27FC236}">
              <a16:creationId xmlns:a16="http://schemas.microsoft.com/office/drawing/2014/main" id="{00000000-0008-0000-2200-00002803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00000000-0008-0000-2200-000029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0" name="Text Box 2">
          <a:extLst>
            <a:ext uri="{FF2B5EF4-FFF2-40B4-BE49-F238E27FC236}">
              <a16:creationId xmlns:a16="http://schemas.microsoft.com/office/drawing/2014/main" id="{00000000-0008-0000-2200-00002A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1" name="Text Box 3">
          <a:extLst>
            <a:ext uri="{FF2B5EF4-FFF2-40B4-BE49-F238E27FC236}">
              <a16:creationId xmlns:a16="http://schemas.microsoft.com/office/drawing/2014/main" id="{00000000-0008-0000-2200-00002B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2" name="Text Box 4">
          <a:extLst>
            <a:ext uri="{FF2B5EF4-FFF2-40B4-BE49-F238E27FC236}">
              <a16:creationId xmlns:a16="http://schemas.microsoft.com/office/drawing/2014/main" id="{00000000-0008-0000-2200-00002C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3" name="Text Box 5">
          <a:extLst>
            <a:ext uri="{FF2B5EF4-FFF2-40B4-BE49-F238E27FC236}">
              <a16:creationId xmlns:a16="http://schemas.microsoft.com/office/drawing/2014/main" id="{00000000-0008-0000-2200-00002D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4" name="Text Box 6">
          <a:extLst>
            <a:ext uri="{FF2B5EF4-FFF2-40B4-BE49-F238E27FC236}">
              <a16:creationId xmlns:a16="http://schemas.microsoft.com/office/drawing/2014/main" id="{00000000-0008-0000-2200-00002E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5" name="Text Box 8">
          <a:extLst>
            <a:ext uri="{FF2B5EF4-FFF2-40B4-BE49-F238E27FC236}">
              <a16:creationId xmlns:a16="http://schemas.microsoft.com/office/drawing/2014/main" id="{00000000-0008-0000-2200-00002F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6" name="Text Box 9">
          <a:extLst>
            <a:ext uri="{FF2B5EF4-FFF2-40B4-BE49-F238E27FC236}">
              <a16:creationId xmlns:a16="http://schemas.microsoft.com/office/drawing/2014/main" id="{00000000-0008-0000-2200-000030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817" name="Text Box 10">
          <a:extLst>
            <a:ext uri="{FF2B5EF4-FFF2-40B4-BE49-F238E27FC236}">
              <a16:creationId xmlns:a16="http://schemas.microsoft.com/office/drawing/2014/main" id="{00000000-0008-0000-2200-00003103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00000000-0008-0000-2200-00003203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00000000-0008-0000-2200-00003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0" name="Text Box 2">
          <a:extLst>
            <a:ext uri="{FF2B5EF4-FFF2-40B4-BE49-F238E27FC236}">
              <a16:creationId xmlns:a16="http://schemas.microsoft.com/office/drawing/2014/main" id="{00000000-0008-0000-2200-00003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1" name="Text Box 3">
          <a:extLst>
            <a:ext uri="{FF2B5EF4-FFF2-40B4-BE49-F238E27FC236}">
              <a16:creationId xmlns:a16="http://schemas.microsoft.com/office/drawing/2014/main" id="{00000000-0008-0000-2200-00003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2" name="Text Box 4">
          <a:extLst>
            <a:ext uri="{FF2B5EF4-FFF2-40B4-BE49-F238E27FC236}">
              <a16:creationId xmlns:a16="http://schemas.microsoft.com/office/drawing/2014/main" id="{00000000-0008-0000-2200-00003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3" name="Text Box 5">
          <a:extLst>
            <a:ext uri="{FF2B5EF4-FFF2-40B4-BE49-F238E27FC236}">
              <a16:creationId xmlns:a16="http://schemas.microsoft.com/office/drawing/2014/main" id="{00000000-0008-0000-2200-00003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4" name="Text Box 6">
          <a:extLst>
            <a:ext uri="{FF2B5EF4-FFF2-40B4-BE49-F238E27FC236}">
              <a16:creationId xmlns:a16="http://schemas.microsoft.com/office/drawing/2014/main" id="{00000000-0008-0000-2200-00003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5" name="Text Box 8">
          <a:extLst>
            <a:ext uri="{FF2B5EF4-FFF2-40B4-BE49-F238E27FC236}">
              <a16:creationId xmlns:a16="http://schemas.microsoft.com/office/drawing/2014/main" id="{00000000-0008-0000-2200-00003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6" name="Text Box 9">
          <a:extLst>
            <a:ext uri="{FF2B5EF4-FFF2-40B4-BE49-F238E27FC236}">
              <a16:creationId xmlns:a16="http://schemas.microsoft.com/office/drawing/2014/main" id="{00000000-0008-0000-2200-00003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7" name="Text Box 10">
          <a:extLst>
            <a:ext uri="{FF2B5EF4-FFF2-40B4-BE49-F238E27FC236}">
              <a16:creationId xmlns:a16="http://schemas.microsoft.com/office/drawing/2014/main" id="{00000000-0008-0000-2200-00003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0000000-0008-0000-2200-00003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29" name="Text Box 2">
          <a:extLst>
            <a:ext uri="{FF2B5EF4-FFF2-40B4-BE49-F238E27FC236}">
              <a16:creationId xmlns:a16="http://schemas.microsoft.com/office/drawing/2014/main" id="{00000000-0008-0000-2200-00003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00000000-0008-0000-2200-00003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1" name="Text Box 2">
          <a:extLst>
            <a:ext uri="{FF2B5EF4-FFF2-40B4-BE49-F238E27FC236}">
              <a16:creationId xmlns:a16="http://schemas.microsoft.com/office/drawing/2014/main" id="{00000000-0008-0000-2200-00003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2" name="Text Box 3">
          <a:extLst>
            <a:ext uri="{FF2B5EF4-FFF2-40B4-BE49-F238E27FC236}">
              <a16:creationId xmlns:a16="http://schemas.microsoft.com/office/drawing/2014/main" id="{00000000-0008-0000-2200-00004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3" name="Text Box 4">
          <a:extLst>
            <a:ext uri="{FF2B5EF4-FFF2-40B4-BE49-F238E27FC236}">
              <a16:creationId xmlns:a16="http://schemas.microsoft.com/office/drawing/2014/main" id="{00000000-0008-0000-2200-00004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4" name="Text Box 5">
          <a:extLst>
            <a:ext uri="{FF2B5EF4-FFF2-40B4-BE49-F238E27FC236}">
              <a16:creationId xmlns:a16="http://schemas.microsoft.com/office/drawing/2014/main" id="{00000000-0008-0000-2200-00004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5" name="Text Box 6">
          <a:extLst>
            <a:ext uri="{FF2B5EF4-FFF2-40B4-BE49-F238E27FC236}">
              <a16:creationId xmlns:a16="http://schemas.microsoft.com/office/drawing/2014/main" id="{00000000-0008-0000-2200-00004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6" name="Text Box 8">
          <a:extLst>
            <a:ext uri="{FF2B5EF4-FFF2-40B4-BE49-F238E27FC236}">
              <a16:creationId xmlns:a16="http://schemas.microsoft.com/office/drawing/2014/main" id="{00000000-0008-0000-2200-00004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7" name="Text Box 9">
          <a:extLst>
            <a:ext uri="{FF2B5EF4-FFF2-40B4-BE49-F238E27FC236}">
              <a16:creationId xmlns:a16="http://schemas.microsoft.com/office/drawing/2014/main" id="{00000000-0008-0000-2200-00004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8" name="Text Box 10">
          <a:extLst>
            <a:ext uri="{FF2B5EF4-FFF2-40B4-BE49-F238E27FC236}">
              <a16:creationId xmlns:a16="http://schemas.microsoft.com/office/drawing/2014/main" id="{00000000-0008-0000-2200-00004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00000000-0008-0000-2200-00004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0" name="Text Box 2">
          <a:extLst>
            <a:ext uri="{FF2B5EF4-FFF2-40B4-BE49-F238E27FC236}">
              <a16:creationId xmlns:a16="http://schemas.microsoft.com/office/drawing/2014/main" id="{00000000-0008-0000-2200-00004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00000000-0008-0000-2200-00004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2" name="Text Box 2">
          <a:extLst>
            <a:ext uri="{FF2B5EF4-FFF2-40B4-BE49-F238E27FC236}">
              <a16:creationId xmlns:a16="http://schemas.microsoft.com/office/drawing/2014/main" id="{00000000-0008-0000-2200-00004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3" name="Text Box 3">
          <a:extLst>
            <a:ext uri="{FF2B5EF4-FFF2-40B4-BE49-F238E27FC236}">
              <a16:creationId xmlns:a16="http://schemas.microsoft.com/office/drawing/2014/main" id="{00000000-0008-0000-2200-00004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4" name="Text Box 4">
          <a:extLst>
            <a:ext uri="{FF2B5EF4-FFF2-40B4-BE49-F238E27FC236}">
              <a16:creationId xmlns:a16="http://schemas.microsoft.com/office/drawing/2014/main" id="{00000000-0008-0000-2200-00004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5" name="Text Box 5">
          <a:extLst>
            <a:ext uri="{FF2B5EF4-FFF2-40B4-BE49-F238E27FC236}">
              <a16:creationId xmlns:a16="http://schemas.microsoft.com/office/drawing/2014/main" id="{00000000-0008-0000-2200-00004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6" name="Text Box 6">
          <a:extLst>
            <a:ext uri="{FF2B5EF4-FFF2-40B4-BE49-F238E27FC236}">
              <a16:creationId xmlns:a16="http://schemas.microsoft.com/office/drawing/2014/main" id="{00000000-0008-0000-2200-00004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7" name="Text Box 8">
          <a:extLst>
            <a:ext uri="{FF2B5EF4-FFF2-40B4-BE49-F238E27FC236}">
              <a16:creationId xmlns:a16="http://schemas.microsoft.com/office/drawing/2014/main" id="{00000000-0008-0000-2200-00004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8" name="Text Box 9">
          <a:extLst>
            <a:ext uri="{FF2B5EF4-FFF2-40B4-BE49-F238E27FC236}">
              <a16:creationId xmlns:a16="http://schemas.microsoft.com/office/drawing/2014/main" id="{00000000-0008-0000-2200-00005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49" name="Text Box 10">
          <a:extLst>
            <a:ext uri="{FF2B5EF4-FFF2-40B4-BE49-F238E27FC236}">
              <a16:creationId xmlns:a16="http://schemas.microsoft.com/office/drawing/2014/main" id="{00000000-0008-0000-2200-00005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00000000-0008-0000-2200-00005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1" name="Text Box 2">
          <a:extLst>
            <a:ext uri="{FF2B5EF4-FFF2-40B4-BE49-F238E27FC236}">
              <a16:creationId xmlns:a16="http://schemas.microsoft.com/office/drawing/2014/main" id="{00000000-0008-0000-2200-00005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00000000-0008-0000-2200-00005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3" name="Text Box 2">
          <a:extLst>
            <a:ext uri="{FF2B5EF4-FFF2-40B4-BE49-F238E27FC236}">
              <a16:creationId xmlns:a16="http://schemas.microsoft.com/office/drawing/2014/main" id="{00000000-0008-0000-2200-00005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4" name="Text Box 3">
          <a:extLst>
            <a:ext uri="{FF2B5EF4-FFF2-40B4-BE49-F238E27FC236}">
              <a16:creationId xmlns:a16="http://schemas.microsoft.com/office/drawing/2014/main" id="{00000000-0008-0000-2200-00005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5" name="Text Box 4">
          <a:extLst>
            <a:ext uri="{FF2B5EF4-FFF2-40B4-BE49-F238E27FC236}">
              <a16:creationId xmlns:a16="http://schemas.microsoft.com/office/drawing/2014/main" id="{00000000-0008-0000-2200-00005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6" name="Text Box 5">
          <a:extLst>
            <a:ext uri="{FF2B5EF4-FFF2-40B4-BE49-F238E27FC236}">
              <a16:creationId xmlns:a16="http://schemas.microsoft.com/office/drawing/2014/main" id="{00000000-0008-0000-2200-00005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7" name="Text Box 6">
          <a:extLst>
            <a:ext uri="{FF2B5EF4-FFF2-40B4-BE49-F238E27FC236}">
              <a16:creationId xmlns:a16="http://schemas.microsoft.com/office/drawing/2014/main" id="{00000000-0008-0000-2200-00005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8" name="Text Box 8">
          <a:extLst>
            <a:ext uri="{FF2B5EF4-FFF2-40B4-BE49-F238E27FC236}">
              <a16:creationId xmlns:a16="http://schemas.microsoft.com/office/drawing/2014/main" id="{00000000-0008-0000-2200-00005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59" name="Text Box 9">
          <a:extLst>
            <a:ext uri="{FF2B5EF4-FFF2-40B4-BE49-F238E27FC236}">
              <a16:creationId xmlns:a16="http://schemas.microsoft.com/office/drawing/2014/main" id="{00000000-0008-0000-2200-00005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0" name="Text Box 10">
          <a:extLst>
            <a:ext uri="{FF2B5EF4-FFF2-40B4-BE49-F238E27FC236}">
              <a16:creationId xmlns:a16="http://schemas.microsoft.com/office/drawing/2014/main" id="{00000000-0008-0000-2200-00005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00000000-0008-0000-2200-00005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2" name="Text Box 2">
          <a:extLst>
            <a:ext uri="{FF2B5EF4-FFF2-40B4-BE49-F238E27FC236}">
              <a16:creationId xmlns:a16="http://schemas.microsoft.com/office/drawing/2014/main" id="{00000000-0008-0000-2200-00005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00000000-0008-0000-2200-00005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4" name="Text Box 2">
          <a:extLst>
            <a:ext uri="{FF2B5EF4-FFF2-40B4-BE49-F238E27FC236}">
              <a16:creationId xmlns:a16="http://schemas.microsoft.com/office/drawing/2014/main" id="{00000000-0008-0000-2200-00006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5" name="Text Box 3">
          <a:extLst>
            <a:ext uri="{FF2B5EF4-FFF2-40B4-BE49-F238E27FC236}">
              <a16:creationId xmlns:a16="http://schemas.microsoft.com/office/drawing/2014/main" id="{00000000-0008-0000-2200-00006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6" name="Text Box 4">
          <a:extLst>
            <a:ext uri="{FF2B5EF4-FFF2-40B4-BE49-F238E27FC236}">
              <a16:creationId xmlns:a16="http://schemas.microsoft.com/office/drawing/2014/main" id="{00000000-0008-0000-2200-00006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7" name="Text Box 5">
          <a:extLst>
            <a:ext uri="{FF2B5EF4-FFF2-40B4-BE49-F238E27FC236}">
              <a16:creationId xmlns:a16="http://schemas.microsoft.com/office/drawing/2014/main" id="{00000000-0008-0000-2200-000063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8" name="Text Box 6">
          <a:extLst>
            <a:ext uri="{FF2B5EF4-FFF2-40B4-BE49-F238E27FC236}">
              <a16:creationId xmlns:a16="http://schemas.microsoft.com/office/drawing/2014/main" id="{00000000-0008-0000-2200-000064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69" name="Text Box 8">
          <a:extLst>
            <a:ext uri="{FF2B5EF4-FFF2-40B4-BE49-F238E27FC236}">
              <a16:creationId xmlns:a16="http://schemas.microsoft.com/office/drawing/2014/main" id="{00000000-0008-0000-2200-000065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0" name="Text Box 9">
          <a:extLst>
            <a:ext uri="{FF2B5EF4-FFF2-40B4-BE49-F238E27FC236}">
              <a16:creationId xmlns:a16="http://schemas.microsoft.com/office/drawing/2014/main" id="{00000000-0008-0000-2200-000066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1" name="Text Box 10">
          <a:extLst>
            <a:ext uri="{FF2B5EF4-FFF2-40B4-BE49-F238E27FC236}">
              <a16:creationId xmlns:a16="http://schemas.microsoft.com/office/drawing/2014/main" id="{00000000-0008-0000-2200-000067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00000000-0008-0000-2200-000068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3" name="Text Box 2">
          <a:extLst>
            <a:ext uri="{FF2B5EF4-FFF2-40B4-BE49-F238E27FC236}">
              <a16:creationId xmlns:a16="http://schemas.microsoft.com/office/drawing/2014/main" id="{00000000-0008-0000-2200-000069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00000000-0008-0000-2200-00006A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5" name="Text Box 2">
          <a:extLst>
            <a:ext uri="{FF2B5EF4-FFF2-40B4-BE49-F238E27FC236}">
              <a16:creationId xmlns:a16="http://schemas.microsoft.com/office/drawing/2014/main" id="{00000000-0008-0000-2200-00006B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6" name="Text Box 3">
          <a:extLst>
            <a:ext uri="{FF2B5EF4-FFF2-40B4-BE49-F238E27FC236}">
              <a16:creationId xmlns:a16="http://schemas.microsoft.com/office/drawing/2014/main" id="{00000000-0008-0000-2200-00006C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7" name="Text Box 4">
          <a:extLst>
            <a:ext uri="{FF2B5EF4-FFF2-40B4-BE49-F238E27FC236}">
              <a16:creationId xmlns:a16="http://schemas.microsoft.com/office/drawing/2014/main" id="{00000000-0008-0000-2200-00006D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8" name="Text Box 5">
          <a:extLst>
            <a:ext uri="{FF2B5EF4-FFF2-40B4-BE49-F238E27FC236}">
              <a16:creationId xmlns:a16="http://schemas.microsoft.com/office/drawing/2014/main" id="{00000000-0008-0000-2200-00006E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79" name="Text Box 6">
          <a:extLst>
            <a:ext uri="{FF2B5EF4-FFF2-40B4-BE49-F238E27FC236}">
              <a16:creationId xmlns:a16="http://schemas.microsoft.com/office/drawing/2014/main" id="{00000000-0008-0000-2200-00006F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80" name="Text Box 8">
          <a:extLst>
            <a:ext uri="{FF2B5EF4-FFF2-40B4-BE49-F238E27FC236}">
              <a16:creationId xmlns:a16="http://schemas.microsoft.com/office/drawing/2014/main" id="{00000000-0008-0000-2200-000070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81" name="Text Box 9">
          <a:extLst>
            <a:ext uri="{FF2B5EF4-FFF2-40B4-BE49-F238E27FC236}">
              <a16:creationId xmlns:a16="http://schemas.microsoft.com/office/drawing/2014/main" id="{00000000-0008-0000-2200-000071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882" name="Text Box 10">
          <a:extLst>
            <a:ext uri="{FF2B5EF4-FFF2-40B4-BE49-F238E27FC236}">
              <a16:creationId xmlns:a16="http://schemas.microsoft.com/office/drawing/2014/main" id="{00000000-0008-0000-2200-00007203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00000000-0008-0000-2200-00007303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884" name="Text Box 8">
          <a:extLst>
            <a:ext uri="{FF2B5EF4-FFF2-40B4-BE49-F238E27FC236}">
              <a16:creationId xmlns:a16="http://schemas.microsoft.com/office/drawing/2014/main" id="{00000000-0008-0000-2200-000074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885" name="Text Box 8">
          <a:extLst>
            <a:ext uri="{FF2B5EF4-FFF2-40B4-BE49-F238E27FC236}">
              <a16:creationId xmlns:a16="http://schemas.microsoft.com/office/drawing/2014/main" id="{00000000-0008-0000-2200-000075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00000000-0008-0000-2200-000076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87" name="Text Box 2">
          <a:extLst>
            <a:ext uri="{FF2B5EF4-FFF2-40B4-BE49-F238E27FC236}">
              <a16:creationId xmlns:a16="http://schemas.microsoft.com/office/drawing/2014/main" id="{00000000-0008-0000-2200-000077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88" name="Text Box 3">
          <a:extLst>
            <a:ext uri="{FF2B5EF4-FFF2-40B4-BE49-F238E27FC236}">
              <a16:creationId xmlns:a16="http://schemas.microsoft.com/office/drawing/2014/main" id="{00000000-0008-0000-2200-000078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89" name="Text Box 4">
          <a:extLst>
            <a:ext uri="{FF2B5EF4-FFF2-40B4-BE49-F238E27FC236}">
              <a16:creationId xmlns:a16="http://schemas.microsoft.com/office/drawing/2014/main" id="{00000000-0008-0000-2200-000079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0" name="Text Box 5">
          <a:extLst>
            <a:ext uri="{FF2B5EF4-FFF2-40B4-BE49-F238E27FC236}">
              <a16:creationId xmlns:a16="http://schemas.microsoft.com/office/drawing/2014/main" id="{00000000-0008-0000-2200-00007A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1" name="Text Box 6">
          <a:extLst>
            <a:ext uri="{FF2B5EF4-FFF2-40B4-BE49-F238E27FC236}">
              <a16:creationId xmlns:a16="http://schemas.microsoft.com/office/drawing/2014/main" id="{00000000-0008-0000-2200-00007B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2" name="Text Box 8">
          <a:extLst>
            <a:ext uri="{FF2B5EF4-FFF2-40B4-BE49-F238E27FC236}">
              <a16:creationId xmlns:a16="http://schemas.microsoft.com/office/drawing/2014/main" id="{00000000-0008-0000-2200-00007C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3" name="Text Box 9">
          <a:extLst>
            <a:ext uri="{FF2B5EF4-FFF2-40B4-BE49-F238E27FC236}">
              <a16:creationId xmlns:a16="http://schemas.microsoft.com/office/drawing/2014/main" id="{00000000-0008-0000-2200-00007D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4" name="Text Box 10">
          <a:extLst>
            <a:ext uri="{FF2B5EF4-FFF2-40B4-BE49-F238E27FC236}">
              <a16:creationId xmlns:a16="http://schemas.microsoft.com/office/drawing/2014/main" id="{00000000-0008-0000-2200-00007E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00000000-0008-0000-2200-00007F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6" name="Text Box 2">
          <a:extLst>
            <a:ext uri="{FF2B5EF4-FFF2-40B4-BE49-F238E27FC236}">
              <a16:creationId xmlns:a16="http://schemas.microsoft.com/office/drawing/2014/main" id="{00000000-0008-0000-2200-000080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897" name="Text Box 8">
          <a:extLst>
            <a:ext uri="{FF2B5EF4-FFF2-40B4-BE49-F238E27FC236}">
              <a16:creationId xmlns:a16="http://schemas.microsoft.com/office/drawing/2014/main" id="{00000000-0008-0000-2200-000081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00000000-0008-0000-2200-000082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899" name="Text Box 2">
          <a:extLst>
            <a:ext uri="{FF2B5EF4-FFF2-40B4-BE49-F238E27FC236}">
              <a16:creationId xmlns:a16="http://schemas.microsoft.com/office/drawing/2014/main" id="{00000000-0008-0000-2200-000083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0" name="Text Box 3">
          <a:extLst>
            <a:ext uri="{FF2B5EF4-FFF2-40B4-BE49-F238E27FC236}">
              <a16:creationId xmlns:a16="http://schemas.microsoft.com/office/drawing/2014/main" id="{00000000-0008-0000-2200-000084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1" name="Text Box 4">
          <a:extLst>
            <a:ext uri="{FF2B5EF4-FFF2-40B4-BE49-F238E27FC236}">
              <a16:creationId xmlns:a16="http://schemas.microsoft.com/office/drawing/2014/main" id="{00000000-0008-0000-2200-000085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2" name="Text Box 5">
          <a:extLst>
            <a:ext uri="{FF2B5EF4-FFF2-40B4-BE49-F238E27FC236}">
              <a16:creationId xmlns:a16="http://schemas.microsoft.com/office/drawing/2014/main" id="{00000000-0008-0000-2200-000086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3" name="Text Box 6">
          <a:extLst>
            <a:ext uri="{FF2B5EF4-FFF2-40B4-BE49-F238E27FC236}">
              <a16:creationId xmlns:a16="http://schemas.microsoft.com/office/drawing/2014/main" id="{00000000-0008-0000-2200-000087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4" name="Text Box 8">
          <a:extLst>
            <a:ext uri="{FF2B5EF4-FFF2-40B4-BE49-F238E27FC236}">
              <a16:creationId xmlns:a16="http://schemas.microsoft.com/office/drawing/2014/main" id="{00000000-0008-0000-2200-000088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5" name="Text Box 9">
          <a:extLst>
            <a:ext uri="{FF2B5EF4-FFF2-40B4-BE49-F238E27FC236}">
              <a16:creationId xmlns:a16="http://schemas.microsoft.com/office/drawing/2014/main" id="{00000000-0008-0000-2200-000089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6" name="Text Box 10">
          <a:extLst>
            <a:ext uri="{FF2B5EF4-FFF2-40B4-BE49-F238E27FC236}">
              <a16:creationId xmlns:a16="http://schemas.microsoft.com/office/drawing/2014/main" id="{00000000-0008-0000-2200-00008A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00000000-0008-0000-2200-00008B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08" name="Text Box 2">
          <a:extLst>
            <a:ext uri="{FF2B5EF4-FFF2-40B4-BE49-F238E27FC236}">
              <a16:creationId xmlns:a16="http://schemas.microsoft.com/office/drawing/2014/main" id="{00000000-0008-0000-2200-00008C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909" name="Text Box 8">
          <a:extLst>
            <a:ext uri="{FF2B5EF4-FFF2-40B4-BE49-F238E27FC236}">
              <a16:creationId xmlns:a16="http://schemas.microsoft.com/office/drawing/2014/main" id="{00000000-0008-0000-2200-00008D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910" name="Text Box 8">
          <a:extLst>
            <a:ext uri="{FF2B5EF4-FFF2-40B4-BE49-F238E27FC236}">
              <a16:creationId xmlns:a16="http://schemas.microsoft.com/office/drawing/2014/main" id="{00000000-0008-0000-2200-00008E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00000000-0008-0000-2200-00008F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2" name="Text Box 2">
          <a:extLst>
            <a:ext uri="{FF2B5EF4-FFF2-40B4-BE49-F238E27FC236}">
              <a16:creationId xmlns:a16="http://schemas.microsoft.com/office/drawing/2014/main" id="{00000000-0008-0000-2200-000090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3" name="Text Box 3">
          <a:extLst>
            <a:ext uri="{FF2B5EF4-FFF2-40B4-BE49-F238E27FC236}">
              <a16:creationId xmlns:a16="http://schemas.microsoft.com/office/drawing/2014/main" id="{00000000-0008-0000-2200-000091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4" name="Text Box 4">
          <a:extLst>
            <a:ext uri="{FF2B5EF4-FFF2-40B4-BE49-F238E27FC236}">
              <a16:creationId xmlns:a16="http://schemas.microsoft.com/office/drawing/2014/main" id="{00000000-0008-0000-2200-000092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5" name="Text Box 5">
          <a:extLst>
            <a:ext uri="{FF2B5EF4-FFF2-40B4-BE49-F238E27FC236}">
              <a16:creationId xmlns:a16="http://schemas.microsoft.com/office/drawing/2014/main" id="{00000000-0008-0000-2200-000093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6" name="Text Box 6">
          <a:extLst>
            <a:ext uri="{FF2B5EF4-FFF2-40B4-BE49-F238E27FC236}">
              <a16:creationId xmlns:a16="http://schemas.microsoft.com/office/drawing/2014/main" id="{00000000-0008-0000-2200-000094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7" name="Text Box 8">
          <a:extLst>
            <a:ext uri="{FF2B5EF4-FFF2-40B4-BE49-F238E27FC236}">
              <a16:creationId xmlns:a16="http://schemas.microsoft.com/office/drawing/2014/main" id="{00000000-0008-0000-2200-000095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8" name="Text Box 9">
          <a:extLst>
            <a:ext uri="{FF2B5EF4-FFF2-40B4-BE49-F238E27FC236}">
              <a16:creationId xmlns:a16="http://schemas.microsoft.com/office/drawing/2014/main" id="{00000000-0008-0000-2200-000096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19" name="Text Box 10">
          <a:extLst>
            <a:ext uri="{FF2B5EF4-FFF2-40B4-BE49-F238E27FC236}">
              <a16:creationId xmlns:a16="http://schemas.microsoft.com/office/drawing/2014/main" id="{00000000-0008-0000-2200-000097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00000000-0008-0000-2200-000098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1" name="Text Box 2">
          <a:extLst>
            <a:ext uri="{FF2B5EF4-FFF2-40B4-BE49-F238E27FC236}">
              <a16:creationId xmlns:a16="http://schemas.microsoft.com/office/drawing/2014/main" id="{00000000-0008-0000-2200-000099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42</xdr:row>
      <xdr:rowOff>0</xdr:rowOff>
    </xdr:from>
    <xdr:ext cx="114300" cy="285750"/>
    <xdr:sp macro="" textlink="">
      <xdr:nvSpPr>
        <xdr:cNvPr id="922" name="Text Box 8">
          <a:extLst>
            <a:ext uri="{FF2B5EF4-FFF2-40B4-BE49-F238E27FC236}">
              <a16:creationId xmlns:a16="http://schemas.microsoft.com/office/drawing/2014/main" id="{00000000-0008-0000-2200-00009A030000}"/>
            </a:ext>
          </a:extLst>
        </xdr:cNvPr>
        <xdr:cNvSpPr txBox="1">
          <a:spLocks noChangeArrowheads="1"/>
        </xdr:cNvSpPr>
      </xdr:nvSpPr>
      <xdr:spPr bwMode="auto">
        <a:xfrm>
          <a:off x="1219200" y="8001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00000000-0008-0000-2200-00009B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4" name="Text Box 2">
          <a:extLst>
            <a:ext uri="{FF2B5EF4-FFF2-40B4-BE49-F238E27FC236}">
              <a16:creationId xmlns:a16="http://schemas.microsoft.com/office/drawing/2014/main" id="{00000000-0008-0000-2200-00009C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5" name="Text Box 3">
          <a:extLst>
            <a:ext uri="{FF2B5EF4-FFF2-40B4-BE49-F238E27FC236}">
              <a16:creationId xmlns:a16="http://schemas.microsoft.com/office/drawing/2014/main" id="{00000000-0008-0000-2200-00009D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6" name="Text Box 4">
          <a:extLst>
            <a:ext uri="{FF2B5EF4-FFF2-40B4-BE49-F238E27FC236}">
              <a16:creationId xmlns:a16="http://schemas.microsoft.com/office/drawing/2014/main" id="{00000000-0008-0000-2200-00009E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7" name="Text Box 5">
          <a:extLst>
            <a:ext uri="{FF2B5EF4-FFF2-40B4-BE49-F238E27FC236}">
              <a16:creationId xmlns:a16="http://schemas.microsoft.com/office/drawing/2014/main" id="{00000000-0008-0000-2200-00009F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8" name="Text Box 6">
          <a:extLst>
            <a:ext uri="{FF2B5EF4-FFF2-40B4-BE49-F238E27FC236}">
              <a16:creationId xmlns:a16="http://schemas.microsoft.com/office/drawing/2014/main" id="{00000000-0008-0000-2200-0000A0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29" name="Text Box 8">
          <a:extLst>
            <a:ext uri="{FF2B5EF4-FFF2-40B4-BE49-F238E27FC236}">
              <a16:creationId xmlns:a16="http://schemas.microsoft.com/office/drawing/2014/main" id="{00000000-0008-0000-2200-0000A1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30" name="Text Box 9">
          <a:extLst>
            <a:ext uri="{FF2B5EF4-FFF2-40B4-BE49-F238E27FC236}">
              <a16:creationId xmlns:a16="http://schemas.microsoft.com/office/drawing/2014/main" id="{00000000-0008-0000-2200-0000A2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41</xdr:row>
      <xdr:rowOff>0</xdr:rowOff>
    </xdr:from>
    <xdr:ext cx="114300" cy="285750"/>
    <xdr:sp macro="" textlink="">
      <xdr:nvSpPr>
        <xdr:cNvPr id="931" name="Text Box 10">
          <a:extLst>
            <a:ext uri="{FF2B5EF4-FFF2-40B4-BE49-F238E27FC236}">
              <a16:creationId xmlns:a16="http://schemas.microsoft.com/office/drawing/2014/main" id="{00000000-0008-0000-2200-0000A3030000}"/>
            </a:ext>
          </a:extLst>
        </xdr:cNvPr>
        <xdr:cNvSpPr txBox="1">
          <a:spLocks noChangeArrowheads="1"/>
        </xdr:cNvSpPr>
      </xdr:nvSpPr>
      <xdr:spPr bwMode="auto">
        <a:xfrm>
          <a:off x="1219200" y="7810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41</xdr:row>
      <xdr:rowOff>42333</xdr:rowOff>
    </xdr:from>
    <xdr:ext cx="114300" cy="285750"/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00000000-0008-0000-2200-0000A4030000}"/>
            </a:ext>
          </a:extLst>
        </xdr:cNvPr>
        <xdr:cNvSpPr txBox="1">
          <a:spLocks noChangeArrowheads="1"/>
        </xdr:cNvSpPr>
      </xdr:nvSpPr>
      <xdr:spPr bwMode="auto">
        <a:xfrm>
          <a:off x="1229783" y="7852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00000000-0008-0000-2200-0000A5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4" name="Text Box 2">
          <a:extLst>
            <a:ext uri="{FF2B5EF4-FFF2-40B4-BE49-F238E27FC236}">
              <a16:creationId xmlns:a16="http://schemas.microsoft.com/office/drawing/2014/main" id="{00000000-0008-0000-2200-0000A6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5" name="Text Box 3">
          <a:extLst>
            <a:ext uri="{FF2B5EF4-FFF2-40B4-BE49-F238E27FC236}">
              <a16:creationId xmlns:a16="http://schemas.microsoft.com/office/drawing/2014/main" id="{00000000-0008-0000-2200-0000A7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6" name="Text Box 4">
          <a:extLst>
            <a:ext uri="{FF2B5EF4-FFF2-40B4-BE49-F238E27FC236}">
              <a16:creationId xmlns:a16="http://schemas.microsoft.com/office/drawing/2014/main" id="{00000000-0008-0000-2200-0000A8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7" name="Text Box 5">
          <a:extLst>
            <a:ext uri="{FF2B5EF4-FFF2-40B4-BE49-F238E27FC236}">
              <a16:creationId xmlns:a16="http://schemas.microsoft.com/office/drawing/2014/main" id="{00000000-0008-0000-2200-0000A9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8" name="Text Box 6">
          <a:extLst>
            <a:ext uri="{FF2B5EF4-FFF2-40B4-BE49-F238E27FC236}">
              <a16:creationId xmlns:a16="http://schemas.microsoft.com/office/drawing/2014/main" id="{00000000-0008-0000-2200-0000AA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39" name="Text Box 8">
          <a:extLst>
            <a:ext uri="{FF2B5EF4-FFF2-40B4-BE49-F238E27FC236}">
              <a16:creationId xmlns:a16="http://schemas.microsoft.com/office/drawing/2014/main" id="{00000000-0008-0000-2200-0000AB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0" name="Text Box 9">
          <a:extLst>
            <a:ext uri="{FF2B5EF4-FFF2-40B4-BE49-F238E27FC236}">
              <a16:creationId xmlns:a16="http://schemas.microsoft.com/office/drawing/2014/main" id="{00000000-0008-0000-2200-0000AC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1" name="Text Box 10">
          <a:extLst>
            <a:ext uri="{FF2B5EF4-FFF2-40B4-BE49-F238E27FC236}">
              <a16:creationId xmlns:a16="http://schemas.microsoft.com/office/drawing/2014/main" id="{00000000-0008-0000-2200-0000AD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00000000-0008-0000-2200-0000AE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3" name="Text Box 2">
          <a:extLst>
            <a:ext uri="{FF2B5EF4-FFF2-40B4-BE49-F238E27FC236}">
              <a16:creationId xmlns:a16="http://schemas.microsoft.com/office/drawing/2014/main" id="{00000000-0008-0000-2200-0000AF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00000000-0008-0000-2200-0000B0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5" name="Text Box 2">
          <a:extLst>
            <a:ext uri="{FF2B5EF4-FFF2-40B4-BE49-F238E27FC236}">
              <a16:creationId xmlns:a16="http://schemas.microsoft.com/office/drawing/2014/main" id="{00000000-0008-0000-2200-0000B1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6" name="Text Box 3">
          <a:extLst>
            <a:ext uri="{FF2B5EF4-FFF2-40B4-BE49-F238E27FC236}">
              <a16:creationId xmlns:a16="http://schemas.microsoft.com/office/drawing/2014/main" id="{00000000-0008-0000-2200-0000B2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7" name="Text Box 4">
          <a:extLst>
            <a:ext uri="{FF2B5EF4-FFF2-40B4-BE49-F238E27FC236}">
              <a16:creationId xmlns:a16="http://schemas.microsoft.com/office/drawing/2014/main" id="{00000000-0008-0000-2200-0000B3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8" name="Text Box 5">
          <a:extLst>
            <a:ext uri="{FF2B5EF4-FFF2-40B4-BE49-F238E27FC236}">
              <a16:creationId xmlns:a16="http://schemas.microsoft.com/office/drawing/2014/main" id="{00000000-0008-0000-2200-0000B4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49" name="Text Box 6">
          <a:extLst>
            <a:ext uri="{FF2B5EF4-FFF2-40B4-BE49-F238E27FC236}">
              <a16:creationId xmlns:a16="http://schemas.microsoft.com/office/drawing/2014/main" id="{00000000-0008-0000-2200-0000B5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0" name="Text Box 8">
          <a:extLst>
            <a:ext uri="{FF2B5EF4-FFF2-40B4-BE49-F238E27FC236}">
              <a16:creationId xmlns:a16="http://schemas.microsoft.com/office/drawing/2014/main" id="{00000000-0008-0000-2200-0000B6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1" name="Text Box 9">
          <a:extLst>
            <a:ext uri="{FF2B5EF4-FFF2-40B4-BE49-F238E27FC236}">
              <a16:creationId xmlns:a16="http://schemas.microsoft.com/office/drawing/2014/main" id="{00000000-0008-0000-2200-0000B7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2" name="Text Box 10">
          <a:extLst>
            <a:ext uri="{FF2B5EF4-FFF2-40B4-BE49-F238E27FC236}">
              <a16:creationId xmlns:a16="http://schemas.microsoft.com/office/drawing/2014/main" id="{00000000-0008-0000-2200-0000B8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00000000-0008-0000-2200-0000B9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4" name="Text Box 2">
          <a:extLst>
            <a:ext uri="{FF2B5EF4-FFF2-40B4-BE49-F238E27FC236}">
              <a16:creationId xmlns:a16="http://schemas.microsoft.com/office/drawing/2014/main" id="{00000000-0008-0000-2200-0000BA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55" name="Text Box 8">
          <a:extLst>
            <a:ext uri="{FF2B5EF4-FFF2-40B4-BE49-F238E27FC236}">
              <a16:creationId xmlns:a16="http://schemas.microsoft.com/office/drawing/2014/main" id="{00000000-0008-0000-2200-0000BB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56" name="Text Box 8">
          <a:extLst>
            <a:ext uri="{FF2B5EF4-FFF2-40B4-BE49-F238E27FC236}">
              <a16:creationId xmlns:a16="http://schemas.microsoft.com/office/drawing/2014/main" id="{00000000-0008-0000-2200-0000BC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00000000-0008-0000-2200-0000BD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8" name="Text Box 2">
          <a:extLst>
            <a:ext uri="{FF2B5EF4-FFF2-40B4-BE49-F238E27FC236}">
              <a16:creationId xmlns:a16="http://schemas.microsoft.com/office/drawing/2014/main" id="{00000000-0008-0000-2200-0000BE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59" name="Text Box 3">
          <a:extLst>
            <a:ext uri="{FF2B5EF4-FFF2-40B4-BE49-F238E27FC236}">
              <a16:creationId xmlns:a16="http://schemas.microsoft.com/office/drawing/2014/main" id="{00000000-0008-0000-2200-0000BF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0" name="Text Box 4">
          <a:extLst>
            <a:ext uri="{FF2B5EF4-FFF2-40B4-BE49-F238E27FC236}">
              <a16:creationId xmlns:a16="http://schemas.microsoft.com/office/drawing/2014/main" id="{00000000-0008-0000-2200-0000C0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1" name="Text Box 5">
          <a:extLst>
            <a:ext uri="{FF2B5EF4-FFF2-40B4-BE49-F238E27FC236}">
              <a16:creationId xmlns:a16="http://schemas.microsoft.com/office/drawing/2014/main" id="{00000000-0008-0000-2200-0000C1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2" name="Text Box 6">
          <a:extLst>
            <a:ext uri="{FF2B5EF4-FFF2-40B4-BE49-F238E27FC236}">
              <a16:creationId xmlns:a16="http://schemas.microsoft.com/office/drawing/2014/main" id="{00000000-0008-0000-2200-0000C2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3" name="Text Box 8">
          <a:extLst>
            <a:ext uri="{FF2B5EF4-FFF2-40B4-BE49-F238E27FC236}">
              <a16:creationId xmlns:a16="http://schemas.microsoft.com/office/drawing/2014/main" id="{00000000-0008-0000-2200-0000C3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4" name="Text Box 9">
          <a:extLst>
            <a:ext uri="{FF2B5EF4-FFF2-40B4-BE49-F238E27FC236}">
              <a16:creationId xmlns:a16="http://schemas.microsoft.com/office/drawing/2014/main" id="{00000000-0008-0000-2200-0000C4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5" name="Text Box 10">
          <a:extLst>
            <a:ext uri="{FF2B5EF4-FFF2-40B4-BE49-F238E27FC236}">
              <a16:creationId xmlns:a16="http://schemas.microsoft.com/office/drawing/2014/main" id="{00000000-0008-0000-2200-0000C5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00000000-0008-0000-2200-0000C6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7" name="Text Box 2">
          <a:extLst>
            <a:ext uri="{FF2B5EF4-FFF2-40B4-BE49-F238E27FC236}">
              <a16:creationId xmlns:a16="http://schemas.microsoft.com/office/drawing/2014/main" id="{00000000-0008-0000-2200-0000C7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68" name="Text Box 8">
          <a:extLst>
            <a:ext uri="{FF2B5EF4-FFF2-40B4-BE49-F238E27FC236}">
              <a16:creationId xmlns:a16="http://schemas.microsoft.com/office/drawing/2014/main" id="{00000000-0008-0000-2200-0000C8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00000000-0008-0000-2200-0000C9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0" name="Text Box 2">
          <a:extLst>
            <a:ext uri="{FF2B5EF4-FFF2-40B4-BE49-F238E27FC236}">
              <a16:creationId xmlns:a16="http://schemas.microsoft.com/office/drawing/2014/main" id="{00000000-0008-0000-2200-0000CA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1" name="Text Box 3">
          <a:extLst>
            <a:ext uri="{FF2B5EF4-FFF2-40B4-BE49-F238E27FC236}">
              <a16:creationId xmlns:a16="http://schemas.microsoft.com/office/drawing/2014/main" id="{00000000-0008-0000-2200-0000CB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2" name="Text Box 4">
          <a:extLst>
            <a:ext uri="{FF2B5EF4-FFF2-40B4-BE49-F238E27FC236}">
              <a16:creationId xmlns:a16="http://schemas.microsoft.com/office/drawing/2014/main" id="{00000000-0008-0000-2200-0000CC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3" name="Text Box 5">
          <a:extLst>
            <a:ext uri="{FF2B5EF4-FFF2-40B4-BE49-F238E27FC236}">
              <a16:creationId xmlns:a16="http://schemas.microsoft.com/office/drawing/2014/main" id="{00000000-0008-0000-2200-0000CD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4" name="Text Box 6">
          <a:extLst>
            <a:ext uri="{FF2B5EF4-FFF2-40B4-BE49-F238E27FC236}">
              <a16:creationId xmlns:a16="http://schemas.microsoft.com/office/drawing/2014/main" id="{00000000-0008-0000-2200-0000CE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5" name="Text Box 8">
          <a:extLst>
            <a:ext uri="{FF2B5EF4-FFF2-40B4-BE49-F238E27FC236}">
              <a16:creationId xmlns:a16="http://schemas.microsoft.com/office/drawing/2014/main" id="{00000000-0008-0000-2200-0000CF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6" name="Text Box 9">
          <a:extLst>
            <a:ext uri="{FF2B5EF4-FFF2-40B4-BE49-F238E27FC236}">
              <a16:creationId xmlns:a16="http://schemas.microsoft.com/office/drawing/2014/main" id="{00000000-0008-0000-2200-0000D0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7" name="Text Box 10">
          <a:extLst>
            <a:ext uri="{FF2B5EF4-FFF2-40B4-BE49-F238E27FC236}">
              <a16:creationId xmlns:a16="http://schemas.microsoft.com/office/drawing/2014/main" id="{00000000-0008-0000-2200-0000D1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00000000-0008-0000-2200-0000D2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79" name="Text Box 2">
          <a:extLst>
            <a:ext uri="{FF2B5EF4-FFF2-40B4-BE49-F238E27FC236}">
              <a16:creationId xmlns:a16="http://schemas.microsoft.com/office/drawing/2014/main" id="{00000000-0008-0000-2200-0000D3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80" name="Text Box 8">
          <a:extLst>
            <a:ext uri="{FF2B5EF4-FFF2-40B4-BE49-F238E27FC236}">
              <a16:creationId xmlns:a16="http://schemas.microsoft.com/office/drawing/2014/main" id="{00000000-0008-0000-2200-0000D4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81" name="Text Box 8">
          <a:extLst>
            <a:ext uri="{FF2B5EF4-FFF2-40B4-BE49-F238E27FC236}">
              <a16:creationId xmlns:a16="http://schemas.microsoft.com/office/drawing/2014/main" id="{00000000-0008-0000-2200-0000D5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00000000-0008-0000-2200-0000D6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3" name="Text Box 2">
          <a:extLst>
            <a:ext uri="{FF2B5EF4-FFF2-40B4-BE49-F238E27FC236}">
              <a16:creationId xmlns:a16="http://schemas.microsoft.com/office/drawing/2014/main" id="{00000000-0008-0000-2200-0000D7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4" name="Text Box 3">
          <a:extLst>
            <a:ext uri="{FF2B5EF4-FFF2-40B4-BE49-F238E27FC236}">
              <a16:creationId xmlns:a16="http://schemas.microsoft.com/office/drawing/2014/main" id="{00000000-0008-0000-2200-0000D8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5" name="Text Box 4">
          <a:extLst>
            <a:ext uri="{FF2B5EF4-FFF2-40B4-BE49-F238E27FC236}">
              <a16:creationId xmlns:a16="http://schemas.microsoft.com/office/drawing/2014/main" id="{00000000-0008-0000-2200-0000D9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6" name="Text Box 5">
          <a:extLst>
            <a:ext uri="{FF2B5EF4-FFF2-40B4-BE49-F238E27FC236}">
              <a16:creationId xmlns:a16="http://schemas.microsoft.com/office/drawing/2014/main" id="{00000000-0008-0000-2200-0000DA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7" name="Text Box 6">
          <a:extLst>
            <a:ext uri="{FF2B5EF4-FFF2-40B4-BE49-F238E27FC236}">
              <a16:creationId xmlns:a16="http://schemas.microsoft.com/office/drawing/2014/main" id="{00000000-0008-0000-2200-0000DB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8" name="Text Box 8">
          <a:extLst>
            <a:ext uri="{FF2B5EF4-FFF2-40B4-BE49-F238E27FC236}">
              <a16:creationId xmlns:a16="http://schemas.microsoft.com/office/drawing/2014/main" id="{00000000-0008-0000-2200-0000DC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89" name="Text Box 9">
          <a:extLst>
            <a:ext uri="{FF2B5EF4-FFF2-40B4-BE49-F238E27FC236}">
              <a16:creationId xmlns:a16="http://schemas.microsoft.com/office/drawing/2014/main" id="{00000000-0008-0000-2200-0000DD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0" name="Text Box 10">
          <a:extLst>
            <a:ext uri="{FF2B5EF4-FFF2-40B4-BE49-F238E27FC236}">
              <a16:creationId xmlns:a16="http://schemas.microsoft.com/office/drawing/2014/main" id="{00000000-0008-0000-2200-0000DE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00000000-0008-0000-2200-0000DF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2" name="Text Box 2">
          <a:extLst>
            <a:ext uri="{FF2B5EF4-FFF2-40B4-BE49-F238E27FC236}">
              <a16:creationId xmlns:a16="http://schemas.microsoft.com/office/drawing/2014/main" id="{00000000-0008-0000-2200-0000E0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45</xdr:row>
      <xdr:rowOff>0</xdr:rowOff>
    </xdr:from>
    <xdr:ext cx="114300" cy="285750"/>
    <xdr:sp macro="" textlink="">
      <xdr:nvSpPr>
        <xdr:cNvPr id="993" name="Text Box 8">
          <a:extLst>
            <a:ext uri="{FF2B5EF4-FFF2-40B4-BE49-F238E27FC236}">
              <a16:creationId xmlns:a16="http://schemas.microsoft.com/office/drawing/2014/main" id="{00000000-0008-0000-2200-0000E1030000}"/>
            </a:ext>
          </a:extLst>
        </xdr:cNvPr>
        <xdr:cNvSpPr txBox="1">
          <a:spLocks noChangeArrowheads="1"/>
        </xdr:cNvSpPr>
      </xdr:nvSpPr>
      <xdr:spPr bwMode="auto">
        <a:xfrm>
          <a:off x="1219200" y="8572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00000000-0008-0000-2200-0000E2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5" name="Text Box 2">
          <a:extLst>
            <a:ext uri="{FF2B5EF4-FFF2-40B4-BE49-F238E27FC236}">
              <a16:creationId xmlns:a16="http://schemas.microsoft.com/office/drawing/2014/main" id="{00000000-0008-0000-2200-0000E3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6" name="Text Box 3">
          <a:extLst>
            <a:ext uri="{FF2B5EF4-FFF2-40B4-BE49-F238E27FC236}">
              <a16:creationId xmlns:a16="http://schemas.microsoft.com/office/drawing/2014/main" id="{00000000-0008-0000-2200-0000E4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7" name="Text Box 4">
          <a:extLst>
            <a:ext uri="{FF2B5EF4-FFF2-40B4-BE49-F238E27FC236}">
              <a16:creationId xmlns:a16="http://schemas.microsoft.com/office/drawing/2014/main" id="{00000000-0008-0000-2200-0000E5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8" name="Text Box 5">
          <a:extLst>
            <a:ext uri="{FF2B5EF4-FFF2-40B4-BE49-F238E27FC236}">
              <a16:creationId xmlns:a16="http://schemas.microsoft.com/office/drawing/2014/main" id="{00000000-0008-0000-2200-0000E6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999" name="Text Box 6">
          <a:extLst>
            <a:ext uri="{FF2B5EF4-FFF2-40B4-BE49-F238E27FC236}">
              <a16:creationId xmlns:a16="http://schemas.microsoft.com/office/drawing/2014/main" id="{00000000-0008-0000-2200-0000E7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00" name="Text Box 8">
          <a:extLst>
            <a:ext uri="{FF2B5EF4-FFF2-40B4-BE49-F238E27FC236}">
              <a16:creationId xmlns:a16="http://schemas.microsoft.com/office/drawing/2014/main" id="{00000000-0008-0000-2200-0000E8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01" name="Text Box 9">
          <a:extLst>
            <a:ext uri="{FF2B5EF4-FFF2-40B4-BE49-F238E27FC236}">
              <a16:creationId xmlns:a16="http://schemas.microsoft.com/office/drawing/2014/main" id="{00000000-0008-0000-2200-0000E9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44</xdr:row>
      <xdr:rowOff>0</xdr:rowOff>
    </xdr:from>
    <xdr:ext cx="114300" cy="285750"/>
    <xdr:sp macro="" textlink="">
      <xdr:nvSpPr>
        <xdr:cNvPr id="1002" name="Text Box 10">
          <a:extLst>
            <a:ext uri="{FF2B5EF4-FFF2-40B4-BE49-F238E27FC236}">
              <a16:creationId xmlns:a16="http://schemas.microsoft.com/office/drawing/2014/main" id="{00000000-0008-0000-2200-0000EA030000}"/>
            </a:ext>
          </a:extLst>
        </xdr:cNvPr>
        <xdr:cNvSpPr txBox="1">
          <a:spLocks noChangeArrowheads="1"/>
        </xdr:cNvSpPr>
      </xdr:nvSpPr>
      <xdr:spPr bwMode="auto">
        <a:xfrm>
          <a:off x="1219200" y="8382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44</xdr:row>
      <xdr:rowOff>42333</xdr:rowOff>
    </xdr:from>
    <xdr:ext cx="114300" cy="285750"/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00000000-0008-0000-2200-0000EB030000}"/>
            </a:ext>
          </a:extLst>
        </xdr:cNvPr>
        <xdr:cNvSpPr txBox="1">
          <a:spLocks noChangeArrowheads="1"/>
        </xdr:cNvSpPr>
      </xdr:nvSpPr>
      <xdr:spPr bwMode="auto">
        <a:xfrm>
          <a:off x="1229783" y="8424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00000000-0008-0000-2200-0000EC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5" name="Text Box 2">
          <a:extLst>
            <a:ext uri="{FF2B5EF4-FFF2-40B4-BE49-F238E27FC236}">
              <a16:creationId xmlns:a16="http://schemas.microsoft.com/office/drawing/2014/main" id="{00000000-0008-0000-2200-0000ED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6" name="Text Box 3">
          <a:extLst>
            <a:ext uri="{FF2B5EF4-FFF2-40B4-BE49-F238E27FC236}">
              <a16:creationId xmlns:a16="http://schemas.microsoft.com/office/drawing/2014/main" id="{00000000-0008-0000-2200-0000EE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7" name="Text Box 4">
          <a:extLst>
            <a:ext uri="{FF2B5EF4-FFF2-40B4-BE49-F238E27FC236}">
              <a16:creationId xmlns:a16="http://schemas.microsoft.com/office/drawing/2014/main" id="{00000000-0008-0000-2200-0000EF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8" name="Text Box 5">
          <a:extLst>
            <a:ext uri="{FF2B5EF4-FFF2-40B4-BE49-F238E27FC236}">
              <a16:creationId xmlns:a16="http://schemas.microsoft.com/office/drawing/2014/main" id="{00000000-0008-0000-2200-0000F0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09" name="Text Box 6">
          <a:extLst>
            <a:ext uri="{FF2B5EF4-FFF2-40B4-BE49-F238E27FC236}">
              <a16:creationId xmlns:a16="http://schemas.microsoft.com/office/drawing/2014/main" id="{00000000-0008-0000-2200-0000F1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0" name="Text Box 8">
          <a:extLst>
            <a:ext uri="{FF2B5EF4-FFF2-40B4-BE49-F238E27FC236}">
              <a16:creationId xmlns:a16="http://schemas.microsoft.com/office/drawing/2014/main" id="{00000000-0008-0000-2200-0000F2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1" name="Text Box 9">
          <a:extLst>
            <a:ext uri="{FF2B5EF4-FFF2-40B4-BE49-F238E27FC236}">
              <a16:creationId xmlns:a16="http://schemas.microsoft.com/office/drawing/2014/main" id="{00000000-0008-0000-2200-0000F3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2" name="Text Box 10">
          <a:extLst>
            <a:ext uri="{FF2B5EF4-FFF2-40B4-BE49-F238E27FC236}">
              <a16:creationId xmlns:a16="http://schemas.microsoft.com/office/drawing/2014/main" id="{00000000-0008-0000-2200-0000F4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00000000-0008-0000-2200-0000F5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4" name="Text Box 2">
          <a:extLst>
            <a:ext uri="{FF2B5EF4-FFF2-40B4-BE49-F238E27FC236}">
              <a16:creationId xmlns:a16="http://schemas.microsoft.com/office/drawing/2014/main" id="{00000000-0008-0000-2200-0000F6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00000000-0008-0000-2200-0000F7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6" name="Text Box 2">
          <a:extLst>
            <a:ext uri="{FF2B5EF4-FFF2-40B4-BE49-F238E27FC236}">
              <a16:creationId xmlns:a16="http://schemas.microsoft.com/office/drawing/2014/main" id="{00000000-0008-0000-2200-0000F8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7" name="Text Box 3">
          <a:extLst>
            <a:ext uri="{FF2B5EF4-FFF2-40B4-BE49-F238E27FC236}">
              <a16:creationId xmlns:a16="http://schemas.microsoft.com/office/drawing/2014/main" id="{00000000-0008-0000-2200-0000F9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8" name="Text Box 4">
          <a:extLst>
            <a:ext uri="{FF2B5EF4-FFF2-40B4-BE49-F238E27FC236}">
              <a16:creationId xmlns:a16="http://schemas.microsoft.com/office/drawing/2014/main" id="{00000000-0008-0000-2200-0000FA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19" name="Text Box 5">
          <a:extLst>
            <a:ext uri="{FF2B5EF4-FFF2-40B4-BE49-F238E27FC236}">
              <a16:creationId xmlns:a16="http://schemas.microsoft.com/office/drawing/2014/main" id="{00000000-0008-0000-2200-0000FB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0" name="Text Box 6">
          <a:extLst>
            <a:ext uri="{FF2B5EF4-FFF2-40B4-BE49-F238E27FC236}">
              <a16:creationId xmlns:a16="http://schemas.microsoft.com/office/drawing/2014/main" id="{00000000-0008-0000-2200-0000FC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1" name="Text Box 8">
          <a:extLst>
            <a:ext uri="{FF2B5EF4-FFF2-40B4-BE49-F238E27FC236}">
              <a16:creationId xmlns:a16="http://schemas.microsoft.com/office/drawing/2014/main" id="{00000000-0008-0000-2200-0000FD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2" name="Text Box 9">
          <a:extLst>
            <a:ext uri="{FF2B5EF4-FFF2-40B4-BE49-F238E27FC236}">
              <a16:creationId xmlns:a16="http://schemas.microsoft.com/office/drawing/2014/main" id="{00000000-0008-0000-2200-0000FE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3" name="Text Box 10">
          <a:extLst>
            <a:ext uri="{FF2B5EF4-FFF2-40B4-BE49-F238E27FC236}">
              <a16:creationId xmlns:a16="http://schemas.microsoft.com/office/drawing/2014/main" id="{00000000-0008-0000-2200-0000FF03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00000000-0008-0000-2200-000000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5" name="Text Box 2">
          <a:extLst>
            <a:ext uri="{FF2B5EF4-FFF2-40B4-BE49-F238E27FC236}">
              <a16:creationId xmlns:a16="http://schemas.microsoft.com/office/drawing/2014/main" id="{00000000-0008-0000-2200-000001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26" name="Text Box 8">
          <a:extLst>
            <a:ext uri="{FF2B5EF4-FFF2-40B4-BE49-F238E27FC236}">
              <a16:creationId xmlns:a16="http://schemas.microsoft.com/office/drawing/2014/main" id="{00000000-0008-0000-2200-000002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27" name="Text Box 8">
          <a:extLst>
            <a:ext uri="{FF2B5EF4-FFF2-40B4-BE49-F238E27FC236}">
              <a16:creationId xmlns:a16="http://schemas.microsoft.com/office/drawing/2014/main" id="{00000000-0008-0000-2200-000003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00000000-0008-0000-2200-000004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29" name="Text Box 2">
          <a:extLst>
            <a:ext uri="{FF2B5EF4-FFF2-40B4-BE49-F238E27FC236}">
              <a16:creationId xmlns:a16="http://schemas.microsoft.com/office/drawing/2014/main" id="{00000000-0008-0000-2200-000005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0" name="Text Box 3">
          <a:extLst>
            <a:ext uri="{FF2B5EF4-FFF2-40B4-BE49-F238E27FC236}">
              <a16:creationId xmlns:a16="http://schemas.microsoft.com/office/drawing/2014/main" id="{00000000-0008-0000-2200-000006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1" name="Text Box 4">
          <a:extLst>
            <a:ext uri="{FF2B5EF4-FFF2-40B4-BE49-F238E27FC236}">
              <a16:creationId xmlns:a16="http://schemas.microsoft.com/office/drawing/2014/main" id="{00000000-0008-0000-2200-000007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2" name="Text Box 5">
          <a:extLst>
            <a:ext uri="{FF2B5EF4-FFF2-40B4-BE49-F238E27FC236}">
              <a16:creationId xmlns:a16="http://schemas.microsoft.com/office/drawing/2014/main" id="{00000000-0008-0000-2200-000008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3" name="Text Box 6">
          <a:extLst>
            <a:ext uri="{FF2B5EF4-FFF2-40B4-BE49-F238E27FC236}">
              <a16:creationId xmlns:a16="http://schemas.microsoft.com/office/drawing/2014/main" id="{00000000-0008-0000-2200-000009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4" name="Text Box 8">
          <a:extLst>
            <a:ext uri="{FF2B5EF4-FFF2-40B4-BE49-F238E27FC236}">
              <a16:creationId xmlns:a16="http://schemas.microsoft.com/office/drawing/2014/main" id="{00000000-0008-0000-2200-00000A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5" name="Text Box 9">
          <a:extLst>
            <a:ext uri="{FF2B5EF4-FFF2-40B4-BE49-F238E27FC236}">
              <a16:creationId xmlns:a16="http://schemas.microsoft.com/office/drawing/2014/main" id="{00000000-0008-0000-2200-00000B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6" name="Text Box 10">
          <a:extLst>
            <a:ext uri="{FF2B5EF4-FFF2-40B4-BE49-F238E27FC236}">
              <a16:creationId xmlns:a16="http://schemas.microsoft.com/office/drawing/2014/main" id="{00000000-0008-0000-2200-00000C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00000000-0008-0000-2200-00000D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38" name="Text Box 2">
          <a:extLst>
            <a:ext uri="{FF2B5EF4-FFF2-40B4-BE49-F238E27FC236}">
              <a16:creationId xmlns:a16="http://schemas.microsoft.com/office/drawing/2014/main" id="{00000000-0008-0000-2200-00000E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39" name="Text Box 8">
          <a:extLst>
            <a:ext uri="{FF2B5EF4-FFF2-40B4-BE49-F238E27FC236}">
              <a16:creationId xmlns:a16="http://schemas.microsoft.com/office/drawing/2014/main" id="{00000000-0008-0000-2200-00000F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00000000-0008-0000-2200-000010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1" name="Text Box 2">
          <a:extLst>
            <a:ext uri="{FF2B5EF4-FFF2-40B4-BE49-F238E27FC236}">
              <a16:creationId xmlns:a16="http://schemas.microsoft.com/office/drawing/2014/main" id="{00000000-0008-0000-2200-000011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2" name="Text Box 3">
          <a:extLst>
            <a:ext uri="{FF2B5EF4-FFF2-40B4-BE49-F238E27FC236}">
              <a16:creationId xmlns:a16="http://schemas.microsoft.com/office/drawing/2014/main" id="{00000000-0008-0000-2200-000012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3" name="Text Box 4">
          <a:extLst>
            <a:ext uri="{FF2B5EF4-FFF2-40B4-BE49-F238E27FC236}">
              <a16:creationId xmlns:a16="http://schemas.microsoft.com/office/drawing/2014/main" id="{00000000-0008-0000-2200-000013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4" name="Text Box 5">
          <a:extLst>
            <a:ext uri="{FF2B5EF4-FFF2-40B4-BE49-F238E27FC236}">
              <a16:creationId xmlns:a16="http://schemas.microsoft.com/office/drawing/2014/main" id="{00000000-0008-0000-2200-000014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5" name="Text Box 6">
          <a:extLst>
            <a:ext uri="{FF2B5EF4-FFF2-40B4-BE49-F238E27FC236}">
              <a16:creationId xmlns:a16="http://schemas.microsoft.com/office/drawing/2014/main" id="{00000000-0008-0000-2200-000015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6" name="Text Box 8">
          <a:extLst>
            <a:ext uri="{FF2B5EF4-FFF2-40B4-BE49-F238E27FC236}">
              <a16:creationId xmlns:a16="http://schemas.microsoft.com/office/drawing/2014/main" id="{00000000-0008-0000-2200-000016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7" name="Text Box 9">
          <a:extLst>
            <a:ext uri="{FF2B5EF4-FFF2-40B4-BE49-F238E27FC236}">
              <a16:creationId xmlns:a16="http://schemas.microsoft.com/office/drawing/2014/main" id="{00000000-0008-0000-2200-000017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8" name="Text Box 10">
          <a:extLst>
            <a:ext uri="{FF2B5EF4-FFF2-40B4-BE49-F238E27FC236}">
              <a16:creationId xmlns:a16="http://schemas.microsoft.com/office/drawing/2014/main" id="{00000000-0008-0000-2200-000018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00000000-0008-0000-2200-000019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0" name="Text Box 2">
          <a:extLst>
            <a:ext uri="{FF2B5EF4-FFF2-40B4-BE49-F238E27FC236}">
              <a16:creationId xmlns:a16="http://schemas.microsoft.com/office/drawing/2014/main" id="{00000000-0008-0000-2200-00001A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51" name="Text Box 8">
          <a:extLst>
            <a:ext uri="{FF2B5EF4-FFF2-40B4-BE49-F238E27FC236}">
              <a16:creationId xmlns:a16="http://schemas.microsoft.com/office/drawing/2014/main" id="{00000000-0008-0000-2200-00001B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52" name="Text Box 8">
          <a:extLst>
            <a:ext uri="{FF2B5EF4-FFF2-40B4-BE49-F238E27FC236}">
              <a16:creationId xmlns:a16="http://schemas.microsoft.com/office/drawing/2014/main" id="{00000000-0008-0000-2200-00001C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00000000-0008-0000-2200-00001D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4" name="Text Box 2">
          <a:extLst>
            <a:ext uri="{FF2B5EF4-FFF2-40B4-BE49-F238E27FC236}">
              <a16:creationId xmlns:a16="http://schemas.microsoft.com/office/drawing/2014/main" id="{00000000-0008-0000-2200-00001E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5" name="Text Box 3">
          <a:extLst>
            <a:ext uri="{FF2B5EF4-FFF2-40B4-BE49-F238E27FC236}">
              <a16:creationId xmlns:a16="http://schemas.microsoft.com/office/drawing/2014/main" id="{00000000-0008-0000-2200-00001F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6" name="Text Box 4">
          <a:extLst>
            <a:ext uri="{FF2B5EF4-FFF2-40B4-BE49-F238E27FC236}">
              <a16:creationId xmlns:a16="http://schemas.microsoft.com/office/drawing/2014/main" id="{00000000-0008-0000-2200-000020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7" name="Text Box 5">
          <a:extLst>
            <a:ext uri="{FF2B5EF4-FFF2-40B4-BE49-F238E27FC236}">
              <a16:creationId xmlns:a16="http://schemas.microsoft.com/office/drawing/2014/main" id="{00000000-0008-0000-2200-000021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8" name="Text Box 6">
          <a:extLst>
            <a:ext uri="{FF2B5EF4-FFF2-40B4-BE49-F238E27FC236}">
              <a16:creationId xmlns:a16="http://schemas.microsoft.com/office/drawing/2014/main" id="{00000000-0008-0000-2200-000022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59" name="Text Box 8">
          <a:extLst>
            <a:ext uri="{FF2B5EF4-FFF2-40B4-BE49-F238E27FC236}">
              <a16:creationId xmlns:a16="http://schemas.microsoft.com/office/drawing/2014/main" id="{00000000-0008-0000-2200-000023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0" name="Text Box 9">
          <a:extLst>
            <a:ext uri="{FF2B5EF4-FFF2-40B4-BE49-F238E27FC236}">
              <a16:creationId xmlns:a16="http://schemas.microsoft.com/office/drawing/2014/main" id="{00000000-0008-0000-2200-000024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1" name="Text Box 10">
          <a:extLst>
            <a:ext uri="{FF2B5EF4-FFF2-40B4-BE49-F238E27FC236}">
              <a16:creationId xmlns:a16="http://schemas.microsoft.com/office/drawing/2014/main" id="{00000000-0008-0000-2200-000025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00000000-0008-0000-2200-000026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3" name="Text Box 2">
          <a:extLst>
            <a:ext uri="{FF2B5EF4-FFF2-40B4-BE49-F238E27FC236}">
              <a16:creationId xmlns:a16="http://schemas.microsoft.com/office/drawing/2014/main" id="{00000000-0008-0000-2200-000027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48</xdr:row>
      <xdr:rowOff>0</xdr:rowOff>
    </xdr:from>
    <xdr:ext cx="114300" cy="285750"/>
    <xdr:sp macro="" textlink="">
      <xdr:nvSpPr>
        <xdr:cNvPr id="1064" name="Text Box 8">
          <a:extLst>
            <a:ext uri="{FF2B5EF4-FFF2-40B4-BE49-F238E27FC236}">
              <a16:creationId xmlns:a16="http://schemas.microsoft.com/office/drawing/2014/main" id="{00000000-0008-0000-2200-000028040000}"/>
            </a:ext>
          </a:extLst>
        </xdr:cNvPr>
        <xdr:cNvSpPr txBox="1">
          <a:spLocks noChangeArrowheads="1"/>
        </xdr:cNvSpPr>
      </xdr:nvSpPr>
      <xdr:spPr bwMode="auto">
        <a:xfrm>
          <a:off x="1219200" y="9144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00000000-0008-0000-2200-000029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6" name="Text Box 2">
          <a:extLst>
            <a:ext uri="{FF2B5EF4-FFF2-40B4-BE49-F238E27FC236}">
              <a16:creationId xmlns:a16="http://schemas.microsoft.com/office/drawing/2014/main" id="{00000000-0008-0000-2200-00002A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7" name="Text Box 3">
          <a:extLst>
            <a:ext uri="{FF2B5EF4-FFF2-40B4-BE49-F238E27FC236}">
              <a16:creationId xmlns:a16="http://schemas.microsoft.com/office/drawing/2014/main" id="{00000000-0008-0000-2200-00002B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8" name="Text Box 4">
          <a:extLst>
            <a:ext uri="{FF2B5EF4-FFF2-40B4-BE49-F238E27FC236}">
              <a16:creationId xmlns:a16="http://schemas.microsoft.com/office/drawing/2014/main" id="{00000000-0008-0000-2200-00002C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69" name="Text Box 5">
          <a:extLst>
            <a:ext uri="{FF2B5EF4-FFF2-40B4-BE49-F238E27FC236}">
              <a16:creationId xmlns:a16="http://schemas.microsoft.com/office/drawing/2014/main" id="{00000000-0008-0000-2200-00002D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70" name="Text Box 6">
          <a:extLst>
            <a:ext uri="{FF2B5EF4-FFF2-40B4-BE49-F238E27FC236}">
              <a16:creationId xmlns:a16="http://schemas.microsoft.com/office/drawing/2014/main" id="{00000000-0008-0000-2200-00002E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71" name="Text Box 8">
          <a:extLst>
            <a:ext uri="{FF2B5EF4-FFF2-40B4-BE49-F238E27FC236}">
              <a16:creationId xmlns:a16="http://schemas.microsoft.com/office/drawing/2014/main" id="{00000000-0008-0000-2200-00002F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72" name="Text Box 9">
          <a:extLst>
            <a:ext uri="{FF2B5EF4-FFF2-40B4-BE49-F238E27FC236}">
              <a16:creationId xmlns:a16="http://schemas.microsoft.com/office/drawing/2014/main" id="{00000000-0008-0000-2200-000030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47</xdr:row>
      <xdr:rowOff>0</xdr:rowOff>
    </xdr:from>
    <xdr:ext cx="114300" cy="285750"/>
    <xdr:sp macro="" textlink="">
      <xdr:nvSpPr>
        <xdr:cNvPr id="1073" name="Text Box 10">
          <a:extLst>
            <a:ext uri="{FF2B5EF4-FFF2-40B4-BE49-F238E27FC236}">
              <a16:creationId xmlns:a16="http://schemas.microsoft.com/office/drawing/2014/main" id="{00000000-0008-0000-2200-000031040000}"/>
            </a:ext>
          </a:extLst>
        </xdr:cNvPr>
        <xdr:cNvSpPr txBox="1">
          <a:spLocks noChangeArrowheads="1"/>
        </xdr:cNvSpPr>
      </xdr:nvSpPr>
      <xdr:spPr bwMode="auto">
        <a:xfrm>
          <a:off x="1219200" y="8953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47</xdr:row>
      <xdr:rowOff>42333</xdr:rowOff>
    </xdr:from>
    <xdr:ext cx="114300" cy="285750"/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00000000-0008-0000-2200-000032040000}"/>
            </a:ext>
          </a:extLst>
        </xdr:cNvPr>
        <xdr:cNvSpPr txBox="1">
          <a:spLocks noChangeArrowheads="1"/>
        </xdr:cNvSpPr>
      </xdr:nvSpPr>
      <xdr:spPr bwMode="auto">
        <a:xfrm>
          <a:off x="1229783" y="8995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00000000-0008-0000-2200-00003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76" name="Text Box 2">
          <a:extLst>
            <a:ext uri="{FF2B5EF4-FFF2-40B4-BE49-F238E27FC236}">
              <a16:creationId xmlns:a16="http://schemas.microsoft.com/office/drawing/2014/main" id="{00000000-0008-0000-2200-00003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77" name="Text Box 3">
          <a:extLst>
            <a:ext uri="{FF2B5EF4-FFF2-40B4-BE49-F238E27FC236}">
              <a16:creationId xmlns:a16="http://schemas.microsoft.com/office/drawing/2014/main" id="{00000000-0008-0000-2200-00003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78" name="Text Box 4">
          <a:extLst>
            <a:ext uri="{FF2B5EF4-FFF2-40B4-BE49-F238E27FC236}">
              <a16:creationId xmlns:a16="http://schemas.microsoft.com/office/drawing/2014/main" id="{00000000-0008-0000-2200-00003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79" name="Text Box 5">
          <a:extLst>
            <a:ext uri="{FF2B5EF4-FFF2-40B4-BE49-F238E27FC236}">
              <a16:creationId xmlns:a16="http://schemas.microsoft.com/office/drawing/2014/main" id="{00000000-0008-0000-2200-00003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0" name="Text Box 6">
          <a:extLst>
            <a:ext uri="{FF2B5EF4-FFF2-40B4-BE49-F238E27FC236}">
              <a16:creationId xmlns:a16="http://schemas.microsoft.com/office/drawing/2014/main" id="{00000000-0008-0000-2200-00003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1" name="Text Box 8">
          <a:extLst>
            <a:ext uri="{FF2B5EF4-FFF2-40B4-BE49-F238E27FC236}">
              <a16:creationId xmlns:a16="http://schemas.microsoft.com/office/drawing/2014/main" id="{00000000-0008-0000-2200-00003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2" name="Text Box 9">
          <a:extLst>
            <a:ext uri="{FF2B5EF4-FFF2-40B4-BE49-F238E27FC236}">
              <a16:creationId xmlns:a16="http://schemas.microsoft.com/office/drawing/2014/main" id="{00000000-0008-0000-2200-00003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3" name="Text Box 10">
          <a:extLst>
            <a:ext uri="{FF2B5EF4-FFF2-40B4-BE49-F238E27FC236}">
              <a16:creationId xmlns:a16="http://schemas.microsoft.com/office/drawing/2014/main" id="{00000000-0008-0000-2200-00003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00000000-0008-0000-2200-00003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5" name="Text Box 2">
          <a:extLst>
            <a:ext uri="{FF2B5EF4-FFF2-40B4-BE49-F238E27FC236}">
              <a16:creationId xmlns:a16="http://schemas.microsoft.com/office/drawing/2014/main" id="{00000000-0008-0000-2200-00003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00000000-0008-0000-2200-00003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7" name="Text Box 2">
          <a:extLst>
            <a:ext uri="{FF2B5EF4-FFF2-40B4-BE49-F238E27FC236}">
              <a16:creationId xmlns:a16="http://schemas.microsoft.com/office/drawing/2014/main" id="{00000000-0008-0000-2200-00003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8" name="Text Box 3">
          <a:extLst>
            <a:ext uri="{FF2B5EF4-FFF2-40B4-BE49-F238E27FC236}">
              <a16:creationId xmlns:a16="http://schemas.microsoft.com/office/drawing/2014/main" id="{00000000-0008-0000-2200-00004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89" name="Text Box 4">
          <a:extLst>
            <a:ext uri="{FF2B5EF4-FFF2-40B4-BE49-F238E27FC236}">
              <a16:creationId xmlns:a16="http://schemas.microsoft.com/office/drawing/2014/main" id="{00000000-0008-0000-2200-00004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0" name="Text Box 5">
          <a:extLst>
            <a:ext uri="{FF2B5EF4-FFF2-40B4-BE49-F238E27FC236}">
              <a16:creationId xmlns:a16="http://schemas.microsoft.com/office/drawing/2014/main" id="{00000000-0008-0000-2200-00004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1" name="Text Box 6">
          <a:extLst>
            <a:ext uri="{FF2B5EF4-FFF2-40B4-BE49-F238E27FC236}">
              <a16:creationId xmlns:a16="http://schemas.microsoft.com/office/drawing/2014/main" id="{00000000-0008-0000-2200-00004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2" name="Text Box 8">
          <a:extLst>
            <a:ext uri="{FF2B5EF4-FFF2-40B4-BE49-F238E27FC236}">
              <a16:creationId xmlns:a16="http://schemas.microsoft.com/office/drawing/2014/main" id="{00000000-0008-0000-2200-00004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3" name="Text Box 9">
          <a:extLst>
            <a:ext uri="{FF2B5EF4-FFF2-40B4-BE49-F238E27FC236}">
              <a16:creationId xmlns:a16="http://schemas.microsoft.com/office/drawing/2014/main" id="{00000000-0008-0000-2200-00004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4" name="Text Box 10">
          <a:extLst>
            <a:ext uri="{FF2B5EF4-FFF2-40B4-BE49-F238E27FC236}">
              <a16:creationId xmlns:a16="http://schemas.microsoft.com/office/drawing/2014/main" id="{00000000-0008-0000-2200-00004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00000000-0008-0000-2200-00004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6" name="Text Box 2">
          <a:extLst>
            <a:ext uri="{FF2B5EF4-FFF2-40B4-BE49-F238E27FC236}">
              <a16:creationId xmlns:a16="http://schemas.microsoft.com/office/drawing/2014/main" id="{00000000-0008-0000-2200-00004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00000000-0008-0000-2200-00004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8" name="Text Box 2">
          <a:extLst>
            <a:ext uri="{FF2B5EF4-FFF2-40B4-BE49-F238E27FC236}">
              <a16:creationId xmlns:a16="http://schemas.microsoft.com/office/drawing/2014/main" id="{00000000-0008-0000-2200-00004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099" name="Text Box 3">
          <a:extLst>
            <a:ext uri="{FF2B5EF4-FFF2-40B4-BE49-F238E27FC236}">
              <a16:creationId xmlns:a16="http://schemas.microsoft.com/office/drawing/2014/main" id="{00000000-0008-0000-2200-00004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0" name="Text Box 4">
          <a:extLst>
            <a:ext uri="{FF2B5EF4-FFF2-40B4-BE49-F238E27FC236}">
              <a16:creationId xmlns:a16="http://schemas.microsoft.com/office/drawing/2014/main" id="{00000000-0008-0000-2200-00004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1" name="Text Box 5">
          <a:extLst>
            <a:ext uri="{FF2B5EF4-FFF2-40B4-BE49-F238E27FC236}">
              <a16:creationId xmlns:a16="http://schemas.microsoft.com/office/drawing/2014/main" id="{00000000-0008-0000-2200-00004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2" name="Text Box 6">
          <a:extLst>
            <a:ext uri="{FF2B5EF4-FFF2-40B4-BE49-F238E27FC236}">
              <a16:creationId xmlns:a16="http://schemas.microsoft.com/office/drawing/2014/main" id="{00000000-0008-0000-2200-00004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3" name="Text Box 8">
          <a:extLst>
            <a:ext uri="{FF2B5EF4-FFF2-40B4-BE49-F238E27FC236}">
              <a16:creationId xmlns:a16="http://schemas.microsoft.com/office/drawing/2014/main" id="{00000000-0008-0000-2200-00004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4" name="Text Box 9">
          <a:extLst>
            <a:ext uri="{FF2B5EF4-FFF2-40B4-BE49-F238E27FC236}">
              <a16:creationId xmlns:a16="http://schemas.microsoft.com/office/drawing/2014/main" id="{00000000-0008-0000-2200-00005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5" name="Text Box 10">
          <a:extLst>
            <a:ext uri="{FF2B5EF4-FFF2-40B4-BE49-F238E27FC236}">
              <a16:creationId xmlns:a16="http://schemas.microsoft.com/office/drawing/2014/main" id="{00000000-0008-0000-2200-00005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00000000-0008-0000-2200-00005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7" name="Text Box 2">
          <a:extLst>
            <a:ext uri="{FF2B5EF4-FFF2-40B4-BE49-F238E27FC236}">
              <a16:creationId xmlns:a16="http://schemas.microsoft.com/office/drawing/2014/main" id="{00000000-0008-0000-2200-00005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00000000-0008-0000-2200-00005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09" name="Text Box 2">
          <a:extLst>
            <a:ext uri="{FF2B5EF4-FFF2-40B4-BE49-F238E27FC236}">
              <a16:creationId xmlns:a16="http://schemas.microsoft.com/office/drawing/2014/main" id="{00000000-0008-0000-2200-00005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0" name="Text Box 3">
          <a:extLst>
            <a:ext uri="{FF2B5EF4-FFF2-40B4-BE49-F238E27FC236}">
              <a16:creationId xmlns:a16="http://schemas.microsoft.com/office/drawing/2014/main" id="{00000000-0008-0000-2200-00005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1" name="Text Box 4">
          <a:extLst>
            <a:ext uri="{FF2B5EF4-FFF2-40B4-BE49-F238E27FC236}">
              <a16:creationId xmlns:a16="http://schemas.microsoft.com/office/drawing/2014/main" id="{00000000-0008-0000-2200-00005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2" name="Text Box 5">
          <a:extLst>
            <a:ext uri="{FF2B5EF4-FFF2-40B4-BE49-F238E27FC236}">
              <a16:creationId xmlns:a16="http://schemas.microsoft.com/office/drawing/2014/main" id="{00000000-0008-0000-2200-00005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3" name="Text Box 6">
          <a:extLst>
            <a:ext uri="{FF2B5EF4-FFF2-40B4-BE49-F238E27FC236}">
              <a16:creationId xmlns:a16="http://schemas.microsoft.com/office/drawing/2014/main" id="{00000000-0008-0000-2200-00005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4" name="Text Box 8">
          <a:extLst>
            <a:ext uri="{FF2B5EF4-FFF2-40B4-BE49-F238E27FC236}">
              <a16:creationId xmlns:a16="http://schemas.microsoft.com/office/drawing/2014/main" id="{00000000-0008-0000-2200-00005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5" name="Text Box 9">
          <a:extLst>
            <a:ext uri="{FF2B5EF4-FFF2-40B4-BE49-F238E27FC236}">
              <a16:creationId xmlns:a16="http://schemas.microsoft.com/office/drawing/2014/main" id="{00000000-0008-0000-2200-00005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6" name="Text Box 10">
          <a:extLst>
            <a:ext uri="{FF2B5EF4-FFF2-40B4-BE49-F238E27FC236}">
              <a16:creationId xmlns:a16="http://schemas.microsoft.com/office/drawing/2014/main" id="{00000000-0008-0000-2200-00005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00000000-0008-0000-2200-00005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8" name="Text Box 2">
          <a:extLst>
            <a:ext uri="{FF2B5EF4-FFF2-40B4-BE49-F238E27FC236}">
              <a16:creationId xmlns:a16="http://schemas.microsoft.com/office/drawing/2014/main" id="{00000000-0008-0000-2200-00005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00000000-0008-0000-2200-00005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0" name="Text Box 2">
          <a:extLst>
            <a:ext uri="{FF2B5EF4-FFF2-40B4-BE49-F238E27FC236}">
              <a16:creationId xmlns:a16="http://schemas.microsoft.com/office/drawing/2014/main" id="{00000000-0008-0000-2200-00006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1" name="Text Box 3">
          <a:extLst>
            <a:ext uri="{FF2B5EF4-FFF2-40B4-BE49-F238E27FC236}">
              <a16:creationId xmlns:a16="http://schemas.microsoft.com/office/drawing/2014/main" id="{00000000-0008-0000-2200-00006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2" name="Text Box 4">
          <a:extLst>
            <a:ext uri="{FF2B5EF4-FFF2-40B4-BE49-F238E27FC236}">
              <a16:creationId xmlns:a16="http://schemas.microsoft.com/office/drawing/2014/main" id="{00000000-0008-0000-2200-00006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3" name="Text Box 5">
          <a:extLst>
            <a:ext uri="{FF2B5EF4-FFF2-40B4-BE49-F238E27FC236}">
              <a16:creationId xmlns:a16="http://schemas.microsoft.com/office/drawing/2014/main" id="{00000000-0008-0000-2200-00006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4" name="Text Box 6">
          <a:extLst>
            <a:ext uri="{FF2B5EF4-FFF2-40B4-BE49-F238E27FC236}">
              <a16:creationId xmlns:a16="http://schemas.microsoft.com/office/drawing/2014/main" id="{00000000-0008-0000-2200-00006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5" name="Text Box 8">
          <a:extLst>
            <a:ext uri="{FF2B5EF4-FFF2-40B4-BE49-F238E27FC236}">
              <a16:creationId xmlns:a16="http://schemas.microsoft.com/office/drawing/2014/main" id="{00000000-0008-0000-2200-00006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6" name="Text Box 9">
          <a:extLst>
            <a:ext uri="{FF2B5EF4-FFF2-40B4-BE49-F238E27FC236}">
              <a16:creationId xmlns:a16="http://schemas.microsoft.com/office/drawing/2014/main" id="{00000000-0008-0000-2200-00006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7" name="Text Box 10">
          <a:extLst>
            <a:ext uri="{FF2B5EF4-FFF2-40B4-BE49-F238E27FC236}">
              <a16:creationId xmlns:a16="http://schemas.microsoft.com/office/drawing/2014/main" id="{00000000-0008-0000-2200-00006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00000000-0008-0000-2200-00006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29" name="Text Box 2">
          <a:extLst>
            <a:ext uri="{FF2B5EF4-FFF2-40B4-BE49-F238E27FC236}">
              <a16:creationId xmlns:a16="http://schemas.microsoft.com/office/drawing/2014/main" id="{00000000-0008-0000-2200-00006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00000000-0008-0000-2200-00006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1" name="Text Box 2">
          <a:extLst>
            <a:ext uri="{FF2B5EF4-FFF2-40B4-BE49-F238E27FC236}">
              <a16:creationId xmlns:a16="http://schemas.microsoft.com/office/drawing/2014/main" id="{00000000-0008-0000-2200-00006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2" name="Text Box 3">
          <a:extLst>
            <a:ext uri="{FF2B5EF4-FFF2-40B4-BE49-F238E27FC236}">
              <a16:creationId xmlns:a16="http://schemas.microsoft.com/office/drawing/2014/main" id="{00000000-0008-0000-2200-00006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3" name="Text Box 4">
          <a:extLst>
            <a:ext uri="{FF2B5EF4-FFF2-40B4-BE49-F238E27FC236}">
              <a16:creationId xmlns:a16="http://schemas.microsoft.com/office/drawing/2014/main" id="{00000000-0008-0000-2200-00006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4" name="Text Box 5">
          <a:extLst>
            <a:ext uri="{FF2B5EF4-FFF2-40B4-BE49-F238E27FC236}">
              <a16:creationId xmlns:a16="http://schemas.microsoft.com/office/drawing/2014/main" id="{00000000-0008-0000-2200-00006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5" name="Text Box 6">
          <a:extLst>
            <a:ext uri="{FF2B5EF4-FFF2-40B4-BE49-F238E27FC236}">
              <a16:creationId xmlns:a16="http://schemas.microsoft.com/office/drawing/2014/main" id="{00000000-0008-0000-2200-00006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6" name="Text Box 8">
          <a:extLst>
            <a:ext uri="{FF2B5EF4-FFF2-40B4-BE49-F238E27FC236}">
              <a16:creationId xmlns:a16="http://schemas.microsoft.com/office/drawing/2014/main" id="{00000000-0008-0000-2200-00007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7" name="Text Box 9">
          <a:extLst>
            <a:ext uri="{FF2B5EF4-FFF2-40B4-BE49-F238E27FC236}">
              <a16:creationId xmlns:a16="http://schemas.microsoft.com/office/drawing/2014/main" id="{00000000-0008-0000-2200-00007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38" name="Text Box 10">
          <a:extLst>
            <a:ext uri="{FF2B5EF4-FFF2-40B4-BE49-F238E27FC236}">
              <a16:creationId xmlns:a16="http://schemas.microsoft.com/office/drawing/2014/main" id="{00000000-0008-0000-2200-00007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00000000-0008-0000-2200-00007304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40" name="Text Box 8">
          <a:extLst>
            <a:ext uri="{FF2B5EF4-FFF2-40B4-BE49-F238E27FC236}">
              <a16:creationId xmlns:a16="http://schemas.microsoft.com/office/drawing/2014/main" id="{00000000-0008-0000-2200-000074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41" name="Text Box 8">
          <a:extLst>
            <a:ext uri="{FF2B5EF4-FFF2-40B4-BE49-F238E27FC236}">
              <a16:creationId xmlns:a16="http://schemas.microsoft.com/office/drawing/2014/main" id="{00000000-0008-0000-2200-000075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00000000-0008-0000-2200-00007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3" name="Text Box 2">
          <a:extLst>
            <a:ext uri="{FF2B5EF4-FFF2-40B4-BE49-F238E27FC236}">
              <a16:creationId xmlns:a16="http://schemas.microsoft.com/office/drawing/2014/main" id="{00000000-0008-0000-2200-00007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4" name="Text Box 3">
          <a:extLst>
            <a:ext uri="{FF2B5EF4-FFF2-40B4-BE49-F238E27FC236}">
              <a16:creationId xmlns:a16="http://schemas.microsoft.com/office/drawing/2014/main" id="{00000000-0008-0000-2200-00007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5" name="Text Box 4">
          <a:extLst>
            <a:ext uri="{FF2B5EF4-FFF2-40B4-BE49-F238E27FC236}">
              <a16:creationId xmlns:a16="http://schemas.microsoft.com/office/drawing/2014/main" id="{00000000-0008-0000-2200-00007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6" name="Text Box 5">
          <a:extLst>
            <a:ext uri="{FF2B5EF4-FFF2-40B4-BE49-F238E27FC236}">
              <a16:creationId xmlns:a16="http://schemas.microsoft.com/office/drawing/2014/main" id="{00000000-0008-0000-2200-00007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7" name="Text Box 6">
          <a:extLst>
            <a:ext uri="{FF2B5EF4-FFF2-40B4-BE49-F238E27FC236}">
              <a16:creationId xmlns:a16="http://schemas.microsoft.com/office/drawing/2014/main" id="{00000000-0008-0000-2200-00007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8" name="Text Box 8">
          <a:extLst>
            <a:ext uri="{FF2B5EF4-FFF2-40B4-BE49-F238E27FC236}">
              <a16:creationId xmlns:a16="http://schemas.microsoft.com/office/drawing/2014/main" id="{00000000-0008-0000-2200-00007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49" name="Text Box 9">
          <a:extLst>
            <a:ext uri="{FF2B5EF4-FFF2-40B4-BE49-F238E27FC236}">
              <a16:creationId xmlns:a16="http://schemas.microsoft.com/office/drawing/2014/main" id="{00000000-0008-0000-2200-00007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0" name="Text Box 10">
          <a:extLst>
            <a:ext uri="{FF2B5EF4-FFF2-40B4-BE49-F238E27FC236}">
              <a16:creationId xmlns:a16="http://schemas.microsoft.com/office/drawing/2014/main" id="{00000000-0008-0000-2200-00007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00000000-0008-0000-2200-00007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2" name="Text Box 2">
          <a:extLst>
            <a:ext uri="{FF2B5EF4-FFF2-40B4-BE49-F238E27FC236}">
              <a16:creationId xmlns:a16="http://schemas.microsoft.com/office/drawing/2014/main" id="{00000000-0008-0000-2200-00008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53" name="Text Box 8">
          <a:extLst>
            <a:ext uri="{FF2B5EF4-FFF2-40B4-BE49-F238E27FC236}">
              <a16:creationId xmlns:a16="http://schemas.microsoft.com/office/drawing/2014/main" id="{00000000-0008-0000-2200-000081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00000000-0008-0000-2200-00008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5" name="Text Box 2">
          <a:extLst>
            <a:ext uri="{FF2B5EF4-FFF2-40B4-BE49-F238E27FC236}">
              <a16:creationId xmlns:a16="http://schemas.microsoft.com/office/drawing/2014/main" id="{00000000-0008-0000-2200-00008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6" name="Text Box 3">
          <a:extLst>
            <a:ext uri="{FF2B5EF4-FFF2-40B4-BE49-F238E27FC236}">
              <a16:creationId xmlns:a16="http://schemas.microsoft.com/office/drawing/2014/main" id="{00000000-0008-0000-2200-00008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7" name="Text Box 4">
          <a:extLst>
            <a:ext uri="{FF2B5EF4-FFF2-40B4-BE49-F238E27FC236}">
              <a16:creationId xmlns:a16="http://schemas.microsoft.com/office/drawing/2014/main" id="{00000000-0008-0000-2200-00008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8" name="Text Box 5">
          <a:extLst>
            <a:ext uri="{FF2B5EF4-FFF2-40B4-BE49-F238E27FC236}">
              <a16:creationId xmlns:a16="http://schemas.microsoft.com/office/drawing/2014/main" id="{00000000-0008-0000-2200-00008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59" name="Text Box 6">
          <a:extLst>
            <a:ext uri="{FF2B5EF4-FFF2-40B4-BE49-F238E27FC236}">
              <a16:creationId xmlns:a16="http://schemas.microsoft.com/office/drawing/2014/main" id="{00000000-0008-0000-2200-00008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0" name="Text Box 8">
          <a:extLst>
            <a:ext uri="{FF2B5EF4-FFF2-40B4-BE49-F238E27FC236}">
              <a16:creationId xmlns:a16="http://schemas.microsoft.com/office/drawing/2014/main" id="{00000000-0008-0000-2200-00008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1" name="Text Box 9">
          <a:extLst>
            <a:ext uri="{FF2B5EF4-FFF2-40B4-BE49-F238E27FC236}">
              <a16:creationId xmlns:a16="http://schemas.microsoft.com/office/drawing/2014/main" id="{00000000-0008-0000-2200-00008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2" name="Text Box 10">
          <a:extLst>
            <a:ext uri="{FF2B5EF4-FFF2-40B4-BE49-F238E27FC236}">
              <a16:creationId xmlns:a16="http://schemas.microsoft.com/office/drawing/2014/main" id="{00000000-0008-0000-2200-00008A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00000000-0008-0000-2200-00008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4" name="Text Box 2">
          <a:extLst>
            <a:ext uri="{FF2B5EF4-FFF2-40B4-BE49-F238E27FC236}">
              <a16:creationId xmlns:a16="http://schemas.microsoft.com/office/drawing/2014/main" id="{00000000-0008-0000-2200-00008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65" name="Text Box 8">
          <a:extLst>
            <a:ext uri="{FF2B5EF4-FFF2-40B4-BE49-F238E27FC236}">
              <a16:creationId xmlns:a16="http://schemas.microsoft.com/office/drawing/2014/main" id="{00000000-0008-0000-2200-00008D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66" name="Text Box 8">
          <a:extLst>
            <a:ext uri="{FF2B5EF4-FFF2-40B4-BE49-F238E27FC236}">
              <a16:creationId xmlns:a16="http://schemas.microsoft.com/office/drawing/2014/main" id="{00000000-0008-0000-2200-00008E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0000000-0008-0000-2200-00008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8" name="Text Box 2">
          <a:extLst>
            <a:ext uri="{FF2B5EF4-FFF2-40B4-BE49-F238E27FC236}">
              <a16:creationId xmlns:a16="http://schemas.microsoft.com/office/drawing/2014/main" id="{00000000-0008-0000-2200-00009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69" name="Text Box 3">
          <a:extLst>
            <a:ext uri="{FF2B5EF4-FFF2-40B4-BE49-F238E27FC236}">
              <a16:creationId xmlns:a16="http://schemas.microsoft.com/office/drawing/2014/main" id="{00000000-0008-0000-2200-00009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0" name="Text Box 4">
          <a:extLst>
            <a:ext uri="{FF2B5EF4-FFF2-40B4-BE49-F238E27FC236}">
              <a16:creationId xmlns:a16="http://schemas.microsoft.com/office/drawing/2014/main" id="{00000000-0008-0000-2200-00009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1" name="Text Box 5">
          <a:extLst>
            <a:ext uri="{FF2B5EF4-FFF2-40B4-BE49-F238E27FC236}">
              <a16:creationId xmlns:a16="http://schemas.microsoft.com/office/drawing/2014/main" id="{00000000-0008-0000-2200-00009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2" name="Text Box 6">
          <a:extLst>
            <a:ext uri="{FF2B5EF4-FFF2-40B4-BE49-F238E27FC236}">
              <a16:creationId xmlns:a16="http://schemas.microsoft.com/office/drawing/2014/main" id="{00000000-0008-0000-2200-000094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3" name="Text Box 8">
          <a:extLst>
            <a:ext uri="{FF2B5EF4-FFF2-40B4-BE49-F238E27FC236}">
              <a16:creationId xmlns:a16="http://schemas.microsoft.com/office/drawing/2014/main" id="{00000000-0008-0000-2200-000095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4" name="Text Box 9">
          <a:extLst>
            <a:ext uri="{FF2B5EF4-FFF2-40B4-BE49-F238E27FC236}">
              <a16:creationId xmlns:a16="http://schemas.microsoft.com/office/drawing/2014/main" id="{00000000-0008-0000-2200-000096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5" name="Text Box 10">
          <a:extLst>
            <a:ext uri="{FF2B5EF4-FFF2-40B4-BE49-F238E27FC236}">
              <a16:creationId xmlns:a16="http://schemas.microsoft.com/office/drawing/2014/main" id="{00000000-0008-0000-2200-000097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00000000-0008-0000-2200-000098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7" name="Text Box 2">
          <a:extLst>
            <a:ext uri="{FF2B5EF4-FFF2-40B4-BE49-F238E27FC236}">
              <a16:creationId xmlns:a16="http://schemas.microsoft.com/office/drawing/2014/main" id="{00000000-0008-0000-2200-000099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114300" cy="285750"/>
    <xdr:sp macro="" textlink="">
      <xdr:nvSpPr>
        <xdr:cNvPr id="1178" name="Text Box 8">
          <a:extLst>
            <a:ext uri="{FF2B5EF4-FFF2-40B4-BE49-F238E27FC236}">
              <a16:creationId xmlns:a16="http://schemas.microsoft.com/office/drawing/2014/main" id="{00000000-0008-0000-2200-00009A040000}"/>
            </a:ext>
          </a:extLst>
        </xdr:cNvPr>
        <xdr:cNvSpPr txBox="1">
          <a:spLocks noChangeArrowheads="1"/>
        </xdr:cNvSpPr>
      </xdr:nvSpPr>
      <xdr:spPr bwMode="auto">
        <a:xfrm>
          <a:off x="1219200" y="9715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00000000-0008-0000-2200-00009B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0" name="Text Box 2">
          <a:extLst>
            <a:ext uri="{FF2B5EF4-FFF2-40B4-BE49-F238E27FC236}">
              <a16:creationId xmlns:a16="http://schemas.microsoft.com/office/drawing/2014/main" id="{00000000-0008-0000-2200-00009C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1" name="Text Box 3">
          <a:extLst>
            <a:ext uri="{FF2B5EF4-FFF2-40B4-BE49-F238E27FC236}">
              <a16:creationId xmlns:a16="http://schemas.microsoft.com/office/drawing/2014/main" id="{00000000-0008-0000-2200-00009D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2" name="Text Box 4">
          <a:extLst>
            <a:ext uri="{FF2B5EF4-FFF2-40B4-BE49-F238E27FC236}">
              <a16:creationId xmlns:a16="http://schemas.microsoft.com/office/drawing/2014/main" id="{00000000-0008-0000-2200-00009E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3" name="Text Box 5">
          <a:extLst>
            <a:ext uri="{FF2B5EF4-FFF2-40B4-BE49-F238E27FC236}">
              <a16:creationId xmlns:a16="http://schemas.microsoft.com/office/drawing/2014/main" id="{00000000-0008-0000-2200-00009F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4" name="Text Box 6">
          <a:extLst>
            <a:ext uri="{FF2B5EF4-FFF2-40B4-BE49-F238E27FC236}">
              <a16:creationId xmlns:a16="http://schemas.microsoft.com/office/drawing/2014/main" id="{00000000-0008-0000-2200-0000A0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5" name="Text Box 8">
          <a:extLst>
            <a:ext uri="{FF2B5EF4-FFF2-40B4-BE49-F238E27FC236}">
              <a16:creationId xmlns:a16="http://schemas.microsoft.com/office/drawing/2014/main" id="{00000000-0008-0000-2200-0000A1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6" name="Text Box 9">
          <a:extLst>
            <a:ext uri="{FF2B5EF4-FFF2-40B4-BE49-F238E27FC236}">
              <a16:creationId xmlns:a16="http://schemas.microsoft.com/office/drawing/2014/main" id="{00000000-0008-0000-2200-0000A2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50</xdr:row>
      <xdr:rowOff>0</xdr:rowOff>
    </xdr:from>
    <xdr:ext cx="114300" cy="285750"/>
    <xdr:sp macro="" textlink="">
      <xdr:nvSpPr>
        <xdr:cNvPr id="1187" name="Text Box 10">
          <a:extLst>
            <a:ext uri="{FF2B5EF4-FFF2-40B4-BE49-F238E27FC236}">
              <a16:creationId xmlns:a16="http://schemas.microsoft.com/office/drawing/2014/main" id="{00000000-0008-0000-2200-0000A3040000}"/>
            </a:ext>
          </a:extLst>
        </xdr:cNvPr>
        <xdr:cNvSpPr txBox="1">
          <a:spLocks noChangeArrowheads="1"/>
        </xdr:cNvSpPr>
      </xdr:nvSpPr>
      <xdr:spPr bwMode="auto">
        <a:xfrm>
          <a:off x="1219200" y="95250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50</xdr:row>
      <xdr:rowOff>42333</xdr:rowOff>
    </xdr:from>
    <xdr:ext cx="114300" cy="285750"/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00000000-0008-0000-2200-0000A4040000}"/>
            </a:ext>
          </a:extLst>
        </xdr:cNvPr>
        <xdr:cNvSpPr txBox="1">
          <a:spLocks noChangeArrowheads="1"/>
        </xdr:cNvSpPr>
      </xdr:nvSpPr>
      <xdr:spPr bwMode="auto">
        <a:xfrm>
          <a:off x="1229783" y="95673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00000000-0008-0000-2200-0000A5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0" name="Text Box 2">
          <a:extLst>
            <a:ext uri="{FF2B5EF4-FFF2-40B4-BE49-F238E27FC236}">
              <a16:creationId xmlns:a16="http://schemas.microsoft.com/office/drawing/2014/main" id="{00000000-0008-0000-2200-0000A6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1" name="Text Box 3">
          <a:extLst>
            <a:ext uri="{FF2B5EF4-FFF2-40B4-BE49-F238E27FC236}">
              <a16:creationId xmlns:a16="http://schemas.microsoft.com/office/drawing/2014/main" id="{00000000-0008-0000-2200-0000A7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2" name="Text Box 4">
          <a:extLst>
            <a:ext uri="{FF2B5EF4-FFF2-40B4-BE49-F238E27FC236}">
              <a16:creationId xmlns:a16="http://schemas.microsoft.com/office/drawing/2014/main" id="{00000000-0008-0000-2200-0000A8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3" name="Text Box 5">
          <a:extLst>
            <a:ext uri="{FF2B5EF4-FFF2-40B4-BE49-F238E27FC236}">
              <a16:creationId xmlns:a16="http://schemas.microsoft.com/office/drawing/2014/main" id="{00000000-0008-0000-2200-0000A9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4" name="Text Box 6">
          <a:extLst>
            <a:ext uri="{FF2B5EF4-FFF2-40B4-BE49-F238E27FC236}">
              <a16:creationId xmlns:a16="http://schemas.microsoft.com/office/drawing/2014/main" id="{00000000-0008-0000-2200-0000AA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5" name="Text Box 8">
          <a:extLst>
            <a:ext uri="{FF2B5EF4-FFF2-40B4-BE49-F238E27FC236}">
              <a16:creationId xmlns:a16="http://schemas.microsoft.com/office/drawing/2014/main" id="{00000000-0008-0000-2200-0000AB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6" name="Text Box 9">
          <a:extLst>
            <a:ext uri="{FF2B5EF4-FFF2-40B4-BE49-F238E27FC236}">
              <a16:creationId xmlns:a16="http://schemas.microsoft.com/office/drawing/2014/main" id="{00000000-0008-0000-2200-0000AC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7" name="Text Box 10">
          <a:extLst>
            <a:ext uri="{FF2B5EF4-FFF2-40B4-BE49-F238E27FC236}">
              <a16:creationId xmlns:a16="http://schemas.microsoft.com/office/drawing/2014/main" id="{00000000-0008-0000-2200-0000AD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00000000-0008-0000-2200-0000AE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199" name="Text Box 2">
          <a:extLst>
            <a:ext uri="{FF2B5EF4-FFF2-40B4-BE49-F238E27FC236}">
              <a16:creationId xmlns:a16="http://schemas.microsoft.com/office/drawing/2014/main" id="{00000000-0008-0000-2200-0000AF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00000000-0008-0000-2200-0000B0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1" name="Text Box 2">
          <a:extLst>
            <a:ext uri="{FF2B5EF4-FFF2-40B4-BE49-F238E27FC236}">
              <a16:creationId xmlns:a16="http://schemas.microsoft.com/office/drawing/2014/main" id="{00000000-0008-0000-2200-0000B1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2" name="Text Box 3">
          <a:extLst>
            <a:ext uri="{FF2B5EF4-FFF2-40B4-BE49-F238E27FC236}">
              <a16:creationId xmlns:a16="http://schemas.microsoft.com/office/drawing/2014/main" id="{00000000-0008-0000-2200-0000B2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3" name="Text Box 4">
          <a:extLst>
            <a:ext uri="{FF2B5EF4-FFF2-40B4-BE49-F238E27FC236}">
              <a16:creationId xmlns:a16="http://schemas.microsoft.com/office/drawing/2014/main" id="{00000000-0008-0000-2200-0000B3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4" name="Text Box 5">
          <a:extLst>
            <a:ext uri="{FF2B5EF4-FFF2-40B4-BE49-F238E27FC236}">
              <a16:creationId xmlns:a16="http://schemas.microsoft.com/office/drawing/2014/main" id="{00000000-0008-0000-2200-0000B4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5" name="Text Box 6">
          <a:extLst>
            <a:ext uri="{FF2B5EF4-FFF2-40B4-BE49-F238E27FC236}">
              <a16:creationId xmlns:a16="http://schemas.microsoft.com/office/drawing/2014/main" id="{00000000-0008-0000-2200-0000B5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6" name="Text Box 8">
          <a:extLst>
            <a:ext uri="{FF2B5EF4-FFF2-40B4-BE49-F238E27FC236}">
              <a16:creationId xmlns:a16="http://schemas.microsoft.com/office/drawing/2014/main" id="{00000000-0008-0000-2200-0000B6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7" name="Text Box 9">
          <a:extLst>
            <a:ext uri="{FF2B5EF4-FFF2-40B4-BE49-F238E27FC236}">
              <a16:creationId xmlns:a16="http://schemas.microsoft.com/office/drawing/2014/main" id="{00000000-0008-0000-2200-0000B7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8" name="Text Box 10">
          <a:extLst>
            <a:ext uri="{FF2B5EF4-FFF2-40B4-BE49-F238E27FC236}">
              <a16:creationId xmlns:a16="http://schemas.microsoft.com/office/drawing/2014/main" id="{00000000-0008-0000-2200-0000B8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00000000-0008-0000-2200-0000B9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0" name="Text Box 2">
          <a:extLst>
            <a:ext uri="{FF2B5EF4-FFF2-40B4-BE49-F238E27FC236}">
              <a16:creationId xmlns:a16="http://schemas.microsoft.com/office/drawing/2014/main" id="{00000000-0008-0000-2200-0000BA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00000000-0008-0000-2200-0000BB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2" name="Text Box 2">
          <a:extLst>
            <a:ext uri="{FF2B5EF4-FFF2-40B4-BE49-F238E27FC236}">
              <a16:creationId xmlns:a16="http://schemas.microsoft.com/office/drawing/2014/main" id="{00000000-0008-0000-2200-0000BC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3" name="Text Box 3">
          <a:extLst>
            <a:ext uri="{FF2B5EF4-FFF2-40B4-BE49-F238E27FC236}">
              <a16:creationId xmlns:a16="http://schemas.microsoft.com/office/drawing/2014/main" id="{00000000-0008-0000-2200-0000BD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4" name="Text Box 4">
          <a:extLst>
            <a:ext uri="{FF2B5EF4-FFF2-40B4-BE49-F238E27FC236}">
              <a16:creationId xmlns:a16="http://schemas.microsoft.com/office/drawing/2014/main" id="{00000000-0008-0000-2200-0000BE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5" name="Text Box 5">
          <a:extLst>
            <a:ext uri="{FF2B5EF4-FFF2-40B4-BE49-F238E27FC236}">
              <a16:creationId xmlns:a16="http://schemas.microsoft.com/office/drawing/2014/main" id="{00000000-0008-0000-2200-0000BF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6" name="Text Box 6">
          <a:extLst>
            <a:ext uri="{FF2B5EF4-FFF2-40B4-BE49-F238E27FC236}">
              <a16:creationId xmlns:a16="http://schemas.microsoft.com/office/drawing/2014/main" id="{00000000-0008-0000-2200-0000C0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7" name="Text Box 8">
          <a:extLst>
            <a:ext uri="{FF2B5EF4-FFF2-40B4-BE49-F238E27FC236}">
              <a16:creationId xmlns:a16="http://schemas.microsoft.com/office/drawing/2014/main" id="{00000000-0008-0000-2200-0000C1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8" name="Text Box 9">
          <a:extLst>
            <a:ext uri="{FF2B5EF4-FFF2-40B4-BE49-F238E27FC236}">
              <a16:creationId xmlns:a16="http://schemas.microsoft.com/office/drawing/2014/main" id="{00000000-0008-0000-2200-0000C2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19" name="Text Box 10">
          <a:extLst>
            <a:ext uri="{FF2B5EF4-FFF2-40B4-BE49-F238E27FC236}">
              <a16:creationId xmlns:a16="http://schemas.microsoft.com/office/drawing/2014/main" id="{00000000-0008-0000-2200-0000C3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00000000-0008-0000-2200-0000C4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1" name="Text Box 2">
          <a:extLst>
            <a:ext uri="{FF2B5EF4-FFF2-40B4-BE49-F238E27FC236}">
              <a16:creationId xmlns:a16="http://schemas.microsoft.com/office/drawing/2014/main" id="{00000000-0008-0000-2200-0000C5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00000000-0008-0000-2200-0000C6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3" name="Text Box 2">
          <a:extLst>
            <a:ext uri="{FF2B5EF4-FFF2-40B4-BE49-F238E27FC236}">
              <a16:creationId xmlns:a16="http://schemas.microsoft.com/office/drawing/2014/main" id="{00000000-0008-0000-2200-0000C7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4" name="Text Box 3">
          <a:extLst>
            <a:ext uri="{FF2B5EF4-FFF2-40B4-BE49-F238E27FC236}">
              <a16:creationId xmlns:a16="http://schemas.microsoft.com/office/drawing/2014/main" id="{00000000-0008-0000-2200-0000C8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5" name="Text Box 4">
          <a:extLst>
            <a:ext uri="{FF2B5EF4-FFF2-40B4-BE49-F238E27FC236}">
              <a16:creationId xmlns:a16="http://schemas.microsoft.com/office/drawing/2014/main" id="{00000000-0008-0000-2200-0000C9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6" name="Text Box 5">
          <a:extLst>
            <a:ext uri="{FF2B5EF4-FFF2-40B4-BE49-F238E27FC236}">
              <a16:creationId xmlns:a16="http://schemas.microsoft.com/office/drawing/2014/main" id="{00000000-0008-0000-2200-0000CA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7" name="Text Box 6">
          <a:extLst>
            <a:ext uri="{FF2B5EF4-FFF2-40B4-BE49-F238E27FC236}">
              <a16:creationId xmlns:a16="http://schemas.microsoft.com/office/drawing/2014/main" id="{00000000-0008-0000-2200-0000CB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8" name="Text Box 8">
          <a:extLst>
            <a:ext uri="{FF2B5EF4-FFF2-40B4-BE49-F238E27FC236}">
              <a16:creationId xmlns:a16="http://schemas.microsoft.com/office/drawing/2014/main" id="{00000000-0008-0000-2200-0000CC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29" name="Text Box 9">
          <a:extLst>
            <a:ext uri="{FF2B5EF4-FFF2-40B4-BE49-F238E27FC236}">
              <a16:creationId xmlns:a16="http://schemas.microsoft.com/office/drawing/2014/main" id="{00000000-0008-0000-2200-0000CD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0" name="Text Box 10">
          <a:extLst>
            <a:ext uri="{FF2B5EF4-FFF2-40B4-BE49-F238E27FC236}">
              <a16:creationId xmlns:a16="http://schemas.microsoft.com/office/drawing/2014/main" id="{00000000-0008-0000-2200-0000CE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00000000-0008-0000-2200-0000CF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2" name="Text Box 2">
          <a:extLst>
            <a:ext uri="{FF2B5EF4-FFF2-40B4-BE49-F238E27FC236}">
              <a16:creationId xmlns:a16="http://schemas.microsoft.com/office/drawing/2014/main" id="{00000000-0008-0000-2200-0000D0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00000000-0008-0000-2200-0000D1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4" name="Text Box 2">
          <a:extLst>
            <a:ext uri="{FF2B5EF4-FFF2-40B4-BE49-F238E27FC236}">
              <a16:creationId xmlns:a16="http://schemas.microsoft.com/office/drawing/2014/main" id="{00000000-0008-0000-2200-0000D2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5" name="Text Box 3">
          <a:extLst>
            <a:ext uri="{FF2B5EF4-FFF2-40B4-BE49-F238E27FC236}">
              <a16:creationId xmlns:a16="http://schemas.microsoft.com/office/drawing/2014/main" id="{00000000-0008-0000-2200-0000D3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6" name="Text Box 4">
          <a:extLst>
            <a:ext uri="{FF2B5EF4-FFF2-40B4-BE49-F238E27FC236}">
              <a16:creationId xmlns:a16="http://schemas.microsoft.com/office/drawing/2014/main" id="{00000000-0008-0000-2200-0000D4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7" name="Text Box 5">
          <a:extLst>
            <a:ext uri="{FF2B5EF4-FFF2-40B4-BE49-F238E27FC236}">
              <a16:creationId xmlns:a16="http://schemas.microsoft.com/office/drawing/2014/main" id="{00000000-0008-0000-2200-0000D5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8" name="Text Box 6">
          <a:extLst>
            <a:ext uri="{FF2B5EF4-FFF2-40B4-BE49-F238E27FC236}">
              <a16:creationId xmlns:a16="http://schemas.microsoft.com/office/drawing/2014/main" id="{00000000-0008-0000-2200-0000D6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39" name="Text Box 8">
          <a:extLst>
            <a:ext uri="{FF2B5EF4-FFF2-40B4-BE49-F238E27FC236}">
              <a16:creationId xmlns:a16="http://schemas.microsoft.com/office/drawing/2014/main" id="{00000000-0008-0000-2200-0000D7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0" name="Text Box 9">
          <a:extLst>
            <a:ext uri="{FF2B5EF4-FFF2-40B4-BE49-F238E27FC236}">
              <a16:creationId xmlns:a16="http://schemas.microsoft.com/office/drawing/2014/main" id="{00000000-0008-0000-2200-0000D8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1" name="Text Box 10">
          <a:extLst>
            <a:ext uri="{FF2B5EF4-FFF2-40B4-BE49-F238E27FC236}">
              <a16:creationId xmlns:a16="http://schemas.microsoft.com/office/drawing/2014/main" id="{00000000-0008-0000-2200-0000D9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00000000-0008-0000-2200-0000DA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3" name="Text Box 2">
          <a:extLst>
            <a:ext uri="{FF2B5EF4-FFF2-40B4-BE49-F238E27FC236}">
              <a16:creationId xmlns:a16="http://schemas.microsoft.com/office/drawing/2014/main" id="{00000000-0008-0000-2200-0000DB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00000000-0008-0000-2200-0000DC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5" name="Text Box 2">
          <a:extLst>
            <a:ext uri="{FF2B5EF4-FFF2-40B4-BE49-F238E27FC236}">
              <a16:creationId xmlns:a16="http://schemas.microsoft.com/office/drawing/2014/main" id="{00000000-0008-0000-2200-0000DD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6" name="Text Box 3">
          <a:extLst>
            <a:ext uri="{FF2B5EF4-FFF2-40B4-BE49-F238E27FC236}">
              <a16:creationId xmlns:a16="http://schemas.microsoft.com/office/drawing/2014/main" id="{00000000-0008-0000-2200-0000DE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7" name="Text Box 4">
          <a:extLst>
            <a:ext uri="{FF2B5EF4-FFF2-40B4-BE49-F238E27FC236}">
              <a16:creationId xmlns:a16="http://schemas.microsoft.com/office/drawing/2014/main" id="{00000000-0008-0000-2200-0000DF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8" name="Text Box 5">
          <a:extLst>
            <a:ext uri="{FF2B5EF4-FFF2-40B4-BE49-F238E27FC236}">
              <a16:creationId xmlns:a16="http://schemas.microsoft.com/office/drawing/2014/main" id="{00000000-0008-0000-2200-0000E0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49" name="Text Box 6">
          <a:extLst>
            <a:ext uri="{FF2B5EF4-FFF2-40B4-BE49-F238E27FC236}">
              <a16:creationId xmlns:a16="http://schemas.microsoft.com/office/drawing/2014/main" id="{00000000-0008-0000-2200-0000E1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50" name="Text Box 8">
          <a:extLst>
            <a:ext uri="{FF2B5EF4-FFF2-40B4-BE49-F238E27FC236}">
              <a16:creationId xmlns:a16="http://schemas.microsoft.com/office/drawing/2014/main" id="{00000000-0008-0000-2200-0000E2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51" name="Text Box 9">
          <a:extLst>
            <a:ext uri="{FF2B5EF4-FFF2-40B4-BE49-F238E27FC236}">
              <a16:creationId xmlns:a16="http://schemas.microsoft.com/office/drawing/2014/main" id="{00000000-0008-0000-2200-0000E3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53</xdr:row>
      <xdr:rowOff>0</xdr:rowOff>
    </xdr:from>
    <xdr:ext cx="114300" cy="285750"/>
    <xdr:sp macro="" textlink="">
      <xdr:nvSpPr>
        <xdr:cNvPr id="1252" name="Text Box 10">
          <a:extLst>
            <a:ext uri="{FF2B5EF4-FFF2-40B4-BE49-F238E27FC236}">
              <a16:creationId xmlns:a16="http://schemas.microsoft.com/office/drawing/2014/main" id="{00000000-0008-0000-2200-0000E4040000}"/>
            </a:ext>
          </a:extLst>
        </xdr:cNvPr>
        <xdr:cNvSpPr txBox="1">
          <a:spLocks noChangeArrowheads="1"/>
        </xdr:cNvSpPr>
      </xdr:nvSpPr>
      <xdr:spPr bwMode="auto">
        <a:xfrm>
          <a:off x="1219200" y="1009650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10583</xdr:colOff>
      <xdr:row>53</xdr:row>
      <xdr:rowOff>42333</xdr:rowOff>
    </xdr:from>
    <xdr:ext cx="114300" cy="285750"/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00000000-0008-0000-2200-0000E5040000}"/>
            </a:ext>
          </a:extLst>
        </xdr:cNvPr>
        <xdr:cNvSpPr txBox="1">
          <a:spLocks noChangeArrowheads="1"/>
        </xdr:cNvSpPr>
      </xdr:nvSpPr>
      <xdr:spPr bwMode="auto">
        <a:xfrm>
          <a:off x="1229783" y="10138833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25</xdr:row>
      <xdr:rowOff>50800</xdr:rowOff>
    </xdr:from>
    <xdr:to>
      <xdr:col>7</xdr:col>
      <xdr:colOff>293254</xdr:colOff>
      <xdr:row>53</xdr:row>
      <xdr:rowOff>56427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5</xdr:row>
      <xdr:rowOff>41603</xdr:rowOff>
    </xdr:from>
    <xdr:to>
      <xdr:col>7</xdr:col>
      <xdr:colOff>11206</xdr:colOff>
      <xdr:row>23</xdr:row>
      <xdr:rowOff>50785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294" y="882044"/>
          <a:ext cx="4549588" cy="303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28</xdr:row>
      <xdr:rowOff>20587</xdr:rowOff>
    </xdr:from>
    <xdr:to>
      <xdr:col>6</xdr:col>
      <xdr:colOff>369796</xdr:colOff>
      <xdr:row>45</xdr:row>
      <xdr:rowOff>161854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854" y="4727058"/>
          <a:ext cx="4515971" cy="29987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49162</xdr:colOff>
      <xdr:row>13</xdr:row>
      <xdr:rowOff>45286</xdr:rowOff>
    </xdr:from>
    <xdr:to>
      <xdr:col>11</xdr:col>
      <xdr:colOff>507119</xdr:colOff>
      <xdr:row>24</xdr:row>
      <xdr:rowOff>109786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58616</xdr:colOff>
      <xdr:row>26</xdr:row>
      <xdr:rowOff>40354</xdr:rowOff>
    </xdr:from>
    <xdr:to>
      <xdr:col>11</xdr:col>
      <xdr:colOff>516573</xdr:colOff>
      <xdr:row>37</xdr:row>
      <xdr:rowOff>104854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34435</xdr:colOff>
      <xdr:row>39</xdr:row>
      <xdr:rowOff>69277</xdr:rowOff>
    </xdr:from>
    <xdr:to>
      <xdr:col>11</xdr:col>
      <xdr:colOff>492392</xdr:colOff>
      <xdr:row>50</xdr:row>
      <xdr:rowOff>133777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54</xdr:row>
      <xdr:rowOff>38100</xdr:rowOff>
    </xdr:from>
    <xdr:to>
      <xdr:col>8</xdr:col>
      <xdr:colOff>228600</xdr:colOff>
      <xdr:row>68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0</xdr:row>
      <xdr:rowOff>171450</xdr:rowOff>
    </xdr:from>
    <xdr:to>
      <xdr:col>11</xdr:col>
      <xdr:colOff>477007</xdr:colOff>
      <xdr:row>12</xdr:row>
      <xdr:rowOff>45450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1323132</xdr:colOff>
      <xdr:row>4</xdr:row>
      <xdr:rowOff>0</xdr:rowOff>
    </xdr:from>
    <xdr:to>
      <xdr:col>2</xdr:col>
      <xdr:colOff>502250</xdr:colOff>
      <xdr:row>26</xdr:row>
      <xdr:rowOff>58330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169844</xdr:colOff>
      <xdr:row>29</xdr:row>
      <xdr:rowOff>161925</xdr:rowOff>
    </xdr:from>
    <xdr:to>
      <xdr:col>3</xdr:col>
      <xdr:colOff>734819</xdr:colOff>
      <xdr:row>42</xdr:row>
      <xdr:rowOff>136066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169844</xdr:colOff>
      <xdr:row>51</xdr:row>
      <xdr:rowOff>161925</xdr:rowOff>
    </xdr:from>
    <xdr:to>
      <xdr:col>3</xdr:col>
      <xdr:colOff>734819</xdr:colOff>
      <xdr:row>63</xdr:row>
      <xdr:rowOff>174375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0.95994</cdr:x>
      <cdr:y>0.91239</cdr:y>
    </cdr:from>
    <cdr:to>
      <cdr:x>0.97886</cdr:x>
      <cdr:y>1</cdr:y>
    </cdr:to>
    <cdr:sp macro="" textlink="">
      <cdr:nvSpPr>
        <cdr:cNvPr id="941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5534" y="5836228"/>
          <a:ext cx="104697" cy="285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1</xdr:row>
      <xdr:rowOff>57150</xdr:rowOff>
    </xdr:from>
    <xdr:ext cx="6594268" cy="866774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238125"/>
          <a:ext cx="6594268" cy="866774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44450</xdr:colOff>
      <xdr:row>0</xdr:row>
      <xdr:rowOff>42334</xdr:rowOff>
    </xdr:from>
    <xdr:ext cx="6249421" cy="952076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42334"/>
          <a:ext cx="6249421" cy="9520766"/>
        </a:xfrm>
        <a:prstGeom prst="rect">
          <a:avLst/>
        </a:prstGeom>
      </xdr:spPr>
    </xdr:pic>
    <xdr:clientData/>
  </xdr:oneCellAnchor>
  <xdr:oneCellAnchor>
    <xdr:from>
      <xdr:col>11</xdr:col>
      <xdr:colOff>158749</xdr:colOff>
      <xdr:row>0</xdr:row>
      <xdr:rowOff>101589</xdr:rowOff>
    </xdr:from>
    <xdr:ext cx="6225118" cy="925156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2082" y="101589"/>
          <a:ext cx="6225118" cy="925156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159</xdr:row>
          <xdr:rowOff>22860</xdr:rowOff>
        </xdr:from>
        <xdr:to>
          <xdr:col>5</xdr:col>
          <xdr:colOff>274320</xdr:colOff>
          <xdr:row>174</xdr:row>
          <xdr:rowOff>76200</xdr:rowOff>
        </xdr:to>
        <xdr:sp macro="" textlink="">
          <xdr:nvSpPr>
            <xdr:cNvPr id="403457" name="Object 1" hidden="1">
              <a:extLst>
                <a:ext uri="{63B3BB69-23CF-44E3-9099-C40C66FF867C}">
                  <a14:compatExt spid="_x0000_s403457"/>
                </a:ext>
                <a:ext uri="{FF2B5EF4-FFF2-40B4-BE49-F238E27FC236}">
                  <a16:creationId xmlns:a16="http://schemas.microsoft.com/office/drawing/2014/main" id="{00000000-0008-0000-3A00-0000012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115</xdr:row>
          <xdr:rowOff>121920</xdr:rowOff>
        </xdr:from>
        <xdr:to>
          <xdr:col>5</xdr:col>
          <xdr:colOff>68580</xdr:colOff>
          <xdr:row>131</xdr:row>
          <xdr:rowOff>30480</xdr:rowOff>
        </xdr:to>
        <xdr:sp macro="" textlink="">
          <xdr:nvSpPr>
            <xdr:cNvPr id="403458" name="Object 2" hidden="1">
              <a:extLst>
                <a:ext uri="{63B3BB69-23CF-44E3-9099-C40C66FF867C}">
                  <a14:compatExt spid="_x0000_s403458"/>
                </a:ext>
                <a:ext uri="{FF2B5EF4-FFF2-40B4-BE49-F238E27FC236}">
                  <a16:creationId xmlns:a16="http://schemas.microsoft.com/office/drawing/2014/main" id="{00000000-0008-0000-3A00-0000022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</xdr:row>
          <xdr:rowOff>76200</xdr:rowOff>
        </xdr:from>
        <xdr:to>
          <xdr:col>5</xdr:col>
          <xdr:colOff>60960</xdr:colOff>
          <xdr:row>65</xdr:row>
          <xdr:rowOff>137160</xdr:rowOff>
        </xdr:to>
        <xdr:sp macro="" textlink="">
          <xdr:nvSpPr>
            <xdr:cNvPr id="403460" name="Object 4" hidden="1">
              <a:extLst>
                <a:ext uri="{63B3BB69-23CF-44E3-9099-C40C66FF867C}">
                  <a14:compatExt spid="_x0000_s403460"/>
                </a:ext>
                <a:ext uri="{FF2B5EF4-FFF2-40B4-BE49-F238E27FC236}">
                  <a16:creationId xmlns:a16="http://schemas.microsoft.com/office/drawing/2014/main" id="{00000000-0008-0000-3A00-0000042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137</xdr:row>
          <xdr:rowOff>7620</xdr:rowOff>
        </xdr:from>
        <xdr:to>
          <xdr:col>5</xdr:col>
          <xdr:colOff>76200</xdr:colOff>
          <xdr:row>152</xdr:row>
          <xdr:rowOff>106680</xdr:rowOff>
        </xdr:to>
        <xdr:sp macro="" textlink="">
          <xdr:nvSpPr>
            <xdr:cNvPr id="403461" name="Object 5" hidden="1">
              <a:extLst>
                <a:ext uri="{63B3BB69-23CF-44E3-9099-C40C66FF867C}">
                  <a14:compatExt spid="_x0000_s403461"/>
                </a:ext>
                <a:ext uri="{FF2B5EF4-FFF2-40B4-BE49-F238E27FC236}">
                  <a16:creationId xmlns:a16="http://schemas.microsoft.com/office/drawing/2014/main" id="{00000000-0008-0000-3A00-00000528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59636</xdr:colOff>
      <xdr:row>92</xdr:row>
      <xdr:rowOff>126528</xdr:rowOff>
    </xdr:from>
    <xdr:to>
      <xdr:col>5</xdr:col>
      <xdr:colOff>198784</xdr:colOff>
      <xdr:row>109</xdr:row>
      <xdr:rowOff>30812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36" y="13107032"/>
          <a:ext cx="3816626" cy="215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99390</xdr:colOff>
      <xdr:row>71</xdr:row>
      <xdr:rowOff>53012</xdr:rowOff>
    </xdr:from>
    <xdr:to>
      <xdr:col>4</xdr:col>
      <xdr:colOff>602973</xdr:colOff>
      <xdr:row>88</xdr:row>
      <xdr:rowOff>48195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90" y="10217429"/>
          <a:ext cx="3558209" cy="2248053"/>
        </a:xfrm>
        <a:prstGeom prst="rect">
          <a:avLst/>
        </a:prstGeom>
      </xdr:spPr>
    </xdr:pic>
    <xdr:clientData/>
  </xdr:twoCellAnchor>
  <xdr:twoCellAnchor>
    <xdr:from>
      <xdr:col>0</xdr:col>
      <xdr:colOff>430783</xdr:colOff>
      <xdr:row>81</xdr:row>
      <xdr:rowOff>67132</xdr:rowOff>
    </xdr:from>
    <xdr:to>
      <xdr:col>5</xdr:col>
      <xdr:colOff>170098</xdr:colOff>
      <xdr:row>81</xdr:row>
      <xdr:rowOff>87186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CxnSpPr/>
      </xdr:nvCxnSpPr>
      <xdr:spPr>
        <a:xfrm flipV="1">
          <a:off x="430783" y="11556767"/>
          <a:ext cx="3416793" cy="20054"/>
        </a:xfrm>
        <a:prstGeom prst="line">
          <a:avLst/>
        </a:prstGeom>
        <a:ln w="15875">
          <a:solidFill>
            <a:schemeClr val="accent5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37</xdr:row>
      <xdr:rowOff>114300</xdr:rowOff>
    </xdr:from>
    <xdr:ext cx="2238375" cy="78404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00200" y="5772150"/>
          <a:ext cx="2238375" cy="784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5</xdr:row>
      <xdr:rowOff>209553</xdr:rowOff>
    </xdr:from>
    <xdr:to>
      <xdr:col>2</xdr:col>
      <xdr:colOff>238125</xdr:colOff>
      <xdr:row>21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44450" y="1247778"/>
          <a:ext cx="3365500" cy="3914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0" tIns="0" rIns="0" bIns="0" numCol="1" anchor="t" anchorCtr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10 million customers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Approx. 9,5 million personal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customers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- 570,000  corporate customers,  incl. </a:t>
          </a: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Nordic</a:t>
          </a:r>
          <a:r>
            <a:rPr lang="en-GB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Top 500</a:t>
          </a:r>
        </a:p>
        <a:p>
          <a:pPr rtl="0" fontAlgn="base"/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Distribution power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Approx. 360 Office Locations</a:t>
          </a:r>
        </a:p>
        <a:p>
          <a:pPr rtl="0" fontAlgn="base"/>
          <a:r>
            <a:rPr lang="en-US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endParaRPr lang="sv-SE" sz="1050">
            <a:solidFill>
              <a:srgbClr val="FF0000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Financial strength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EUR 9.2bn total income in full year </a:t>
          </a:r>
          <a:r>
            <a:rPr lang="en-GB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(2018)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590bn of assets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(Q1 2019)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30.5bn in equity capital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(Q1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  <a:br>
            <a:rPr lang="en-GB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</a:t>
          </a: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AA credit rating</a:t>
          </a:r>
          <a:endParaRPr lang="sv-SE" sz="1050">
            <a:solidFill>
              <a:schemeClr val="tx1"/>
            </a:solidFill>
            <a:effectLst/>
          </a:endParaRPr>
        </a:p>
        <a:p>
          <a:pPr rtl="0" fontAlgn="base"/>
          <a:r>
            <a:rPr lang="sv-SE" sz="1200" kern="1200">
              <a:solidFill>
                <a:srgbClr val="FF0000"/>
              </a:solidFill>
              <a:effectLst/>
              <a:latin typeface="Arial" charset="0"/>
              <a:ea typeface="+mn-ea"/>
              <a:cs typeface="Arial" charset="0"/>
            </a:rPr>
            <a:t>     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- Common Equity Tier 1 capital ratio of</a:t>
          </a:r>
        </a:p>
        <a:p>
          <a:pPr rtl="0" fontAlgn="base"/>
          <a:r>
            <a:rPr lang="sv-SE" sz="1200" kern="1200" baseline="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  14.6</a:t>
          </a:r>
          <a:r>
            <a:rPr lang="sv-SE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% </a:t>
          </a:r>
          <a:r>
            <a:rPr lang="en-US" sz="9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(Q1 2019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)</a:t>
          </a:r>
        </a:p>
        <a:p>
          <a:pPr rtl="0" fontAlgn="base"/>
          <a:endParaRPr lang="sv-SE" sz="1050">
            <a:solidFill>
              <a:schemeClr val="tx1"/>
            </a:solidFill>
            <a:effectLst/>
          </a:endParaRPr>
        </a:p>
        <a:p>
          <a:pPr marL="171450" indent="-171450" rtl="0" fontAlgn="base">
            <a:buFont typeface="Wingdings" panose="05000000000000000000" pitchFamily="2" charset="2"/>
            <a:buChar char="ü"/>
          </a:pPr>
          <a:r>
            <a:rPr lang="en-GB" sz="1200" b="1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EUR ~27.6bn in market cap </a:t>
          </a:r>
          <a:r>
            <a:rPr lang="en-GB" sz="800" b="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(Q1 2019)</a:t>
          </a:r>
          <a:endParaRPr lang="sv-SE" sz="800" b="0">
            <a:solidFill>
              <a:schemeClr val="tx1"/>
            </a:solidFill>
            <a:effectLst/>
          </a:endParaRPr>
        </a:p>
        <a:p>
          <a:pPr rtl="0" fontAlgn="base"/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One of the largest Nordic corporations</a:t>
          </a:r>
          <a:b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</a:br>
          <a:r>
            <a:rPr lang="en-GB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     - </a:t>
          </a:r>
          <a:r>
            <a:rPr lang="en-US" sz="1200" kern="1200">
              <a:solidFill>
                <a:schemeClr val="tx1"/>
              </a:solidFill>
              <a:effectLst/>
              <a:latin typeface="Arial" charset="0"/>
              <a:ea typeface="+mn-ea"/>
              <a:cs typeface="Arial" charset="0"/>
            </a:rPr>
            <a:t>A top-10 European retail bank</a:t>
          </a:r>
          <a:endParaRPr lang="sv-SE" sz="105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</xdr:col>
      <xdr:colOff>682083</xdr:colOff>
      <xdr:row>5</xdr:row>
      <xdr:rowOff>149490</xdr:rowOff>
    </xdr:from>
    <xdr:to>
      <xdr:col>7</xdr:col>
      <xdr:colOff>523874</xdr:colOff>
      <xdr:row>6</xdr:row>
      <xdr:rowOff>210411</xdr:rowOff>
    </xdr:to>
    <xdr:sp macro="" textlink="">
      <xdr:nvSpPr>
        <xdr:cNvPr id="3" name="AutoShape 10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1063083" y="854340"/>
          <a:ext cx="3194591" cy="146646"/>
        </a:xfrm>
        <a:prstGeom prst="roundRect">
          <a:avLst>
            <a:gd name="adj" fmla="val 16667"/>
          </a:avLst>
        </a:prstGeom>
        <a:solidFill>
          <a:srgbClr val="0000CC"/>
        </a:solidFill>
        <a:ln>
          <a:noFill/>
        </a:ln>
        <a:effectLst/>
        <a:extLst/>
      </xdr:spPr>
      <xdr:txBody>
        <a:bodyPr wrap="square" anchor="ctr"/>
        <a:lstStyle>
          <a:defPPr>
            <a:defRPr lang="en-US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algn="ctr">
            <a:spcBef>
              <a:spcPct val="50000"/>
            </a:spcBef>
          </a:pPr>
          <a:r>
            <a:rPr lang="en-GB" sz="1200" b="1">
              <a:solidFill>
                <a:schemeClr val="bg1"/>
              </a:solidFill>
            </a:rPr>
            <a:t>Nordea’s home markets</a:t>
          </a:r>
        </a:p>
      </xdr:txBody>
    </xdr:sp>
    <xdr:clientData/>
  </xdr:twoCellAnchor>
  <xdr:oneCellAnchor>
    <xdr:from>
      <xdr:col>8</xdr:col>
      <xdr:colOff>161413</xdr:colOff>
      <xdr:row>16</xdr:row>
      <xdr:rowOff>42951</xdr:rowOff>
    </xdr:from>
    <xdr:ext cx="977885" cy="150392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488" y="3805326"/>
          <a:ext cx="977885" cy="1503924"/>
        </a:xfrm>
        <a:prstGeom prst="rect">
          <a:avLst/>
        </a:prstGeom>
      </xdr:spPr>
    </xdr:pic>
    <xdr:clientData/>
  </xdr:oneCellAnchor>
  <xdr:oneCellAnchor>
    <xdr:from>
      <xdr:col>19</xdr:col>
      <xdr:colOff>194534</xdr:colOff>
      <xdr:row>9</xdr:row>
      <xdr:rowOff>24872</xdr:rowOff>
    </xdr:from>
    <xdr:ext cx="963268" cy="1461713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134" y="1310747"/>
          <a:ext cx="963268" cy="1461713"/>
        </a:xfrm>
        <a:prstGeom prst="rect">
          <a:avLst/>
        </a:prstGeom>
      </xdr:spPr>
    </xdr:pic>
    <xdr:clientData/>
  </xdr:oneCellAnchor>
  <xdr:oneCellAnchor>
    <xdr:from>
      <xdr:col>23</xdr:col>
      <xdr:colOff>181904</xdr:colOff>
      <xdr:row>2</xdr:row>
      <xdr:rowOff>4763</xdr:rowOff>
    </xdr:from>
    <xdr:ext cx="964837" cy="1464093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0104" y="290513"/>
          <a:ext cx="964837" cy="1464093"/>
        </a:xfrm>
        <a:prstGeom prst="rect">
          <a:avLst/>
        </a:prstGeom>
      </xdr:spPr>
    </xdr:pic>
    <xdr:clientData/>
  </xdr:oneCellAnchor>
  <xdr:oneCellAnchor>
    <xdr:from>
      <xdr:col>27</xdr:col>
      <xdr:colOff>110124</xdr:colOff>
      <xdr:row>9</xdr:row>
      <xdr:rowOff>23814</xdr:rowOff>
    </xdr:from>
    <xdr:ext cx="964837" cy="1464092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11924" y="1309689"/>
          <a:ext cx="964837" cy="1464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209276</xdr:colOff>
      <xdr:row>9</xdr:row>
      <xdr:rowOff>19050</xdr:rowOff>
    </xdr:from>
    <xdr:ext cx="964837" cy="146409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477476" y="1304925"/>
          <a:ext cx="964837" cy="1464094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235952</xdr:colOff>
      <xdr:row>16</xdr:row>
      <xdr:rowOff>23812</xdr:rowOff>
    </xdr:from>
    <xdr:ext cx="893665" cy="135609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2046" y="3821906"/>
          <a:ext cx="893665" cy="1356094"/>
        </a:xfrm>
        <a:prstGeom prst="rect">
          <a:avLst/>
        </a:prstGeom>
      </xdr:spPr>
    </xdr:pic>
    <xdr:clientData/>
  </xdr:oneCellAnchor>
  <xdr:oneCellAnchor>
    <xdr:from>
      <xdr:col>23</xdr:col>
      <xdr:colOff>166895</xdr:colOff>
      <xdr:row>16</xdr:row>
      <xdr:rowOff>19050</xdr:rowOff>
    </xdr:from>
    <xdr:ext cx="893665" cy="1356094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5095" y="2305050"/>
          <a:ext cx="893665" cy="1356094"/>
        </a:xfrm>
        <a:prstGeom prst="rect">
          <a:avLst/>
        </a:prstGeom>
      </xdr:spPr>
    </xdr:pic>
    <xdr:clientData/>
  </xdr:oneCellAnchor>
  <xdr:oneCellAnchor>
    <xdr:from>
      <xdr:col>19</xdr:col>
      <xdr:colOff>190500</xdr:colOff>
      <xdr:row>2</xdr:row>
      <xdr:rowOff>19050</xdr:rowOff>
    </xdr:from>
    <xdr:ext cx="964837" cy="1464092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304800"/>
          <a:ext cx="964837" cy="1464092"/>
        </a:xfrm>
        <a:prstGeom prst="rect">
          <a:avLst/>
        </a:prstGeom>
      </xdr:spPr>
    </xdr:pic>
    <xdr:clientData/>
  </xdr:oneCellAnchor>
  <xdr:oneCellAnchor>
    <xdr:from>
      <xdr:col>16</xdr:col>
      <xdr:colOff>43245</xdr:colOff>
      <xdr:row>9</xdr:row>
      <xdr:rowOff>64320</xdr:rowOff>
    </xdr:from>
    <xdr:ext cx="973810" cy="1503924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2395" y="2093145"/>
          <a:ext cx="973810" cy="1503924"/>
        </a:xfrm>
        <a:prstGeom prst="rect">
          <a:avLst/>
        </a:prstGeom>
      </xdr:spPr>
    </xdr:pic>
    <xdr:clientData/>
  </xdr:oneCellAnchor>
  <xdr:oneCellAnchor>
    <xdr:from>
      <xdr:col>16</xdr:col>
      <xdr:colOff>38554</xdr:colOff>
      <xdr:row>2</xdr:row>
      <xdr:rowOff>38101</xdr:rowOff>
    </xdr:from>
    <xdr:ext cx="972224" cy="1508776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704" y="495301"/>
          <a:ext cx="972224" cy="1508776"/>
        </a:xfrm>
        <a:prstGeom prst="rect">
          <a:avLst/>
        </a:prstGeom>
      </xdr:spPr>
    </xdr:pic>
    <xdr:clientData/>
  </xdr:oneCellAnchor>
  <xdr:twoCellAnchor editAs="oneCell">
    <xdr:from>
      <xdr:col>8</xdr:col>
      <xdr:colOff>140153</xdr:colOff>
      <xdr:row>23</xdr:row>
      <xdr:rowOff>13607</xdr:rowOff>
    </xdr:from>
    <xdr:to>
      <xdr:col>9</xdr:col>
      <xdr:colOff>506274</xdr:colOff>
      <xdr:row>29</xdr:row>
      <xdr:rowOff>55583</xdr:rowOff>
    </xdr:to>
    <xdr:pic>
      <xdr:nvPicPr>
        <xdr:cNvPr id="26" name="Picture 25" descr="C:\Users\n301800\AppData\Local\Microsoft\Windows\Temporary Internet Files\Content.Outlook\3672CM3O\Pernille Erenbjerg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8" y="5509532"/>
          <a:ext cx="1013821" cy="15278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13607</xdr:colOff>
      <xdr:row>16</xdr:row>
      <xdr:rowOff>13607</xdr:rowOff>
    </xdr:from>
    <xdr:to>
      <xdr:col>13</xdr:col>
      <xdr:colOff>419100</xdr:colOff>
      <xdr:row>22</xdr:row>
      <xdr:rowOff>66675</xdr:rowOff>
    </xdr:to>
    <xdr:pic>
      <xdr:nvPicPr>
        <xdr:cNvPr id="27" name="Picture 26" descr="C:\Users\n301800\AppData\Local\Microsoft\Windows\Temporary Internet Files\Content.Outlook\3672CM3O\Maria Varsellona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4357" y="3775982"/>
          <a:ext cx="1005568" cy="15389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133351</xdr:colOff>
      <xdr:row>2</xdr:row>
      <xdr:rowOff>38100</xdr:rowOff>
    </xdr:from>
    <xdr:to>
      <xdr:col>27</xdr:col>
      <xdr:colOff>1085851</xdr:colOff>
      <xdr:row>8</xdr:row>
      <xdr:rowOff>133351</xdr:rowOff>
    </xdr:to>
    <xdr:pic>
      <xdr:nvPicPr>
        <xdr:cNvPr id="30" name="Picture 29" descr="C:\Users\n301800\AppData\Local\Microsoft\Windows\Temporary Internet Files\Content.IE5\D1M9L0C4\_W8A3676LEVFFF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1" y="495300"/>
          <a:ext cx="952500" cy="14192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47626</xdr:colOff>
      <xdr:row>16</xdr:row>
      <xdr:rowOff>27778</xdr:rowOff>
    </xdr:from>
    <xdr:to>
      <xdr:col>16</xdr:col>
      <xdr:colOff>1041941</xdr:colOff>
      <xdr:row>22</xdr:row>
      <xdr:rowOff>30358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296776" y="3790153"/>
          <a:ext cx="994315" cy="148848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8</xdr:row>
      <xdr:rowOff>18711</xdr:rowOff>
    </xdr:from>
    <xdr:to>
      <xdr:col>7</xdr:col>
      <xdr:colOff>41605</xdr:colOff>
      <xdr:row>22</xdr:row>
      <xdr:rowOff>228346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75277" y="1816555"/>
          <a:ext cx="3205266" cy="3710072"/>
        </a:xfrm>
        <a:prstGeom prst="rect">
          <a:avLst/>
        </a:prstGeom>
      </xdr:spPr>
    </xdr:pic>
    <xdr:clientData/>
  </xdr:twoCellAnchor>
  <xdr:oneCellAnchor>
    <xdr:from>
      <xdr:col>27</xdr:col>
      <xdr:colOff>123825</xdr:colOff>
      <xdr:row>16</xdr:row>
      <xdr:rowOff>19050</xdr:rowOff>
    </xdr:from>
    <xdr:ext cx="964837" cy="1419225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1475" y="3781425"/>
          <a:ext cx="964837" cy="1419225"/>
        </a:xfrm>
        <a:prstGeom prst="rect">
          <a:avLst/>
        </a:prstGeom>
      </xdr:spPr>
    </xdr:pic>
    <xdr:clientData/>
  </xdr:oneCellAnchor>
  <xdr:twoCellAnchor>
    <xdr:from>
      <xdr:col>0</xdr:col>
      <xdr:colOff>83342</xdr:colOff>
      <xdr:row>38</xdr:row>
      <xdr:rowOff>130973</xdr:rowOff>
    </xdr:from>
    <xdr:to>
      <xdr:col>7</xdr:col>
      <xdr:colOff>321466</xdr:colOff>
      <xdr:row>39</xdr:row>
      <xdr:rowOff>129793</xdr:rowOff>
    </xdr:to>
    <xdr:sp macro="" textlink="">
      <xdr:nvSpPr>
        <xdr:cNvPr id="108" name="TextBox 2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83342" y="9465473"/>
          <a:ext cx="6977062" cy="24885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000"/>
            <a:t>*) Head of the units together with the CEO is part  of the Group Executive Management team (GEM)</a:t>
          </a:r>
        </a:p>
      </xdr:txBody>
    </xdr:sp>
    <xdr:clientData/>
  </xdr:twoCellAnchor>
  <xdr:twoCellAnchor editAs="oneCell">
    <xdr:from>
      <xdr:col>19</xdr:col>
      <xdr:colOff>273843</xdr:colOff>
      <xdr:row>22</xdr:row>
      <xdr:rowOff>30556</xdr:rowOff>
    </xdr:from>
    <xdr:to>
      <xdr:col>20</xdr:col>
      <xdr:colOff>523875</xdr:colOff>
      <xdr:row>27</xdr:row>
      <xdr:rowOff>119853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739937" y="5328837"/>
          <a:ext cx="892969" cy="1339454"/>
        </a:xfrm>
        <a:prstGeom prst="rect">
          <a:avLst/>
        </a:prstGeom>
      </xdr:spPr>
    </xdr:pic>
    <xdr:clientData/>
  </xdr:twoCellAnchor>
  <xdr:twoCellAnchor editAs="oneCell">
    <xdr:from>
      <xdr:col>23</xdr:col>
      <xdr:colOff>202407</xdr:colOff>
      <xdr:row>22</xdr:row>
      <xdr:rowOff>83344</xdr:rowOff>
    </xdr:from>
    <xdr:to>
      <xdr:col>24</xdr:col>
      <xdr:colOff>488158</xdr:colOff>
      <xdr:row>27</xdr:row>
      <xdr:rowOff>166732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1" y="5381625"/>
          <a:ext cx="881063" cy="133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119060</xdr:colOff>
      <xdr:row>2</xdr:row>
      <xdr:rowOff>0</xdr:rowOff>
    </xdr:from>
    <xdr:to>
      <xdr:col>9</xdr:col>
      <xdr:colOff>472800</xdr:colOff>
      <xdr:row>8</xdr:row>
      <xdr:rowOff>198107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577135" y="457200"/>
          <a:ext cx="1001440" cy="15220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28574</xdr:rowOff>
    </xdr:from>
    <xdr:to>
      <xdr:col>13</xdr:col>
      <xdr:colOff>390525</xdr:colOff>
      <xdr:row>14</xdr:row>
      <xdr:rowOff>9525</xdr:rowOff>
    </xdr:to>
    <xdr:pic>
      <xdr:nvPicPr>
        <xdr:cNvPr id="34" name="Picture 33" descr="cid:1EEBC7C6-DB2C-4AE9-8FC6-6537D3F0C83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2057399"/>
          <a:ext cx="990600" cy="1219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1</xdr:colOff>
      <xdr:row>2</xdr:row>
      <xdr:rowOff>9320</xdr:rowOff>
    </xdr:from>
    <xdr:to>
      <xdr:col>13</xdr:col>
      <xdr:colOff>466726</xdr:colOff>
      <xdr:row>7</xdr:row>
      <xdr:rowOff>216854</xdr:rowOff>
    </xdr:to>
    <xdr:pic>
      <xdr:nvPicPr>
        <xdr:cNvPr id="35" name="Picture 34" descr="cid:0EE4A596-B260-4497-B545-8BECD6F7180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3448" y="447065"/>
          <a:ext cx="1099023" cy="13100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95259</xdr:colOff>
      <xdr:row>9</xdr:row>
      <xdr:rowOff>76211</xdr:rowOff>
    </xdr:from>
    <xdr:to>
      <xdr:col>9</xdr:col>
      <xdr:colOff>527770</xdr:colOff>
      <xdr:row>13</xdr:row>
      <xdr:rowOff>210689</xdr:rowOff>
    </xdr:to>
    <xdr:pic>
      <xdr:nvPicPr>
        <xdr:cNvPr id="38" name="A3F83FFC-5C79-4F2C-82B1-40CA1611B00A" descr="cid:E93ACF70-05D7-45FD-BA03-F4DDBB3FA338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5727" y="2135232"/>
          <a:ext cx="1113447" cy="1172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25</xdr:row>
      <xdr:rowOff>231938</xdr:rowOff>
    </xdr:from>
    <xdr:to>
      <xdr:col>7</xdr:col>
      <xdr:colOff>276225</xdr:colOff>
      <xdr:row>37</xdr:row>
      <xdr:rowOff>9141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223163"/>
          <a:ext cx="7019924" cy="2787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111124</xdr:rowOff>
    </xdr:from>
    <xdr:ext cx="6191250" cy="848899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11124"/>
          <a:ext cx="6191250" cy="848899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316980" cy="9060180"/>
    <xdr:pic>
      <xdr:nvPicPr>
        <xdr:cNvPr id="2" name="Picture 1" descr="C:\Users\n301800\AppData\Local\Microsoft\Windows\Temporary Internet Files\Content.Outlook\U2ERD0KF\Div-Personal-Banking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16980" cy="906018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38100</xdr:rowOff>
    </xdr:from>
    <xdr:ext cx="5381625" cy="8763000"/>
    <xdr:pic>
      <xdr:nvPicPr>
        <xdr:cNvPr id="2" name="Picture 1" descr="C:\Users\n301800\AppData\Local\Microsoft\Windows\Temporary Internet Files\Content.Outlook\U2ERD0KF\Div-Commercial--Business-Banking (2)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5381625" cy="87630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11905</xdr:colOff>
      <xdr:row>1</xdr:row>
      <xdr:rowOff>95250</xdr:rowOff>
    </xdr:from>
    <xdr:ext cx="6207920" cy="86583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5" y="276225"/>
          <a:ext cx="6207920" cy="865831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63500</xdr:rowOff>
    </xdr:from>
    <xdr:to>
      <xdr:col>9</xdr:col>
      <xdr:colOff>534812</xdr:colOff>
      <xdr:row>48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4000"/>
          <a:ext cx="5503687" cy="9223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71439</xdr:colOff>
      <xdr:row>0</xdr:row>
      <xdr:rowOff>57149</xdr:rowOff>
    </xdr:from>
    <xdr:ext cx="6276021" cy="90104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9" y="57149"/>
          <a:ext cx="6276021" cy="901041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SC\Forecast\Q4%202002\RFF%20Denmark%20Q4%20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TEMP\1998\1998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Region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Region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Region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p040400\My%20Documents\Cockpit%20JR%209%20jan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400\My%20Documents\Cockpit%20JR%209%20ja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040400\My%20Documents\Cockpit%20JR%209%20ja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lling%20Financial%20Forecast\September%202005\Regional%20banks\RFF%20Sep%202005%202109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olling%20Financial%20Forecast\September%202005\Regional%20banks\RFF%20Sep%202005%202109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olling%20Financial%20Forecast\September%202005\Regional%20banks\RFF%20Sep%202005%202109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SC\Forecast\Q4%202002\RFF%20Denmark%20Q4%20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35591\Local%20Settings\Temporary%20Internet%20Files\OLKF8\Investment%20and%20Au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G35591\Local%20Settings\Temporary%20Internet%20Files\OLKF8\Investment%20and%20Au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G35591\Local%20Settings\Temporary%20Internet%20Files\OLKF8\Investment%20and%20Au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KT03\SYS\DATA\FONDS\EXCEL\JERRIK\SM&#197;_OPG\INDEKSE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XLS\BUDJETTI\KK-raportti\NPB%20Report%2012%202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\XLS\BUDJETTI\KK-raportti\NPB%20Report%2012%20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\XLS\BUDJETTI\KK-raportti\NPB%20Report%2012%2020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h%202009\Interim%20report\NB%20tables%20Q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ch%202009\Interim%20report\NB%20tables%20Q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arch%202009\Interim%20report\NB%20tables%20Q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BSC\Forecast\Q4%202002\RFF%20Denmark%20Q4%20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tember%202008\Interim%20report\NB%20tables%20Q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ember%202008\Interim%20report\NB%20tables%20Q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September%202008\Interim%20report\NB%20tables%20Q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2\02%20July\AM&amp;L%20consolidation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2\02%20July\AM&amp;L%20consolidation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2\02%20July\AM&amp;L%20consolidation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73401\Temporary%20Internet%20Files\OLK3E\PB%20Swe%2001%20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73401\Temporary%20Internet%20Files\OLK3E\PB%20Swe%2001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73401\Temporary%20Internet%20Files\OLK3E\PB%20Swe%2001%20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Profiles\z105826\Temporary%20Internet%20Files\OLK16\Income%20development%201997-2001%20ver1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_FRA_S62A2B7_DOK_F&#198;L_9220\Team%20CIB\Add3_ACTUALRATE\ADD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NT\Profiles\z105826\Temporary%20Internet%20Files\OLK16\Income%20development%201997-2001%20ver101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WINNT\Profiles\z105826\Temporary%20Internet%20Files\OLK16\Income%20development%201997-2001%20ver101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%202001\figures%20for%20annual%20report%20ver4%20incl%20changed%20PBDK%20figures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nnual%20Report%202001\figures%20for%20annual%20report%20ver4%20incl%20changed%20PBDK%20figures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Annual%20Report%202001\figures%20for%20annual%20report%20ver4%20incl%20changed%20PBDK%20figures%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\Group_Finance\Koncred\2005\Interim%20report%20Q1\translation\Model%20Interim%20Denmark%20from%20translato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ROUP\Group_Finance\Koncred\2005\Interim%20report%20Q1\translation\Model%20Interim%20Denmark%20from%20translator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GROUP\Group_Finance\Koncred\2005\Interim%20report%20Q1\translation\Model%20Interim%20Denmark%20from%20translator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I\VAHO\2741\YKSIKKO\HALLINTO\LASKENTA\BUDJETTI\1998\B2F4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ERI\VAHO\2741\YKSIKKO\HALLINTO\LASKENTA\BUDJETTI\1998\B2F4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TA_FRA_S62A2B7_DOK_F&#198;L_9220\Team%20CIB\Add3_ACTUALRATE\ADDrp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MERI\VAHO\2741\YKSIKKO\HALLINTO\LASKENTA\BUDJETTI\1998\B2F4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$kap\Asset%20Management\MNB%20lux%201Q%2019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$kap\Asset%20Management\MNB%20lux%201Q%20199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$kap\Asset%20Management\MNB%20lux%201Q%20199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KONOMI\liv-skade\Liv\Liv%20Vesta%20Liv%20koncernen\RFF%20NOK%20Skemakontrol%20Vesta%20Liv%20koncerner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KONOMI\liv-skade\Liv\Liv%20Vesta%20Liv%20koncernen\RFF%20NOK%20Skemakontrol%20Vesta%20Liv%20koncerner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OKONOMI\liv-skade\Liv\Liv%20Vesta%20Liv%20koncernen\RFF%20NOK%20Skemakontrol%20Vesta%20Liv%20koncerner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Reporting%202003\RFF%2003%20Q4\Life\EC%2031-03-2003%20RFF%20ver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2003\RFF%2003%20Q4\Life\EC%2031-03-2003%20RFF%20ver.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ing%202003\RFF%2003%20Q4\Life\EC%2031-03-2003%20RFF%20ver.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ATA_FRA_S62A2B7_DOK_F&#198;L_9220\Team%20CIB\Add3_ACTUALRATE\ADDrp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d1xs0009\InvestorRelations\Documents%20and%20Settings\z982224\Local%20Settings\Temporary%20Internet%20Files\OLK6B\3.2%20Monthly%20%20quarterly%20reporting%20pack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982224\Local%20Settings\Temporary%20Internet%20Files\OLK6B\3.2%20Monthly%20%20quarterly%20reporting%20packag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z982224\Local%20Settings\Temporary%20Internet%20Files\OLK6B\3.2%20Monthly%20%20quarterly%20reporting%20packag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301800\AppData\Local\Microsoft\Windows\Temporary%20Internet%20Files\Content.Outlook\3672CM3O\Fact%20book%20Q1%202019%20(utskick%2024%20April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ly\alla\Documents%20and%20Settings\avovst\My%20Documents\RDE%20Division\Reports\Internal%20Profit%20calculation%20-%20STOCK%20&amp;%20HFL\0203\IP0203%20-%20per%20FAM%20-%20TMG%20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1998\1998-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EMP\1998\1998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>
            <v>0</v>
          </cell>
          <cell r="Y34">
            <v>0</v>
          </cell>
          <cell r="Z34">
            <v>0</v>
          </cell>
          <cell r="AB34">
            <v>0</v>
          </cell>
        </row>
        <row r="35">
          <cell r="X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X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X38">
            <v>0</v>
          </cell>
          <cell r="Y38">
            <v>0</v>
          </cell>
          <cell r="AB38">
            <v>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Blad2"/>
    </sheetNames>
    <sheetDataSet>
      <sheetData sheetId="0">
        <row r="11">
          <cell r="X11" t="str">
            <v>REGIONS</v>
          </cell>
          <cell r="Y11" t="str">
            <v xml:space="preserve"> Regions IMPAIRED</v>
          </cell>
          <cell r="Z11" t="str">
            <v>BPS</v>
          </cell>
          <cell r="AB11" t="str">
            <v>PLOT</v>
          </cell>
        </row>
        <row r="12">
          <cell r="X12" t="str">
            <v>DK   Århus</v>
          </cell>
          <cell r="Y12">
            <v>312381.31486821815</v>
          </cell>
          <cell r="Z12">
            <v>92.872623849890587</v>
          </cell>
          <cell r="AB12">
            <v>27</v>
          </cell>
        </row>
        <row r="13">
          <cell r="X13" t="str">
            <v>DK   København</v>
          </cell>
          <cell r="Y13">
            <v>250066.63523573201</v>
          </cell>
          <cell r="Z13">
            <v>52.683335605973426</v>
          </cell>
          <cell r="AB13">
            <v>26</v>
          </cell>
        </row>
        <row r="14">
          <cell r="X14" t="str">
            <v>DK   Fyn</v>
          </cell>
          <cell r="Y14">
            <v>237137.02032056873</v>
          </cell>
          <cell r="Z14">
            <v>151.54612091863368</v>
          </cell>
          <cell r="AB14">
            <v>25</v>
          </cell>
        </row>
        <row r="15">
          <cell r="X15" t="str">
            <v>DK   Sydsjælland</v>
          </cell>
          <cell r="Y15">
            <v>195719.25504660991</v>
          </cell>
          <cell r="Z15">
            <v>380.77932019652286</v>
          </cell>
          <cell r="AB15">
            <v>24</v>
          </cell>
        </row>
        <row r="16">
          <cell r="X16" t="str">
            <v>DK   København Vest</v>
          </cell>
          <cell r="Y16">
            <v>181811.98283146671</v>
          </cell>
          <cell r="Z16">
            <v>299.2454731440717</v>
          </cell>
          <cell r="AB16">
            <v>23</v>
          </cell>
          <cell r="AG16">
            <v>1</v>
          </cell>
        </row>
        <row r="17">
          <cell r="X17" t="str">
            <v>DK   Randers/Djursland</v>
          </cell>
          <cell r="Y17">
            <v>176815.65260545904</v>
          </cell>
          <cell r="Z17">
            <v>246.29372383099951</v>
          </cell>
          <cell r="AB17">
            <v>22</v>
          </cell>
        </row>
        <row r="18">
          <cell r="X18" t="str">
            <v>DK   Sønderjylland</v>
          </cell>
          <cell r="Y18">
            <v>174500.15907719135</v>
          </cell>
          <cell r="Z18">
            <v>451.5731979710356</v>
          </cell>
          <cell r="AB18">
            <v>21</v>
          </cell>
        </row>
        <row r="19">
          <cell r="X19" t="str">
            <v>DK   Midt- og Vestjylland</v>
          </cell>
          <cell r="Y19">
            <v>171620.42961571997</v>
          </cell>
          <cell r="Z19">
            <v>200.72295525139265</v>
          </cell>
          <cell r="AB19">
            <v>20</v>
          </cell>
        </row>
        <row r="20">
          <cell r="X20" t="str">
            <v>DK   Hillerød/Helsingør</v>
          </cell>
          <cell r="Y20">
            <v>168306.69733753605</v>
          </cell>
          <cell r="Z20">
            <v>170.59839368361978</v>
          </cell>
          <cell r="AB20">
            <v>19</v>
          </cell>
        </row>
        <row r="21">
          <cell r="X21" t="str">
            <v>DK   Syd- og Vestjylland</v>
          </cell>
          <cell r="Y21">
            <v>161651.32975655555</v>
          </cell>
          <cell r="Z21">
            <v>258.63552020552942</v>
          </cell>
          <cell r="AB21">
            <v>18</v>
          </cell>
        </row>
        <row r="22">
          <cell r="X22" t="str">
            <v>DK   Østjylland</v>
          </cell>
          <cell r="Y22">
            <v>158695.59533230501</v>
          </cell>
          <cell r="Z22">
            <v>274.04069783851412</v>
          </cell>
          <cell r="AB22">
            <v>17</v>
          </cell>
        </row>
        <row r="23">
          <cell r="X23" t="str">
            <v>DK   København Nord/Hørsholm</v>
          </cell>
          <cell r="Y23">
            <v>135809.24109717659</v>
          </cell>
          <cell r="Z23">
            <v>227.61375817134476</v>
          </cell>
          <cell r="AB23">
            <v>16</v>
          </cell>
        </row>
        <row r="24">
          <cell r="X24" t="str">
            <v>DK   Nordjylland</v>
          </cell>
          <cell r="Y24">
            <v>111298.28274428274</v>
          </cell>
          <cell r="Z24">
            <v>101.06327879128011</v>
          </cell>
          <cell r="AB24">
            <v>15</v>
          </cell>
        </row>
        <row r="25">
          <cell r="X25" t="str">
            <v>DK   Nordvestjylland</v>
          </cell>
          <cell r="Y25">
            <v>103882.29562068272</v>
          </cell>
          <cell r="Z25">
            <v>176.18161611042075</v>
          </cell>
          <cell r="AB25">
            <v>14</v>
          </cell>
        </row>
        <row r="26">
          <cell r="X26" t="str">
            <v>DK   Vestsjælland</v>
          </cell>
          <cell r="Y26">
            <v>103340.20092549126</v>
          </cell>
          <cell r="Z26">
            <v>577.02732604639073</v>
          </cell>
          <cell r="AB26">
            <v>13</v>
          </cell>
        </row>
        <row r="27">
          <cell r="X27" t="str">
            <v>DK   Lolland-Falster</v>
          </cell>
          <cell r="Y27">
            <v>95915.380457380481</v>
          </cell>
          <cell r="Z27">
            <v>208.85494463842454</v>
          </cell>
          <cell r="AB27">
            <v>12</v>
          </cell>
        </row>
        <row r="28">
          <cell r="X28" t="str">
            <v>DK   Roskilde/Frederikssund</v>
          </cell>
          <cell r="Y28">
            <v>64933.361679297159</v>
          </cell>
          <cell r="Z28">
            <v>337.16253711968699</v>
          </cell>
          <cell r="AB28">
            <v>11</v>
          </cell>
        </row>
        <row r="29">
          <cell r="X29" t="str">
            <v>DK   Køge</v>
          </cell>
          <cell r="Y29">
            <v>63452.524176782244</v>
          </cell>
          <cell r="Z29">
            <v>170.39734135014476</v>
          </cell>
          <cell r="AB29">
            <v>10</v>
          </cell>
        </row>
        <row r="30">
          <cell r="X30" t="str">
            <v>DK   Silkeborg</v>
          </cell>
          <cell r="Y30">
            <v>55295.195359130848</v>
          </cell>
          <cell r="Z30">
            <v>127.09489914801179</v>
          </cell>
          <cell r="AB30">
            <v>9</v>
          </cell>
        </row>
        <row r="31">
          <cell r="X31" t="str">
            <v>DK   Viborg</v>
          </cell>
          <cell r="Y31">
            <v>50508.445845349073</v>
          </cell>
          <cell r="Z31">
            <v>-49.43116173399266</v>
          </cell>
          <cell r="AB31">
            <v>8</v>
          </cell>
        </row>
        <row r="32">
          <cell r="X32" t="str">
            <v>DK   CMB</v>
          </cell>
          <cell r="Y32">
            <v>51.883441754409496</v>
          </cell>
          <cell r="Z32">
            <v>0</v>
          </cell>
          <cell r="AB32">
            <v>7</v>
          </cell>
        </row>
        <row r="33">
          <cell r="X33" t="str">
            <v>DK   Bornholm</v>
          </cell>
          <cell r="Y33">
            <v>0</v>
          </cell>
          <cell r="Z33">
            <v>0</v>
          </cell>
          <cell r="AB33">
            <v>6</v>
          </cell>
        </row>
        <row r="34">
          <cell r="X34"/>
          <cell r="Y34"/>
          <cell r="Z34"/>
          <cell r="AB34">
            <v>0</v>
          </cell>
        </row>
        <row r="35">
          <cell r="X35"/>
          <cell r="Y35"/>
          <cell r="Z35"/>
          <cell r="AB35">
            <v>0</v>
          </cell>
        </row>
        <row r="36">
          <cell r="X36"/>
          <cell r="Y36"/>
          <cell r="Z36"/>
          <cell r="AB36">
            <v>0</v>
          </cell>
        </row>
        <row r="37">
          <cell r="X37"/>
          <cell r="Y37"/>
          <cell r="Z37"/>
          <cell r="AB37">
            <v>0</v>
          </cell>
        </row>
        <row r="38">
          <cell r="X38"/>
          <cell r="Y38"/>
          <cell r="AB3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ta"/>
      <sheetName val="Calculation"/>
      <sheetName val="Cockpit"/>
      <sheetName val="Data1"/>
      <sheetName val="Blad2"/>
      <sheetName val="Chart Losses"/>
      <sheetName val="Chart"/>
      <sheetName val="Verticl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H1">
            <v>12</v>
          </cell>
        </row>
        <row r="7">
          <cell r="H7">
            <v>39355</v>
          </cell>
          <cell r="I7">
            <v>-12583.568320457169</v>
          </cell>
          <cell r="J7">
            <v>-29528.796506045481</v>
          </cell>
          <cell r="K7">
            <v>9149.5046072428504</v>
          </cell>
          <cell r="L7">
            <v>521.78458709035749</v>
          </cell>
          <cell r="M7">
            <v>832.28606182556814</v>
          </cell>
        </row>
        <row r="8">
          <cell r="H8">
            <v>39447</v>
          </cell>
          <cell r="I8">
            <v>-6107.2062160985151</v>
          </cell>
          <cell r="J8">
            <v>-17297.23785140492</v>
          </cell>
          <cell r="K8">
            <v>11190.056635055025</v>
          </cell>
          <cell r="L8">
            <v>2207.7170482824918</v>
          </cell>
          <cell r="M8">
            <v>8982.3395867725321</v>
          </cell>
        </row>
        <row r="9">
          <cell r="H9">
            <v>39538</v>
          </cell>
          <cell r="I9">
            <v>20744.94983963656</v>
          </cell>
          <cell r="J9">
            <v>9871.652745685089</v>
          </cell>
          <cell r="K9">
            <v>10873.297093951469</v>
          </cell>
          <cell r="L9">
            <v>235.08904428518645</v>
          </cell>
          <cell r="M9">
            <v>10638.208049666282</v>
          </cell>
        </row>
        <row r="10">
          <cell r="H10">
            <v>39629</v>
          </cell>
          <cell r="I10">
            <v>36004.189320832505</v>
          </cell>
          <cell r="J10">
            <v>31513.641948807286</v>
          </cell>
          <cell r="K10">
            <v>4490.5473720252212</v>
          </cell>
          <cell r="L10">
            <v>-74.91448625549674</v>
          </cell>
          <cell r="M10">
            <v>4565.4618582807179</v>
          </cell>
        </row>
        <row r="11">
          <cell r="H11">
            <v>39721</v>
          </cell>
          <cell r="I11">
            <v>89222.237971861614</v>
          </cell>
          <cell r="J11">
            <v>62520.173986288719</v>
          </cell>
          <cell r="K11">
            <v>26702.06398557288</v>
          </cell>
          <cell r="L11">
            <v>1124.5291144871567</v>
          </cell>
          <cell r="M11">
            <v>25577.534871085722</v>
          </cell>
        </row>
        <row r="12">
          <cell r="H12">
            <v>39813</v>
          </cell>
          <cell r="I12">
            <v>319647.75925762422</v>
          </cell>
          <cell r="J12">
            <v>258719.81678384106</v>
          </cell>
          <cell r="K12">
            <v>60927.94247378318</v>
          </cell>
          <cell r="L12">
            <v>16117.831101670337</v>
          </cell>
          <cell r="M12">
            <v>44810.111372112842</v>
          </cell>
        </row>
        <row r="13">
          <cell r="H13">
            <v>39903</v>
          </cell>
          <cell r="I13">
            <v>356047.2713030263</v>
          </cell>
          <cell r="J13">
            <v>293525.78179947234</v>
          </cell>
          <cell r="K13">
            <v>62521.489503553959</v>
          </cell>
          <cell r="L13">
            <v>7616.3075737973231</v>
          </cell>
          <cell r="M13">
            <v>54905.181929756633</v>
          </cell>
        </row>
        <row r="14">
          <cell r="H14">
            <v>39994</v>
          </cell>
          <cell r="I14">
            <v>424948.9560509639</v>
          </cell>
          <cell r="J14">
            <v>379151.08055957564</v>
          </cell>
          <cell r="K14">
            <v>45797.875491388208</v>
          </cell>
          <cell r="L14">
            <v>20502.932593554051</v>
          </cell>
          <cell r="M14">
            <v>25294.942897834164</v>
          </cell>
        </row>
        <row r="15">
          <cell r="H15">
            <v>40086</v>
          </cell>
          <cell r="I15">
            <v>358248.26213232439</v>
          </cell>
          <cell r="J15">
            <v>298161.04450320697</v>
          </cell>
          <cell r="K15">
            <v>60087.217629117556</v>
          </cell>
          <cell r="L15">
            <v>33233.502392196053</v>
          </cell>
          <cell r="M15">
            <v>26853.715236921507</v>
          </cell>
        </row>
        <row r="16">
          <cell r="H16">
            <v>40178</v>
          </cell>
          <cell r="I16">
            <v>346378.76246359549</v>
          </cell>
          <cell r="J16">
            <v>270060.67629333772</v>
          </cell>
          <cell r="K16">
            <v>76385.232770257659</v>
          </cell>
          <cell r="L16">
            <v>35689.407993377368</v>
          </cell>
          <cell r="M16">
            <v>40695.824776880268</v>
          </cell>
        </row>
        <row r="17">
          <cell r="H17">
            <v>40268</v>
          </cell>
          <cell r="I17">
            <v>260744.26718327386</v>
          </cell>
          <cell r="J17">
            <v>202920.05239833766</v>
          </cell>
          <cell r="K17">
            <v>57855.522312518107</v>
          </cell>
          <cell r="L17">
            <v>10062.278699749018</v>
          </cell>
          <cell r="M17">
            <v>47793.243612769089</v>
          </cell>
        </row>
        <row r="18">
          <cell r="H18">
            <v>40359</v>
          </cell>
          <cell r="I18">
            <v>245504.5718670499</v>
          </cell>
          <cell r="J18">
            <v>161765.99814240375</v>
          </cell>
          <cell r="K18">
            <v>83741.74025533539</v>
          </cell>
          <cell r="L18">
            <v>18409.483842318619</v>
          </cell>
          <cell r="M18">
            <v>65332.256413016774</v>
          </cell>
        </row>
        <row r="19">
          <cell r="H19">
            <v>40451</v>
          </cell>
          <cell r="I19">
            <v>206826.41197855858</v>
          </cell>
          <cell r="J19">
            <v>159843.84234750154</v>
          </cell>
          <cell r="K19">
            <v>46984.298418579187</v>
          </cell>
          <cell r="L19">
            <v>6223.7427397333486</v>
          </cell>
          <cell r="M19">
            <v>40760.555678845827</v>
          </cell>
        </row>
        <row r="20">
          <cell r="H20">
            <v>40543</v>
          </cell>
          <cell r="I20">
            <v>165764.88963013806</v>
          </cell>
          <cell r="J20">
            <v>134693.92537076038</v>
          </cell>
          <cell r="K20">
            <v>31098.830768661253</v>
          </cell>
          <cell r="L20">
            <v>-7426.223087774968</v>
          </cell>
          <cell r="M20">
            <v>38525.053856436214</v>
          </cell>
        </row>
        <row r="21">
          <cell r="H21">
            <v>40633</v>
          </cell>
          <cell r="I21">
            <v>241599.15648041904</v>
          </cell>
          <cell r="J21">
            <v>210511.13181724132</v>
          </cell>
          <cell r="K21">
            <v>31088.784803448958</v>
          </cell>
          <cell r="L21">
            <v>8970.7464536218558</v>
          </cell>
          <cell r="M21">
            <v>22118.038349827104</v>
          </cell>
        </row>
        <row r="22">
          <cell r="H22">
            <v>40724</v>
          </cell>
          <cell r="I22">
            <v>118454.88312951848</v>
          </cell>
          <cell r="J22">
            <v>68750.260729311791</v>
          </cell>
          <cell r="K22">
            <v>49704.621192572595</v>
          </cell>
          <cell r="L22">
            <v>14678.4341582295</v>
          </cell>
          <cell r="M22">
            <v>35026.1870343431</v>
          </cell>
        </row>
        <row r="23">
          <cell r="H23">
            <v>40816</v>
          </cell>
          <cell r="I23">
            <v>112444.88760693354</v>
          </cell>
          <cell r="J23">
            <v>36741.993541070085</v>
          </cell>
          <cell r="K23">
            <v>75703.379208318715</v>
          </cell>
          <cell r="L23">
            <v>11366.937170274534</v>
          </cell>
          <cell r="M23">
            <v>64336.442038044173</v>
          </cell>
        </row>
        <row r="24">
          <cell r="H24">
            <v>40908</v>
          </cell>
          <cell r="I24">
            <v>262196.18462191231</v>
          </cell>
          <cell r="J24">
            <v>155983.75675268547</v>
          </cell>
          <cell r="K24">
            <v>106242.97736406702</v>
          </cell>
          <cell r="L24">
            <v>26345.991655664955</v>
          </cell>
          <cell r="M24">
            <v>79896.985708402048</v>
          </cell>
        </row>
        <row r="25">
          <cell r="H25">
            <v>40999</v>
          </cell>
          <cell r="I25">
            <v>218256.17996445112</v>
          </cell>
          <cell r="J25">
            <v>139178.3301834286</v>
          </cell>
          <cell r="K25">
            <v>79077.849781022538</v>
          </cell>
          <cell r="L25">
            <v>19072.123072579398</v>
          </cell>
          <cell r="M25">
            <v>60005.726708443137</v>
          </cell>
        </row>
        <row r="26">
          <cell r="H26">
            <v>41090</v>
          </cell>
          <cell r="I26">
            <v>216619.26632703928</v>
          </cell>
          <cell r="J26">
            <v>186454.11113278463</v>
          </cell>
          <cell r="K26">
            <v>30165.155194254636</v>
          </cell>
          <cell r="L26">
            <v>6158.8849274080749</v>
          </cell>
          <cell r="M26">
            <v>24006.270266846564</v>
          </cell>
        </row>
        <row r="27">
          <cell r="H27">
            <v>41182</v>
          </cell>
          <cell r="I27">
            <v>254452.74787014717</v>
          </cell>
          <cell r="J27">
            <v>167013.41498044319</v>
          </cell>
          <cell r="K27">
            <v>87439.332889704005</v>
          </cell>
          <cell r="L27">
            <v>14268.092507650599</v>
          </cell>
          <cell r="M27">
            <v>73171.240382053482</v>
          </cell>
        </row>
      </sheetData>
      <sheetData sheetId="7">
        <row r="12">
          <cell r="AA12">
            <v>27</v>
          </cell>
        </row>
      </sheetData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s Retail Total"/>
      <sheetName val="Figures Retail other sek"/>
      <sheetName val="Figures Retail other Eur"/>
      <sheetName val="Figures NF Rest CRU"/>
      <sheetName val="Figures E-banking"/>
      <sheetName val="Figures DK DKK"/>
      <sheetName val="Figures DK East DKK"/>
      <sheetName val="Figures DK west DKK"/>
      <sheetName val="Figures DK other DKK"/>
      <sheetName val="Figures DK Eur"/>
      <sheetName val="Figures DK East Eur"/>
      <sheetName val="Figures DK west Eur"/>
      <sheetName val="Figures DK other Eur"/>
      <sheetName val="Figures F"/>
      <sheetName val="Figures F EN"/>
      <sheetName val="Figures F CW"/>
      <sheetName val="Figures F HU"/>
      <sheetName val="Figures F other"/>
      <sheetName val="Figures N Coast Nok"/>
      <sheetName val="Figures N nok"/>
      <sheetName val="Figures N East Nok"/>
      <sheetName val="Figures N other nok"/>
      <sheetName val="Figures N Eur"/>
      <sheetName val="Figures N Coast Eur"/>
      <sheetName val="Figures N East Eur"/>
      <sheetName val="Figures N other Eur"/>
      <sheetName val="Figures S sek"/>
      <sheetName val="Figures S South Sek"/>
      <sheetName val="Figures S stock sek"/>
      <sheetName val="Figures S west Sek"/>
      <sheetName val="Figures S n and c Sek"/>
      <sheetName val="Figures S other Sek"/>
      <sheetName val="Figures S Eur"/>
      <sheetName val="Figures S South Eur"/>
      <sheetName val="Figures S Stock Eur"/>
      <sheetName val="Figures S west Eur"/>
      <sheetName val="Figures S n and c eur"/>
      <sheetName val="Figures S other Eur"/>
      <sheetName val="Figures PMSU App"/>
      <sheetName val="Figures PMSU Exp"/>
      <sheetName val="Figures Regional Banks Total"/>
      <sheetName val="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B13" t="str">
            <v>DKK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New AuM "/>
      <sheetName val="MPC 1"/>
      <sheetName val="MPC 2"/>
      <sheetName val="MPC 3"/>
      <sheetName val="MPC 4"/>
      <sheetName val="MPC 5"/>
      <sheetName val="MPC 6"/>
      <sheetName val="Investment_assets"/>
      <sheetName val="Månedsrapport"/>
      <sheetName val="NettoInflow"/>
      <sheetName val="Afkast"/>
      <sheetName val="Benchmark"/>
      <sheetName val="HelpSheet"/>
      <sheetName val="Nordea_pension"/>
      <sheetName val="Vesta_life"/>
      <sheetName val="Nordea_life_I"/>
      <sheetName val="Nordea_life_II"/>
      <sheetName val="Nordea_life_Ass_LTD_Sverige"/>
      <sheetName val="Nordea_life_Ass_LTD_Finland"/>
      <sheetName val="Nordea_Zycie"/>
      <sheetName val="Nordea_Lux"/>
      <sheetName val="Nordea_IOM"/>
      <sheetName val="Valutakurs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Mio. DKK, markedsværdi</v>
          </cell>
        </row>
        <row r="6">
          <cell r="AX6" t="str">
            <v>Total</v>
          </cell>
          <cell r="AY6" t="str">
            <v>Total</v>
          </cell>
        </row>
        <row r="7">
          <cell r="A7" t="str">
            <v>Valuta</v>
          </cell>
          <cell r="C7" t="str">
            <v>DKK</v>
          </cell>
          <cell r="D7" t="str">
            <v>DKK</v>
          </cell>
          <cell r="E7" t="str">
            <v>DKK</v>
          </cell>
          <cell r="F7" t="str">
            <v>DKK</v>
          </cell>
          <cell r="G7" t="str">
            <v>DKK</v>
          </cell>
          <cell r="H7" t="str">
            <v>DKK</v>
          </cell>
          <cell r="J7" t="str">
            <v>DKK</v>
          </cell>
          <cell r="K7" t="str">
            <v>DKK</v>
          </cell>
          <cell r="L7" t="str">
            <v>DKK</v>
          </cell>
          <cell r="M7" t="str">
            <v>NOK</v>
          </cell>
          <cell r="N7" t="str">
            <v>NOK</v>
          </cell>
          <cell r="O7" t="str">
            <v>NOK</v>
          </cell>
          <cell r="Q7" t="str">
            <v>DKK</v>
          </cell>
          <cell r="R7" t="str">
            <v>DKK</v>
          </cell>
          <cell r="S7" t="str">
            <v>DKK</v>
          </cell>
          <cell r="T7" t="str">
            <v>SEK</v>
          </cell>
          <cell r="U7" t="str">
            <v>SEK</v>
          </cell>
          <cell r="V7" t="str">
            <v>SEK</v>
          </cell>
          <cell r="W7" t="str">
            <v>SEK</v>
          </cell>
          <cell r="X7" t="str">
            <v>SEK</v>
          </cell>
          <cell r="Y7" t="str">
            <v>SEK</v>
          </cell>
          <cell r="Z7" t="str">
            <v>EUR</v>
          </cell>
          <cell r="AA7" t="str">
            <v>EUR</v>
          </cell>
          <cell r="AB7" t="str">
            <v>EUR</v>
          </cell>
          <cell r="AD7" t="str">
            <v>DKK</v>
          </cell>
          <cell r="AE7" t="str">
            <v>DKK</v>
          </cell>
          <cell r="AF7" t="str">
            <v>DKK</v>
          </cell>
          <cell r="AG7" t="str">
            <v>EUR</v>
          </cell>
          <cell r="AH7" t="str">
            <v>EUR</v>
          </cell>
          <cell r="AI7" t="str">
            <v>EUR</v>
          </cell>
          <cell r="AK7" t="str">
            <v>DKK</v>
          </cell>
          <cell r="AL7" t="str">
            <v>DKK</v>
          </cell>
          <cell r="AM7" t="str">
            <v>DKK</v>
          </cell>
          <cell r="AN7" t="str">
            <v>PLN</v>
          </cell>
          <cell r="AO7" t="str">
            <v>PLN</v>
          </cell>
          <cell r="AP7" t="str">
            <v>PLN</v>
          </cell>
          <cell r="AQ7" t="str">
            <v>EUR</v>
          </cell>
          <cell r="AR7" t="str">
            <v>EUR</v>
          </cell>
          <cell r="AS7" t="str">
            <v>EUR</v>
          </cell>
          <cell r="AT7" t="str">
            <v>EUR</v>
          </cell>
          <cell r="AU7" t="str">
            <v>EUR</v>
          </cell>
          <cell r="AV7" t="str">
            <v>EUR</v>
          </cell>
          <cell r="AX7" t="str">
            <v>DKK</v>
          </cell>
          <cell r="AY7" t="str">
            <v>DKK</v>
          </cell>
          <cell r="AZ7" t="str">
            <v>DKK</v>
          </cell>
        </row>
        <row r="8">
          <cell r="AX8" t="str">
            <v>31-07-07</v>
          </cell>
          <cell r="AY8" t="str">
            <v>30-06-07</v>
          </cell>
        </row>
        <row r="9">
          <cell r="AX9">
            <v>0</v>
          </cell>
          <cell r="AY9">
            <v>0</v>
          </cell>
        </row>
        <row r="10">
          <cell r="AX10">
            <v>0</v>
          </cell>
          <cell r="AY10">
            <v>0</v>
          </cell>
        </row>
        <row r="11">
          <cell r="AX11">
            <v>215107.07760891999</v>
          </cell>
          <cell r="AY11">
            <v>212354.93760179999</v>
          </cell>
        </row>
        <row r="12">
          <cell r="AX12">
            <v>0</v>
          </cell>
          <cell r="AY12">
            <v>0</v>
          </cell>
        </row>
        <row r="13">
          <cell r="AX13">
            <v>215107.07760891999</v>
          </cell>
          <cell r="AY13">
            <v>212354.93760179999</v>
          </cell>
        </row>
        <row r="14">
          <cell r="AX14">
            <v>62937.990051940003</v>
          </cell>
          <cell r="AY14">
            <v>61124.49862903999</v>
          </cell>
        </row>
        <row r="15">
          <cell r="AX15">
            <v>0</v>
          </cell>
          <cell r="AY15">
            <v>0</v>
          </cell>
        </row>
        <row r="16">
          <cell r="AX16">
            <v>62937.990051940003</v>
          </cell>
          <cell r="AY16">
            <v>61124.49862903999</v>
          </cell>
        </row>
        <row r="17">
          <cell r="AX17">
            <v>278045.06766086002</v>
          </cell>
          <cell r="AY17">
            <v>273479.43623083999</v>
          </cell>
        </row>
        <row r="20">
          <cell r="AX20">
            <v>17776.591245625797</v>
          </cell>
          <cell r="AY20">
            <v>15054.542282285798</v>
          </cell>
        </row>
        <row r="21">
          <cell r="AX21">
            <v>0</v>
          </cell>
        </row>
        <row r="22">
          <cell r="AX22">
            <v>2722.0489633399993</v>
          </cell>
        </row>
        <row r="24">
          <cell r="AX24">
            <v>9.1152895541215251E-2</v>
          </cell>
          <cell r="AY24">
            <v>7.7201021157917202E-2</v>
          </cell>
        </row>
        <row r="25">
          <cell r="AX25">
            <v>0.15626210664208329</v>
          </cell>
          <cell r="AY25">
            <v>0.1544020423158344</v>
          </cell>
        </row>
        <row r="26">
          <cell r="AX26">
            <v>0</v>
          </cell>
        </row>
        <row r="27">
          <cell r="AX27">
            <v>1.2951969139706865E-2</v>
          </cell>
        </row>
        <row r="30">
          <cell r="AX30">
            <v>23222.3264994934</v>
          </cell>
          <cell r="AY30">
            <v>19665.663785123397</v>
          </cell>
        </row>
        <row r="31">
          <cell r="AX31">
            <v>0</v>
          </cell>
        </row>
        <row r="32">
          <cell r="AX32">
            <v>3556.6627143700025</v>
          </cell>
        </row>
        <row r="34">
          <cell r="AX34">
            <v>9.3382943230032503E-2</v>
          </cell>
          <cell r="AY34">
            <v>7.9241442401256135E-2</v>
          </cell>
        </row>
        <row r="35">
          <cell r="AX35">
            <v>0.16008504553719857</v>
          </cell>
          <cell r="AY35">
            <v>0.15848288480251227</v>
          </cell>
        </row>
        <row r="36">
          <cell r="AX36">
            <v>0</v>
          </cell>
        </row>
        <row r="37">
          <cell r="AX37">
            <v>1.3103185508992699E-2</v>
          </cell>
        </row>
        <row r="45">
          <cell r="AX45" t="str">
            <v>Total</v>
          </cell>
          <cell r="AY45" t="str">
            <v>Total</v>
          </cell>
        </row>
        <row r="46">
          <cell r="AX46" t="str">
            <v>31-07-07</v>
          </cell>
          <cell r="AY46" t="str">
            <v>30-06-07</v>
          </cell>
        </row>
        <row r="47">
          <cell r="C47">
            <v>0</v>
          </cell>
          <cell r="D47">
            <v>0</v>
          </cell>
          <cell r="E47">
            <v>2880.1685703708872</v>
          </cell>
          <cell r="F47">
            <v>0</v>
          </cell>
          <cell r="G47">
            <v>0</v>
          </cell>
          <cell r="H47">
            <v>2880.1685703708872</v>
          </cell>
          <cell r="J47">
            <v>0</v>
          </cell>
          <cell r="K47">
            <v>0</v>
          </cell>
          <cell r="L47">
            <v>803.45735635989706</v>
          </cell>
          <cell r="M47">
            <v>0</v>
          </cell>
          <cell r="N47">
            <v>0</v>
          </cell>
          <cell r="O47">
            <v>803.45735635989706</v>
          </cell>
          <cell r="Q47">
            <v>0</v>
          </cell>
          <cell r="R47">
            <v>0</v>
          </cell>
          <cell r="S47">
            <v>226.23210484690946</v>
          </cell>
          <cell r="T47">
            <v>0</v>
          </cell>
          <cell r="U47">
            <v>0</v>
          </cell>
          <cell r="V47">
            <v>163.42918752583827</v>
          </cell>
          <cell r="W47">
            <v>0</v>
          </cell>
          <cell r="X47">
            <v>0</v>
          </cell>
          <cell r="Y47">
            <v>62.802917321071163</v>
          </cell>
          <cell r="Z47">
            <v>0</v>
          </cell>
          <cell r="AA47">
            <v>0</v>
          </cell>
          <cell r="AB47">
            <v>0</v>
          </cell>
          <cell r="AD47">
            <v>0</v>
          </cell>
          <cell r="AE47">
            <v>0</v>
          </cell>
          <cell r="AF47">
            <v>938.50889086000007</v>
          </cell>
          <cell r="AG47">
            <v>0</v>
          </cell>
          <cell r="AH47">
            <v>0</v>
          </cell>
          <cell r="AI47">
            <v>938.50889086000007</v>
          </cell>
          <cell r="AK47">
            <v>0</v>
          </cell>
          <cell r="AL47">
            <v>0</v>
          </cell>
          <cell r="AM47">
            <v>0.6097720150423066</v>
          </cell>
          <cell r="AN47">
            <v>0</v>
          </cell>
          <cell r="AO47">
            <v>0</v>
          </cell>
          <cell r="AP47">
            <v>0.6097720150423066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X47">
            <v>0</v>
          </cell>
          <cell r="AY47">
            <v>0</v>
          </cell>
        </row>
        <row r="48">
          <cell r="C48">
            <v>0</v>
          </cell>
          <cell r="D48">
            <v>0</v>
          </cell>
          <cell r="E48">
            <v>1301.9807823339111</v>
          </cell>
          <cell r="F48">
            <v>0</v>
          </cell>
          <cell r="G48">
            <v>0</v>
          </cell>
          <cell r="H48">
            <v>1301.9807823339111</v>
          </cell>
          <cell r="J48">
            <v>0</v>
          </cell>
          <cell r="K48">
            <v>0</v>
          </cell>
          <cell r="L48">
            <v>99.465133334248677</v>
          </cell>
          <cell r="M48">
            <v>0</v>
          </cell>
          <cell r="N48">
            <v>0</v>
          </cell>
          <cell r="O48">
            <v>99.465133334248677</v>
          </cell>
          <cell r="Q48">
            <v>0</v>
          </cell>
          <cell r="R48">
            <v>0</v>
          </cell>
          <cell r="S48">
            <v>18.884019705314152</v>
          </cell>
          <cell r="T48">
            <v>0</v>
          </cell>
          <cell r="U48">
            <v>0</v>
          </cell>
          <cell r="V48">
            <v>15.222267788232147</v>
          </cell>
          <cell r="W48">
            <v>0</v>
          </cell>
          <cell r="X48">
            <v>0</v>
          </cell>
          <cell r="Y48">
            <v>3.6617519170820065</v>
          </cell>
          <cell r="Z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F48">
            <v>923.86107974999993</v>
          </cell>
          <cell r="AG48">
            <v>0</v>
          </cell>
          <cell r="AH48">
            <v>0</v>
          </cell>
          <cell r="AI48">
            <v>923.86107974999993</v>
          </cell>
          <cell r="AK48">
            <v>0</v>
          </cell>
          <cell r="AL48">
            <v>0</v>
          </cell>
          <cell r="AM48">
            <v>2.6115115428810196E-36</v>
          </cell>
          <cell r="AN48">
            <v>0</v>
          </cell>
          <cell r="AO48">
            <v>0</v>
          </cell>
          <cell r="AP48">
            <v>2.6115115428810196E-36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X48">
            <v>0</v>
          </cell>
          <cell r="AY48">
            <v>0</v>
          </cell>
        </row>
        <row r="49">
          <cell r="C49">
            <v>14615.73726541555</v>
          </cell>
          <cell r="D49">
            <v>14444.651474530832</v>
          </cell>
          <cell r="E49">
            <v>7595.9542037973933</v>
          </cell>
          <cell r="F49">
            <v>14615.73726541555</v>
          </cell>
          <cell r="G49">
            <v>14444.651474530832</v>
          </cell>
          <cell r="H49">
            <v>7595.9542037973933</v>
          </cell>
          <cell r="J49">
            <v>5539.7018766756037</v>
          </cell>
          <cell r="K49">
            <v>5404.6970509383382</v>
          </cell>
          <cell r="L49">
            <v>2440.6037295655401</v>
          </cell>
          <cell r="M49">
            <v>5539.7018766756037</v>
          </cell>
          <cell r="N49">
            <v>5404.6970509383382</v>
          </cell>
          <cell r="O49">
            <v>2440.6037295655401</v>
          </cell>
          <cell r="Q49">
            <v>2248.7567158176944</v>
          </cell>
          <cell r="R49">
            <v>2212.6138873994641</v>
          </cell>
          <cell r="S49">
            <v>1739.7162965476441</v>
          </cell>
          <cell r="T49">
            <v>1855.5072788203752</v>
          </cell>
          <cell r="U49">
            <v>1851.2021823056298</v>
          </cell>
          <cell r="V49">
            <v>1586.0695894379589</v>
          </cell>
          <cell r="W49">
            <v>388.84943699731906</v>
          </cell>
          <cell r="X49">
            <v>357.01170509383377</v>
          </cell>
          <cell r="Y49">
            <v>149.5786938696852</v>
          </cell>
          <cell r="Z49">
            <v>4.4000000000000004</v>
          </cell>
          <cell r="AA49">
            <v>4.4000000000000004</v>
          </cell>
          <cell r="AB49">
            <v>4.06801324</v>
          </cell>
          <cell r="AD49">
            <v>6319.7000000000007</v>
          </cell>
          <cell r="AE49">
            <v>6292.5</v>
          </cell>
          <cell r="AF49">
            <v>3767.0182771700006</v>
          </cell>
          <cell r="AG49">
            <v>6319.7000000000007</v>
          </cell>
          <cell r="AH49">
            <v>6292.5</v>
          </cell>
          <cell r="AI49">
            <v>3767.0182771700006</v>
          </cell>
          <cell r="AK49">
            <v>110.83304409114936</v>
          </cell>
          <cell r="AL49">
            <v>111.34691713136435</v>
          </cell>
          <cell r="AM49">
            <v>93.867041157421909</v>
          </cell>
          <cell r="AN49">
            <v>62.738676422252006</v>
          </cell>
          <cell r="AO49">
            <v>62.467089756032166</v>
          </cell>
          <cell r="AP49">
            <v>62.46704115742191</v>
          </cell>
          <cell r="AQ49">
            <v>15.486426999999999</v>
          </cell>
          <cell r="AR49">
            <v>15.405415</v>
          </cell>
          <cell r="AS49">
            <v>15</v>
          </cell>
          <cell r="AT49">
            <v>32.607940668897356</v>
          </cell>
          <cell r="AU49">
            <v>33.474412375332179</v>
          </cell>
          <cell r="AV49">
            <v>16.400000000000002</v>
          </cell>
          <cell r="AX49">
            <v>28834.728901999999</v>
          </cell>
          <cell r="AY49">
            <v>28465.809329999996</v>
          </cell>
        </row>
        <row r="50">
          <cell r="C50">
            <v>0</v>
          </cell>
          <cell r="D50">
            <v>0</v>
          </cell>
          <cell r="E50">
            <v>1631.0068619192989</v>
          </cell>
          <cell r="F50">
            <v>0</v>
          </cell>
          <cell r="G50">
            <v>0</v>
          </cell>
          <cell r="H50">
            <v>1631.0068619192989</v>
          </cell>
          <cell r="J50">
            <v>0</v>
          </cell>
          <cell r="K50">
            <v>0</v>
          </cell>
          <cell r="L50">
            <v>738.52091201114558</v>
          </cell>
          <cell r="M50">
            <v>0</v>
          </cell>
          <cell r="N50">
            <v>0</v>
          </cell>
          <cell r="O50">
            <v>738.52091201114558</v>
          </cell>
          <cell r="Q50">
            <v>0</v>
          </cell>
          <cell r="R50">
            <v>0</v>
          </cell>
          <cell r="S50">
            <v>91.045976669440819</v>
          </cell>
          <cell r="T50">
            <v>0</v>
          </cell>
          <cell r="U50">
            <v>0</v>
          </cell>
          <cell r="V50">
            <v>91.045976669440819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556.38599999999997</v>
          </cell>
          <cell r="AG50">
            <v>0</v>
          </cell>
          <cell r="AH50">
            <v>0</v>
          </cell>
          <cell r="AI50">
            <v>556.38599999999997</v>
          </cell>
          <cell r="AK50">
            <v>0</v>
          </cell>
          <cell r="AL50">
            <v>0</v>
          </cell>
          <cell r="AM50">
            <v>5.7368118667084515E-2</v>
          </cell>
          <cell r="AN50">
            <v>0</v>
          </cell>
          <cell r="AO50">
            <v>0</v>
          </cell>
          <cell r="AP50">
            <v>5.7368118667084515E-2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</row>
        <row r="51">
          <cell r="C51">
            <v>14615.73726541555</v>
          </cell>
          <cell r="D51">
            <v>14444.651474530832</v>
          </cell>
          <cell r="E51">
            <v>13409.110418421491</v>
          </cell>
          <cell r="F51">
            <v>14615.73726541555</v>
          </cell>
          <cell r="G51">
            <v>14444.651474530832</v>
          </cell>
          <cell r="H51">
            <v>13409.110418421491</v>
          </cell>
          <cell r="J51">
            <v>5539.7018766756037</v>
          </cell>
          <cell r="K51">
            <v>5404.6970509383382</v>
          </cell>
          <cell r="L51">
            <v>4082.0471312708314</v>
          </cell>
          <cell r="M51">
            <v>5539.7018766756037</v>
          </cell>
          <cell r="N51">
            <v>5404.6970509383382</v>
          </cell>
          <cell r="O51">
            <v>4082.0471312708314</v>
          </cell>
          <cell r="Q51">
            <v>2248.7567158176944</v>
          </cell>
          <cell r="R51">
            <v>2212.6138873994641</v>
          </cell>
          <cell r="S51">
            <v>2075.8783977693088</v>
          </cell>
          <cell r="T51">
            <v>1855.5072788203752</v>
          </cell>
          <cell r="U51">
            <v>1851.2021823056298</v>
          </cell>
          <cell r="V51">
            <v>1855.7670214214702</v>
          </cell>
          <cell r="W51">
            <v>388.84943699731906</v>
          </cell>
          <cell r="X51">
            <v>357.01170509383377</v>
          </cell>
          <cell r="Y51">
            <v>216.04336310783836</v>
          </cell>
          <cell r="Z51">
            <v>4.4000000000000004</v>
          </cell>
          <cell r="AA51">
            <v>4.4000000000000004</v>
          </cell>
          <cell r="AB51">
            <v>4.06801324</v>
          </cell>
          <cell r="AD51">
            <v>6319.7000000000007</v>
          </cell>
          <cell r="AE51">
            <v>6292.5</v>
          </cell>
          <cell r="AF51">
            <v>6185.7742477800002</v>
          </cell>
          <cell r="AG51">
            <v>6319.7000000000007</v>
          </cell>
          <cell r="AH51">
            <v>6292.5</v>
          </cell>
          <cell r="AI51">
            <v>6185.7742477800002</v>
          </cell>
          <cell r="AK51">
            <v>110.83304409114936</v>
          </cell>
          <cell r="AL51">
            <v>111.34691713136435</v>
          </cell>
          <cell r="AM51">
            <v>94.534181291131304</v>
          </cell>
          <cell r="AN51">
            <v>62.738676422252006</v>
          </cell>
          <cell r="AO51">
            <v>62.467089756032166</v>
          </cell>
          <cell r="AP51">
            <v>63.134181291131306</v>
          </cell>
          <cell r="AQ51">
            <v>15.486426999999999</v>
          </cell>
          <cell r="AR51">
            <v>15.405415</v>
          </cell>
          <cell r="AS51">
            <v>15</v>
          </cell>
          <cell r="AT51">
            <v>32.607940668897356</v>
          </cell>
          <cell r="AU51">
            <v>33.474412375332179</v>
          </cell>
          <cell r="AV51">
            <v>16.400000000000002</v>
          </cell>
          <cell r="AX51">
            <v>28834.728901999999</v>
          </cell>
          <cell r="AY51">
            <v>28465.809329999996</v>
          </cell>
        </row>
        <row r="52">
          <cell r="C52">
            <v>1256.7024128686328</v>
          </cell>
          <cell r="D52">
            <v>1214.6112600536194</v>
          </cell>
          <cell r="E52">
            <v>858.56237693880075</v>
          </cell>
          <cell r="F52">
            <v>1256.7024128686328</v>
          </cell>
          <cell r="G52">
            <v>1214.6112600536194</v>
          </cell>
          <cell r="H52">
            <v>858.56237693880075</v>
          </cell>
          <cell r="J52">
            <v>924.68847184986589</v>
          </cell>
          <cell r="K52">
            <v>892.14369973190344</v>
          </cell>
          <cell r="L52">
            <v>436.87519607034284</v>
          </cell>
          <cell r="M52">
            <v>924.68847184986589</v>
          </cell>
          <cell r="N52">
            <v>892.14369973190344</v>
          </cell>
          <cell r="O52">
            <v>436.87519607034284</v>
          </cell>
          <cell r="Q52">
            <v>1733.4640737265418</v>
          </cell>
          <cell r="R52">
            <v>1712.6944959785521</v>
          </cell>
          <cell r="S52">
            <v>1583.3346789038505</v>
          </cell>
          <cell r="T52">
            <v>0</v>
          </cell>
          <cell r="U52">
            <v>0</v>
          </cell>
          <cell r="V52">
            <v>0</v>
          </cell>
          <cell r="W52">
            <v>699.16407372654157</v>
          </cell>
          <cell r="X52">
            <v>691.59449597855223</v>
          </cell>
          <cell r="Y52">
            <v>646.1166789038507</v>
          </cell>
          <cell r="Z52">
            <v>1034.3</v>
          </cell>
          <cell r="AA52">
            <v>1021.1</v>
          </cell>
          <cell r="AB52">
            <v>937.21800000000007</v>
          </cell>
          <cell r="AD52">
            <v>3189.1</v>
          </cell>
          <cell r="AE52">
            <v>3081.2999999999997</v>
          </cell>
          <cell r="AF52">
            <v>2436.652</v>
          </cell>
          <cell r="AG52">
            <v>3189.1</v>
          </cell>
          <cell r="AH52">
            <v>3081.2999999999997</v>
          </cell>
          <cell r="AI52">
            <v>2436.652</v>
          </cell>
          <cell r="AK52">
            <v>1332.7729305549606</v>
          </cell>
          <cell r="AL52">
            <v>1292.8830682359244</v>
          </cell>
          <cell r="AM52">
            <v>921.51376144103199</v>
          </cell>
          <cell r="AN52">
            <v>343.12287385254683</v>
          </cell>
          <cell r="AO52">
            <v>318.10195988203753</v>
          </cell>
          <cell r="AP52">
            <v>16.21976144103207</v>
          </cell>
          <cell r="AQ52">
            <v>446.35198400000002</v>
          </cell>
          <cell r="AR52">
            <v>439.11193299999996</v>
          </cell>
          <cell r="AS52">
            <v>404.7</v>
          </cell>
          <cell r="AT52">
            <v>543.29807270241383</v>
          </cell>
          <cell r="AU52">
            <v>535.66917535388666</v>
          </cell>
          <cell r="AV52">
            <v>500.59399999999999</v>
          </cell>
          <cell r="AX52">
            <v>8436.7278890000016</v>
          </cell>
          <cell r="AY52">
            <v>8193.6325239999987</v>
          </cell>
        </row>
        <row r="53">
          <cell r="C53">
            <v>0</v>
          </cell>
          <cell r="D53">
            <v>0</v>
          </cell>
          <cell r="E53">
            <v>91.510319704277578</v>
          </cell>
          <cell r="F53">
            <v>0</v>
          </cell>
          <cell r="G53">
            <v>0</v>
          </cell>
          <cell r="H53">
            <v>91.510319704277578</v>
          </cell>
          <cell r="J53">
            <v>0</v>
          </cell>
          <cell r="K53">
            <v>0</v>
          </cell>
          <cell r="L53">
            <v>199.92329672391264</v>
          </cell>
          <cell r="M53">
            <v>0</v>
          </cell>
          <cell r="N53">
            <v>0</v>
          </cell>
          <cell r="O53">
            <v>199.92329672391264</v>
          </cell>
          <cell r="Q53">
            <v>0</v>
          </cell>
          <cell r="R53">
            <v>0</v>
          </cell>
          <cell r="S53">
            <v>2.0894104196644263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2.0134104196644262</v>
          </cell>
          <cell r="Z53">
            <v>0</v>
          </cell>
          <cell r="AA53">
            <v>0</v>
          </cell>
          <cell r="AB53">
            <v>7.5999999999999998E-2</v>
          </cell>
          <cell r="AD53">
            <v>0</v>
          </cell>
          <cell r="AE53">
            <v>0</v>
          </cell>
          <cell r="AF53">
            <v>10.048999999999999</v>
          </cell>
          <cell r="AG53">
            <v>0</v>
          </cell>
          <cell r="AH53">
            <v>0</v>
          </cell>
          <cell r="AI53">
            <v>10.048999999999999</v>
          </cell>
          <cell r="AK53">
            <v>0</v>
          </cell>
          <cell r="AL53">
            <v>0</v>
          </cell>
          <cell r="AM53">
            <v>142.44191671628539</v>
          </cell>
          <cell r="AN53">
            <v>0</v>
          </cell>
          <cell r="AO53">
            <v>0</v>
          </cell>
          <cell r="AP53">
            <v>142.44191671628539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>
            <v>0</v>
          </cell>
          <cell r="AY53">
            <v>0</v>
          </cell>
        </row>
        <row r="54">
          <cell r="C54">
            <v>1256.7024128686328</v>
          </cell>
          <cell r="D54">
            <v>1214.6112600536194</v>
          </cell>
          <cell r="E54">
            <v>950.0726966430783</v>
          </cell>
          <cell r="F54">
            <v>1256.7024128686328</v>
          </cell>
          <cell r="G54">
            <v>1214.6112600536194</v>
          </cell>
          <cell r="H54">
            <v>950.0726966430783</v>
          </cell>
          <cell r="J54">
            <v>924.68847184986589</v>
          </cell>
          <cell r="K54">
            <v>892.14369973190344</v>
          </cell>
          <cell r="L54">
            <v>636.79849279425537</v>
          </cell>
          <cell r="M54">
            <v>924.68847184986589</v>
          </cell>
          <cell r="N54">
            <v>892.14369973190344</v>
          </cell>
          <cell r="O54">
            <v>636.79849279425537</v>
          </cell>
          <cell r="Q54">
            <v>1733.4640737265418</v>
          </cell>
          <cell r="R54">
            <v>1712.6944959785521</v>
          </cell>
          <cell r="S54">
            <v>1585.4240893235151</v>
          </cell>
          <cell r="T54">
            <v>0</v>
          </cell>
          <cell r="U54">
            <v>0</v>
          </cell>
          <cell r="V54">
            <v>0</v>
          </cell>
          <cell r="W54">
            <v>699.16407372654157</v>
          </cell>
          <cell r="X54">
            <v>691.59449597855223</v>
          </cell>
          <cell r="Y54">
            <v>648.13008932351511</v>
          </cell>
          <cell r="Z54">
            <v>1034.3</v>
          </cell>
          <cell r="AA54">
            <v>1021.1</v>
          </cell>
          <cell r="AB54">
            <v>937.29399999999998</v>
          </cell>
          <cell r="AD54">
            <v>3189.1</v>
          </cell>
          <cell r="AE54">
            <v>3081.2999999999997</v>
          </cell>
          <cell r="AF54">
            <v>2446.701</v>
          </cell>
          <cell r="AG54">
            <v>3189.1</v>
          </cell>
          <cell r="AH54">
            <v>3081.2999999999997</v>
          </cell>
          <cell r="AI54">
            <v>2446.701</v>
          </cell>
          <cell r="AK54">
            <v>1332.7729305549606</v>
          </cell>
          <cell r="AL54">
            <v>1292.8830682359244</v>
          </cell>
          <cell r="AM54">
            <v>1063.9556781573174</v>
          </cell>
          <cell r="AN54">
            <v>343.12287385254683</v>
          </cell>
          <cell r="AO54">
            <v>318.10195988203753</v>
          </cell>
          <cell r="AP54">
            <v>158.66167815731745</v>
          </cell>
          <cell r="AQ54">
            <v>446.35198400000002</v>
          </cell>
          <cell r="AR54">
            <v>439.11193299999996</v>
          </cell>
          <cell r="AS54">
            <v>404.7</v>
          </cell>
          <cell r="AT54">
            <v>543.29807270241383</v>
          </cell>
          <cell r="AU54">
            <v>535.66917535388666</v>
          </cell>
          <cell r="AV54">
            <v>500.59399999999999</v>
          </cell>
          <cell r="AX54">
            <v>8436.7278890000016</v>
          </cell>
          <cell r="AY54">
            <v>8193.6325239999987</v>
          </cell>
        </row>
        <row r="55">
          <cell r="C55">
            <v>15872.439678284183</v>
          </cell>
          <cell r="D55">
            <v>15659.262734584452</v>
          </cell>
          <cell r="E55">
            <v>14359.183115064568</v>
          </cell>
          <cell r="F55">
            <v>15872.439678284183</v>
          </cell>
          <cell r="G55">
            <v>15659.262734584452</v>
          </cell>
          <cell r="H55">
            <v>14359.183115064568</v>
          </cell>
          <cell r="J55">
            <v>6464.3903485254696</v>
          </cell>
          <cell r="K55">
            <v>6296.8407506702415</v>
          </cell>
          <cell r="L55">
            <v>4718.8456240650867</v>
          </cell>
          <cell r="M55">
            <v>6464.3903485254696</v>
          </cell>
          <cell r="N55">
            <v>6296.8407506702415</v>
          </cell>
          <cell r="O55">
            <v>4718.8456240650867</v>
          </cell>
          <cell r="Q55">
            <v>3982.2207895442361</v>
          </cell>
          <cell r="R55">
            <v>3925.3083833780165</v>
          </cell>
          <cell r="S55">
            <v>3661.3024870928239</v>
          </cell>
          <cell r="T55">
            <v>1855.5072788203752</v>
          </cell>
          <cell r="U55">
            <v>1851.2021823056298</v>
          </cell>
          <cell r="V55">
            <v>1855.7670214214702</v>
          </cell>
          <cell r="W55">
            <v>1088.0135107238607</v>
          </cell>
          <cell r="X55">
            <v>1048.6062010723861</v>
          </cell>
          <cell r="Y55">
            <v>864.17345243135344</v>
          </cell>
          <cell r="Z55">
            <v>1038.7</v>
          </cell>
          <cell r="AA55">
            <v>1025.5</v>
          </cell>
          <cell r="AB55">
            <v>941.36201324000001</v>
          </cell>
          <cell r="AD55">
            <v>9508.8000000000011</v>
          </cell>
          <cell r="AE55">
            <v>9373.7999999999993</v>
          </cell>
          <cell r="AF55">
            <v>8632.4752477799993</v>
          </cell>
          <cell r="AG55">
            <v>9508.8000000000011</v>
          </cell>
          <cell r="AH55">
            <v>9373.7999999999993</v>
          </cell>
          <cell r="AI55">
            <v>8632.4752477799993</v>
          </cell>
          <cell r="AK55">
            <v>1443.6059746461099</v>
          </cell>
          <cell r="AL55">
            <v>1404.2299853672887</v>
          </cell>
          <cell r="AM55">
            <v>1158.4898594484487</v>
          </cell>
          <cell r="AN55">
            <v>405.86155027479884</v>
          </cell>
          <cell r="AO55">
            <v>380.56904963806971</v>
          </cell>
          <cell r="AP55">
            <v>221.79585944844877</v>
          </cell>
          <cell r="AQ55">
            <v>461.83841100000001</v>
          </cell>
          <cell r="AR55">
            <v>454.51734799999997</v>
          </cell>
          <cell r="AS55">
            <v>419.7</v>
          </cell>
          <cell r="AT55">
            <v>575.90601337131125</v>
          </cell>
          <cell r="AU55">
            <v>569.14358772921878</v>
          </cell>
          <cell r="AV55">
            <v>516.99400000000003</v>
          </cell>
          <cell r="AX55">
            <v>37271.456791000004</v>
          </cell>
          <cell r="AY55">
            <v>36659.441853999997</v>
          </cell>
        </row>
        <row r="58">
          <cell r="AX58">
            <v>2382.9210785021173</v>
          </cell>
          <cell r="AY58">
            <v>2018.0351584833509</v>
          </cell>
        </row>
        <row r="59">
          <cell r="AX59">
            <v>0</v>
          </cell>
        </row>
        <row r="60">
          <cell r="AX60">
            <v>364.88592001876668</v>
          </cell>
          <cell r="AY60">
            <v>0</v>
          </cell>
        </row>
        <row r="62">
          <cell r="AX62">
            <v>9.1152895541215251E-2</v>
          </cell>
          <cell r="AY62">
            <v>7.7201021157917202E-2</v>
          </cell>
        </row>
        <row r="63">
          <cell r="AX63">
            <v>0.15626210664208329</v>
          </cell>
          <cell r="AY63">
            <v>0.1544020423158344</v>
          </cell>
        </row>
        <row r="64">
          <cell r="AX64">
            <v>0</v>
          </cell>
        </row>
        <row r="65">
          <cell r="AX65">
            <v>1.2951969139706865E-2</v>
          </cell>
        </row>
        <row r="67">
          <cell r="AX67">
            <v>3.266666666666667E-2</v>
          </cell>
        </row>
        <row r="68">
          <cell r="AX68">
            <v>5.6000000000000001E-2</v>
          </cell>
        </row>
        <row r="71">
          <cell r="AX71">
            <v>3112.9123993958979</v>
          </cell>
          <cell r="AY71">
            <v>2636.1479604723049</v>
          </cell>
        </row>
        <row r="72">
          <cell r="AX72">
            <v>0</v>
          </cell>
        </row>
        <row r="73">
          <cell r="AX73">
            <v>476.76443892359288</v>
          </cell>
          <cell r="AY73">
            <v>0</v>
          </cell>
        </row>
        <row r="75">
          <cell r="AX75">
            <v>9.3382943230032503E-2</v>
          </cell>
          <cell r="AY75">
            <v>7.9241442401256135E-2</v>
          </cell>
        </row>
        <row r="76">
          <cell r="AX76">
            <v>0.16008504553719857</v>
          </cell>
          <cell r="AY76">
            <v>0.15848288480251227</v>
          </cell>
        </row>
        <row r="77">
          <cell r="AX77">
            <v>0</v>
          </cell>
        </row>
        <row r="78">
          <cell r="AX78">
            <v>1.3103185508992699E-2</v>
          </cell>
        </row>
        <row r="84">
          <cell r="AX84" t="str">
            <v>Total</v>
          </cell>
          <cell r="AY84" t="str">
            <v>Total</v>
          </cell>
        </row>
        <row r="85">
          <cell r="AX85" t="str">
            <v>31-07-07</v>
          </cell>
          <cell r="AY85" t="str">
            <v>30-06-07</v>
          </cell>
        </row>
        <row r="86">
          <cell r="AX86">
            <v>0</v>
          </cell>
          <cell r="AY86">
            <v>0</v>
          </cell>
        </row>
        <row r="87">
          <cell r="AX87">
            <v>0</v>
          </cell>
          <cell r="AY87">
            <v>0</v>
          </cell>
        </row>
        <row r="88">
          <cell r="AX88">
            <v>0.11325716757284802</v>
          </cell>
          <cell r="AY88">
            <v>9.5923805068443932E-2</v>
          </cell>
        </row>
        <row r="89">
          <cell r="AX89">
            <v>0</v>
          </cell>
          <cell r="AY89">
            <v>0</v>
          </cell>
        </row>
        <row r="90">
          <cell r="AX90">
            <v>9.1152895541215251E-2</v>
          </cell>
          <cell r="AY90">
            <v>7.7201021157917202E-2</v>
          </cell>
        </row>
        <row r="91">
          <cell r="AX91">
            <v>0.10473311065843463</v>
          </cell>
          <cell r="AY91">
            <v>8.9524396040908449E-2</v>
          </cell>
        </row>
        <row r="92">
          <cell r="AX92">
            <v>0</v>
          </cell>
          <cell r="AY92">
            <v>0</v>
          </cell>
        </row>
        <row r="93">
          <cell r="AX93">
            <v>0.10148788391778267</v>
          </cell>
          <cell r="AY93">
            <v>8.6724886549146757E-2</v>
          </cell>
        </row>
        <row r="94">
          <cell r="AX94">
            <v>9.3382943230032503E-2</v>
          </cell>
          <cell r="AY94">
            <v>7.9241442401256135E-2</v>
          </cell>
        </row>
      </sheetData>
      <sheetData sheetId="9" refreshError="1">
        <row r="1">
          <cell r="A1" t="str">
            <v>Life Insurance and Pensions</v>
          </cell>
        </row>
        <row r="3">
          <cell r="B3" t="str">
            <v xml:space="preserve">        Nordea Pension</v>
          </cell>
        </row>
        <row r="4">
          <cell r="A4" t="str">
            <v>DKKm</v>
          </cell>
          <cell r="B4" t="str">
            <v>Aktiver</v>
          </cell>
          <cell r="D4" t="str">
            <v>Afkast å-t-d</v>
          </cell>
          <cell r="F4" t="str">
            <v>Benchmark</v>
          </cell>
        </row>
        <row r="5">
          <cell r="B5" t="str">
            <v>31-12-06</v>
          </cell>
          <cell r="C5" t="str">
            <v>31-07-07</v>
          </cell>
          <cell r="D5" t="str">
            <v>DKKm</v>
          </cell>
          <cell r="E5" t="str">
            <v>pct.</v>
          </cell>
          <cell r="F5" t="str">
            <v xml:space="preserve"> pct.</v>
          </cell>
        </row>
        <row r="6">
          <cell r="A6" t="str">
            <v>Danmark</v>
          </cell>
        </row>
        <row r="7">
          <cell r="A7" t="str">
            <v>Aktier</v>
          </cell>
          <cell r="B7">
            <v>21473.5</v>
          </cell>
          <cell r="C7">
            <v>0</v>
          </cell>
          <cell r="D7">
            <v>0</v>
          </cell>
          <cell r="E7">
            <v>0</v>
          </cell>
          <cell r="F7">
            <v>-1.59</v>
          </cell>
        </row>
        <row r="8">
          <cell r="A8" t="str">
            <v>- Private Equity Funds</v>
          </cell>
          <cell r="B8">
            <v>4752.6000000000004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- Hedge Funds</v>
          </cell>
          <cell r="B9">
            <v>3099.8</v>
          </cell>
          <cell r="C9">
            <v>0</v>
          </cell>
          <cell r="D9">
            <v>0</v>
          </cell>
          <cell r="E9">
            <v>0</v>
          </cell>
        </row>
        <row r="10">
          <cell r="A10" t="str">
            <v>- High Yield Bond Funds</v>
          </cell>
          <cell r="B10">
            <v>643.70000000000005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- CDO</v>
          </cell>
          <cell r="B11">
            <v>470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- Other equities, unlisted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Alternative investeringer</v>
          </cell>
          <cell r="B13">
            <v>9707.1</v>
          </cell>
          <cell r="C13">
            <v>0</v>
          </cell>
          <cell r="D13">
            <v>0</v>
          </cell>
          <cell r="E13">
            <v>0</v>
          </cell>
          <cell r="F13">
            <v>0.12767315671879986</v>
          </cell>
        </row>
        <row r="14">
          <cell r="A14" t="str">
            <v>Obligationer,likv.,m.v.</v>
          </cell>
          <cell r="B14">
            <v>56632.7</v>
          </cell>
          <cell r="C14">
            <v>109033.4</v>
          </cell>
          <cell r="D14">
            <v>9060.2097009999998</v>
          </cell>
          <cell r="E14">
            <v>11.570713826538432</v>
          </cell>
          <cell r="F14">
            <v>1.5137256942324486</v>
          </cell>
        </row>
        <row r="15">
          <cell r="A15" t="str">
            <v>Ejendomme</v>
          </cell>
          <cell r="B15">
            <v>12160.2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I alt (eksl. Unit Link)</v>
          </cell>
          <cell r="B16">
            <v>99973.5</v>
          </cell>
          <cell r="C16">
            <v>109033.4</v>
          </cell>
          <cell r="D16">
            <v>9060.2097009999998</v>
          </cell>
          <cell r="E16">
            <v>9.0626253302331516</v>
          </cell>
          <cell r="F16">
            <v>1.1199999999999999</v>
          </cell>
        </row>
        <row r="17">
          <cell r="A17" t="str">
            <v>Unit Link Nordea Funds</v>
          </cell>
          <cell r="B17">
            <v>6401.1319999999996</v>
          </cell>
          <cell r="C17">
            <v>9375</v>
          </cell>
          <cell r="D17">
            <v>686.79798400000004</v>
          </cell>
          <cell r="E17">
            <v>9.1030920685002101</v>
          </cell>
        </row>
        <row r="18">
          <cell r="A18" t="str">
            <v>Unit link Other Funds</v>
          </cell>
          <cell r="B18">
            <v>682.26800000000003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Unit link Total</v>
          </cell>
          <cell r="B19">
            <v>7083.4</v>
          </cell>
          <cell r="C19">
            <v>9375</v>
          </cell>
          <cell r="D19">
            <v>686.79798400000004</v>
          </cell>
          <cell r="E19">
            <v>8.7092989450691949</v>
          </cell>
        </row>
        <row r="20">
          <cell r="A20" t="str">
            <v>I alt (inkl. Unit Link)</v>
          </cell>
          <cell r="B20">
            <v>107056.9</v>
          </cell>
          <cell r="C20">
            <v>118408.4</v>
          </cell>
          <cell r="D20">
            <v>9747.0076850000005</v>
          </cell>
          <cell r="E20">
            <v>9.0367929213597247</v>
          </cell>
        </row>
        <row r="22">
          <cell r="A22" t="str">
            <v>Norge</v>
          </cell>
        </row>
        <row r="23">
          <cell r="A23" t="str">
            <v>Aktier</v>
          </cell>
          <cell r="B23">
            <v>5990.2888043711027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- Private Equity Funds</v>
          </cell>
          <cell r="B24">
            <v>412.24120951327427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- Hedge Funds</v>
          </cell>
          <cell r="B25">
            <v>295.10307141779373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- High Yield Bond Funds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- CDO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</row>
        <row r="28">
          <cell r="A28" t="str">
            <v>- Other equities, unlisted</v>
          </cell>
          <cell r="B28">
            <v>34.231945761089797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Alternative investeringer</v>
          </cell>
          <cell r="B29">
            <v>741.57622669215777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Obligationer,likv.,m.v.</v>
          </cell>
          <cell r="B30">
            <v>18196.262790298024</v>
          </cell>
          <cell r="C30">
            <v>41326.175999999999</v>
          </cell>
          <cell r="D30">
            <v>3111.875201557998</v>
          </cell>
          <cell r="E30">
            <v>11.032951999008752</v>
          </cell>
          <cell r="F30">
            <v>0</v>
          </cell>
        </row>
        <row r="31">
          <cell r="A31" t="str">
            <v>Ejendomme</v>
          </cell>
          <cell r="B31">
            <v>5506.1460524267768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I alt (eksl. Unit Link)</v>
          </cell>
          <cell r="B32">
            <v>30434.273873788061</v>
          </cell>
          <cell r="C32">
            <v>41326.175999999999</v>
          </cell>
          <cell r="D32">
            <v>3111.875201557998</v>
          </cell>
          <cell r="E32">
            <v>9.0661028766175509</v>
          </cell>
          <cell r="F32">
            <v>0</v>
          </cell>
        </row>
        <row r="33">
          <cell r="A33" t="str">
            <v>Unit Link Nordea Funds</v>
          </cell>
          <cell r="B33">
            <v>3257.1841868298907</v>
          </cell>
          <cell r="C33">
            <v>6898.1760000000004</v>
          </cell>
          <cell r="D33">
            <v>660.50946613439999</v>
          </cell>
          <cell r="E33">
            <v>13.913003701990128</v>
          </cell>
        </row>
        <row r="34">
          <cell r="A34" t="str">
            <v>Unit link Other Funds</v>
          </cell>
          <cell r="B34">
            <v>1490.556127986672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Unit link Total</v>
          </cell>
          <cell r="B35">
            <v>4747.7403148165622</v>
          </cell>
          <cell r="C35">
            <v>6898.1760000000004</v>
          </cell>
          <cell r="D35">
            <v>660.50946613439999</v>
          </cell>
          <cell r="E35">
            <v>12.025216275237659</v>
          </cell>
        </row>
        <row r="36">
          <cell r="A36" t="str">
            <v>I alt (inkl. Unit Link)</v>
          </cell>
          <cell r="B36">
            <v>35182.014188604626</v>
          </cell>
          <cell r="C36">
            <v>48224.351999999999</v>
          </cell>
          <cell r="D36">
            <v>3772.3846676923981</v>
          </cell>
          <cell r="E36">
            <v>9.4743088205422801</v>
          </cell>
        </row>
        <row r="38">
          <cell r="A38" t="str">
            <v>Sverige</v>
          </cell>
        </row>
        <row r="39">
          <cell r="A39" t="str">
            <v>Aktier</v>
          </cell>
          <cell r="B39">
            <v>1686.7051301808119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- Private Equity Funds</v>
          </cell>
          <cell r="B40">
            <v>79.262769198227886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- Hedge Funds</v>
          </cell>
          <cell r="B41">
            <v>47.095776495513135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- High Yield Bond Funds</v>
          </cell>
          <cell r="B42">
            <v>14.433906981987388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- CDO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- Other equities, unlisted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Alternative investeringer</v>
          </cell>
          <cell r="B45">
            <v>140.79245267572841</v>
          </cell>
          <cell r="C45">
            <v>0</v>
          </cell>
          <cell r="D45">
            <v>0</v>
          </cell>
          <cell r="E45">
            <v>0</v>
          </cell>
          <cell r="F45">
            <v>0.2</v>
          </cell>
        </row>
        <row r="46">
          <cell r="A46" t="str">
            <v>Obligationer,likv.,m.v.</v>
          </cell>
          <cell r="B46">
            <v>12970.698409192477</v>
          </cell>
          <cell r="C46">
            <v>16775.7251</v>
          </cell>
          <cell r="D46">
            <v>1148.3996199999997</v>
          </cell>
          <cell r="E46">
            <v>8.0313214958463828</v>
          </cell>
          <cell r="F46">
            <v>0</v>
          </cell>
        </row>
        <row r="47">
          <cell r="A47" t="str">
            <v>Ejendomme</v>
          </cell>
          <cell r="B47">
            <v>678.80602549574974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I alt (eksl. Unit Link)</v>
          </cell>
          <cell r="B48">
            <v>15477.002017544766</v>
          </cell>
          <cell r="C48">
            <v>16775.7251</v>
          </cell>
          <cell r="D48">
            <v>1148.3996199999997</v>
          </cell>
          <cell r="E48">
            <v>7.3841790669844833</v>
          </cell>
          <cell r="F48">
            <v>0</v>
          </cell>
        </row>
        <row r="49">
          <cell r="A49" t="str">
            <v>Unit Link Nordea Funds</v>
          </cell>
          <cell r="B49">
            <v>11804.773365422705</v>
          </cell>
          <cell r="C49">
            <v>12931.64199</v>
          </cell>
          <cell r="D49">
            <v>1155.7750985079999</v>
          </cell>
          <cell r="E49">
            <v>9.8027456923616345</v>
          </cell>
        </row>
        <row r="50">
          <cell r="A50" t="str">
            <v>Unit link Other Funds</v>
          </cell>
          <cell r="B50">
            <v>15.577891901266883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Unit link Total</v>
          </cell>
          <cell r="B51">
            <v>11820.351257323971</v>
          </cell>
          <cell r="C51">
            <v>12931.64199</v>
          </cell>
          <cell r="D51">
            <v>1155.7750985079999</v>
          </cell>
          <cell r="E51">
            <v>9.796274057298417</v>
          </cell>
        </row>
        <row r="52">
          <cell r="A52" t="str">
            <v>I alt (inkl. Unit Link)</v>
          </cell>
          <cell r="B52">
            <v>27297.353274868736</v>
          </cell>
          <cell r="C52">
            <v>29707.36709</v>
          </cell>
          <cell r="D52">
            <v>2304.1747185079994</v>
          </cell>
          <cell r="E52">
            <v>8.4246864132014299</v>
          </cell>
        </row>
        <row r="54">
          <cell r="A54" t="str">
            <v>Finland</v>
          </cell>
        </row>
        <row r="55">
          <cell r="A55" t="str">
            <v>Aktier</v>
          </cell>
          <cell r="B55">
            <v>6997.1844270514503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- Private Equity Funds</v>
          </cell>
          <cell r="B56">
            <v>1925.6642832032435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- Hedge Funds</v>
          </cell>
          <cell r="B57">
            <v>3691.9626736533924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- High Yield Bond Funds</v>
          </cell>
          <cell r="B58">
            <v>94.548338254362406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- CDO</v>
          </cell>
          <cell r="B59">
            <v>1049.1184476377509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- Other equities, unlisted</v>
          </cell>
          <cell r="B60">
            <v>126.68187787854032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>Alternative investeringer</v>
          </cell>
          <cell r="B61">
            <v>6887.9756206272905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Obligationer,likv.,m.v.</v>
          </cell>
          <cell r="B62">
            <v>28085.53214799974</v>
          </cell>
          <cell r="C62">
            <v>47144.962</v>
          </cell>
          <cell r="D62">
            <v>4396.5482168977996</v>
          </cell>
          <cell r="E62">
            <v>12.413675841733259</v>
          </cell>
          <cell r="F62">
            <v>0</v>
          </cell>
        </row>
        <row r="63">
          <cell r="A63" t="str">
            <v>Ejendomme</v>
          </cell>
          <cell r="B63">
            <v>4148.2137170399992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I alt (eksl. Unit Link)</v>
          </cell>
          <cell r="B64">
            <v>46118.905912718481</v>
          </cell>
          <cell r="C64">
            <v>47144.962</v>
          </cell>
          <cell r="D64">
            <v>4396.5482168977996</v>
          </cell>
          <cell r="E64">
            <v>9.8946344549301504</v>
          </cell>
          <cell r="F64">
            <v>0</v>
          </cell>
        </row>
        <row r="65">
          <cell r="A65" t="str">
            <v>Unit Link Nordea Funds</v>
          </cell>
          <cell r="B65">
            <v>18166.80011728</v>
          </cell>
          <cell r="C65">
            <v>23790.685999999998</v>
          </cell>
          <cell r="D65">
            <v>2037.7753912952003</v>
          </cell>
          <cell r="E65">
            <v>10.209369528165233</v>
          </cell>
        </row>
        <row r="66">
          <cell r="A66" t="str">
            <v>Unit link Other Funds</v>
          </cell>
          <cell r="B66">
            <v>74.921726359999994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Unit link Total</v>
          </cell>
          <cell r="B67">
            <v>18241.72184364</v>
          </cell>
          <cell r="C67">
            <v>23790.685999999998</v>
          </cell>
          <cell r="D67">
            <v>2037.7753912952003</v>
          </cell>
          <cell r="E67">
            <v>10.190244372033128</v>
          </cell>
        </row>
        <row r="68">
          <cell r="A68" t="str">
            <v>I alt (inkl. Unit Link)</v>
          </cell>
          <cell r="B68">
            <v>64360.627756358481</v>
          </cell>
          <cell r="C68">
            <v>70935.648000000001</v>
          </cell>
          <cell r="D68">
            <v>6434.3236081929999</v>
          </cell>
          <cell r="E68">
            <v>9.9863823276475188</v>
          </cell>
        </row>
        <row r="70">
          <cell r="A70" t="str">
            <v>Andre selskaber 1)</v>
          </cell>
        </row>
        <row r="71">
          <cell r="A71" t="str">
            <v>Aktier</v>
          </cell>
          <cell r="B71">
            <v>4.5462406262300226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- Private Equity Funds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- Hedge Funds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- High Yield Bond Funds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</row>
        <row r="75">
          <cell r="A75" t="str">
            <v>- CDO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- Other equities, unlisted</v>
          </cell>
          <cell r="B76">
            <v>1.9470489919565442E-35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Alternative investeringer</v>
          </cell>
          <cell r="B77">
            <v>1.9470489919565442E-35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Obligationer,likv.,m.v.</v>
          </cell>
          <cell r="B78">
            <v>699.83886673492111</v>
          </cell>
          <cell r="C78">
            <v>826.81450891997417</v>
          </cell>
          <cell r="D78">
            <v>59.558506169999994</v>
          </cell>
          <cell r="E78">
            <v>8.1192440119310501</v>
          </cell>
          <cell r="F78">
            <v>8.1158868402404245</v>
          </cell>
        </row>
        <row r="79">
          <cell r="A79" t="str">
            <v>Ejendomme</v>
          </cell>
          <cell r="B79">
            <v>0.42771604025906196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I alt (eksl. Unit Link)</v>
          </cell>
          <cell r="B80">
            <v>704.81282340141013</v>
          </cell>
          <cell r="C80">
            <v>826.81450891997417</v>
          </cell>
          <cell r="D80">
            <v>59.558506169999994</v>
          </cell>
          <cell r="E80">
            <v>8.0918099903944487</v>
          </cell>
          <cell r="F80">
            <v>8.0918099903944487</v>
          </cell>
        </row>
        <row r="81">
          <cell r="A81" t="str">
            <v>Unit Link Nordea Funds</v>
          </cell>
          <cell r="B81">
            <v>6870.4748603502157</v>
          </cell>
          <cell r="C81">
            <v>9942.486061940006</v>
          </cell>
          <cell r="D81">
            <v>904.87731393000013</v>
          </cell>
          <cell r="E81">
            <v>11.376320821628788</v>
          </cell>
        </row>
        <row r="82">
          <cell r="A82" t="str">
            <v>Unit link Other Funds</v>
          </cell>
          <cell r="B82">
            <v>1061.9956519466059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Unit link Total</v>
          </cell>
          <cell r="B83">
            <v>7932.4705122968217</v>
          </cell>
          <cell r="C83">
            <v>9942.486061940006</v>
          </cell>
          <cell r="D83">
            <v>904.87731393000013</v>
          </cell>
          <cell r="E83">
            <v>10.664385240044416</v>
          </cell>
        </row>
        <row r="84">
          <cell r="A84" t="str">
            <v>I alt (inkl. Unit Link)</v>
          </cell>
          <cell r="B84">
            <v>8637.2833356982319</v>
          </cell>
          <cell r="C84">
            <v>10769.300570859979</v>
          </cell>
          <cell r="D84">
            <v>964.43582010000011</v>
          </cell>
          <cell r="E84">
            <v>10.459039972769448</v>
          </cell>
        </row>
        <row r="86">
          <cell r="A86" t="str">
            <v>I alt</v>
          </cell>
        </row>
        <row r="87">
          <cell r="A87" t="str">
            <v>Aktier</v>
          </cell>
          <cell r="B87">
            <v>36152.224602229595</v>
          </cell>
          <cell r="C87">
            <v>0</v>
          </cell>
          <cell r="D87">
            <v>0</v>
          </cell>
          <cell r="E87">
            <v>0</v>
          </cell>
          <cell r="F87">
            <v>-0.93998079473697826</v>
          </cell>
        </row>
        <row r="88">
          <cell r="A88" t="str">
            <v>- Private Equity Funds</v>
          </cell>
          <cell r="B88">
            <v>7169.7682619147454</v>
          </cell>
          <cell r="C88">
            <v>0</v>
          </cell>
          <cell r="D88">
            <v>0</v>
          </cell>
          <cell r="E88">
            <v>0</v>
          </cell>
        </row>
        <row r="89">
          <cell r="A89" t="str">
            <v>- Hedge Funds</v>
          </cell>
          <cell r="B89">
            <v>7133.9615215667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- High Yield Bond Funds</v>
          </cell>
          <cell r="B90">
            <v>752.6822452363499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- CDO</v>
          </cell>
          <cell r="B91">
            <v>1519.1184476377509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- Other equities, unlisted</v>
          </cell>
          <cell r="B92">
            <v>160.91382363963012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Alternative investeringer</v>
          </cell>
          <cell r="B93">
            <v>17477.444299995179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Obligationer,likv.,m.v.</v>
          </cell>
          <cell r="B94">
            <v>116585.03221422515</v>
          </cell>
          <cell r="C94">
            <v>215107.07760891999</v>
          </cell>
          <cell r="D94">
            <v>17776.591245625797</v>
          </cell>
          <cell r="E94">
            <v>11.325716757284802</v>
          </cell>
          <cell r="F94">
            <v>0.38045521223874373</v>
          </cell>
        </row>
        <row r="95">
          <cell r="A95" t="str">
            <v>Ejendomme</v>
          </cell>
          <cell r="B95">
            <v>22493.793511002787</v>
          </cell>
          <cell r="C95">
            <v>0</v>
          </cell>
          <cell r="D95">
            <v>0</v>
          </cell>
          <cell r="E95">
            <v>0</v>
          </cell>
          <cell r="F95" t="e">
            <v>#DIV/0!</v>
          </cell>
        </row>
        <row r="96">
          <cell r="A96" t="str">
            <v>I alt (eksl. Unit Link)</v>
          </cell>
          <cell r="B96">
            <v>192708.49462745272</v>
          </cell>
          <cell r="C96">
            <v>215107.07760891999</v>
          </cell>
          <cell r="D96">
            <v>17776.591245625797</v>
          </cell>
          <cell r="E96">
            <v>9.1152895541215244</v>
          </cell>
          <cell r="F96">
            <v>1.6702214326473779</v>
          </cell>
        </row>
        <row r="97">
          <cell r="A97" t="str">
            <v>Unit Link Nordea Funds</v>
          </cell>
          <cell r="B97">
            <v>46500.364529882812</v>
          </cell>
          <cell r="C97">
            <v>62937.990051940003</v>
          </cell>
          <cell r="D97">
            <v>5445.7352538676005</v>
          </cell>
          <cell r="E97">
            <v>10.473311065843463</v>
          </cell>
        </row>
        <row r="98">
          <cell r="A98" t="str">
            <v>Unit link Other Funds</v>
          </cell>
          <cell r="B98">
            <v>3325.3193981945446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Unit link Total</v>
          </cell>
          <cell r="B99">
            <v>49825.683928077357</v>
          </cell>
          <cell r="C99">
            <v>62937.990051940003</v>
          </cell>
          <cell r="D99">
            <v>5445.7352538676005</v>
          </cell>
          <cell r="E99">
            <v>10.148788391778266</v>
          </cell>
        </row>
        <row r="100">
          <cell r="A100" t="str">
            <v>I alt (inkl. Unit Link)</v>
          </cell>
          <cell r="B100">
            <v>242534.17855553009</v>
          </cell>
          <cell r="C100">
            <v>278045.06766086002</v>
          </cell>
          <cell r="D100">
            <v>23222.3264994934</v>
          </cell>
          <cell r="E100">
            <v>9.3382943230032502</v>
          </cell>
        </row>
        <row r="102">
          <cell r="A102" t="str">
            <v>1) Polen, Luxembourg og Isle of Man</v>
          </cell>
        </row>
      </sheetData>
      <sheetData sheetId="10" refreshError="1"/>
      <sheetData sheetId="11" refreshError="1"/>
      <sheetData sheetId="12" refreshError="1"/>
      <sheetData sheetId="13" refreshError="1">
        <row r="3">
          <cell r="C3" t="str">
            <v>31-12-06</v>
          </cell>
          <cell r="G3" t="str">
            <v>Danske kroner</v>
          </cell>
          <cell r="I3">
            <v>8</v>
          </cell>
        </row>
        <row r="4">
          <cell r="G4" t="str">
            <v>Lokal valuta</v>
          </cell>
        </row>
        <row r="5">
          <cell r="C5" t="str">
            <v>31-01-07</v>
          </cell>
          <cell r="I5">
            <v>14</v>
          </cell>
        </row>
        <row r="6">
          <cell r="C6" t="str">
            <v>28-02-07</v>
          </cell>
          <cell r="G6">
            <v>1</v>
          </cell>
        </row>
        <row r="7">
          <cell r="C7" t="str">
            <v>31-03-07</v>
          </cell>
          <cell r="I7">
            <v>20</v>
          </cell>
        </row>
        <row r="8">
          <cell r="C8" t="str">
            <v>30-04-07</v>
          </cell>
        </row>
        <row r="9">
          <cell r="C9" t="str">
            <v>31-05-07</v>
          </cell>
          <cell r="G9">
            <v>2</v>
          </cell>
          <cell r="I9">
            <v>26</v>
          </cell>
        </row>
        <row r="10">
          <cell r="C10" t="str">
            <v>30-06-07</v>
          </cell>
        </row>
        <row r="11">
          <cell r="C11" t="str">
            <v>31-07-07</v>
          </cell>
          <cell r="G11">
            <v>16</v>
          </cell>
        </row>
        <row r="12">
          <cell r="C12" t="str">
            <v>31-08-07</v>
          </cell>
        </row>
        <row r="13">
          <cell r="C13" t="str">
            <v>30-09-07</v>
          </cell>
          <cell r="G13">
            <v>14</v>
          </cell>
        </row>
        <row r="14">
          <cell r="C14" t="str">
            <v>31-10-07</v>
          </cell>
        </row>
        <row r="15">
          <cell r="C15" t="str">
            <v>30-11-07</v>
          </cell>
          <cell r="G15" t="str">
            <v>N/A</v>
          </cell>
        </row>
        <row r="16">
          <cell r="C16" t="str">
            <v>31-12-07</v>
          </cell>
        </row>
        <row r="18">
          <cell r="G18">
            <v>2</v>
          </cell>
        </row>
        <row r="19">
          <cell r="C19">
            <v>7</v>
          </cell>
        </row>
        <row r="21">
          <cell r="C21" t="str">
            <v>31-07-07</v>
          </cell>
          <cell r="G21">
            <v>746</v>
          </cell>
        </row>
        <row r="23">
          <cell r="C23" t="str">
            <v>30-06-07</v>
          </cell>
          <cell r="G23">
            <v>746</v>
          </cell>
        </row>
        <row r="25">
          <cell r="C25" t="str">
            <v>30-04-07</v>
          </cell>
          <cell r="G25">
            <v>745.56399999999996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A7" t="str">
            <v>NOK</v>
          </cell>
          <cell r="B7">
            <v>89.22</v>
          </cell>
          <cell r="C7">
            <v>91.24</v>
          </cell>
          <cell r="D7">
            <v>91.66</v>
          </cell>
          <cell r="E7">
            <v>90.590667276951933</v>
          </cell>
          <cell r="F7">
            <v>91.707026302063937</v>
          </cell>
          <cell r="G7">
            <v>96</v>
          </cell>
          <cell r="H7">
            <v>96</v>
          </cell>
          <cell r="I7">
            <v>96</v>
          </cell>
          <cell r="J7">
            <v>96</v>
          </cell>
          <cell r="K7">
            <v>96</v>
          </cell>
          <cell r="L7">
            <v>96</v>
          </cell>
          <cell r="M7">
            <v>96</v>
          </cell>
          <cell r="N7">
            <v>96</v>
          </cell>
          <cell r="O7">
            <v>96</v>
          </cell>
          <cell r="P7">
            <v>96</v>
          </cell>
          <cell r="Q7">
            <v>96</v>
          </cell>
        </row>
        <row r="8">
          <cell r="A8" t="str">
            <v>EUR</v>
          </cell>
          <cell r="B8">
            <v>744.1</v>
          </cell>
          <cell r="C8">
            <v>743.26</v>
          </cell>
          <cell r="D8">
            <v>742.87</v>
          </cell>
          <cell r="E8">
            <v>745.56399999999996</v>
          </cell>
          <cell r="F8">
            <v>745.10096118024001</v>
          </cell>
          <cell r="G8">
            <v>746</v>
          </cell>
          <cell r="H8">
            <v>746</v>
          </cell>
          <cell r="I8">
            <v>746</v>
          </cell>
          <cell r="J8">
            <v>746</v>
          </cell>
          <cell r="K8">
            <v>746</v>
          </cell>
          <cell r="L8">
            <v>746</v>
          </cell>
          <cell r="M8">
            <v>746</v>
          </cell>
          <cell r="N8">
            <v>746</v>
          </cell>
          <cell r="O8">
            <v>746</v>
          </cell>
          <cell r="P8">
            <v>746</v>
          </cell>
          <cell r="Q8">
            <v>746</v>
          </cell>
        </row>
        <row r="9">
          <cell r="A9" t="str">
            <v>PLN</v>
          </cell>
          <cell r="B9">
            <v>169.91</v>
          </cell>
          <cell r="C9">
            <v>171.86</v>
          </cell>
          <cell r="D9">
            <v>176.56</v>
          </cell>
          <cell r="E9">
            <v>194.70489919565443</v>
          </cell>
          <cell r="F9">
            <v>193.0705610610238</v>
          </cell>
          <cell r="G9">
            <v>189</v>
          </cell>
          <cell r="H9">
            <v>189</v>
          </cell>
          <cell r="I9">
            <v>189</v>
          </cell>
          <cell r="J9">
            <v>189</v>
          </cell>
          <cell r="K9">
            <v>189</v>
          </cell>
          <cell r="L9">
            <v>189</v>
          </cell>
          <cell r="M9">
            <v>189</v>
          </cell>
          <cell r="N9">
            <v>189</v>
          </cell>
          <cell r="O9">
            <v>189</v>
          </cell>
          <cell r="P9">
            <v>189</v>
          </cell>
          <cell r="Q9">
            <v>189</v>
          </cell>
        </row>
        <row r="10">
          <cell r="A10" t="str">
            <v>SEK</v>
          </cell>
          <cell r="B10">
            <v>82.15</v>
          </cell>
          <cell r="C10">
            <v>82.1</v>
          </cell>
          <cell r="D10">
            <v>83.25</v>
          </cell>
          <cell r="E10">
            <v>82.479468468499363</v>
          </cell>
          <cell r="F10">
            <v>79.748155875121086</v>
          </cell>
          <cell r="G10">
            <v>83</v>
          </cell>
          <cell r="H10">
            <v>83</v>
          </cell>
          <cell r="I10">
            <v>83</v>
          </cell>
          <cell r="J10">
            <v>83</v>
          </cell>
          <cell r="K10">
            <v>83</v>
          </cell>
          <cell r="L10">
            <v>83</v>
          </cell>
          <cell r="M10">
            <v>83</v>
          </cell>
          <cell r="N10">
            <v>83</v>
          </cell>
          <cell r="O10">
            <v>83</v>
          </cell>
          <cell r="P10">
            <v>83</v>
          </cell>
          <cell r="Q10">
            <v>83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holdningsdata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Input Sheet"/>
      <sheetName val="Raw Data Sheet"/>
    </sheetNames>
    <sheetDataSet>
      <sheetData sheetId="0"/>
      <sheetData sheetId="1" refreshError="1">
        <row r="1">
          <cell r="A1">
            <v>36891</v>
          </cell>
        </row>
      </sheetData>
      <sheetData sheetId="2" refreshError="1">
        <row r="37">
          <cell r="A37" t="str">
            <v>Dec 2000</v>
          </cell>
        </row>
        <row r="39">
          <cell r="A39" t="str">
            <v>Jan–Dec 2000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Market share comparison"/>
      <sheetName val="NB Denmark"/>
      <sheetName val="NB Finland"/>
      <sheetName val="NB Norway"/>
      <sheetName val="NB Sweden"/>
      <sheetName val="CRU values"/>
      <sheetName val="NB 5 quarters"/>
      <sheetName val="Margins 1 - IR"/>
      <sheetName val="Volumes - IR"/>
      <sheetName val="Volumes 2 - IR"/>
      <sheetName val="Not sent =&gt;"/>
      <sheetName val="NB 2 Total"/>
      <sheetName val="NB 3"/>
      <sheetName val="NB QoQ values"/>
      <sheetName val="NB 2 New"/>
      <sheetName val="NB page"/>
      <sheetName val="NB 2"/>
      <sheetName val="NB total"/>
    </sheetNames>
    <sheetDataSet>
      <sheetData sheetId="0">
        <row r="4">
          <cell r="B4" t="str">
            <v>Interim figures</v>
          </cell>
          <cell r="C4" t="str">
            <v>Nordic Banking_EURO</v>
          </cell>
        </row>
        <row r="5">
          <cell r="B5" t="str">
            <v>market shares mar</v>
          </cell>
        </row>
        <row r="17">
          <cell r="C17" t="str">
            <v>Denmark</v>
          </cell>
        </row>
        <row r="18">
          <cell r="C18" t="str">
            <v>Finland</v>
          </cell>
        </row>
        <row r="19">
          <cell r="C19" t="str">
            <v>Norway</v>
          </cell>
        </row>
        <row r="20">
          <cell r="C20" t="str">
            <v>Sweden</v>
          </cell>
        </row>
        <row r="21">
          <cell r="C21" t="str">
            <v>DK_DKK_values</v>
          </cell>
        </row>
        <row r="22">
          <cell r="C22" t="str">
            <v>NO_NOK_values</v>
          </cell>
        </row>
        <row r="23">
          <cell r="C23" t="str">
            <v>SE_SEK_values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Final output"/>
      <sheetName val="Adjustments"/>
      <sheetName val="Calculated forecast"/>
      <sheetName val="AuM"/>
      <sheetName val=" Income"/>
      <sheetName val="Income deduction"/>
      <sheetName val=" Personnel"/>
      <sheetName val="Other Opex"/>
    </sheetNames>
    <sheetDataSet>
      <sheetData sheetId="0"/>
      <sheetData sheetId="1"/>
      <sheetData sheetId="2" refreshError="1">
        <row r="2">
          <cell r="O2">
            <v>7.44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g"/>
      <sheetName val="QoQ comparison 2"/>
      <sheetName val="CRU values"/>
      <sheetName val="5 quarters"/>
      <sheetName val="NB 3"/>
      <sheetName val="NB 2 New"/>
      <sheetName val="NB 2 Denmark"/>
      <sheetName val="NB 2 Finland"/>
      <sheetName val="NB 2 Norway"/>
      <sheetName val="NB 2 Sweden"/>
      <sheetName val="Margins 1 - IR"/>
      <sheetName val="Volumes - IR"/>
      <sheetName val="Volumes 2 - IR"/>
      <sheetName val="Not sent =&gt;"/>
      <sheetName val="NB QoQ values"/>
      <sheetName val="NB page"/>
      <sheetName val="NB 2"/>
    </sheetNames>
    <sheetDataSet>
      <sheetData sheetId="0">
        <row r="4">
          <cell r="B4" t="str">
            <v>Interim figures</v>
          </cell>
          <cell r="F4">
            <v>61</v>
          </cell>
          <cell r="G4">
            <v>41</v>
          </cell>
        </row>
        <row r="10">
          <cell r="C10" t="str">
            <v>Margins</v>
          </cell>
        </row>
        <row r="11">
          <cell r="C11" t="str">
            <v>Nordic Banking_EURO_values</v>
          </cell>
        </row>
        <row r="12">
          <cell r="C12" t="str">
            <v>DK_Euro_values</v>
          </cell>
        </row>
        <row r="13">
          <cell r="C13" t="str">
            <v>FI_Euro_values</v>
          </cell>
        </row>
        <row r="14">
          <cell r="C14" t="str">
            <v>NO_Euro_values</v>
          </cell>
        </row>
        <row r="15">
          <cell r="C15" t="str">
            <v>SE_Euro_values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fic light"/>
      <sheetName val="Forecast"/>
      <sheetName val="Overview P&amp;L all BU"/>
      <sheetName val="EFD BC Budget02"/>
      <sheetName val="New AUM table"/>
      <sheetName val="new BAR layout"/>
      <sheetName val="BAR layout may"/>
      <sheetName val="External"/>
      <sheetName val="Transaction fees"/>
      <sheetName val="CRU"/>
      <sheetName val="Afstem CRU"/>
      <sheetName val="CRU overview sidste mån"/>
      <sheetName val="PRU"/>
      <sheetName val="Afstem PRU"/>
      <sheetName val="PRU overview sidste mån"/>
      <sheetName val="IF01"/>
      <sheetName val="IF02"/>
      <sheetName val="IF03"/>
      <sheetName val="IF04"/>
      <sheetName val="IF05"/>
      <sheetName val="IF06"/>
      <sheetName val="IF07"/>
      <sheetName val="Traditional Life03"/>
      <sheetName val="Traditional Life04"/>
      <sheetName val="Traditional Life05"/>
      <sheetName val="Traditional Life06"/>
      <sheetName val="Traditional Life07"/>
      <sheetName val="Unit linked03"/>
      <sheetName val="Unit linked04"/>
      <sheetName val="Unit linked05"/>
      <sheetName val="Unit linked06"/>
      <sheetName val="Unit linked07"/>
      <sheetName val="LifeCRU01"/>
      <sheetName val="LifeCRU02"/>
      <sheetName val="LifeCRU03"/>
      <sheetName val="LifeCRU04"/>
      <sheetName val="LifePRU01"/>
      <sheetName val="LifePRU02"/>
      <sheetName val="LifePRU03"/>
      <sheetName val="LifePRU04"/>
      <sheetName val="Life 2001"/>
      <sheetName val="IM01"/>
      <sheetName val="IM02"/>
      <sheetName val="IM03"/>
      <sheetName val="IM04"/>
      <sheetName val="IM05"/>
      <sheetName val="IM06"/>
      <sheetName val="IM07"/>
      <sheetName val="EPB excl EFD01"/>
      <sheetName val="EPB excl EFD02"/>
      <sheetName val="EPB excl EFD03"/>
      <sheetName val="EPB excl EFD04"/>
      <sheetName val="EPB excl EFD05"/>
      <sheetName val="EPB excl EFD06"/>
      <sheetName val="EPB excl EFD07"/>
      <sheetName val="EFD01"/>
      <sheetName val="EFD02"/>
      <sheetName val="EFD03"/>
      <sheetName val="EFD04"/>
      <sheetName val="EFD05"/>
      <sheetName val="EFD06"/>
      <sheetName val="EFD07"/>
      <sheetName val="EFD BC03"/>
      <sheetName val="EFD BC04"/>
      <sheetName val="EFD BC05"/>
      <sheetName val="EFD BC06"/>
      <sheetName val="EFD BC07"/>
      <sheetName val="TPB01"/>
      <sheetName val="TPB02"/>
      <sheetName val="TPB03"/>
      <sheetName val="TPB04"/>
      <sheetName val="TPB05"/>
      <sheetName val="TPB06"/>
      <sheetName val="TPB07"/>
      <sheetName val="PWM01"/>
      <sheetName val="PWM02"/>
      <sheetName val="PWM03"/>
      <sheetName val="PWM04"/>
      <sheetName val="PWM05"/>
      <sheetName val="PWM06"/>
      <sheetName val="PWM07"/>
      <sheetName val="BS02"/>
      <sheetName val="BS03"/>
      <sheetName val="BS04"/>
      <sheetName val="BS05"/>
      <sheetName val="BS06"/>
      <sheetName val="BS07"/>
      <sheetName val="Graf data til Business Unit"/>
      <sheetName val="Grafer European Private Banking"/>
      <sheetName val="Grafer Nordic Private Banking"/>
      <sheetName val="Grafer Investment Funds"/>
      <sheetName val="Grafer Investment Management"/>
      <sheetName val="Graf data01"/>
      <sheetName val="BAR layout"/>
    </sheetNames>
    <sheetDataSet>
      <sheetData sheetId="0" refreshError="1"/>
      <sheetData sheetId="1" refreshError="1">
        <row r="24">
          <cell r="D24">
            <v>-34.479999999999997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Report"/>
      <sheetName val="Budget 2001"/>
      <sheetName val="Data"/>
      <sheetName val="Volumes"/>
    </sheetNames>
    <sheetDataSet>
      <sheetData sheetId="0" refreshError="1"/>
      <sheetData sheetId="1" refreshError="1">
        <row r="1">
          <cell r="J1">
            <v>8.6199999999999992</v>
          </cell>
        </row>
      </sheetData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97-01 "/>
      <sheetName val="AUM 97-01"/>
      <sheetName val="KF 97-01"/>
      <sheetName val="PL 97-01"/>
    </sheetNames>
    <sheetDataSet>
      <sheetData sheetId="0"/>
      <sheetData sheetId="1"/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&amp;L"/>
      <sheetName val="IM"/>
      <sheetName val="Investment Funds"/>
      <sheetName val="LTS&amp;L"/>
      <sheetName val="NPB"/>
      <sheetName val="EPB"/>
      <sheetName val="Life &amp; Pensions"/>
      <sheetName val="Faktabokse, Liv"/>
      <sheetName val="AuM"/>
      <sheetName val="net flows"/>
      <sheetName val="Life flows"/>
      <sheetName val="inflow table"/>
      <sheetName val="net flows old table"/>
      <sheetName val="AuM geografis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ish"/>
      <sheetName val="Danish new"/>
      <sheetName val="Danish"/>
    </sheetNames>
    <sheetDataSet>
      <sheetData sheetId="0" refreshError="1">
        <row r="162">
          <cell r="B162" t="str">
            <v>Assets, EURm</v>
          </cell>
          <cell r="F162" t="str">
            <v>Note</v>
          </cell>
          <cell r="G162">
            <v>2005</v>
          </cell>
          <cell r="H162">
            <v>2004</v>
          </cell>
          <cell r="I162">
            <v>2004</v>
          </cell>
        </row>
        <row r="163">
          <cell r="B163" t="str">
            <v xml:space="preserve">Cash and balances with central banks </v>
          </cell>
          <cell r="E163" t="str">
            <v xml:space="preserve"> </v>
          </cell>
          <cell r="G163" t="str">
            <v xml:space="preserve"> </v>
          </cell>
        </row>
        <row r="164">
          <cell r="B164" t="str">
            <v>Treasury bills and other eligible bills</v>
          </cell>
        </row>
        <row r="165">
          <cell r="B165" t="str">
            <v>Loans and receivables to credit institutions</v>
          </cell>
          <cell r="F165">
            <v>5</v>
          </cell>
        </row>
        <row r="166">
          <cell r="B166" t="str">
            <v>Loans and receivables to the public</v>
          </cell>
          <cell r="F166">
            <v>5</v>
          </cell>
        </row>
        <row r="167">
          <cell r="B167" t="str">
            <v>Reinsurance recoverables</v>
          </cell>
        </row>
        <row r="168">
          <cell r="B168" t="str">
            <v>Interest-bearing securities</v>
          </cell>
        </row>
        <row r="169">
          <cell r="B169" t="str">
            <v xml:space="preserve">Shares </v>
          </cell>
        </row>
        <row r="170">
          <cell r="B170" t="str">
            <v>Financial assets, customer bearing the risk*</v>
          </cell>
          <cell r="F170" t="str">
            <v xml:space="preserve"> </v>
          </cell>
        </row>
        <row r="171">
          <cell r="B171" t="str">
            <v xml:space="preserve">Derivatives </v>
          </cell>
          <cell r="F171">
            <v>6</v>
          </cell>
        </row>
        <row r="172">
          <cell r="B172" t="str">
            <v>Fair value changes of the hedged item in portfolio hedge of interest rate risk</v>
          </cell>
        </row>
        <row r="173">
          <cell r="B173" t="str">
            <v>Shares in associated undertakings</v>
          </cell>
        </row>
        <row r="174">
          <cell r="B174" t="str">
            <v>Intangible assets</v>
          </cell>
        </row>
        <row r="175">
          <cell r="B175" t="str">
            <v>Tangible assets</v>
          </cell>
        </row>
        <row r="176">
          <cell r="B176" t="str">
            <v>Investment property</v>
          </cell>
        </row>
        <row r="177">
          <cell r="B177" t="str">
            <v>Deferred tax assets</v>
          </cell>
        </row>
        <row r="178">
          <cell r="B178" t="str">
            <v>Retirement benefit assets</v>
          </cell>
        </row>
        <row r="179">
          <cell r="B179" t="str">
            <v>Prepaid expenses and accrued income</v>
          </cell>
        </row>
        <row r="180">
          <cell r="B180" t="str">
            <v>Other assets</v>
          </cell>
        </row>
        <row r="181">
          <cell r="B181" t="str">
            <v>Total assets</v>
          </cell>
          <cell r="G181">
            <v>0</v>
          </cell>
          <cell r="H181">
            <v>0</v>
          </cell>
          <cell r="I181">
            <v>0</v>
          </cell>
        </row>
        <row r="183">
          <cell r="B183" t="str">
            <v>* Including assets in Life insurance</v>
          </cell>
        </row>
        <row r="185">
          <cell r="B185" t="str">
            <v>Liabilities, EURm</v>
          </cell>
        </row>
        <row r="186">
          <cell r="B186" t="str">
            <v>Deposits by credit institutions</v>
          </cell>
        </row>
        <row r="187">
          <cell r="B187" t="str">
            <v>Deposits and borrowings from the public</v>
          </cell>
        </row>
        <row r="188">
          <cell r="B188" t="str">
            <v>Liabilities to policyholders</v>
          </cell>
        </row>
        <row r="189">
          <cell r="B189" t="str">
            <v xml:space="preserve">  - Financial contracts</v>
          </cell>
        </row>
        <row r="190">
          <cell r="B190" t="str">
            <v xml:space="preserve">  - Insurance contracts</v>
          </cell>
        </row>
        <row r="191">
          <cell r="B191" t="str">
            <v xml:space="preserve">Debt securities in issue </v>
          </cell>
        </row>
        <row r="192">
          <cell r="B192" t="str">
            <v xml:space="preserve">Derivatives </v>
          </cell>
          <cell r="F192">
            <v>6</v>
          </cell>
        </row>
        <row r="193">
          <cell r="B193" t="str">
            <v>Fair value changes of the hedged item in portfolio hedge of interest rate risk</v>
          </cell>
        </row>
        <row r="194">
          <cell r="B194" t="str">
            <v>Current tax liabilities</v>
          </cell>
        </row>
        <row r="195">
          <cell r="B195" t="str">
            <v>Other liabilities</v>
          </cell>
        </row>
        <row r="196">
          <cell r="B196" t="str">
            <v>Accrued expenses and prepaid income</v>
          </cell>
        </row>
        <row r="197">
          <cell r="B197" t="str">
            <v>Deferred tax liabilities</v>
          </cell>
        </row>
        <row r="198">
          <cell r="B198" t="str">
            <v>Provisions</v>
          </cell>
        </row>
        <row r="199">
          <cell r="B199" t="str">
            <v>Retirement benefit obligations</v>
          </cell>
        </row>
        <row r="200">
          <cell r="B200" t="str">
            <v>Subordinated liabilities</v>
          </cell>
        </row>
        <row r="201">
          <cell r="B201" t="str">
            <v>Total liabilities</v>
          </cell>
        </row>
        <row r="203">
          <cell r="B203" t="str">
            <v>Equity, EURm</v>
          </cell>
        </row>
        <row r="205">
          <cell r="B205" t="str">
            <v>Minority interests</v>
          </cell>
        </row>
        <row r="206">
          <cell r="B206" t="str">
            <v>Revaluation reserves</v>
          </cell>
        </row>
        <row r="208">
          <cell r="B208" t="str">
            <v>Core equity</v>
          </cell>
        </row>
        <row r="209">
          <cell r="B209" t="str">
            <v>Share capital</v>
          </cell>
        </row>
        <row r="210">
          <cell r="B210" t="str">
            <v>Other reserves</v>
          </cell>
        </row>
        <row r="211">
          <cell r="B211" t="str">
            <v>Retained earnings</v>
          </cell>
        </row>
        <row r="212">
          <cell r="B212" t="str">
            <v>Total core equity</v>
          </cell>
        </row>
        <row r="213">
          <cell r="B213" t="str">
            <v>Total liabilities and equity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öttöpohja"/>
    </sheetNames>
    <sheetDataSet>
      <sheetData sheetId="0" refreshError="1">
        <row r="2">
          <cell r="U2">
            <v>97</v>
          </cell>
        </row>
        <row r="4">
          <cell r="F4">
            <v>9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ver sheet"/>
      <sheetName val="Charts"/>
      <sheetName val="Summary"/>
      <sheetName val="P&amp;L"/>
      <sheetName val="BS"/>
      <sheetName val="P&amp;L Evol."/>
      <sheetName val="Chart data"/>
      <sheetName val="Budget PL"/>
      <sheetName val="Budget BS"/>
      <sheetName val="Last year PL"/>
      <sheetName val="Last year BS"/>
    </sheetNames>
    <sheetDataSet>
      <sheetData sheetId="0" refreshError="1">
        <row r="5">
          <cell r="C5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8010"/>
      <sheetName val="Schedule 8015"/>
      <sheetName val="Schedule 8025"/>
      <sheetName val="Schedule 8030"/>
      <sheetName val="Schedule 8020"/>
    </sheetNames>
    <sheetDataSet>
      <sheetData sheetId="0" refreshError="1">
        <row r="82">
          <cell r="T82">
            <v>1</v>
          </cell>
          <cell r="U82" t="str">
            <v>Q3 2002</v>
          </cell>
        </row>
        <row r="83">
          <cell r="T83">
            <v>2</v>
          </cell>
          <cell r="U83" t="str">
            <v>Q4 2002</v>
          </cell>
        </row>
        <row r="84">
          <cell r="T84">
            <v>3</v>
          </cell>
          <cell r="U84" t="str">
            <v>Q1 2003</v>
          </cell>
        </row>
        <row r="85">
          <cell r="T85">
            <v>4</v>
          </cell>
          <cell r="U85" t="str">
            <v>Q2 2003</v>
          </cell>
        </row>
        <row r="86">
          <cell r="T86">
            <v>5</v>
          </cell>
          <cell r="U86" t="str">
            <v>Q3 2003</v>
          </cell>
        </row>
        <row r="96">
          <cell r="R96" t="str">
            <v>c</v>
          </cell>
          <cell r="S96" t="str">
            <v>Actual</v>
          </cell>
        </row>
        <row r="97">
          <cell r="R97" t="str">
            <v>d</v>
          </cell>
          <cell r="S97" t="str">
            <v>Budget</v>
          </cell>
        </row>
        <row r="98">
          <cell r="R98" t="str">
            <v>r</v>
          </cell>
          <cell r="S98" t="str">
            <v>Rolling ff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let oversigt 31.03.2003"/>
      <sheetName val="Dansk 31.03.2003"/>
      <sheetName val="Norsk 31.03.2003"/>
      <sheetName val="Finsk 31.03.2003"/>
      <sheetName val="Svensk 31.03.2003"/>
      <sheetName val="Other 31.03.200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"/>
      <sheetName val="Report menu"/>
      <sheetName val="X"/>
      <sheetName val="Y"/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20"/>
      <sheetName val="21"/>
      <sheetName val="20 org"/>
      <sheetName val="S"/>
      <sheetName val="F"/>
      <sheetName val="N"/>
      <sheetName val="D"/>
      <sheetName val="L"/>
      <sheetName val="SI"/>
      <sheetName val="NY"/>
      <sheetName val="FR"/>
      <sheetName val="Total actual"/>
      <sheetName val="TS"/>
      <sheetName val="TF"/>
      <sheetName val="TN"/>
      <sheetName val="TD"/>
      <sheetName val="TL"/>
      <sheetName val="TSI"/>
      <sheetName val="TNY"/>
      <sheetName val="TFR"/>
      <sheetName val="Total target"/>
      <sheetName val="RFF"/>
      <sheetName val="12"/>
      <sheetName val="13"/>
      <sheetName val="14"/>
      <sheetName val="15"/>
      <sheetName val="17"/>
      <sheetName val="18"/>
      <sheetName val="19"/>
      <sheetName val="22"/>
      <sheetName val="23"/>
      <sheetName val="24"/>
      <sheetName val="25"/>
      <sheetName val="26"/>
      <sheetName val="Prefixes"/>
    </sheetNames>
    <sheetDataSet>
      <sheetData sheetId="0" refreshError="1">
        <row r="26">
          <cell r="C26" t="str">
            <v>2005</v>
          </cell>
        </row>
        <row r="27">
          <cell r="C27" t="str">
            <v>March</v>
          </cell>
        </row>
        <row r="34">
          <cell r="C34" t="str">
            <v>Emerging Markets</v>
          </cell>
        </row>
        <row r="36">
          <cell r="C36">
            <v>2005</v>
          </cell>
        </row>
        <row r="37">
          <cell r="C37">
            <v>3</v>
          </cell>
        </row>
        <row r="38">
          <cell r="C38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_Settings"/>
      <sheetName val="_Export"/>
      <sheetName val="_Header"/>
      <sheetName val="_EntityMembers"/>
      <sheetName val="_CompanyCodes"/>
      <sheetName val="Changes"/>
      <sheetName val="Terminology"/>
      <sheetName val="Monthly Finance"/>
      <sheetName val="M01a"/>
      <sheetName val="M01b"/>
      <sheetName val="M01c"/>
      <sheetName val="M01d"/>
      <sheetName val="M LineDetail PL"/>
      <sheetName val="M09"/>
      <sheetName val="M19"/>
      <sheetName val="M23"/>
      <sheetName val="M24"/>
      <sheetName val="M42a"/>
      <sheetName val="M42b"/>
      <sheetName val="Quarterly Finance"/>
      <sheetName val="Q LineDetailBS"/>
      <sheetName val="Q05"/>
      <sheetName val="Q14"/>
      <sheetName val="Q20_23_24"/>
      <sheetName val="Q21"/>
      <sheetName val="Q26a"/>
      <sheetName val="Q26b"/>
      <sheetName val="Q27a"/>
      <sheetName val="Q27b"/>
      <sheetName val="Q43"/>
      <sheetName val="Q44"/>
      <sheetName val="Q45"/>
      <sheetName val="Q46"/>
      <sheetName val="Q48a"/>
      <sheetName val="Q48b"/>
      <sheetName val="Q53"/>
      <sheetName val="Quarterly Credit"/>
      <sheetName val="Q12"/>
      <sheetName val="Q17"/>
    </sheetNames>
    <sheetDataSet>
      <sheetData sheetId="0"/>
      <sheetData sheetId="1" refreshError="1">
        <row r="4">
          <cell r="B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Lending by sector"/>
      <sheetName val="Fair Value"/>
      <sheetName val="Lending by country and industry"/>
      <sheetName val="Lending by industry"/>
      <sheetName val="Credit portfolio by BU Q1 New"/>
      <sheetName val="Credit portfolio by BU Q4 New"/>
      <sheetName val="Credit portfolio by BU Q3 "/>
      <sheetName val="Credit portfolio by BU Q4"/>
      <sheetName val="Shipping oil and oil servic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3">
          <cell r="J33">
            <v>242327.86561807999</v>
          </cell>
        </row>
      </sheetData>
      <sheetData sheetId="5">
        <row r="76">
          <cell r="C76">
            <v>42.226057208623608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SPGAC"/>
      <sheetName val="IPGAC"/>
      <sheetName val="Work Sheet"/>
      <sheetName val="TMG FIGURES"/>
      <sheetName val="PC 8MCO"/>
      <sheetName val="Enclosure A"/>
      <sheetName val="Enclosure B"/>
      <sheetName val="Summary1"/>
      <sheetName val="Summary2"/>
      <sheetName val="HFL"/>
      <sheetName val="HFL adj"/>
      <sheetName val="Man 6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 mån TOT, res"/>
      <sheetName val="14 mån SE, res"/>
      <sheetName val="14 mån FI, res"/>
      <sheetName val="14 mån SE, kostn"/>
      <sheetName val="14 mån FI, kostn(SEK)"/>
      <sheetName val="Förändringar"/>
      <sheetName val="Personal"/>
      <sheetName val="Nycklar"/>
      <sheetName val="Budget 1998, T-FOND"/>
      <sheetName val="Budget 1998, AffO TOTAL"/>
      <sheetName val="Stig Nordek"/>
      <sheetName val="Budget 1998, KONCERN"/>
      <sheetName val="Löner"/>
      <sheetName val="Budget 1998, sales"/>
      <sheetName val="Budget 1998, Förvaltning"/>
      <sheetName val="Budget 1998, Admin"/>
      <sheetName val="Budget 1998, Central F"/>
      <sheetName val="Investeringar -98"/>
      <sheetName val="TAB-98"/>
      <sheetName val="Budget 1998, OH Affo (PE+PS)"/>
      <sheetName val="Driftsres"/>
      <sheetName val="Nyckeltal"/>
      <sheetName val="Nyckeltal (D)"/>
      <sheetName val="Int-stuktur"/>
      <sheetName val="Konto koncern"/>
      <sheetName val="Antaganden-98"/>
      <sheetName val="TMS2000"/>
      <sheetName val="Bilar"/>
      <sheetName val="Försäkringar"/>
      <sheetName val="Lokalhyra "/>
      <sheetName val="Ledning"/>
      <sheetName val="Styrelser"/>
      <sheetName val="Revision"/>
      <sheetName val="Räntenetto"/>
      <sheetName val="M&amp;I,T-FOND"/>
      <sheetName val="M&amp;I, T-KAP"/>
      <sheetName val="M&amp;I,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A3" t="str">
            <v>Bolag</v>
          </cell>
          <cell r="B3" t="str">
            <v>Konto</v>
          </cell>
          <cell r="C3" t="str">
            <v>Namn</v>
          </cell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  <cell r="J3">
            <v>7</v>
          </cell>
          <cell r="K3">
            <v>8</v>
          </cell>
          <cell r="L3">
            <v>9</v>
          </cell>
          <cell r="M3">
            <v>10</v>
          </cell>
          <cell r="N3">
            <v>11</v>
          </cell>
          <cell r="O3">
            <v>12</v>
          </cell>
        </row>
        <row r="4">
          <cell r="A4" t="str">
            <v>T-KAP</v>
          </cell>
          <cell r="B4">
            <v>3011</v>
          </cell>
          <cell r="C4" t="str">
            <v>Förvaltningsintäkter, momspl.</v>
          </cell>
          <cell r="D4">
            <v>259.7</v>
          </cell>
          <cell r="E4">
            <v>490</v>
          </cell>
          <cell r="F4">
            <v>7.8</v>
          </cell>
          <cell r="G4">
            <v>3.3</v>
          </cell>
          <cell r="H4">
            <v>42.8</v>
          </cell>
          <cell r="I4">
            <v>56.3</v>
          </cell>
          <cell r="J4">
            <v>969.1</v>
          </cell>
          <cell r="K4">
            <v>0</v>
          </cell>
          <cell r="L4">
            <v>-75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3011 Totalt</v>
          </cell>
          <cell r="D5">
            <v>259.7</v>
          </cell>
          <cell r="E5">
            <v>490</v>
          </cell>
          <cell r="F5">
            <v>7.8</v>
          </cell>
          <cell r="G5">
            <v>3.3</v>
          </cell>
          <cell r="H5">
            <v>42.8</v>
          </cell>
          <cell r="I5">
            <v>56.3</v>
          </cell>
          <cell r="J5">
            <v>969.1</v>
          </cell>
          <cell r="K5">
            <v>0</v>
          </cell>
          <cell r="L5">
            <v>-75</v>
          </cell>
          <cell r="O5">
            <v>0</v>
          </cell>
        </row>
        <row r="6">
          <cell r="A6" t="str">
            <v>T-KAP</v>
          </cell>
          <cell r="B6">
            <v>3016</v>
          </cell>
          <cell r="C6" t="str">
            <v>CMI Insurance, provisioner</v>
          </cell>
          <cell r="D6">
            <v>0.1</v>
          </cell>
          <cell r="E6">
            <v>0</v>
          </cell>
          <cell r="F6">
            <v>0</v>
          </cell>
          <cell r="G6">
            <v>6.6</v>
          </cell>
          <cell r="H6">
            <v>16.2</v>
          </cell>
          <cell r="I6">
            <v>5</v>
          </cell>
          <cell r="J6">
            <v>0</v>
          </cell>
          <cell r="K6">
            <v>2.8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3016 Totalt</v>
          </cell>
          <cell r="D7">
            <v>0.1</v>
          </cell>
          <cell r="E7">
            <v>0</v>
          </cell>
          <cell r="F7">
            <v>0</v>
          </cell>
          <cell r="G7">
            <v>6.6</v>
          </cell>
          <cell r="H7">
            <v>16.2</v>
          </cell>
          <cell r="I7">
            <v>5</v>
          </cell>
          <cell r="J7">
            <v>0</v>
          </cell>
          <cell r="K7">
            <v>2.8</v>
          </cell>
          <cell r="L7">
            <v>0</v>
          </cell>
          <cell r="O7">
            <v>0</v>
          </cell>
        </row>
        <row r="8">
          <cell r="A8" t="str">
            <v>T-KAP</v>
          </cell>
          <cell r="B8">
            <v>3017</v>
          </cell>
          <cell r="C8" t="str">
            <v>Lombard, provisioner</v>
          </cell>
          <cell r="D8">
            <v>60.5</v>
          </cell>
          <cell r="E8">
            <v>21.1</v>
          </cell>
          <cell r="F8">
            <v>37.4</v>
          </cell>
          <cell r="G8">
            <v>37.5</v>
          </cell>
          <cell r="H8">
            <v>69.400000000000006</v>
          </cell>
          <cell r="I8">
            <v>37.700000000000003</v>
          </cell>
          <cell r="J8">
            <v>38.4</v>
          </cell>
          <cell r="K8">
            <v>69.099999999999994</v>
          </cell>
          <cell r="L8">
            <v>37.9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3017 Totalt</v>
          </cell>
          <cell r="D9">
            <v>60.5</v>
          </cell>
          <cell r="E9">
            <v>21.1</v>
          </cell>
          <cell r="F9">
            <v>37.4</v>
          </cell>
          <cell r="G9">
            <v>37.5</v>
          </cell>
          <cell r="H9">
            <v>69.400000000000006</v>
          </cell>
          <cell r="I9">
            <v>37.700000000000003</v>
          </cell>
          <cell r="J9">
            <v>38.4</v>
          </cell>
          <cell r="K9">
            <v>69.099999999999994</v>
          </cell>
          <cell r="L9">
            <v>37.9</v>
          </cell>
          <cell r="O9">
            <v>0</v>
          </cell>
        </row>
        <row r="10">
          <cell r="A10" t="str">
            <v>T-KAP</v>
          </cell>
          <cell r="B10">
            <v>3018</v>
          </cell>
          <cell r="C10" t="str">
            <v>Merrill Lynch, Börsobligation</v>
          </cell>
          <cell r="D10">
            <v>0</v>
          </cell>
          <cell r="E10">
            <v>0</v>
          </cell>
          <cell r="F10">
            <v>0</v>
          </cell>
          <cell r="G10">
            <v>1215.4000000000001</v>
          </cell>
          <cell r="H10">
            <v>0</v>
          </cell>
          <cell r="I10">
            <v>4490.5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3018 Totalt</v>
          </cell>
          <cell r="D11">
            <v>0</v>
          </cell>
          <cell r="E11">
            <v>0</v>
          </cell>
          <cell r="F11">
            <v>0</v>
          </cell>
          <cell r="G11">
            <v>1215.4000000000001</v>
          </cell>
          <cell r="H11">
            <v>0</v>
          </cell>
          <cell r="I11">
            <v>4490.5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T-KAP</v>
          </cell>
          <cell r="B12">
            <v>3019</v>
          </cell>
          <cell r="C12" t="str">
            <v>Bankers Trust, börsobligation</v>
          </cell>
          <cell r="D12">
            <v>614.5</v>
          </cell>
          <cell r="E12">
            <v>469.8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3019 Totalt</v>
          </cell>
          <cell r="D13">
            <v>614.5</v>
          </cell>
          <cell r="E13">
            <v>469.8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TAB</v>
          </cell>
          <cell r="B14">
            <v>3026</v>
          </cell>
          <cell r="C14" t="str">
            <v>Courtage Skandiabanken</v>
          </cell>
          <cell r="D14">
            <v>122.7</v>
          </cell>
          <cell r="E14">
            <v>87.9</v>
          </cell>
          <cell r="F14">
            <v>82.6</v>
          </cell>
          <cell r="G14">
            <v>78.5</v>
          </cell>
          <cell r="H14">
            <v>122.9</v>
          </cell>
          <cell r="I14">
            <v>93.1</v>
          </cell>
          <cell r="J14">
            <v>0</v>
          </cell>
          <cell r="K14">
            <v>126.5</v>
          </cell>
          <cell r="L14">
            <v>72.2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3026 Totalt</v>
          </cell>
          <cell r="D15">
            <v>122.7</v>
          </cell>
          <cell r="E15">
            <v>87.9</v>
          </cell>
          <cell r="F15">
            <v>82.6</v>
          </cell>
          <cell r="G15">
            <v>78.5</v>
          </cell>
          <cell r="H15">
            <v>122.9</v>
          </cell>
          <cell r="I15">
            <v>93.1</v>
          </cell>
          <cell r="J15">
            <v>0</v>
          </cell>
          <cell r="K15">
            <v>126.5</v>
          </cell>
          <cell r="L15">
            <v>72.2</v>
          </cell>
          <cell r="O15">
            <v>0</v>
          </cell>
        </row>
        <row r="16">
          <cell r="A16" t="str">
            <v>T-FOND</v>
          </cell>
          <cell r="B16">
            <v>3113</v>
          </cell>
          <cell r="C16" t="str">
            <v>Förvaltning Tillväxtfond</v>
          </cell>
          <cell r="D16">
            <v>323.10000000000002</v>
          </cell>
          <cell r="E16">
            <v>362.1</v>
          </cell>
          <cell r="F16">
            <v>388.9</v>
          </cell>
          <cell r="G16">
            <v>425.4</v>
          </cell>
          <cell r="H16">
            <v>449.2</v>
          </cell>
          <cell r="I16">
            <v>450.2</v>
          </cell>
          <cell r="J16">
            <v>468.3</v>
          </cell>
          <cell r="K16">
            <v>479.4</v>
          </cell>
          <cell r="L16">
            <v>535.5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3113 Totalt</v>
          </cell>
          <cell r="D17">
            <v>323.10000000000002</v>
          </cell>
          <cell r="E17">
            <v>362.1</v>
          </cell>
          <cell r="F17">
            <v>388.9</v>
          </cell>
          <cell r="G17">
            <v>425.4</v>
          </cell>
          <cell r="H17">
            <v>449.2</v>
          </cell>
          <cell r="I17">
            <v>450.2</v>
          </cell>
          <cell r="J17">
            <v>468.3</v>
          </cell>
          <cell r="K17">
            <v>479.4</v>
          </cell>
          <cell r="L17">
            <v>535.5</v>
          </cell>
          <cell r="O17">
            <v>0</v>
          </cell>
        </row>
        <row r="18">
          <cell r="A18" t="str">
            <v>T-FOND</v>
          </cell>
          <cell r="B18">
            <v>3114</v>
          </cell>
          <cell r="C18" t="str">
            <v>Förvaltning SSVX-fond</v>
          </cell>
          <cell r="D18">
            <v>300.39999999999998</v>
          </cell>
          <cell r="E18">
            <v>297.10000000000002</v>
          </cell>
          <cell r="F18">
            <v>333.2</v>
          </cell>
          <cell r="G18">
            <v>366.3</v>
          </cell>
          <cell r="H18">
            <v>392.8</v>
          </cell>
          <cell r="I18">
            <v>427.8</v>
          </cell>
          <cell r="J18">
            <v>493.5</v>
          </cell>
          <cell r="K18">
            <v>506.7</v>
          </cell>
          <cell r="L18">
            <v>521.79999999999995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3114 Totalt</v>
          </cell>
          <cell r="D19">
            <v>300.39999999999998</v>
          </cell>
          <cell r="E19">
            <v>297.10000000000002</v>
          </cell>
          <cell r="F19">
            <v>333.2</v>
          </cell>
          <cell r="G19">
            <v>366.3</v>
          </cell>
          <cell r="H19">
            <v>392.8</v>
          </cell>
          <cell r="I19">
            <v>427.8</v>
          </cell>
          <cell r="J19">
            <v>493.5</v>
          </cell>
          <cell r="K19">
            <v>506.7</v>
          </cell>
          <cell r="L19">
            <v>521.79999999999995</v>
          </cell>
          <cell r="O19">
            <v>0</v>
          </cell>
        </row>
        <row r="20">
          <cell r="A20" t="str">
            <v>T-FOND</v>
          </cell>
          <cell r="B20">
            <v>3115</v>
          </cell>
          <cell r="C20" t="str">
            <v>Förvaltning SOBL-fond</v>
          </cell>
          <cell r="D20">
            <v>103.6</v>
          </cell>
          <cell r="E20">
            <v>93.7</v>
          </cell>
          <cell r="F20">
            <v>84.7</v>
          </cell>
          <cell r="G20">
            <v>80.2</v>
          </cell>
          <cell r="H20">
            <v>89.9</v>
          </cell>
          <cell r="I20">
            <v>95.2</v>
          </cell>
          <cell r="J20">
            <v>105.1</v>
          </cell>
          <cell r="K20">
            <v>125.4</v>
          </cell>
          <cell r="L20">
            <v>116.5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3115 Totalt</v>
          </cell>
          <cell r="D21">
            <v>103.6</v>
          </cell>
          <cell r="E21">
            <v>93.7</v>
          </cell>
          <cell r="F21">
            <v>84.7</v>
          </cell>
          <cell r="G21">
            <v>80.2</v>
          </cell>
          <cell r="H21">
            <v>89.9</v>
          </cell>
          <cell r="I21">
            <v>95.2</v>
          </cell>
          <cell r="J21">
            <v>105.1</v>
          </cell>
          <cell r="K21">
            <v>125.4</v>
          </cell>
          <cell r="L21">
            <v>116.5</v>
          </cell>
          <cell r="O21">
            <v>0</v>
          </cell>
        </row>
        <row r="22">
          <cell r="A22" t="str">
            <v>TAB</v>
          </cell>
          <cell r="B22">
            <v>3611</v>
          </cell>
          <cell r="C22" t="str">
            <v>Intern fakturering T-FOND</v>
          </cell>
          <cell r="D22">
            <v>42</v>
          </cell>
          <cell r="E22">
            <v>42</v>
          </cell>
          <cell r="F22">
            <v>42</v>
          </cell>
          <cell r="G22">
            <v>42</v>
          </cell>
          <cell r="H22">
            <v>42</v>
          </cell>
          <cell r="I22">
            <v>42</v>
          </cell>
          <cell r="J22">
            <v>42</v>
          </cell>
          <cell r="K22">
            <v>42</v>
          </cell>
          <cell r="L22">
            <v>42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3611 Totalt</v>
          </cell>
          <cell r="D23">
            <v>42</v>
          </cell>
          <cell r="E23">
            <v>42</v>
          </cell>
          <cell r="F23">
            <v>42</v>
          </cell>
          <cell r="G23">
            <v>42</v>
          </cell>
          <cell r="H23">
            <v>42</v>
          </cell>
          <cell r="I23">
            <v>42</v>
          </cell>
          <cell r="J23">
            <v>42</v>
          </cell>
          <cell r="K23">
            <v>42</v>
          </cell>
          <cell r="L23">
            <v>42</v>
          </cell>
          <cell r="O23">
            <v>0</v>
          </cell>
        </row>
        <row r="24">
          <cell r="A24" t="str">
            <v>TAB</v>
          </cell>
          <cell r="B24">
            <v>3612</v>
          </cell>
          <cell r="C24" t="str">
            <v>Intern fakturering T-KAP</v>
          </cell>
          <cell r="D24">
            <v>42</v>
          </cell>
          <cell r="E24">
            <v>42</v>
          </cell>
          <cell r="F24">
            <v>42</v>
          </cell>
          <cell r="G24">
            <v>42</v>
          </cell>
          <cell r="H24">
            <v>42</v>
          </cell>
          <cell r="I24">
            <v>42</v>
          </cell>
          <cell r="J24">
            <v>42</v>
          </cell>
          <cell r="K24">
            <v>42</v>
          </cell>
          <cell r="L24">
            <v>42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3612 Totalt</v>
          </cell>
          <cell r="D25">
            <v>42</v>
          </cell>
          <cell r="E25">
            <v>42</v>
          </cell>
          <cell r="F25">
            <v>42</v>
          </cell>
          <cell r="G25">
            <v>42</v>
          </cell>
          <cell r="H25">
            <v>42</v>
          </cell>
          <cell r="I25">
            <v>42</v>
          </cell>
          <cell r="J25">
            <v>42</v>
          </cell>
          <cell r="K25">
            <v>42</v>
          </cell>
          <cell r="L25">
            <v>42</v>
          </cell>
          <cell r="O25">
            <v>0</v>
          </cell>
        </row>
        <row r="26">
          <cell r="A26" t="str">
            <v>T-FOND</v>
          </cell>
          <cell r="B26">
            <v>3613</v>
          </cell>
          <cell r="C26" t="str">
            <v>Intern fakturering, Oy Trevise</v>
          </cell>
          <cell r="D26">
            <v>155</v>
          </cell>
          <cell r="E26">
            <v>155</v>
          </cell>
          <cell r="F26">
            <v>107.1</v>
          </cell>
          <cell r="G26">
            <v>135.30000000000001</v>
          </cell>
          <cell r="H26">
            <v>114.7</v>
          </cell>
          <cell r="I26">
            <v>101.6</v>
          </cell>
          <cell r="J26">
            <v>94.9</v>
          </cell>
          <cell r="K26">
            <v>104.1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3613 Totalt</v>
          </cell>
          <cell r="D27">
            <v>155</v>
          </cell>
          <cell r="E27">
            <v>155</v>
          </cell>
          <cell r="F27">
            <v>107.1</v>
          </cell>
          <cell r="G27">
            <v>135.30000000000001</v>
          </cell>
          <cell r="H27">
            <v>114.7</v>
          </cell>
          <cell r="I27">
            <v>101.6</v>
          </cell>
          <cell r="J27">
            <v>94.9</v>
          </cell>
          <cell r="K27">
            <v>104.1</v>
          </cell>
          <cell r="L27">
            <v>0</v>
          </cell>
          <cell r="O27">
            <v>0</v>
          </cell>
        </row>
        <row r="28">
          <cell r="A28" t="str">
            <v>TAB</v>
          </cell>
          <cell r="B28">
            <v>3780</v>
          </cell>
          <cell r="C28" t="str">
            <v>Öresutjämning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T-KAP</v>
          </cell>
          <cell r="B29">
            <v>3780</v>
          </cell>
          <cell r="C29" t="str">
            <v>Öresutjämning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T-FOND</v>
          </cell>
          <cell r="B30">
            <v>3780</v>
          </cell>
          <cell r="C30" t="str">
            <v>Öresutjämning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3780 Totalt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TAB</v>
          </cell>
          <cell r="B32">
            <v>5210</v>
          </cell>
          <cell r="C32" t="str">
            <v>Lön företagsledare</v>
          </cell>
          <cell r="D32">
            <v>-58.5</v>
          </cell>
          <cell r="E32">
            <v>-58.5</v>
          </cell>
          <cell r="F32">
            <v>-58.5</v>
          </cell>
          <cell r="G32">
            <v>-58.5</v>
          </cell>
          <cell r="H32">
            <v>-58.5</v>
          </cell>
          <cell r="I32">
            <v>-58.5</v>
          </cell>
          <cell r="J32">
            <v>-70</v>
          </cell>
          <cell r="K32">
            <v>-70</v>
          </cell>
          <cell r="L32">
            <v>-64.099999999999994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T-KAP</v>
          </cell>
          <cell r="B33">
            <v>5210</v>
          </cell>
          <cell r="C33" t="str">
            <v>Lön företagsledare</v>
          </cell>
          <cell r="D33">
            <v>-53.5</v>
          </cell>
          <cell r="E33">
            <v>-53.5</v>
          </cell>
          <cell r="F33">
            <v>-248.5</v>
          </cell>
          <cell r="G33">
            <v>-118.5</v>
          </cell>
          <cell r="H33">
            <v>-118.5</v>
          </cell>
          <cell r="I33">
            <v>-243.5</v>
          </cell>
          <cell r="J33">
            <v>0</v>
          </cell>
          <cell r="K33">
            <v>-125</v>
          </cell>
          <cell r="L33">
            <v>-120.8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T-FOND</v>
          </cell>
          <cell r="B34">
            <v>5210</v>
          </cell>
          <cell r="C34" t="str">
            <v>Lön företagsledare</v>
          </cell>
          <cell r="D34">
            <v>-103.5</v>
          </cell>
          <cell r="E34">
            <v>-103.5</v>
          </cell>
          <cell r="F34">
            <v>-103.5</v>
          </cell>
          <cell r="G34">
            <v>-103.5</v>
          </cell>
          <cell r="H34">
            <v>-103.5</v>
          </cell>
          <cell r="I34">
            <v>-103.5</v>
          </cell>
          <cell r="J34">
            <v>-112.5</v>
          </cell>
          <cell r="K34">
            <v>-112.5</v>
          </cell>
          <cell r="L34">
            <v>-112.5</v>
          </cell>
          <cell r="M34">
            <v>0</v>
          </cell>
          <cell r="N34">
            <v>0</v>
          </cell>
          <cell r="O34">
            <v>0</v>
          </cell>
        </row>
        <row r="35">
          <cell r="B35" t="str">
            <v>5210 Totalt</v>
          </cell>
          <cell r="D35">
            <v>-215.5</v>
          </cell>
          <cell r="E35">
            <v>-215.5</v>
          </cell>
          <cell r="F35">
            <v>-410.5</v>
          </cell>
          <cell r="G35">
            <v>-280.5</v>
          </cell>
          <cell r="H35">
            <v>-280.5</v>
          </cell>
          <cell r="I35">
            <v>-405.5</v>
          </cell>
          <cell r="J35">
            <v>-182.5</v>
          </cell>
          <cell r="K35">
            <v>-307.5</v>
          </cell>
          <cell r="L35">
            <v>-297.39999999999998</v>
          </cell>
          <cell r="O35">
            <v>0</v>
          </cell>
        </row>
        <row r="36">
          <cell r="A36" t="str">
            <v>TAB</v>
          </cell>
          <cell r="B36">
            <v>5220</v>
          </cell>
          <cell r="C36" t="str">
            <v>Löner tjänstemän</v>
          </cell>
          <cell r="D36">
            <v>-49</v>
          </cell>
          <cell r="E36">
            <v>-54</v>
          </cell>
          <cell r="F36">
            <v>-51.5</v>
          </cell>
          <cell r="G36">
            <v>-27.2</v>
          </cell>
          <cell r="H36">
            <v>-35</v>
          </cell>
          <cell r="I36">
            <v>-35</v>
          </cell>
          <cell r="J36">
            <v>-35</v>
          </cell>
          <cell r="K36">
            <v>-35</v>
          </cell>
          <cell r="L36">
            <v>-35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T-KAP</v>
          </cell>
          <cell r="B37">
            <v>5220</v>
          </cell>
          <cell r="C37" t="str">
            <v>Löner tjänstemän</v>
          </cell>
          <cell r="D37">
            <v>-373.6</v>
          </cell>
          <cell r="E37">
            <v>-107.7</v>
          </cell>
          <cell r="F37">
            <v>-106.9</v>
          </cell>
          <cell r="G37">
            <v>-125.4</v>
          </cell>
          <cell r="H37">
            <v>-116.8</v>
          </cell>
          <cell r="I37">
            <v>-237.2</v>
          </cell>
          <cell r="J37">
            <v>0</v>
          </cell>
          <cell r="K37">
            <v>-166.2</v>
          </cell>
          <cell r="L37">
            <v>-111.5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T-FOND</v>
          </cell>
          <cell r="B38">
            <v>5220</v>
          </cell>
          <cell r="C38" t="str">
            <v>Löner tjänstemän</v>
          </cell>
          <cell r="D38">
            <v>-141.5</v>
          </cell>
          <cell r="E38">
            <v>-145.5</v>
          </cell>
          <cell r="F38">
            <v>-141.6</v>
          </cell>
          <cell r="G38">
            <v>-141.6</v>
          </cell>
          <cell r="H38">
            <v>-144.5</v>
          </cell>
          <cell r="I38">
            <v>-140.6</v>
          </cell>
          <cell r="J38">
            <v>-143.6</v>
          </cell>
          <cell r="K38">
            <v>-146.69999999999999</v>
          </cell>
          <cell r="L38">
            <v>-154.5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5220 Totalt</v>
          </cell>
          <cell r="D39">
            <v>-564.1</v>
          </cell>
          <cell r="E39">
            <v>-307.2</v>
          </cell>
          <cell r="F39">
            <v>-300</v>
          </cell>
          <cell r="G39">
            <v>-294.2</v>
          </cell>
          <cell r="H39">
            <v>-296.3</v>
          </cell>
          <cell r="I39">
            <v>-412.79999999999995</v>
          </cell>
          <cell r="J39">
            <v>-178.6</v>
          </cell>
          <cell r="K39">
            <v>-347.9</v>
          </cell>
          <cell r="L39">
            <v>-301</v>
          </cell>
          <cell r="O39">
            <v>0</v>
          </cell>
        </row>
        <row r="40">
          <cell r="A40" t="str">
            <v>T-KAP</v>
          </cell>
          <cell r="B40">
            <v>5221</v>
          </cell>
          <cell r="C40" t="str">
            <v>Löner, provision</v>
          </cell>
          <cell r="D40">
            <v>-21.3</v>
          </cell>
          <cell r="E40">
            <v>0</v>
          </cell>
          <cell r="F40">
            <v>0</v>
          </cell>
          <cell r="G40">
            <v>-8.9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5221 Totalt</v>
          </cell>
          <cell r="D41">
            <v>-21.3</v>
          </cell>
          <cell r="E41">
            <v>0</v>
          </cell>
          <cell r="F41">
            <v>0</v>
          </cell>
          <cell r="G41">
            <v>-8.9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T-KAP</v>
          </cell>
          <cell r="B42">
            <v>5224</v>
          </cell>
          <cell r="C42" t="str">
            <v>Löner, tillfälliga</v>
          </cell>
          <cell r="D42">
            <v>-0.7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-4.5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5224 Totalt</v>
          </cell>
          <cell r="D43">
            <v>-0.7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-4.5</v>
          </cell>
          <cell r="O43">
            <v>0</v>
          </cell>
        </row>
        <row r="44">
          <cell r="A44" t="str">
            <v>TAB</v>
          </cell>
          <cell r="B44">
            <v>5405</v>
          </cell>
          <cell r="C44" t="str">
            <v>Förmånsvärde fri bil</v>
          </cell>
          <cell r="D44">
            <v>-5.4</v>
          </cell>
          <cell r="E44">
            <v>-5.4</v>
          </cell>
          <cell r="F44">
            <v>-5.4</v>
          </cell>
          <cell r="G44">
            <v>-5.4</v>
          </cell>
          <cell r="H44">
            <v>-5.4</v>
          </cell>
          <cell r="I44">
            <v>-5.4</v>
          </cell>
          <cell r="J44">
            <v>-5.4</v>
          </cell>
          <cell r="K44">
            <v>-8.8000000000000007</v>
          </cell>
          <cell r="L44">
            <v>-8.8000000000000007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T-KAP</v>
          </cell>
          <cell r="B45">
            <v>5405</v>
          </cell>
          <cell r="C45" t="str">
            <v>Förmånsvärde fri bil</v>
          </cell>
          <cell r="D45">
            <v>-41.3</v>
          </cell>
          <cell r="E45">
            <v>-11.1</v>
          </cell>
          <cell r="F45">
            <v>-19.100000000000001</v>
          </cell>
          <cell r="G45">
            <v>-19.100000000000001</v>
          </cell>
          <cell r="H45">
            <v>-19.100000000000001</v>
          </cell>
          <cell r="I45">
            <v>-38.200000000000003</v>
          </cell>
          <cell r="J45">
            <v>0</v>
          </cell>
          <cell r="K45">
            <v>-21.5</v>
          </cell>
          <cell r="L45">
            <v>-21.5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T-FOND</v>
          </cell>
          <cell r="B46">
            <v>5405</v>
          </cell>
          <cell r="C46" t="str">
            <v>Förmånsvärde fri bil</v>
          </cell>
          <cell r="D46">
            <v>-9</v>
          </cell>
          <cell r="E46">
            <v>-9</v>
          </cell>
          <cell r="F46">
            <v>-9</v>
          </cell>
          <cell r="G46">
            <v>-9</v>
          </cell>
          <cell r="H46">
            <v>-9</v>
          </cell>
          <cell r="I46">
            <v>-9</v>
          </cell>
          <cell r="J46">
            <v>-9</v>
          </cell>
          <cell r="K46">
            <v>-12.5</v>
          </cell>
          <cell r="L46">
            <v>-12.5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5405 Totalt</v>
          </cell>
          <cell r="D47">
            <v>-55.699999999999996</v>
          </cell>
          <cell r="E47">
            <v>-25.5</v>
          </cell>
          <cell r="F47">
            <v>-33.5</v>
          </cell>
          <cell r="G47">
            <v>-33.5</v>
          </cell>
          <cell r="H47">
            <v>-33.5</v>
          </cell>
          <cell r="I47">
            <v>-52.6</v>
          </cell>
          <cell r="J47">
            <v>-14.4</v>
          </cell>
          <cell r="K47">
            <v>-42.8</v>
          </cell>
          <cell r="L47">
            <v>-42.8</v>
          </cell>
          <cell r="O47">
            <v>0</v>
          </cell>
        </row>
        <row r="48">
          <cell r="A48" t="str">
            <v>TAB</v>
          </cell>
          <cell r="B48">
            <v>5499</v>
          </cell>
          <cell r="C48" t="str">
            <v>Korrektivpost förmånsvärde</v>
          </cell>
          <cell r="D48">
            <v>5.4</v>
          </cell>
          <cell r="E48">
            <v>5.4</v>
          </cell>
          <cell r="F48">
            <v>5.4</v>
          </cell>
          <cell r="G48">
            <v>5.4</v>
          </cell>
          <cell r="H48">
            <v>5.4</v>
          </cell>
          <cell r="I48">
            <v>5.4</v>
          </cell>
          <cell r="J48">
            <v>5.4</v>
          </cell>
          <cell r="K48">
            <v>8.8000000000000007</v>
          </cell>
          <cell r="L48">
            <v>8.8000000000000007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T-KAP</v>
          </cell>
          <cell r="B49">
            <v>5499</v>
          </cell>
          <cell r="C49" t="str">
            <v>Korrektivpost förmånsvärde</v>
          </cell>
          <cell r="D49">
            <v>41.3</v>
          </cell>
          <cell r="E49">
            <v>11.1</v>
          </cell>
          <cell r="F49">
            <v>19.100000000000001</v>
          </cell>
          <cell r="G49">
            <v>19.100000000000001</v>
          </cell>
          <cell r="H49">
            <v>19.100000000000001</v>
          </cell>
          <cell r="I49">
            <v>38.200000000000003</v>
          </cell>
          <cell r="J49">
            <v>0</v>
          </cell>
          <cell r="K49">
            <v>21.5</v>
          </cell>
          <cell r="L49">
            <v>21.5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T-FOND</v>
          </cell>
          <cell r="B50">
            <v>5499</v>
          </cell>
          <cell r="C50" t="str">
            <v>Korrektivpost förmånsvärde</v>
          </cell>
          <cell r="D50">
            <v>9</v>
          </cell>
          <cell r="E50">
            <v>9</v>
          </cell>
          <cell r="F50">
            <v>9</v>
          </cell>
          <cell r="G50">
            <v>9</v>
          </cell>
          <cell r="H50">
            <v>9</v>
          </cell>
          <cell r="I50">
            <v>9</v>
          </cell>
          <cell r="J50">
            <v>9</v>
          </cell>
          <cell r="K50">
            <v>12.5</v>
          </cell>
          <cell r="L50">
            <v>12.5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5499 Totalt</v>
          </cell>
          <cell r="D51">
            <v>55.699999999999996</v>
          </cell>
          <cell r="E51">
            <v>25.5</v>
          </cell>
          <cell r="F51">
            <v>33.5</v>
          </cell>
          <cell r="G51">
            <v>33.5</v>
          </cell>
          <cell r="H51">
            <v>33.5</v>
          </cell>
          <cell r="I51">
            <v>52.6</v>
          </cell>
          <cell r="J51">
            <v>14.4</v>
          </cell>
          <cell r="K51">
            <v>42.8</v>
          </cell>
          <cell r="L51">
            <v>42.8</v>
          </cell>
          <cell r="O51">
            <v>0</v>
          </cell>
        </row>
        <row r="52">
          <cell r="A52" t="str">
            <v>T-KAP</v>
          </cell>
          <cell r="B52">
            <v>5530</v>
          </cell>
          <cell r="C52" t="str">
            <v>Resekostnadsers, skattefri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-1.1000000000000001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5530 Totalt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-1.1000000000000001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T-KAP</v>
          </cell>
          <cell r="B54">
            <v>5590</v>
          </cell>
          <cell r="C54" t="str">
            <v>Telefonersättning</v>
          </cell>
          <cell r="D54">
            <v>-0.2</v>
          </cell>
          <cell r="E54">
            <v>-0.2</v>
          </cell>
          <cell r="F54">
            <v>-0.2</v>
          </cell>
          <cell r="G54">
            <v>-0.2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5590 Totalt</v>
          </cell>
          <cell r="D55">
            <v>-0.2</v>
          </cell>
          <cell r="E55">
            <v>-0.2</v>
          </cell>
          <cell r="F55">
            <v>-0.2</v>
          </cell>
          <cell r="G55">
            <v>-0.2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>TAB</v>
          </cell>
          <cell r="B56">
            <v>5610</v>
          </cell>
          <cell r="C56" t="str">
            <v>Arbetsgivaravgift, kontant</v>
          </cell>
          <cell r="D56">
            <v>-35.5</v>
          </cell>
          <cell r="E56">
            <v>-37.200000000000003</v>
          </cell>
          <cell r="F56">
            <v>-36.4</v>
          </cell>
          <cell r="G56">
            <v>-28.3</v>
          </cell>
          <cell r="H56">
            <v>-30.9</v>
          </cell>
          <cell r="I56">
            <v>-30.9</v>
          </cell>
          <cell r="J56">
            <v>-34.700000000000003</v>
          </cell>
          <cell r="K56">
            <v>-34.700000000000003</v>
          </cell>
          <cell r="L56">
            <v>-32.799999999999997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T-KAP</v>
          </cell>
          <cell r="B57">
            <v>5610</v>
          </cell>
          <cell r="C57" t="str">
            <v>Arbetsgivaravgift, kontant</v>
          </cell>
          <cell r="D57">
            <v>-148.19999999999999</v>
          </cell>
          <cell r="E57">
            <v>-53.3</v>
          </cell>
          <cell r="F57">
            <v>-117.5</v>
          </cell>
          <cell r="G57">
            <v>-83.6</v>
          </cell>
          <cell r="H57">
            <v>-77.8</v>
          </cell>
          <cell r="I57">
            <v>-158.9</v>
          </cell>
          <cell r="J57">
            <v>0</v>
          </cell>
          <cell r="K57">
            <v>-96.3</v>
          </cell>
          <cell r="L57">
            <v>-78.3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T-FOND</v>
          </cell>
          <cell r="B58">
            <v>5610</v>
          </cell>
          <cell r="C58" t="str">
            <v>Arbetsgivaravgift, kontant</v>
          </cell>
          <cell r="D58">
            <v>-81</v>
          </cell>
          <cell r="E58">
            <v>-82.3</v>
          </cell>
          <cell r="F58">
            <v>-81</v>
          </cell>
          <cell r="G58">
            <v>-81</v>
          </cell>
          <cell r="H58">
            <v>-82</v>
          </cell>
          <cell r="I58">
            <v>-80.7</v>
          </cell>
          <cell r="J58">
            <v>-84.7</v>
          </cell>
          <cell r="K58">
            <v>-85.7</v>
          </cell>
          <cell r="L58">
            <v>-88.3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5610 Totalt</v>
          </cell>
          <cell r="D59">
            <v>-264.7</v>
          </cell>
          <cell r="E59">
            <v>-172.8</v>
          </cell>
          <cell r="F59">
            <v>-234.9</v>
          </cell>
          <cell r="G59">
            <v>-192.89999999999998</v>
          </cell>
          <cell r="H59">
            <v>-190.7</v>
          </cell>
          <cell r="I59">
            <v>-270.5</v>
          </cell>
          <cell r="J59">
            <v>-119.4</v>
          </cell>
          <cell r="K59">
            <v>-216.7</v>
          </cell>
          <cell r="L59">
            <v>-199.39999999999998</v>
          </cell>
          <cell r="O59">
            <v>0</v>
          </cell>
        </row>
        <row r="60">
          <cell r="A60" t="str">
            <v>TAB</v>
          </cell>
          <cell r="B60">
            <v>5612</v>
          </cell>
          <cell r="C60" t="str">
            <v>Arbetsgivaravgift, förmåner</v>
          </cell>
          <cell r="D60">
            <v>-1.8</v>
          </cell>
          <cell r="E60">
            <v>-1.8</v>
          </cell>
          <cell r="F60">
            <v>-1.8</v>
          </cell>
          <cell r="G60">
            <v>-1.8</v>
          </cell>
          <cell r="H60">
            <v>-1.8</v>
          </cell>
          <cell r="I60">
            <v>-1.8</v>
          </cell>
          <cell r="J60">
            <v>-1.8</v>
          </cell>
          <cell r="K60">
            <v>-2.9</v>
          </cell>
          <cell r="L60">
            <v>-2.9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T-KAP</v>
          </cell>
          <cell r="B61">
            <v>5612</v>
          </cell>
          <cell r="C61" t="str">
            <v>Arbetsgivaravgift, förmåner</v>
          </cell>
          <cell r="D61">
            <v>-13.7</v>
          </cell>
          <cell r="E61">
            <v>-3.7</v>
          </cell>
          <cell r="F61">
            <v>-6.3</v>
          </cell>
          <cell r="G61">
            <v>-6.3</v>
          </cell>
          <cell r="H61">
            <v>-6.3</v>
          </cell>
          <cell r="I61">
            <v>-12.6</v>
          </cell>
          <cell r="J61">
            <v>0</v>
          </cell>
          <cell r="K61">
            <v>-7.1</v>
          </cell>
          <cell r="L61">
            <v>-7.1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T-FOND</v>
          </cell>
          <cell r="B62">
            <v>5612</v>
          </cell>
          <cell r="C62" t="str">
            <v>Arbetsgivaravgift, förmåner</v>
          </cell>
          <cell r="D62">
            <v>-3</v>
          </cell>
          <cell r="E62">
            <v>-3</v>
          </cell>
          <cell r="F62">
            <v>-3</v>
          </cell>
          <cell r="G62">
            <v>-3</v>
          </cell>
          <cell r="H62">
            <v>-3</v>
          </cell>
          <cell r="I62">
            <v>-3</v>
          </cell>
          <cell r="J62">
            <v>-3</v>
          </cell>
          <cell r="K62">
            <v>-4.0999999999999996</v>
          </cell>
          <cell r="L62">
            <v>-4.0999999999999996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5612 Totalt</v>
          </cell>
          <cell r="D63">
            <v>-18.5</v>
          </cell>
          <cell r="E63">
            <v>-8.5</v>
          </cell>
          <cell r="F63">
            <v>-11.1</v>
          </cell>
          <cell r="G63">
            <v>-11.1</v>
          </cell>
          <cell r="H63">
            <v>-11.1</v>
          </cell>
          <cell r="I63">
            <v>-17.399999999999999</v>
          </cell>
          <cell r="J63">
            <v>-4.8</v>
          </cell>
          <cell r="K63">
            <v>-14.1</v>
          </cell>
          <cell r="L63">
            <v>-14.1</v>
          </cell>
          <cell r="O63">
            <v>0</v>
          </cell>
        </row>
        <row r="64">
          <cell r="A64" t="str">
            <v>TAB</v>
          </cell>
          <cell r="B64">
            <v>5630</v>
          </cell>
          <cell r="C64" t="str">
            <v>Särskild löneskatt, p-förs.</v>
          </cell>
          <cell r="D64">
            <v>-1.7</v>
          </cell>
          <cell r="E64">
            <v>-1.7</v>
          </cell>
          <cell r="F64">
            <v>-1.7</v>
          </cell>
          <cell r="G64">
            <v>-4.5</v>
          </cell>
          <cell r="H64">
            <v>-2.8</v>
          </cell>
          <cell r="I64">
            <v>-2.5</v>
          </cell>
          <cell r="J64">
            <v>-2.6</v>
          </cell>
          <cell r="K64">
            <v>-2.5</v>
          </cell>
          <cell r="L64">
            <v>-2.5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T-KAP</v>
          </cell>
          <cell r="B65">
            <v>5630</v>
          </cell>
          <cell r="C65" t="str">
            <v>Särskild löneskatt, p-förs.</v>
          </cell>
          <cell r="D65">
            <v>-3.1</v>
          </cell>
          <cell r="E65">
            <v>-3.7</v>
          </cell>
          <cell r="F65">
            <v>-3.7</v>
          </cell>
          <cell r="G65">
            <v>-3.5</v>
          </cell>
          <cell r="H65">
            <v>-3.5</v>
          </cell>
          <cell r="I65">
            <v>-18.8</v>
          </cell>
          <cell r="J65">
            <v>-0.2</v>
          </cell>
          <cell r="K65">
            <v>-4.5</v>
          </cell>
          <cell r="L65">
            <v>-4.5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T-FOND</v>
          </cell>
          <cell r="B66">
            <v>5630</v>
          </cell>
          <cell r="C66" t="str">
            <v>Särskild löneskatt, p-förs.</v>
          </cell>
          <cell r="D66">
            <v>-2.9</v>
          </cell>
          <cell r="E66">
            <v>-3.2</v>
          </cell>
          <cell r="F66">
            <v>-3.2</v>
          </cell>
          <cell r="G66">
            <v>-7.6</v>
          </cell>
          <cell r="H66">
            <v>-0.5</v>
          </cell>
          <cell r="I66">
            <v>-4.7</v>
          </cell>
          <cell r="J66">
            <v>-4.4000000000000004</v>
          </cell>
          <cell r="K66">
            <v>-4.3</v>
          </cell>
          <cell r="L66">
            <v>-4.3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5630 Totalt</v>
          </cell>
          <cell r="D67">
            <v>-7.6999999999999993</v>
          </cell>
          <cell r="E67">
            <v>-8.6000000000000014</v>
          </cell>
          <cell r="F67">
            <v>-8.6000000000000014</v>
          </cell>
          <cell r="G67">
            <v>-15.6</v>
          </cell>
          <cell r="H67">
            <v>-6.8</v>
          </cell>
          <cell r="I67">
            <v>-26</v>
          </cell>
          <cell r="J67">
            <v>-7.2000000000000011</v>
          </cell>
          <cell r="K67">
            <v>-11.3</v>
          </cell>
          <cell r="L67">
            <v>-11.3</v>
          </cell>
          <cell r="O67">
            <v>0</v>
          </cell>
        </row>
        <row r="68">
          <cell r="A68" t="str">
            <v>TAB</v>
          </cell>
          <cell r="B68">
            <v>5670</v>
          </cell>
          <cell r="C68" t="str">
            <v>Arb. marknadsförsäkr.</v>
          </cell>
          <cell r="D68">
            <v>0</v>
          </cell>
          <cell r="E68">
            <v>0</v>
          </cell>
          <cell r="F68">
            <v>-0.7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T-KAP</v>
          </cell>
          <cell r="B69">
            <v>5670</v>
          </cell>
          <cell r="C69" t="str">
            <v>AMF, TFA</v>
          </cell>
          <cell r="D69">
            <v>0</v>
          </cell>
          <cell r="E69">
            <v>-1.5</v>
          </cell>
          <cell r="F69">
            <v>0</v>
          </cell>
          <cell r="G69">
            <v>0</v>
          </cell>
          <cell r="H69">
            <v>0</v>
          </cell>
          <cell r="I69">
            <v>-0.1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T-FOND</v>
          </cell>
          <cell r="B70">
            <v>5670</v>
          </cell>
          <cell r="C70" t="str">
            <v>AMF, TFA</v>
          </cell>
          <cell r="D70">
            <v>0</v>
          </cell>
          <cell r="E70">
            <v>-1.5</v>
          </cell>
          <cell r="F70">
            <v>0</v>
          </cell>
          <cell r="G70">
            <v>0</v>
          </cell>
          <cell r="H70">
            <v>0</v>
          </cell>
          <cell r="I70">
            <v>-0.1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5670 Totalt</v>
          </cell>
          <cell r="D71">
            <v>0</v>
          </cell>
          <cell r="E71">
            <v>-3</v>
          </cell>
          <cell r="F71">
            <v>-0.7</v>
          </cell>
          <cell r="G71">
            <v>0</v>
          </cell>
          <cell r="H71">
            <v>0</v>
          </cell>
          <cell r="I71">
            <v>-0.2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>T-KAP</v>
          </cell>
          <cell r="B72">
            <v>5680</v>
          </cell>
          <cell r="C72" t="str">
            <v>TGL, Förenade Liv</v>
          </cell>
          <cell r="D72">
            <v>-2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T-FOND</v>
          </cell>
          <cell r="B73">
            <v>5680</v>
          </cell>
          <cell r="C73" t="str">
            <v>TGL, Förenade Liv</v>
          </cell>
          <cell r="D73">
            <v>-1.3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-1.3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 t="str">
            <v>5680 Totalt</v>
          </cell>
          <cell r="D74">
            <v>-3.3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-3.3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TAB</v>
          </cell>
          <cell r="B75">
            <v>5712</v>
          </cell>
          <cell r="C75" t="str">
            <v>Pensionsförsäkringar, individ</v>
          </cell>
          <cell r="D75">
            <v>-8.1</v>
          </cell>
          <cell r="E75">
            <v>-8.1</v>
          </cell>
          <cell r="F75">
            <v>-16.7</v>
          </cell>
          <cell r="G75">
            <v>-21.1</v>
          </cell>
          <cell r="H75">
            <v>-13.1</v>
          </cell>
          <cell r="I75">
            <v>-11.7</v>
          </cell>
          <cell r="J75">
            <v>-12.3</v>
          </cell>
          <cell r="K75">
            <v>-11.7</v>
          </cell>
          <cell r="L75">
            <v>-11.7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T-KAP</v>
          </cell>
          <cell r="B76">
            <v>5712</v>
          </cell>
          <cell r="C76" t="str">
            <v>Pensionsförsäkringar, individ</v>
          </cell>
          <cell r="D76">
            <v>-14.3</v>
          </cell>
          <cell r="E76">
            <v>-17.5</v>
          </cell>
          <cell r="F76">
            <v>-17.5</v>
          </cell>
          <cell r="G76">
            <v>-16.5</v>
          </cell>
          <cell r="H76">
            <v>-16.5</v>
          </cell>
          <cell r="I76">
            <v>-88</v>
          </cell>
          <cell r="J76">
            <v>-1</v>
          </cell>
          <cell r="K76">
            <v>-20.9</v>
          </cell>
          <cell r="L76">
            <v>-20.9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T-FOND</v>
          </cell>
          <cell r="B77">
            <v>5712</v>
          </cell>
          <cell r="C77" t="str">
            <v>Pensionsförsäkringar, individ</v>
          </cell>
          <cell r="D77">
            <v>-13.7</v>
          </cell>
          <cell r="E77">
            <v>-14.9</v>
          </cell>
          <cell r="F77">
            <v>-14.9</v>
          </cell>
          <cell r="G77">
            <v>-35.299999999999997</v>
          </cell>
          <cell r="H77">
            <v>-2.2000000000000002</v>
          </cell>
          <cell r="I77">
            <v>-21.9</v>
          </cell>
          <cell r="J77">
            <v>-20.399999999999999</v>
          </cell>
          <cell r="K77">
            <v>-20</v>
          </cell>
          <cell r="L77">
            <v>-20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5712 Totalt</v>
          </cell>
          <cell r="D78">
            <v>-36.099999999999994</v>
          </cell>
          <cell r="E78">
            <v>-40.5</v>
          </cell>
          <cell r="F78">
            <v>-49.1</v>
          </cell>
          <cell r="G78">
            <v>-72.900000000000006</v>
          </cell>
          <cell r="H78">
            <v>-31.8</v>
          </cell>
          <cell r="I78">
            <v>-121.6</v>
          </cell>
          <cell r="J78">
            <v>-33.700000000000003</v>
          </cell>
          <cell r="K78">
            <v>-52.599999999999994</v>
          </cell>
          <cell r="L78">
            <v>-52.599999999999994</v>
          </cell>
          <cell r="O78">
            <v>0</v>
          </cell>
        </row>
        <row r="79">
          <cell r="A79" t="str">
            <v>TAB</v>
          </cell>
          <cell r="B79">
            <v>5714</v>
          </cell>
          <cell r="C79" t="str">
            <v>Olycksfall, Folksam</v>
          </cell>
          <cell r="D79">
            <v>-3</v>
          </cell>
          <cell r="E79">
            <v>0</v>
          </cell>
          <cell r="F79">
            <v>0</v>
          </cell>
          <cell r="G79">
            <v>-3</v>
          </cell>
          <cell r="H79">
            <v>0</v>
          </cell>
          <cell r="I79">
            <v>-2.7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5714 Totalt</v>
          </cell>
          <cell r="D80">
            <v>-3</v>
          </cell>
          <cell r="E80">
            <v>0</v>
          </cell>
          <cell r="F80">
            <v>0</v>
          </cell>
          <cell r="G80">
            <v>-3</v>
          </cell>
          <cell r="H80">
            <v>0</v>
          </cell>
          <cell r="I80">
            <v>-2.7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TAB</v>
          </cell>
          <cell r="B81">
            <v>5715</v>
          </cell>
          <cell r="C81" t="str">
            <v>Zürich Life, sjukförsäkring</v>
          </cell>
          <cell r="D81">
            <v>-0.9</v>
          </cell>
          <cell r="E81">
            <v>-0.9</v>
          </cell>
          <cell r="F81">
            <v>-0.9</v>
          </cell>
          <cell r="G81">
            <v>-0.9</v>
          </cell>
          <cell r="H81">
            <v>-0.9</v>
          </cell>
          <cell r="I81">
            <v>-0.9</v>
          </cell>
          <cell r="J81">
            <v>-0.9</v>
          </cell>
          <cell r="K81">
            <v>-0.9</v>
          </cell>
          <cell r="L81">
            <v>-0.9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T-KAP</v>
          </cell>
          <cell r="B82">
            <v>5715</v>
          </cell>
          <cell r="C82" t="str">
            <v>Sjukförsäkring Zürich Life</v>
          </cell>
          <cell r="D82">
            <v>-2</v>
          </cell>
          <cell r="E82">
            <v>-2</v>
          </cell>
          <cell r="F82">
            <v>-2</v>
          </cell>
          <cell r="G82">
            <v>-2</v>
          </cell>
          <cell r="H82">
            <v>-2</v>
          </cell>
          <cell r="I82">
            <v>-4</v>
          </cell>
          <cell r="J82">
            <v>0</v>
          </cell>
          <cell r="K82">
            <v>-2</v>
          </cell>
          <cell r="L82">
            <v>-2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T-FOND</v>
          </cell>
          <cell r="B83">
            <v>5715</v>
          </cell>
          <cell r="C83" t="str">
            <v>Sjukförsäkring Zürich Life</v>
          </cell>
          <cell r="D83">
            <v>-1.7</v>
          </cell>
          <cell r="E83">
            <v>-1.7</v>
          </cell>
          <cell r="F83">
            <v>-1.7</v>
          </cell>
          <cell r="G83">
            <v>-1.7</v>
          </cell>
          <cell r="H83">
            <v>-1.7</v>
          </cell>
          <cell r="I83">
            <v>-1.7</v>
          </cell>
          <cell r="J83">
            <v>-1.7</v>
          </cell>
          <cell r="K83">
            <v>-1.7</v>
          </cell>
          <cell r="L83">
            <v>-1.7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5715 Totalt</v>
          </cell>
          <cell r="D84">
            <v>-4.5999999999999996</v>
          </cell>
          <cell r="E84">
            <v>-4.5999999999999996</v>
          </cell>
          <cell r="F84">
            <v>-4.5999999999999996</v>
          </cell>
          <cell r="G84">
            <v>-4.5999999999999996</v>
          </cell>
          <cell r="H84">
            <v>-4.5999999999999996</v>
          </cell>
          <cell r="I84">
            <v>-6.6000000000000005</v>
          </cell>
          <cell r="J84">
            <v>-2.6</v>
          </cell>
          <cell r="K84">
            <v>-4.5999999999999996</v>
          </cell>
          <cell r="L84">
            <v>-4.5999999999999996</v>
          </cell>
          <cell r="O84">
            <v>0</v>
          </cell>
        </row>
        <row r="85">
          <cell r="A85" t="str">
            <v>TAB</v>
          </cell>
          <cell r="B85">
            <v>5716</v>
          </cell>
          <cell r="C85" t="str">
            <v>Tjänstereseförsäkring Viator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5716 Totalt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TAB</v>
          </cell>
          <cell r="B87">
            <v>5810</v>
          </cell>
          <cell r="C87" t="str">
            <v>Utbildning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-15.6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T-KAP</v>
          </cell>
          <cell r="B88">
            <v>5810</v>
          </cell>
          <cell r="C88" t="str">
            <v>Utbildning</v>
          </cell>
          <cell r="D88">
            <v>-6.8</v>
          </cell>
          <cell r="E88">
            <v>-23.8</v>
          </cell>
          <cell r="F88">
            <v>-8</v>
          </cell>
          <cell r="G88">
            <v>-1.3</v>
          </cell>
          <cell r="H88">
            <v>-8</v>
          </cell>
          <cell r="I88">
            <v>0</v>
          </cell>
          <cell r="J88">
            <v>0</v>
          </cell>
          <cell r="K88">
            <v>-24</v>
          </cell>
          <cell r="L88">
            <v>-0.9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T-FOND</v>
          </cell>
          <cell r="B89">
            <v>5810</v>
          </cell>
          <cell r="C89" t="str">
            <v>Utbildning</v>
          </cell>
          <cell r="D89">
            <v>-5.2</v>
          </cell>
          <cell r="E89">
            <v>0</v>
          </cell>
          <cell r="F89">
            <v>-2.2999999999999998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5810 Totalt</v>
          </cell>
          <cell r="D90">
            <v>-12</v>
          </cell>
          <cell r="E90">
            <v>-23.8</v>
          </cell>
          <cell r="F90">
            <v>-10.3</v>
          </cell>
          <cell r="G90">
            <v>-1.3</v>
          </cell>
          <cell r="H90">
            <v>-23.6</v>
          </cell>
          <cell r="I90">
            <v>0</v>
          </cell>
          <cell r="J90">
            <v>0</v>
          </cell>
          <cell r="K90">
            <v>-24</v>
          </cell>
          <cell r="L90">
            <v>-0.9</v>
          </cell>
          <cell r="O90">
            <v>0</v>
          </cell>
        </row>
        <row r="91">
          <cell r="A91" t="str">
            <v>TAB</v>
          </cell>
          <cell r="B91">
            <v>5829</v>
          </cell>
          <cell r="C91" t="str">
            <v>Sjukvårdsförs. EJ avdragsgill</v>
          </cell>
          <cell r="D91">
            <v>-17.100000000000001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5829 Totalt</v>
          </cell>
          <cell r="D92">
            <v>-17.100000000000001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TAB</v>
          </cell>
          <cell r="B93">
            <v>5870</v>
          </cell>
          <cell r="C93" t="str">
            <v>Personalrepr.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-1.3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5870 Totalt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-1.3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TAB</v>
          </cell>
          <cell r="B95">
            <v>5872</v>
          </cell>
          <cell r="C95" t="str">
            <v>Personalrepr. EJ avdrag</v>
          </cell>
          <cell r="D95">
            <v>0</v>
          </cell>
          <cell r="E95">
            <v>-1.2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5872 Totalt</v>
          </cell>
          <cell r="D96">
            <v>0</v>
          </cell>
          <cell r="E96">
            <v>-1.2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TAB</v>
          </cell>
          <cell r="B97">
            <v>5890</v>
          </cell>
          <cell r="C97" t="str">
            <v>Övriga personalkostnader</v>
          </cell>
          <cell r="D97">
            <v>0</v>
          </cell>
          <cell r="E97">
            <v>0</v>
          </cell>
          <cell r="F97">
            <v>-62.6</v>
          </cell>
          <cell r="G97">
            <v>0</v>
          </cell>
          <cell r="H97">
            <v>-1.5</v>
          </cell>
          <cell r="I97">
            <v>-0.6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T-KAP</v>
          </cell>
          <cell r="B98">
            <v>5890</v>
          </cell>
          <cell r="C98" t="str">
            <v>Övriga personalkostnader</v>
          </cell>
          <cell r="D98">
            <v>-1.5</v>
          </cell>
          <cell r="E98">
            <v>-3.8</v>
          </cell>
          <cell r="F98">
            <v>-3.7</v>
          </cell>
          <cell r="G98">
            <v>-2.4</v>
          </cell>
          <cell r="H98">
            <v>-17.3</v>
          </cell>
          <cell r="I98">
            <v>-3.2</v>
          </cell>
          <cell r="J98">
            <v>-2.5</v>
          </cell>
          <cell r="K98">
            <v>-1.6</v>
          </cell>
          <cell r="L98">
            <v>-5.6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T-FOND</v>
          </cell>
          <cell r="B99">
            <v>5890</v>
          </cell>
          <cell r="C99" t="str">
            <v>Övriga personalkostnader</v>
          </cell>
          <cell r="D99">
            <v>-0.9</v>
          </cell>
          <cell r="E99">
            <v>0</v>
          </cell>
          <cell r="F99">
            <v>0</v>
          </cell>
          <cell r="G99">
            <v>-13.9</v>
          </cell>
          <cell r="H99">
            <v>-0.4</v>
          </cell>
          <cell r="I99">
            <v>-0.6</v>
          </cell>
          <cell r="J99">
            <v>-0.6</v>
          </cell>
          <cell r="K99">
            <v>-1.9</v>
          </cell>
          <cell r="L99">
            <v>-0.8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5890 Totalt</v>
          </cell>
          <cell r="D100">
            <v>-2.4</v>
          </cell>
          <cell r="E100">
            <v>-3.8</v>
          </cell>
          <cell r="F100">
            <v>-66.3</v>
          </cell>
          <cell r="G100">
            <v>-16.3</v>
          </cell>
          <cell r="H100">
            <v>-19.2</v>
          </cell>
          <cell r="I100">
            <v>-4.4000000000000004</v>
          </cell>
          <cell r="J100">
            <v>-3.1</v>
          </cell>
          <cell r="K100">
            <v>-3.5</v>
          </cell>
          <cell r="L100">
            <v>-6.3999999999999995</v>
          </cell>
          <cell r="O100">
            <v>0</v>
          </cell>
        </row>
        <row r="101">
          <cell r="A101" t="str">
            <v>T-KAP</v>
          </cell>
          <cell r="B101">
            <v>6010</v>
          </cell>
          <cell r="C101" t="str">
            <v>Lokalhyra</v>
          </cell>
          <cell r="D101">
            <v>-36.200000000000003</v>
          </cell>
          <cell r="E101">
            <v>-36.200000000000003</v>
          </cell>
          <cell r="F101">
            <v>-36.200000000000003</v>
          </cell>
          <cell r="G101">
            <v>-35.4</v>
          </cell>
          <cell r="H101">
            <v>-35.4</v>
          </cell>
          <cell r="I101">
            <v>-71.3</v>
          </cell>
          <cell r="J101">
            <v>0</v>
          </cell>
          <cell r="K101">
            <v>-35.799999999999997</v>
          </cell>
          <cell r="L101">
            <v>-35.799999999999997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T-FOND</v>
          </cell>
          <cell r="B102">
            <v>6010</v>
          </cell>
          <cell r="C102" t="str">
            <v>Lokalhyra</v>
          </cell>
          <cell r="D102">
            <v>-33.200000000000003</v>
          </cell>
          <cell r="E102">
            <v>-33.200000000000003</v>
          </cell>
          <cell r="F102">
            <v>-33.200000000000003</v>
          </cell>
          <cell r="G102">
            <v>-32.6</v>
          </cell>
          <cell r="H102">
            <v>-32.6</v>
          </cell>
          <cell r="I102">
            <v>-32.6</v>
          </cell>
          <cell r="J102">
            <v>-32.9</v>
          </cell>
          <cell r="K102">
            <v>-32.9</v>
          </cell>
          <cell r="L102">
            <v>-32.9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6010 Tota〱吠</v>
          </cell>
          <cell r="D103">
            <v>-69.400000000000006</v>
          </cell>
          <cell r="E103">
            <v>-69.400000000000006</v>
          </cell>
          <cell r="F103">
            <v>-69.400000000000006</v>
          </cell>
          <cell r="G103">
            <v>-68</v>
          </cell>
          <cell r="H103">
            <v>-68</v>
          </cell>
          <cell r="I103">
            <v>-103.9</v>
          </cell>
          <cell r="J103">
            <v>-32.9</v>
          </cell>
          <cell r="K103">
            <v>-68.699999999999989</v>
          </cell>
          <cell r="L103">
            <v>-68.699999999999989</v>
          </cell>
          <cell r="O103">
            <v>0</v>
          </cell>
        </row>
        <row r="104">
          <cell r="A104" t="str">
            <v>T-KAP</v>
          </cell>
          <cell r="B104">
            <v>6050</v>
          </cell>
          <cell r="C104" t="str">
            <v>Elektricitet</v>
          </cell>
          <cell r="D104">
            <v>-2.5</v>
          </cell>
          <cell r="E104">
            <v>0</v>
          </cell>
          <cell r="F104">
            <v>-3.5</v>
          </cell>
          <cell r="G104">
            <v>0</v>
          </cell>
          <cell r="H104">
            <v>-2.6</v>
          </cell>
          <cell r="I104">
            <v>0</v>
          </cell>
          <cell r="J104">
            <v>-2.7</v>
          </cell>
          <cell r="K104">
            <v>0</v>
          </cell>
          <cell r="L104">
            <v>-2.8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T-FOND</v>
          </cell>
          <cell r="B105">
            <v>6050</v>
          </cell>
          <cell r="C105" t="str">
            <v>Elektricitet</v>
          </cell>
          <cell r="D105">
            <v>-0.6</v>
          </cell>
          <cell r="E105">
            <v>0</v>
          </cell>
          <cell r="F105">
            <v>0</v>
          </cell>
          <cell r="G105">
            <v>-0.8</v>
          </cell>
          <cell r="H105">
            <v>-0.4</v>
          </cell>
          <cell r="I105">
            <v>0</v>
          </cell>
          <cell r="J105">
            <v>-0.6</v>
          </cell>
          <cell r="K105">
            <v>0</v>
          </cell>
          <cell r="L105">
            <v>-0.6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6050 Totalt</v>
          </cell>
          <cell r="D106">
            <v>-3.1</v>
          </cell>
          <cell r="E106">
            <v>0</v>
          </cell>
          <cell r="F106">
            <v>-3.5</v>
          </cell>
          <cell r="G106">
            <v>-0.8</v>
          </cell>
          <cell r="H106">
            <v>-3</v>
          </cell>
          <cell r="I106">
            <v>0</v>
          </cell>
          <cell r="J106">
            <v>-3.3000000000000003</v>
          </cell>
          <cell r="K106">
            <v>0</v>
          </cell>
          <cell r="L106">
            <v>-3.4</v>
          </cell>
          <cell r="O106">
            <v>0</v>
          </cell>
        </row>
        <row r="107">
          <cell r="A107" t="str">
            <v>T-KAP</v>
          </cell>
          <cell r="B107">
            <v>6060</v>
          </cell>
          <cell r="C107" t="str">
            <v>Lokaltillbehör</v>
          </cell>
          <cell r="D107">
            <v>0</v>
          </cell>
          <cell r="E107">
            <v>0</v>
          </cell>
          <cell r="F107">
            <v>0</v>
          </cell>
          <cell r="G107">
            <v>-3.8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6060 Totalt</v>
          </cell>
          <cell r="D108">
            <v>0</v>
          </cell>
          <cell r="E108">
            <v>0</v>
          </cell>
          <cell r="F108">
            <v>0</v>
          </cell>
          <cell r="G108">
            <v>-3.8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</row>
        <row r="109">
          <cell r="A109" t="str">
            <v>T-KAP</v>
          </cell>
          <cell r="B109">
            <v>6070</v>
          </cell>
          <cell r="C109" t="str">
            <v>Städning, tvätt mm</v>
          </cell>
          <cell r="D109">
            <v>-4.8</v>
          </cell>
          <cell r="E109">
            <v>-4.5999999999999996</v>
          </cell>
          <cell r="F109">
            <v>-4.9000000000000004</v>
          </cell>
          <cell r="G109">
            <v>-4.7</v>
          </cell>
          <cell r="H109">
            <v>-4.8</v>
          </cell>
          <cell r="I109">
            <v>-4.8</v>
          </cell>
          <cell r="J109">
            <v>-4.8</v>
          </cell>
          <cell r="K109">
            <v>-4.8</v>
          </cell>
          <cell r="L109">
            <v>-4.7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T-FOND</v>
          </cell>
          <cell r="B110">
            <v>6070</v>
          </cell>
          <cell r="C110" t="str">
            <v>Städning, tvätt mm</v>
          </cell>
          <cell r="D110">
            <v>-4.2</v>
          </cell>
          <cell r="E110">
            <v>-4.2</v>
          </cell>
          <cell r="F110">
            <v>-4.5</v>
          </cell>
          <cell r="G110">
            <v>-5.3</v>
          </cell>
          <cell r="H110">
            <v>-4.5</v>
          </cell>
          <cell r="I110">
            <v>-4.2</v>
          </cell>
          <cell r="J110">
            <v>-4.2</v>
          </cell>
          <cell r="K110">
            <v>-4.2</v>
          </cell>
          <cell r="L110">
            <v>-4.5</v>
          </cell>
          <cell r="M110">
            <v>0</v>
          </cell>
          <cell r="N110">
            <v>0</v>
          </cell>
          <cell r="O110">
            <v>0</v>
          </cell>
        </row>
        <row r="111">
          <cell r="B111" t="str">
            <v>6070 Totalt</v>
          </cell>
          <cell r="D111">
            <v>-9</v>
          </cell>
          <cell r="E111">
            <v>-8.8000000000000007</v>
          </cell>
          <cell r="F111">
            <v>-9.4</v>
          </cell>
          <cell r="G111">
            <v>-10</v>
          </cell>
          <cell r="H111">
            <v>-9.3000000000000007</v>
          </cell>
          <cell r="I111">
            <v>-9</v>
          </cell>
          <cell r="J111">
            <v>-9</v>
          </cell>
          <cell r="K111">
            <v>-9</v>
          </cell>
          <cell r="L111">
            <v>-9.1999999999999993</v>
          </cell>
          <cell r="O111">
            <v>0</v>
          </cell>
        </row>
        <row r="112">
          <cell r="A112" t="str">
            <v>T-KAP</v>
          </cell>
          <cell r="B112">
            <v>6090</v>
          </cell>
          <cell r="C112" t="str">
            <v>Övriga lokalkostnader</v>
          </cell>
          <cell r="D112">
            <v>0</v>
          </cell>
          <cell r="E112">
            <v>-2.8</v>
          </cell>
          <cell r="F112">
            <v>-2.9</v>
          </cell>
          <cell r="G112">
            <v>-1</v>
          </cell>
          <cell r="H112">
            <v>0</v>
          </cell>
          <cell r="I112">
            <v>-1.2</v>
          </cell>
          <cell r="J112">
            <v>0</v>
          </cell>
          <cell r="K112">
            <v>0</v>
          </cell>
          <cell r="L112">
            <v>-1.1000000000000001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T-FOND</v>
          </cell>
          <cell r="B113">
            <v>6090</v>
          </cell>
          <cell r="C113" t="str">
            <v>Övriga lokalkostnader</v>
          </cell>
          <cell r="D113">
            <v>-2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6090 Totalt</v>
          </cell>
          <cell r="D114">
            <v>-2</v>
          </cell>
          <cell r="E114">
            <v>-2.8</v>
          </cell>
          <cell r="F114">
            <v>-2.9</v>
          </cell>
          <cell r="G114">
            <v>-1</v>
          </cell>
          <cell r="H114">
            <v>0</v>
          </cell>
          <cell r="I114">
            <v>-1.2</v>
          </cell>
          <cell r="J114">
            <v>0</v>
          </cell>
          <cell r="K114">
            <v>0</v>
          </cell>
          <cell r="L114">
            <v>-1.1000000000000001</v>
          </cell>
          <cell r="O114">
            <v>0</v>
          </cell>
        </row>
        <row r="115">
          <cell r="A115" t="str">
            <v>T-KAP</v>
          </cell>
          <cell r="B115">
            <v>6120</v>
          </cell>
          <cell r="C115" t="str">
            <v>Hyra/leasing inventarier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-1.8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6120 Totalt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-1.8</v>
          </cell>
          <cell r="O116">
            <v>0</v>
          </cell>
        </row>
        <row r="117">
          <cell r="A117" t="str">
            <v>TAB</v>
          </cell>
          <cell r="B117">
            <v>6130</v>
          </cell>
          <cell r="C117" t="str">
            <v>Licenser för dataprogram</v>
          </cell>
          <cell r="D117">
            <v>-2.4</v>
          </cell>
          <cell r="E117">
            <v>0</v>
          </cell>
          <cell r="F117">
            <v>-2.2999999999999998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-4.4000000000000004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T-KAP</v>
          </cell>
          <cell r="B118">
            <v>6130</v>
          </cell>
          <cell r="C118" t="str">
            <v>Licenser för dataprogram</v>
          </cell>
          <cell r="D118">
            <v>-0.3</v>
          </cell>
          <cell r="E118">
            <v>-0.5</v>
          </cell>
          <cell r="F118">
            <v>-0.5</v>
          </cell>
          <cell r="G118">
            <v>-0.7</v>
          </cell>
          <cell r="H118">
            <v>-0.5</v>
          </cell>
          <cell r="I118">
            <v>-0.5</v>
          </cell>
          <cell r="J118">
            <v>0</v>
          </cell>
          <cell r="K118">
            <v>-0.5</v>
          </cell>
          <cell r="L118">
            <v>-0.4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T-FOND</v>
          </cell>
          <cell r="B119">
            <v>6130</v>
          </cell>
          <cell r="C119" t="str">
            <v>Licenser för dataprogram</v>
          </cell>
          <cell r="D119">
            <v>-0.4</v>
          </cell>
          <cell r="E119">
            <v>-1.9</v>
          </cell>
          <cell r="F119">
            <v>-6.2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6130 Totalt</v>
          </cell>
          <cell r="D120">
            <v>-3.0999999999999996</v>
          </cell>
          <cell r="E120">
            <v>-2.4</v>
          </cell>
          <cell r="F120">
            <v>-9</v>
          </cell>
          <cell r="G120">
            <v>-0.7</v>
          </cell>
          <cell r="H120">
            <v>-0.5</v>
          </cell>
          <cell r="I120">
            <v>-0.5</v>
          </cell>
          <cell r="J120">
            <v>0</v>
          </cell>
          <cell r="K120">
            <v>-4.9000000000000004</v>
          </cell>
          <cell r="L120">
            <v>-0.4</v>
          </cell>
          <cell r="O120">
            <v>0</v>
          </cell>
        </row>
        <row r="121">
          <cell r="A121" t="str">
            <v>TAB</v>
          </cell>
          <cell r="B121">
            <v>6410</v>
          </cell>
          <cell r="C121" t="str">
            <v>Förbrukningsinv / -matrial</v>
          </cell>
          <cell r="D121">
            <v>0</v>
          </cell>
          <cell r="E121">
            <v>0</v>
          </cell>
          <cell r="F121">
            <v>-3.9</v>
          </cell>
          <cell r="G121">
            <v>0</v>
          </cell>
          <cell r="H121">
            <v>0</v>
          </cell>
          <cell r="I121">
            <v>-3.3</v>
          </cell>
          <cell r="J121">
            <v>-2.2999999999999998</v>
          </cell>
          <cell r="K121">
            <v>-0.5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T-KAP</v>
          </cell>
          <cell r="B122">
            <v>6410</v>
          </cell>
          <cell r="C122" t="str">
            <v>Förbrukningsinv / -matrial</v>
          </cell>
          <cell r="D122">
            <v>-4.3</v>
          </cell>
          <cell r="E122">
            <v>-11.7</v>
          </cell>
          <cell r="F122">
            <v>-2.9</v>
          </cell>
          <cell r="G122">
            <v>0</v>
          </cell>
          <cell r="H122">
            <v>-2.4</v>
          </cell>
          <cell r="I122">
            <v>0</v>
          </cell>
          <cell r="J122">
            <v>-1.2</v>
          </cell>
          <cell r="K122">
            <v>-2.6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T-FOND</v>
          </cell>
          <cell r="B123">
            <v>6410</v>
          </cell>
          <cell r="C123" t="str">
            <v>Förbrukningsinv / -matrial</v>
          </cell>
          <cell r="D123">
            <v>-23.1</v>
          </cell>
          <cell r="E123">
            <v>-9.6999999999999993</v>
          </cell>
          <cell r="F123">
            <v>0</v>
          </cell>
          <cell r="G123">
            <v>0</v>
          </cell>
          <cell r="H123">
            <v>-8.8000000000000007</v>
          </cell>
          <cell r="I123">
            <v>0</v>
          </cell>
          <cell r="J123">
            <v>-4.5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6410 Totalt</v>
          </cell>
          <cell r="D124">
            <v>-27.400000000000002</v>
          </cell>
          <cell r="E124">
            <v>-21.4</v>
          </cell>
          <cell r="F124">
            <v>-6.8</v>
          </cell>
          <cell r="G124">
            <v>0</v>
          </cell>
          <cell r="H124">
            <v>-11.200000000000001</v>
          </cell>
          <cell r="I124">
            <v>-3.3</v>
          </cell>
          <cell r="J124">
            <v>-8</v>
          </cell>
          <cell r="K124">
            <v>-3.1</v>
          </cell>
          <cell r="L124">
            <v>0</v>
          </cell>
          <cell r="O124">
            <v>0</v>
          </cell>
        </row>
        <row r="125">
          <cell r="A125" t="str">
            <v>TAB</v>
          </cell>
          <cell r="B125">
            <v>6500</v>
          </cell>
          <cell r="C125" t="str">
            <v>Kontorsmaterial</v>
          </cell>
          <cell r="D125">
            <v>0</v>
          </cell>
          <cell r="E125">
            <v>0</v>
          </cell>
          <cell r="F125">
            <v>-3</v>
          </cell>
          <cell r="G125">
            <v>0</v>
          </cell>
          <cell r="H125">
            <v>0</v>
          </cell>
          <cell r="I125">
            <v>-4</v>
          </cell>
          <cell r="J125">
            <v>-1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T-KAP</v>
          </cell>
          <cell r="B126">
            <v>6500</v>
          </cell>
          <cell r="C126" t="str">
            <v>Kontorsmaterial</v>
          </cell>
          <cell r="D126">
            <v>-11.1</v>
          </cell>
          <cell r="E126">
            <v>-37.5</v>
          </cell>
          <cell r="F126">
            <v>-34.5</v>
          </cell>
          <cell r="G126">
            <v>-23</v>
          </cell>
          <cell r="H126">
            <v>-5</v>
          </cell>
          <cell r="I126">
            <v>-13.3</v>
          </cell>
          <cell r="J126">
            <v>-9</v>
          </cell>
          <cell r="K126">
            <v>-15.4</v>
          </cell>
          <cell r="L126">
            <v>-19.399999999999999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T-FOND</v>
          </cell>
          <cell r="B127">
            <v>6500</v>
          </cell>
          <cell r="C127" t="str">
            <v>Kontorsmaterial</v>
          </cell>
          <cell r="D127">
            <v>-15</v>
          </cell>
          <cell r="E127">
            <v>-2.5</v>
          </cell>
          <cell r="F127">
            <v>-8.6</v>
          </cell>
          <cell r="G127">
            <v>-5.6</v>
          </cell>
          <cell r="H127">
            <v>-5.5</v>
          </cell>
          <cell r="I127">
            <v>-4.5</v>
          </cell>
          <cell r="J127">
            <v>-6.7</v>
          </cell>
          <cell r="K127">
            <v>-8.1999999999999993</v>
          </cell>
          <cell r="L127">
            <v>-8.8000000000000007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6500 Totalt</v>
          </cell>
          <cell r="D128">
            <v>-26.1</v>
          </cell>
          <cell r="E128">
            <v>-40</v>
          </cell>
          <cell r="F128">
            <v>-46.1</v>
          </cell>
          <cell r="G128">
            <v>-28.6</v>
          </cell>
          <cell r="H128">
            <v>-10.5</v>
          </cell>
          <cell r="I128">
            <v>-21.8</v>
          </cell>
          <cell r="J128">
            <v>-16.7</v>
          </cell>
          <cell r="K128">
            <v>-23.6</v>
          </cell>
          <cell r="L128">
            <v>-28.2</v>
          </cell>
          <cell r="O128">
            <v>0</v>
          </cell>
        </row>
        <row r="129">
          <cell r="A129" t="str">
            <v>T-KAP</v>
          </cell>
          <cell r="B129">
            <v>6640</v>
          </cell>
          <cell r="C129" t="str">
            <v>Reparation, underhåll inv.</v>
          </cell>
          <cell r="D129">
            <v>0</v>
          </cell>
          <cell r="E129">
            <v>0</v>
          </cell>
          <cell r="F129">
            <v>-1.8</v>
          </cell>
          <cell r="G129">
            <v>-4.9000000000000004</v>
          </cell>
          <cell r="H129">
            <v>-1.1000000000000001</v>
          </cell>
          <cell r="I129">
            <v>-4.8</v>
          </cell>
          <cell r="J129">
            <v>-0.7</v>
          </cell>
          <cell r="K129">
            <v>-2.5</v>
          </cell>
          <cell r="L129">
            <v>-1.9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T-FOND</v>
          </cell>
          <cell r="B130">
            <v>6640</v>
          </cell>
          <cell r="C130" t="str">
            <v>Reparation, underhåll inv.</v>
          </cell>
          <cell r="D130">
            <v>0</v>
          </cell>
          <cell r="E130">
            <v>0</v>
          </cell>
          <cell r="F130">
            <v>-3.2</v>
          </cell>
          <cell r="G130">
            <v>-1.2</v>
          </cell>
          <cell r="H130">
            <v>0</v>
          </cell>
          <cell r="I130">
            <v>-2.4</v>
          </cell>
          <cell r="J130">
            <v>0</v>
          </cell>
          <cell r="K130">
            <v>-3.4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6640 Totalt</v>
          </cell>
          <cell r="D131">
            <v>0</v>
          </cell>
          <cell r="E131">
            <v>0</v>
          </cell>
          <cell r="F131">
            <v>-5</v>
          </cell>
          <cell r="G131">
            <v>-6.1000000000000005</v>
          </cell>
          <cell r="H131">
            <v>-1.1000000000000001</v>
          </cell>
          <cell r="I131">
            <v>-7.1999999999999993</v>
          </cell>
          <cell r="J131">
            <v>-0.7</v>
          </cell>
          <cell r="K131">
            <v>-5.9</v>
          </cell>
          <cell r="L131">
            <v>-1.9</v>
          </cell>
          <cell r="O131">
            <v>0</v>
          </cell>
        </row>
        <row r="132">
          <cell r="A132" t="str">
            <v>T-KAP</v>
          </cell>
          <cell r="B132">
            <v>6680</v>
          </cell>
          <cell r="C132" t="str">
            <v>TAB, intern service</v>
          </cell>
          <cell r="D132">
            <v>-42</v>
          </cell>
          <cell r="E132">
            <v>-42</v>
          </cell>
          <cell r="F132">
            <v>-42</v>
          </cell>
          <cell r="G132">
            <v>-42</v>
          </cell>
          <cell r="H132">
            <v>-42</v>
          </cell>
          <cell r="I132">
            <v>-42</v>
          </cell>
          <cell r="J132">
            <v>-42</v>
          </cell>
          <cell r="K132">
            <v>-42</v>
          </cell>
          <cell r="L132">
            <v>-42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T-FOND</v>
          </cell>
          <cell r="B133">
            <v>6680</v>
          </cell>
          <cell r="C133" t="str">
            <v>TAB, intern service</v>
          </cell>
          <cell r="D133">
            <v>-52.5</v>
          </cell>
          <cell r="E133">
            <v>-52.5</v>
          </cell>
          <cell r="F133">
            <v>-52.5</v>
          </cell>
          <cell r="G133">
            <v>-52.5</v>
          </cell>
          <cell r="H133">
            <v>-52.5</v>
          </cell>
          <cell r="I133">
            <v>-52.5</v>
          </cell>
          <cell r="J133">
            <v>-52.5</v>
          </cell>
          <cell r="K133">
            <v>-52.5</v>
          </cell>
          <cell r="L133">
            <v>-52.5</v>
          </cell>
          <cell r="M133">
            <v>0</v>
          </cell>
          <cell r="N133">
            <v>0</v>
          </cell>
          <cell r="O133">
            <v>0</v>
          </cell>
        </row>
        <row r="134">
          <cell r="B134" t="str">
            <v>6680 Totalt</v>
          </cell>
          <cell r="D134">
            <v>-94.5</v>
          </cell>
          <cell r="E134">
            <v>-94.5</v>
          </cell>
          <cell r="F134">
            <v>-94.5</v>
          </cell>
          <cell r="G134">
            <v>-94.5</v>
          </cell>
          <cell r="H134">
            <v>-94.5</v>
          </cell>
          <cell r="I134">
            <v>-94.5</v>
          </cell>
          <cell r="J134">
            <v>-94.5</v>
          </cell>
          <cell r="K134">
            <v>-94.5</v>
          </cell>
          <cell r="L134">
            <v>-94.5</v>
          </cell>
          <cell r="O134">
            <v>0</v>
          </cell>
        </row>
        <row r="135">
          <cell r="A135" t="str">
            <v>TAB</v>
          </cell>
          <cell r="B135">
            <v>6730</v>
          </cell>
          <cell r="C135" t="str">
            <v>Redovisningstjänster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-7.4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6730 Totalt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-7.4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TAB</v>
          </cell>
          <cell r="B137">
            <v>6740</v>
          </cell>
          <cell r="C137" t="str">
            <v>Data-tjänster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-4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T-KAP</v>
          </cell>
          <cell r="B138">
            <v>6740</v>
          </cell>
          <cell r="C138" t="str">
            <v>Data-tjänster</v>
          </cell>
          <cell r="D138">
            <v>0</v>
          </cell>
          <cell r="E138">
            <v>0</v>
          </cell>
          <cell r="F138">
            <v>-2.2999999999999998</v>
          </cell>
          <cell r="G138">
            <v>-4.8</v>
          </cell>
          <cell r="H138">
            <v>-33.299999999999997</v>
          </cell>
          <cell r="I138">
            <v>-20.7</v>
          </cell>
          <cell r="J138">
            <v>-8.6</v>
          </cell>
          <cell r="K138">
            <v>0</v>
          </cell>
          <cell r="L138">
            <v>-19.600000000000001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T-FOND</v>
          </cell>
          <cell r="B139">
            <v>6740</v>
          </cell>
          <cell r="C139" t="str">
            <v>Data-tjänster</v>
          </cell>
          <cell r="D139">
            <v>0</v>
          </cell>
          <cell r="E139">
            <v>0</v>
          </cell>
          <cell r="F139">
            <v>0</v>
          </cell>
          <cell r="G139">
            <v>-6.5</v>
          </cell>
          <cell r="H139">
            <v>-42.6</v>
          </cell>
          <cell r="I139">
            <v>-9.5</v>
          </cell>
          <cell r="J139">
            <v>-3.8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6740 Totalt</v>
          </cell>
          <cell r="D140">
            <v>0</v>
          </cell>
          <cell r="E140">
            <v>0</v>
          </cell>
          <cell r="F140">
            <v>-2.2999999999999998</v>
          </cell>
          <cell r="G140">
            <v>-11.3</v>
          </cell>
          <cell r="H140">
            <v>-79.900000000000006</v>
          </cell>
          <cell r="I140">
            <v>-30.2</v>
          </cell>
          <cell r="J140">
            <v>-12.399999999999999</v>
          </cell>
          <cell r="K140">
            <v>0</v>
          </cell>
          <cell r="L140">
            <v>-19.600000000000001</v>
          </cell>
          <cell r="O140">
            <v>0</v>
          </cell>
        </row>
        <row r="141">
          <cell r="A141" t="str">
            <v>T-KAP</v>
          </cell>
          <cell r="B141">
            <v>6750</v>
          </cell>
          <cell r="C141" t="str">
            <v>Skattekonsulter mm</v>
          </cell>
          <cell r="D141">
            <v>-5.0999999999999996</v>
          </cell>
          <cell r="E141">
            <v>0</v>
          </cell>
          <cell r="F141">
            <v>0</v>
          </cell>
          <cell r="G141">
            <v>-13.9</v>
          </cell>
          <cell r="H141">
            <v>0</v>
          </cell>
          <cell r="I141">
            <v>0</v>
          </cell>
          <cell r="J141">
            <v>0</v>
          </cell>
          <cell r="K141">
            <v>-2.2999999999999998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6750 Totalt</v>
          </cell>
          <cell r="D142">
            <v>-5.0999999999999996</v>
          </cell>
          <cell r="E142">
            <v>0</v>
          </cell>
          <cell r="F142">
            <v>0</v>
          </cell>
          <cell r="G142">
            <v>-13.9</v>
          </cell>
          <cell r="H142">
            <v>0</v>
          </cell>
          <cell r="I142">
            <v>0</v>
          </cell>
          <cell r="J142">
            <v>0</v>
          </cell>
          <cell r="K142">
            <v>-2.2999999999999998</v>
          </cell>
          <cell r="L142">
            <v>0</v>
          </cell>
          <cell r="O142">
            <v>0</v>
          </cell>
        </row>
        <row r="143">
          <cell r="A143" t="str">
            <v>TAB</v>
          </cell>
          <cell r="B143">
            <v>6780</v>
          </cell>
          <cell r="C143" t="str">
            <v>Advokatkostnader</v>
          </cell>
          <cell r="D143">
            <v>0</v>
          </cell>
          <cell r="E143">
            <v>0</v>
          </cell>
          <cell r="F143">
            <v>0</v>
          </cell>
          <cell r="G143">
            <v>-7.2</v>
          </cell>
          <cell r="H143">
            <v>-5.6</v>
          </cell>
          <cell r="I143">
            <v>-2.6</v>
          </cell>
          <cell r="J143">
            <v>-8.6</v>
          </cell>
          <cell r="K143">
            <v>-6.1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T-KAP</v>
          </cell>
          <cell r="B144">
            <v>6780</v>
          </cell>
          <cell r="C144" t="str">
            <v>Advokatkostnader, internt</v>
          </cell>
          <cell r="D144">
            <v>0</v>
          </cell>
          <cell r="E144">
            <v>0</v>
          </cell>
          <cell r="F144">
            <v>-3.7</v>
          </cell>
          <cell r="G144">
            <v>-10.199999999999999</v>
          </cell>
          <cell r="H144">
            <v>-2.1</v>
          </cell>
          <cell r="I144">
            <v>0</v>
          </cell>
          <cell r="J144">
            <v>-1.1000000000000001</v>
          </cell>
          <cell r="K144">
            <v>0</v>
          </cell>
          <cell r="L144">
            <v>-4.7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T-FOND</v>
          </cell>
          <cell r="B145">
            <v>6780</v>
          </cell>
          <cell r="C145" t="str">
            <v>Advokatkostnader</v>
          </cell>
          <cell r="D145">
            <v>0</v>
          </cell>
          <cell r="E145">
            <v>0</v>
          </cell>
          <cell r="F145">
            <v>0</v>
          </cell>
          <cell r="G145">
            <v>-8.1999999999999993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6780 Totalt</v>
          </cell>
          <cell r="D146">
            <v>0</v>
          </cell>
          <cell r="E146">
            <v>0</v>
          </cell>
          <cell r="F146">
            <v>-3.7</v>
          </cell>
          <cell r="G146">
            <v>-25.599999999999998</v>
          </cell>
          <cell r="H146">
            <v>-7.6999999999999993</v>
          </cell>
          <cell r="I146">
            <v>-2.6</v>
          </cell>
          <cell r="J146">
            <v>-9.6999999999999993</v>
          </cell>
          <cell r="K146">
            <v>-6.1</v>
          </cell>
          <cell r="L146">
            <v>-4.7</v>
          </cell>
          <cell r="O146">
            <v>0</v>
          </cell>
        </row>
        <row r="147">
          <cell r="A147" t="str">
            <v>TAB</v>
          </cell>
          <cell r="B147">
            <v>6790</v>
          </cell>
          <cell r="C147" t="str">
            <v>Övriga främmande tjänster</v>
          </cell>
          <cell r="D147">
            <v>-170.1</v>
          </cell>
          <cell r="E147">
            <v>-40</v>
          </cell>
          <cell r="F147">
            <v>-7</v>
          </cell>
          <cell r="G147">
            <v>0</v>
          </cell>
          <cell r="H147">
            <v>-6</v>
          </cell>
          <cell r="I147">
            <v>-102.6</v>
          </cell>
          <cell r="J147">
            <v>0</v>
          </cell>
          <cell r="K147">
            <v>-75</v>
          </cell>
          <cell r="L147">
            <v>-30.7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T-KAP</v>
          </cell>
          <cell r="B148">
            <v>6790</v>
          </cell>
          <cell r="C148" t="str">
            <v>Övriga främmande tjänster</v>
          </cell>
          <cell r="D148">
            <v>0</v>
          </cell>
          <cell r="E148">
            <v>-22.6</v>
          </cell>
          <cell r="F148">
            <v>0</v>
          </cell>
          <cell r="G148">
            <v>-25.5</v>
          </cell>
          <cell r="H148">
            <v>0</v>
          </cell>
          <cell r="I148">
            <v>0</v>
          </cell>
          <cell r="J148">
            <v>-27</v>
          </cell>
          <cell r="K148">
            <v>-13.6</v>
          </cell>
          <cell r="L148">
            <v>-13.4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T-FOND</v>
          </cell>
          <cell r="B149">
            <v>6790</v>
          </cell>
          <cell r="C149" t="str">
            <v>Främmande tjänster, internt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-33.700000000000003</v>
          </cell>
          <cell r="K149">
            <v>0</v>
          </cell>
          <cell r="L149">
            <v>-3.5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6790 Totalt</v>
          </cell>
          <cell r="D150">
            <v>-170.1</v>
          </cell>
          <cell r="E150">
            <v>-62.6</v>
          </cell>
          <cell r="F150">
            <v>-7</v>
          </cell>
          <cell r="G150">
            <v>-25.5</v>
          </cell>
          <cell r="H150">
            <v>-6</v>
          </cell>
          <cell r="I150">
            <v>-102.6</v>
          </cell>
          <cell r="J150">
            <v>-60.7</v>
          </cell>
          <cell r="K150">
            <v>-88.6</v>
          </cell>
          <cell r="L150">
            <v>-47.6</v>
          </cell>
          <cell r="O150">
            <v>0</v>
          </cell>
        </row>
        <row r="151">
          <cell r="A151" t="str">
            <v>TAB</v>
          </cell>
          <cell r="B151">
            <v>6810</v>
          </cell>
          <cell r="C151" t="str">
            <v>Telefoner kontor</v>
          </cell>
          <cell r="D151">
            <v>-9.1999999999999993</v>
          </cell>
          <cell r="E151">
            <v>0</v>
          </cell>
          <cell r="F151">
            <v>-3.5</v>
          </cell>
          <cell r="G151">
            <v>-20.100000000000001</v>
          </cell>
          <cell r="H151">
            <v>-0.1</v>
          </cell>
          <cell r="I151">
            <v>-3.8</v>
          </cell>
          <cell r="J151">
            <v>0</v>
          </cell>
          <cell r="K151">
            <v>-2.2999999999999998</v>
          </cell>
          <cell r="L151">
            <v>-2.4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T-KAP</v>
          </cell>
          <cell r="B152">
            <v>6810</v>
          </cell>
          <cell r="C152" t="str">
            <v>Telefoner kontor</v>
          </cell>
          <cell r="D152">
            <v>-3</v>
          </cell>
          <cell r="E152">
            <v>-4.7</v>
          </cell>
          <cell r="F152">
            <v>-34.5</v>
          </cell>
          <cell r="G152">
            <v>-5.8</v>
          </cell>
          <cell r="H152">
            <v>-2.5</v>
          </cell>
          <cell r="I152">
            <v>-35.299999999999997</v>
          </cell>
          <cell r="J152">
            <v>-8.9</v>
          </cell>
          <cell r="K152">
            <v>-2.4</v>
          </cell>
          <cell r="L152">
            <v>-28.2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T-FOND</v>
          </cell>
          <cell r="B153">
            <v>6810</v>
          </cell>
          <cell r="C153" t="str">
            <v>Telefoner kontor</v>
          </cell>
          <cell r="D153">
            <v>0</v>
          </cell>
          <cell r="E153">
            <v>-0.9</v>
          </cell>
          <cell r="F153">
            <v>-2.2000000000000002</v>
          </cell>
          <cell r="G153">
            <v>0</v>
          </cell>
          <cell r="H153">
            <v>-1.9</v>
          </cell>
          <cell r="I153">
            <v>-2</v>
          </cell>
          <cell r="J153">
            <v>-0.6</v>
          </cell>
          <cell r="K153">
            <v>-0.3</v>
          </cell>
          <cell r="L153">
            <v>-2.4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6810 Totalt</v>
          </cell>
          <cell r="D154">
            <v>-12.2</v>
          </cell>
          <cell r="E154">
            <v>-5.6000000000000005</v>
          </cell>
          <cell r="F154">
            <v>-40.200000000000003</v>
          </cell>
          <cell r="G154">
            <v>-25.900000000000002</v>
          </cell>
          <cell r="H154">
            <v>-4.5</v>
          </cell>
          <cell r="I154">
            <v>-41.099999999999994</v>
          </cell>
          <cell r="J154">
            <v>-9.5</v>
          </cell>
          <cell r="K154">
            <v>-4.9999999999999991</v>
          </cell>
          <cell r="L154">
            <v>-33</v>
          </cell>
          <cell r="O154">
            <v>0</v>
          </cell>
        </row>
        <row r="155">
          <cell r="A155" t="str">
            <v>TAB</v>
          </cell>
          <cell r="B155">
            <v>6815</v>
          </cell>
          <cell r="C155" t="str">
            <v>NMT / GSM-telefon</v>
          </cell>
          <cell r="D155">
            <v>-3</v>
          </cell>
          <cell r="E155">
            <v>-3.4</v>
          </cell>
          <cell r="F155">
            <v>-2.1</v>
          </cell>
          <cell r="G155">
            <v>-2.9</v>
          </cell>
          <cell r="H155">
            <v>-5.5</v>
          </cell>
          <cell r="I155">
            <v>-3</v>
          </cell>
          <cell r="J155">
            <v>-5.2</v>
          </cell>
          <cell r="K155">
            <v>-2.2999999999999998</v>
          </cell>
          <cell r="L155">
            <v>-2.4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T-KAP</v>
          </cell>
          <cell r="B156">
            <v>6815</v>
          </cell>
          <cell r="C156" t="str">
            <v>NMT / GSM-telefon</v>
          </cell>
          <cell r="D156">
            <v>-2.6</v>
          </cell>
          <cell r="E156">
            <v>-5.6</v>
          </cell>
          <cell r="F156">
            <v>-3.8</v>
          </cell>
          <cell r="G156">
            <v>-8.6</v>
          </cell>
          <cell r="H156">
            <v>-5.0999999999999996</v>
          </cell>
          <cell r="I156">
            <v>-5.8</v>
          </cell>
          <cell r="J156">
            <v>-9.4</v>
          </cell>
          <cell r="K156">
            <v>-4</v>
          </cell>
          <cell r="L156">
            <v>-7.1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T-FOND</v>
          </cell>
          <cell r="B157">
            <v>6815</v>
          </cell>
          <cell r="C157" t="str">
            <v>NMT / GSM-telefon</v>
          </cell>
          <cell r="D157">
            <v>-8.4</v>
          </cell>
          <cell r="E157">
            <v>-4.7</v>
          </cell>
          <cell r="F157">
            <v>-2.7</v>
          </cell>
          <cell r="G157">
            <v>-2.4</v>
          </cell>
          <cell r="H157">
            <v>-3.4</v>
          </cell>
          <cell r="I157">
            <v>-2.4</v>
          </cell>
          <cell r="J157">
            <v>-5.6</v>
          </cell>
          <cell r="K157">
            <v>-4.0999999999999996</v>
          </cell>
          <cell r="L157">
            <v>-3.5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6815 Totalt</v>
          </cell>
          <cell r="D158">
            <v>-14</v>
          </cell>
          <cell r="E158">
            <v>-13.7</v>
          </cell>
          <cell r="F158">
            <v>-8.6000000000000014</v>
          </cell>
          <cell r="G158">
            <v>-13.9</v>
          </cell>
          <cell r="H158">
            <v>-14</v>
          </cell>
          <cell r="I158">
            <v>-11.200000000000001</v>
          </cell>
          <cell r="J158">
            <v>-20.200000000000003</v>
          </cell>
          <cell r="K158">
            <v>-10.399999999999999</v>
          </cell>
          <cell r="L158">
            <v>-13</v>
          </cell>
          <cell r="O158">
            <v>0</v>
          </cell>
        </row>
        <row r="159">
          <cell r="A159" t="str">
            <v>T-KAP</v>
          </cell>
          <cell r="B159">
            <v>6820</v>
          </cell>
          <cell r="C159" t="str">
            <v>Telefax</v>
          </cell>
          <cell r="D159">
            <v>-0.2</v>
          </cell>
          <cell r="E159">
            <v>0</v>
          </cell>
          <cell r="F159">
            <v>-1</v>
          </cell>
          <cell r="G159">
            <v>0.7</v>
          </cell>
          <cell r="H159">
            <v>0.3</v>
          </cell>
          <cell r="I159">
            <v>-0.5</v>
          </cell>
          <cell r="J159">
            <v>-0.6</v>
          </cell>
          <cell r="K159">
            <v>-0.3</v>
          </cell>
          <cell r="L159">
            <v>-0.6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T-FOND</v>
          </cell>
          <cell r="B160">
            <v>6820</v>
          </cell>
          <cell r="C160" t="str">
            <v>Telefax</v>
          </cell>
          <cell r="D160">
            <v>0</v>
          </cell>
          <cell r="E160">
            <v>0</v>
          </cell>
          <cell r="F160">
            <v>-2.8</v>
          </cell>
          <cell r="G160">
            <v>-0.6</v>
          </cell>
          <cell r="H160">
            <v>-3.7</v>
          </cell>
          <cell r="I160">
            <v>-0.6</v>
          </cell>
          <cell r="J160">
            <v>0</v>
          </cell>
          <cell r="K160">
            <v>-0.5</v>
          </cell>
          <cell r="L160">
            <v>-3.4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6820 Totalt</v>
          </cell>
          <cell r="D161">
            <v>-0.2</v>
          </cell>
          <cell r="E161">
            <v>0</v>
          </cell>
          <cell r="F161">
            <v>-3.8</v>
          </cell>
          <cell r="G161">
            <v>9.9999999999999978E-2</v>
          </cell>
          <cell r="H161">
            <v>-3.4000000000000004</v>
          </cell>
          <cell r="I161">
            <v>-1.1000000000000001</v>
          </cell>
          <cell r="J161">
            <v>-0.6</v>
          </cell>
          <cell r="K161">
            <v>-0.8</v>
          </cell>
          <cell r="L161">
            <v>-4</v>
          </cell>
          <cell r="O161">
            <v>0</v>
          </cell>
        </row>
        <row r="162">
          <cell r="A162" t="str">
            <v>TAB</v>
          </cell>
          <cell r="B162">
            <v>6830</v>
          </cell>
          <cell r="C162" t="str">
            <v>Datakommunikation</v>
          </cell>
          <cell r="D162">
            <v>0</v>
          </cell>
          <cell r="E162">
            <v>0</v>
          </cell>
          <cell r="F162">
            <v>-4</v>
          </cell>
          <cell r="G162">
            <v>0</v>
          </cell>
          <cell r="H162">
            <v>-4.9000000000000004</v>
          </cell>
          <cell r="I162">
            <v>0</v>
          </cell>
          <cell r="J162">
            <v>-1.9</v>
          </cell>
          <cell r="K162">
            <v>0</v>
          </cell>
          <cell r="L162">
            <v>-1.9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T-KAP</v>
          </cell>
          <cell r="B163">
            <v>6830</v>
          </cell>
          <cell r="C163" t="str">
            <v>Datakommunikation</v>
          </cell>
          <cell r="D163">
            <v>-6.4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T-FOND</v>
          </cell>
          <cell r="B164">
            <v>6830</v>
          </cell>
          <cell r="C164" t="str">
            <v>Datakommunikation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-0.5</v>
          </cell>
          <cell r="L164">
            <v>-9.9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6830 Totalt</v>
          </cell>
          <cell r="D165">
            <v>-6.4</v>
          </cell>
          <cell r="E165">
            <v>0</v>
          </cell>
          <cell r="F165">
            <v>-4</v>
          </cell>
          <cell r="G165">
            <v>0</v>
          </cell>
          <cell r="H165">
            <v>-4.9000000000000004</v>
          </cell>
          <cell r="I165">
            <v>0</v>
          </cell>
          <cell r="J165">
            <v>-1.9</v>
          </cell>
          <cell r="K165">
            <v>-0.5</v>
          </cell>
          <cell r="L165">
            <v>-11.8</v>
          </cell>
          <cell r="O165">
            <v>0</v>
          </cell>
        </row>
        <row r="166">
          <cell r="A166" t="str">
            <v>TAB</v>
          </cell>
          <cell r="B166">
            <v>6850</v>
          </cell>
          <cell r="C166" t="str">
            <v>Portokostnader</v>
          </cell>
          <cell r="D166">
            <v>0</v>
          </cell>
          <cell r="E166">
            <v>-2.9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T-KAP</v>
          </cell>
          <cell r="B167">
            <v>6850</v>
          </cell>
          <cell r="C167" t="str">
            <v>Portokostnader</v>
          </cell>
          <cell r="D167">
            <v>-1</v>
          </cell>
          <cell r="E167">
            <v>-16.3</v>
          </cell>
          <cell r="F167">
            <v>0</v>
          </cell>
          <cell r="G167">
            <v>0</v>
          </cell>
          <cell r="H167">
            <v>0</v>
          </cell>
          <cell r="I167">
            <v>-16</v>
          </cell>
          <cell r="J167">
            <v>0</v>
          </cell>
          <cell r="K167">
            <v>-16.100000000000001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T-FOND</v>
          </cell>
          <cell r="B168">
            <v>6850</v>
          </cell>
          <cell r="C168" t="str">
            <v>Portokostnader</v>
          </cell>
          <cell r="D168">
            <v>0</v>
          </cell>
          <cell r="E168">
            <v>0</v>
          </cell>
          <cell r="F168">
            <v>0</v>
          </cell>
          <cell r="G168">
            <v>-20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-20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6850 Totalt</v>
          </cell>
          <cell r="D169">
            <v>-1</v>
          </cell>
          <cell r="E169">
            <v>-19.2</v>
          </cell>
          <cell r="F169">
            <v>0</v>
          </cell>
          <cell r="G169">
            <v>-20</v>
          </cell>
          <cell r="H169">
            <v>0</v>
          </cell>
          <cell r="I169">
            <v>-16</v>
          </cell>
          <cell r="J169">
            <v>0</v>
          </cell>
          <cell r="K169">
            <v>-16.100000000000001</v>
          </cell>
          <cell r="L169">
            <v>-20</v>
          </cell>
          <cell r="O169">
            <v>0</v>
          </cell>
        </row>
        <row r="170">
          <cell r="A170" t="str">
            <v>TAB</v>
          </cell>
          <cell r="B170">
            <v>6911</v>
          </cell>
          <cell r="C170" t="str">
            <v>Bil, drivmedel</v>
          </cell>
          <cell r="D170">
            <v>-1</v>
          </cell>
          <cell r="E170">
            <v>-1.5</v>
          </cell>
          <cell r="F170">
            <v>-2.1</v>
          </cell>
          <cell r="G170">
            <v>-2.4</v>
          </cell>
          <cell r="H170">
            <v>-4.0999999999999996</v>
          </cell>
          <cell r="I170">
            <v>-1.4</v>
          </cell>
          <cell r="J170">
            <v>-0.7</v>
          </cell>
          <cell r="K170">
            <v>-3.1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T-KAP</v>
          </cell>
          <cell r="B171">
            <v>6911</v>
          </cell>
          <cell r="C171" t="str">
            <v>Bil, drivmedel</v>
          </cell>
          <cell r="D171">
            <v>-0.7</v>
          </cell>
          <cell r="E171">
            <v>-4</v>
          </cell>
          <cell r="F171">
            <v>-4.4000000000000004</v>
          </cell>
          <cell r="G171">
            <v>-7.7</v>
          </cell>
          <cell r="H171">
            <v>-8</v>
          </cell>
          <cell r="I171">
            <v>-7.5</v>
          </cell>
          <cell r="J171">
            <v>-2.6</v>
          </cell>
          <cell r="K171">
            <v>-7.7</v>
          </cell>
          <cell r="L171">
            <v>-1.5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T-FOND</v>
          </cell>
          <cell r="B172">
            <v>6911</v>
          </cell>
          <cell r="C172" t="str">
            <v>Bil, drivmedel</v>
          </cell>
          <cell r="D172">
            <v>0</v>
          </cell>
          <cell r="E172">
            <v>-4.7</v>
          </cell>
          <cell r="F172">
            <v>-5.3</v>
          </cell>
          <cell r="G172">
            <v>-4.5</v>
          </cell>
          <cell r="H172">
            <v>-4.5</v>
          </cell>
          <cell r="I172">
            <v>-2.9</v>
          </cell>
          <cell r="J172">
            <v>-7.4</v>
          </cell>
          <cell r="K172">
            <v>-7.9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6911 Totalt</v>
          </cell>
          <cell r="D173">
            <v>-1.7</v>
          </cell>
          <cell r="E173">
            <v>-10.199999999999999</v>
          </cell>
          <cell r="F173">
            <v>-11.8</v>
          </cell>
          <cell r="G173">
            <v>-14.6</v>
          </cell>
          <cell r="H173">
            <v>-16.600000000000001</v>
          </cell>
          <cell r="I173">
            <v>-11.8</v>
          </cell>
          <cell r="J173">
            <v>-10.7</v>
          </cell>
          <cell r="K173">
            <v>-18.700000000000003</v>
          </cell>
          <cell r="L173">
            <v>-1.5</v>
          </cell>
          <cell r="O173">
            <v>0</v>
          </cell>
        </row>
        <row r="174">
          <cell r="A174" t="str">
            <v>TAB</v>
          </cell>
          <cell r="B174">
            <v>6912</v>
          </cell>
          <cell r="C174" t="str">
            <v>Bil, försäkring &amp; skatt</v>
          </cell>
          <cell r="D174">
            <v>0</v>
          </cell>
          <cell r="E174">
            <v>-1.4</v>
          </cell>
          <cell r="F174">
            <v>-2.6</v>
          </cell>
          <cell r="G174">
            <v>0</v>
          </cell>
          <cell r="H174">
            <v>0</v>
          </cell>
          <cell r="I174">
            <v>0.2</v>
          </cell>
          <cell r="J174">
            <v>0</v>
          </cell>
          <cell r="K174">
            <v>-0.7</v>
          </cell>
          <cell r="L174">
            <v>-4.2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T-KAP</v>
          </cell>
          <cell r="B175">
            <v>6912</v>
          </cell>
          <cell r="C175" t="str">
            <v>Bil, försäkring &amp; skatt</v>
          </cell>
          <cell r="D175">
            <v>-20.3</v>
          </cell>
          <cell r="E175">
            <v>-6.7</v>
          </cell>
          <cell r="F175">
            <v>0</v>
          </cell>
          <cell r="G175">
            <v>0</v>
          </cell>
          <cell r="H175">
            <v>-3.5</v>
          </cell>
          <cell r="I175">
            <v>-1.9</v>
          </cell>
          <cell r="J175">
            <v>0</v>
          </cell>
          <cell r="K175">
            <v>-0.6</v>
          </cell>
          <cell r="L175">
            <v>-1.2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T-FOND</v>
          </cell>
          <cell r="B176">
            <v>6912</v>
          </cell>
          <cell r="C176" t="str">
            <v>Bil, försäkring &amp; skatt</v>
          </cell>
          <cell r="D176">
            <v>-1.9</v>
          </cell>
          <cell r="E176">
            <v>-1.9</v>
          </cell>
          <cell r="F176">
            <v>-1.9</v>
          </cell>
          <cell r="G176">
            <v>-1.9</v>
          </cell>
          <cell r="H176">
            <v>-2</v>
          </cell>
          <cell r="I176">
            <v>-4.5999999999999996</v>
          </cell>
          <cell r="J176">
            <v>-3.5</v>
          </cell>
          <cell r="K176">
            <v>-7.1</v>
          </cell>
          <cell r="L176">
            <v>-0.3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6912 Totalt</v>
          </cell>
          <cell r="D177">
            <v>-22.2</v>
          </cell>
          <cell r="E177">
            <v>-10</v>
          </cell>
          <cell r="F177">
            <v>-4.5</v>
          </cell>
          <cell r="G177">
            <v>-1.9</v>
          </cell>
          <cell r="H177">
            <v>-5.5</v>
          </cell>
          <cell r="I177">
            <v>-6.3</v>
          </cell>
          <cell r="J177">
            <v>-3.5</v>
          </cell>
          <cell r="K177">
            <v>-8.3999999999999986</v>
          </cell>
          <cell r="L177">
            <v>-5.7</v>
          </cell>
          <cell r="O177">
            <v>0</v>
          </cell>
        </row>
        <row r="178">
          <cell r="A178" t="str">
            <v>TAB</v>
          </cell>
          <cell r="B178">
            <v>6913</v>
          </cell>
          <cell r="C178" t="str">
            <v>Bil, reparationer</v>
          </cell>
          <cell r="D178">
            <v>-1.4</v>
          </cell>
          <cell r="E178">
            <v>-6.7</v>
          </cell>
          <cell r="F178">
            <v>0</v>
          </cell>
          <cell r="G178">
            <v>0</v>
          </cell>
          <cell r="H178">
            <v>0.5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T-KAP</v>
          </cell>
          <cell r="B179">
            <v>6913</v>
          </cell>
          <cell r="C179" t="str">
            <v>Bil, reparationer</v>
          </cell>
          <cell r="D179">
            <v>0</v>
          </cell>
          <cell r="E179">
            <v>-0.5</v>
          </cell>
          <cell r="F179">
            <v>-1.5</v>
          </cell>
          <cell r="G179">
            <v>-0.2</v>
          </cell>
          <cell r="H179">
            <v>0</v>
          </cell>
          <cell r="I179">
            <v>0</v>
          </cell>
          <cell r="J179">
            <v>0</v>
          </cell>
          <cell r="K179">
            <v>-3.1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T-FOND</v>
          </cell>
          <cell r="B180">
            <v>6913</v>
          </cell>
          <cell r="C180" t="str">
            <v>Bil, reparationer</v>
          </cell>
          <cell r="D180">
            <v>-3.1</v>
          </cell>
          <cell r="E180">
            <v>0</v>
          </cell>
          <cell r="F180">
            <v>-2.7</v>
          </cell>
          <cell r="G180">
            <v>-19.2</v>
          </cell>
          <cell r="H180">
            <v>0</v>
          </cell>
          <cell r="I180">
            <v>-12.8</v>
          </cell>
          <cell r="J180">
            <v>-2.5</v>
          </cell>
          <cell r="K180">
            <v>-1.2</v>
          </cell>
          <cell r="L180">
            <v>-7.5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6913 Totalt</v>
          </cell>
          <cell r="D181">
            <v>-4.5</v>
          </cell>
          <cell r="E181">
            <v>-7.2</v>
          </cell>
          <cell r="F181">
            <v>-4.2</v>
          </cell>
          <cell r="G181">
            <v>-19.399999999999999</v>
          </cell>
          <cell r="H181">
            <v>0.5</v>
          </cell>
          <cell r="I181">
            <v>-12.8</v>
          </cell>
          <cell r="J181">
            <v>-2.5</v>
          </cell>
          <cell r="K181">
            <v>-4.3</v>
          </cell>
          <cell r="L181">
            <v>-7.5</v>
          </cell>
          <cell r="O181">
            <v>0</v>
          </cell>
        </row>
        <row r="182">
          <cell r="A182" t="str">
            <v>T-KAP</v>
          </cell>
          <cell r="B182">
            <v>6915</v>
          </cell>
          <cell r="C182" t="str">
            <v>Bil, leasing</v>
          </cell>
          <cell r="D182">
            <v>-4.5</v>
          </cell>
          <cell r="E182">
            <v>-4.5</v>
          </cell>
          <cell r="F182">
            <v>-4.5</v>
          </cell>
          <cell r="G182">
            <v>-4.5</v>
          </cell>
          <cell r="H182">
            <v>-4.3</v>
          </cell>
          <cell r="I182">
            <v>-4.3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6915 Totalt</v>
          </cell>
          <cell r="D183">
            <v>-4.5</v>
          </cell>
          <cell r="E183">
            <v>-4.5</v>
          </cell>
          <cell r="F183">
            <v>-4.5</v>
          </cell>
          <cell r="G183">
            <v>-4.5</v>
          </cell>
          <cell r="H183">
            <v>-4.3</v>
          </cell>
          <cell r="I183">
            <v>-4.3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TAB</v>
          </cell>
          <cell r="B184">
            <v>6917</v>
          </cell>
          <cell r="C184" t="str">
            <v>Bil, parkering</v>
          </cell>
          <cell r="D184">
            <v>-2.6</v>
          </cell>
          <cell r="E184">
            <v>-2.8</v>
          </cell>
          <cell r="F184">
            <v>-3.5</v>
          </cell>
          <cell r="G184">
            <v>-0.1</v>
          </cell>
          <cell r="H184">
            <v>-6.5</v>
          </cell>
          <cell r="I184">
            <v>-2.8</v>
          </cell>
          <cell r="J184">
            <v>-2.6</v>
          </cell>
          <cell r="K184">
            <v>-3.1</v>
          </cell>
          <cell r="L184">
            <v>-2.6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T-KAP</v>
          </cell>
          <cell r="B185">
            <v>6917</v>
          </cell>
          <cell r="C185" t="str">
            <v>Bil, parkering</v>
          </cell>
          <cell r="D185">
            <v>-9</v>
          </cell>
          <cell r="E185">
            <v>-8.6999999999999993</v>
          </cell>
          <cell r="F185">
            <v>-8.4</v>
          </cell>
          <cell r="G185">
            <v>-8.1</v>
          </cell>
          <cell r="H185">
            <v>-7.8</v>
          </cell>
          <cell r="I185">
            <v>-15.7</v>
          </cell>
          <cell r="J185">
            <v>0</v>
          </cell>
          <cell r="K185">
            <v>-7.9</v>
          </cell>
          <cell r="L185">
            <v>-7.9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T-FOND</v>
          </cell>
          <cell r="B186">
            <v>6917</v>
          </cell>
          <cell r="C186" t="str">
            <v>Bil, parkering</v>
          </cell>
          <cell r="D186">
            <v>-5.2</v>
          </cell>
          <cell r="E186">
            <v>-5.2</v>
          </cell>
          <cell r="F186">
            <v>-5.2</v>
          </cell>
          <cell r="G186">
            <v>-5.2</v>
          </cell>
          <cell r="H186">
            <v>-5.2</v>
          </cell>
          <cell r="I186">
            <v>-5.2</v>
          </cell>
          <cell r="J186">
            <v>-5.2</v>
          </cell>
          <cell r="K186">
            <v>-5.2</v>
          </cell>
          <cell r="L186">
            <v>-5.2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6917 Totalt</v>
          </cell>
          <cell r="D187">
            <v>-16.8</v>
          </cell>
          <cell r="E187">
            <v>-16.7</v>
          </cell>
          <cell r="F187">
            <v>-17.100000000000001</v>
          </cell>
          <cell r="G187">
            <v>-13.399999999999999</v>
          </cell>
          <cell r="H187">
            <v>-19.5</v>
          </cell>
          <cell r="I187">
            <v>-23.7</v>
          </cell>
          <cell r="J187">
            <v>-7.8000000000000007</v>
          </cell>
          <cell r="K187">
            <v>-16.2</v>
          </cell>
          <cell r="L187">
            <v>-15.7</v>
          </cell>
          <cell r="O187">
            <v>0</v>
          </cell>
        </row>
        <row r="188">
          <cell r="A188" t="str">
            <v>TAB</v>
          </cell>
          <cell r="B188">
            <v>6919</v>
          </cell>
          <cell r="C188" t="str">
            <v>Bil, övrigt</v>
          </cell>
          <cell r="D188">
            <v>0</v>
          </cell>
          <cell r="E188">
            <v>0</v>
          </cell>
          <cell r="F188">
            <v>-0.1</v>
          </cell>
          <cell r="G188">
            <v>-0.1</v>
          </cell>
          <cell r="H188">
            <v>-0.5</v>
          </cell>
          <cell r="I188">
            <v>-0.2</v>
          </cell>
          <cell r="J188">
            <v>0</v>
          </cell>
          <cell r="K188">
            <v>-2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T-KAP</v>
          </cell>
          <cell r="B189">
            <v>6919</v>
          </cell>
          <cell r="C189" t="str">
            <v>Bil, övrigt</v>
          </cell>
          <cell r="D189">
            <v>0</v>
          </cell>
          <cell r="E189">
            <v>0</v>
          </cell>
          <cell r="F189">
            <v>0</v>
          </cell>
          <cell r="G189">
            <v>-5.9</v>
          </cell>
          <cell r="H189">
            <v>-9.6999999999999993</v>
          </cell>
          <cell r="I189">
            <v>-0.3</v>
          </cell>
          <cell r="J189">
            <v>-0.4</v>
          </cell>
          <cell r="K189">
            <v>-9.3000000000000007</v>
          </cell>
          <cell r="L189">
            <v>-0.8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T-FOND</v>
          </cell>
          <cell r="B190">
            <v>6919</v>
          </cell>
          <cell r="C190" t="str">
            <v>Bil, övrigt</v>
          </cell>
          <cell r="D190">
            <v>0</v>
          </cell>
          <cell r="E190">
            <v>0</v>
          </cell>
          <cell r="F190">
            <v>0</v>
          </cell>
          <cell r="G190">
            <v>-0.1</v>
          </cell>
          <cell r="H190">
            <v>-3.5</v>
          </cell>
          <cell r="I190">
            <v>-3.6</v>
          </cell>
          <cell r="J190">
            <v>-3</v>
          </cell>
          <cell r="K190">
            <v>-3.7</v>
          </cell>
          <cell r="L190">
            <v>-1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6919 Totalt</v>
          </cell>
          <cell r="D191">
            <v>0</v>
          </cell>
          <cell r="E191">
            <v>0</v>
          </cell>
          <cell r="F191">
            <v>-0.1</v>
          </cell>
          <cell r="G191">
            <v>-6.1</v>
          </cell>
          <cell r="H191">
            <v>-13.7</v>
          </cell>
          <cell r="I191">
            <v>-4.0999999999999996</v>
          </cell>
          <cell r="J191">
            <v>-3.4</v>
          </cell>
          <cell r="K191">
            <v>-15</v>
          </cell>
          <cell r="L191">
            <v>-1.8</v>
          </cell>
          <cell r="O191">
            <v>0</v>
          </cell>
        </row>
        <row r="192">
          <cell r="A192" t="str">
            <v>TAB</v>
          </cell>
          <cell r="B192">
            <v>7010</v>
          </cell>
          <cell r="C192" t="str">
            <v>Frakter och transporter</v>
          </cell>
          <cell r="D192">
            <v>0</v>
          </cell>
          <cell r="E192">
            <v>0</v>
          </cell>
          <cell r="F192">
            <v>-1.2</v>
          </cell>
          <cell r="G192">
            <v>0</v>
          </cell>
          <cell r="H192">
            <v>-0.2</v>
          </cell>
          <cell r="I192">
            <v>0</v>
          </cell>
          <cell r="J192">
            <v>-0.9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T-KAP</v>
          </cell>
          <cell r="B193">
            <v>7010</v>
          </cell>
          <cell r="C193" t="str">
            <v>Frakter och transporter</v>
          </cell>
          <cell r="D193">
            <v>-1.1000000000000001</v>
          </cell>
          <cell r="E193">
            <v>-6.8</v>
          </cell>
          <cell r="F193">
            <v>-3.4</v>
          </cell>
          <cell r="G193">
            <v>-5.3</v>
          </cell>
          <cell r="H193">
            <v>-6.8</v>
          </cell>
          <cell r="I193">
            <v>-8.1999999999999993</v>
          </cell>
          <cell r="J193">
            <v>-1.7</v>
          </cell>
          <cell r="K193">
            <v>-2.2999999999999998</v>
          </cell>
          <cell r="L193">
            <v>-7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T-FOND</v>
          </cell>
          <cell r="B194">
            <v>7010</v>
          </cell>
          <cell r="C194" t="str">
            <v>Frakter och transporter</v>
          </cell>
          <cell r="D194">
            <v>0</v>
          </cell>
          <cell r="E194">
            <v>0</v>
          </cell>
          <cell r="F194">
            <v>-0.5</v>
          </cell>
          <cell r="G194">
            <v>0</v>
          </cell>
          <cell r="H194">
            <v>-1.1000000000000001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B195" t="str">
            <v>7010 Totalt</v>
          </cell>
          <cell r="D195">
            <v>-1.1000000000000001</v>
          </cell>
          <cell r="E195">
            <v>-6.8</v>
          </cell>
          <cell r="F195">
            <v>-5.0999999999999996</v>
          </cell>
          <cell r="G195">
            <v>-5.3</v>
          </cell>
          <cell r="H195">
            <v>-8.1</v>
          </cell>
          <cell r="I195">
            <v>-8.1999999999999993</v>
          </cell>
          <cell r="J195">
            <v>-2.6</v>
          </cell>
          <cell r="K195">
            <v>-2.2999999999999998</v>
          </cell>
          <cell r="L195">
            <v>-7</v>
          </cell>
          <cell r="O195">
            <v>0</v>
          </cell>
        </row>
        <row r="196">
          <cell r="A196" t="str">
            <v>TAB</v>
          </cell>
          <cell r="B196">
            <v>7052</v>
          </cell>
          <cell r="C196" t="str">
            <v>Resekostnader övriga</v>
          </cell>
          <cell r="D196">
            <v>-25.7</v>
          </cell>
          <cell r="E196">
            <v>-11.4</v>
          </cell>
          <cell r="F196">
            <v>-16.2</v>
          </cell>
          <cell r="G196">
            <v>-10.3</v>
          </cell>
          <cell r="H196">
            <v>-27.3</v>
          </cell>
          <cell r="I196">
            <v>-13</v>
          </cell>
          <cell r="J196">
            <v>-19.600000000000001</v>
          </cell>
          <cell r="K196">
            <v>-37.799999999999997</v>
          </cell>
          <cell r="L196">
            <v>-21.5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T-KAP</v>
          </cell>
          <cell r="B197">
            <v>7052</v>
          </cell>
          <cell r="C197" t="str">
            <v>Resekostnader övriga</v>
          </cell>
          <cell r="D197">
            <v>-55.6</v>
          </cell>
          <cell r="E197">
            <v>-5.6</v>
          </cell>
          <cell r="F197">
            <v>-28.2</v>
          </cell>
          <cell r="G197">
            <v>-41.7</v>
          </cell>
          <cell r="H197">
            <v>-2.2999999999999998</v>
          </cell>
          <cell r="I197">
            <v>-4.5</v>
          </cell>
          <cell r="J197">
            <v>-2.9</v>
          </cell>
          <cell r="K197">
            <v>-12</v>
          </cell>
          <cell r="L197">
            <v>-13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T-FOND</v>
          </cell>
          <cell r="B198">
            <v>7052</v>
          </cell>
          <cell r="C198" t="str">
            <v>Resekostnader övriga</v>
          </cell>
          <cell r="D198">
            <v>-2.5</v>
          </cell>
          <cell r="E198">
            <v>-7.3</v>
          </cell>
          <cell r="F198">
            <v>-11.2</v>
          </cell>
          <cell r="G198">
            <v>0</v>
          </cell>
          <cell r="H198">
            <v>-3.3</v>
          </cell>
          <cell r="I198">
            <v>-11.1</v>
          </cell>
          <cell r="J198">
            <v>-2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B199" t="str">
            <v>7052 Totalt</v>
          </cell>
          <cell r="D199">
            <v>-83.8</v>
          </cell>
          <cell r="E199">
            <v>-24.3</v>
          </cell>
          <cell r="F199">
            <v>-55.599999999999994</v>
          </cell>
          <cell r="G199">
            <v>-52</v>
          </cell>
          <cell r="H199">
            <v>-32.9</v>
          </cell>
          <cell r="I199">
            <v>-28.6</v>
          </cell>
          <cell r="J199">
            <v>-24.5</v>
          </cell>
          <cell r="K199">
            <v>-49.8</v>
          </cell>
          <cell r="L199">
            <v>-34.5</v>
          </cell>
          <cell r="O199">
            <v>0</v>
          </cell>
        </row>
        <row r="200">
          <cell r="A200" t="str">
            <v>TAB</v>
          </cell>
          <cell r="B200">
            <v>7054</v>
          </cell>
          <cell r="C200" t="str">
            <v>Lokala resor, taxi mm</v>
          </cell>
          <cell r="D200">
            <v>0</v>
          </cell>
          <cell r="E200">
            <v>-0.2</v>
          </cell>
          <cell r="F200">
            <v>-1.4</v>
          </cell>
          <cell r="G200">
            <v>-2</v>
          </cell>
          <cell r="H200">
            <v>-1.6</v>
          </cell>
          <cell r="I200">
            <v>-0.4</v>
          </cell>
          <cell r="J200">
            <v>0</v>
          </cell>
          <cell r="K200">
            <v>-1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T-KAP</v>
          </cell>
          <cell r="B201">
            <v>7054</v>
          </cell>
          <cell r="C201" t="str">
            <v>Lokala resor, taxi mm</v>
          </cell>
          <cell r="D201">
            <v>-3.7</v>
          </cell>
          <cell r="E201">
            <v>-6.6</v>
          </cell>
          <cell r="F201">
            <v>-5.0999999999999996</v>
          </cell>
          <cell r="G201">
            <v>-4.9000000000000004</v>
          </cell>
          <cell r="H201">
            <v>-4.4000000000000004</v>
          </cell>
          <cell r="I201">
            <v>-6.3</v>
          </cell>
          <cell r="J201">
            <v>-6.2</v>
          </cell>
          <cell r="K201">
            <v>-5.9</v>
          </cell>
          <cell r="L201">
            <v>-4.0999999999999996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T-FOND</v>
          </cell>
          <cell r="B202">
            <v>7054</v>
          </cell>
          <cell r="C202" t="str">
            <v>Lokala resor, taxi mm</v>
          </cell>
          <cell r="D202">
            <v>-2.4</v>
          </cell>
          <cell r="E202">
            <v>-1.6</v>
          </cell>
          <cell r="F202">
            <v>-3.2</v>
          </cell>
          <cell r="G202">
            <v>-2.5</v>
          </cell>
          <cell r="H202">
            <v>-2</v>
          </cell>
          <cell r="I202">
            <v>-4.2</v>
          </cell>
          <cell r="J202">
            <v>-1.6</v>
          </cell>
          <cell r="K202">
            <v>-1</v>
          </cell>
          <cell r="L202">
            <v>-1.6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7054 Totalt</v>
          </cell>
          <cell r="D203">
            <v>-6.1</v>
          </cell>
          <cell r="E203">
            <v>-8.4</v>
          </cell>
          <cell r="F203">
            <v>-9.6999999999999993</v>
          </cell>
          <cell r="G203">
            <v>-9.4</v>
          </cell>
          <cell r="H203">
            <v>-8</v>
          </cell>
          <cell r="I203">
            <v>-10.9</v>
          </cell>
          <cell r="J203">
            <v>-7.8000000000000007</v>
          </cell>
          <cell r="K203">
            <v>-7.9</v>
          </cell>
          <cell r="L203">
            <v>-5.6999999999999993</v>
          </cell>
          <cell r="O203">
            <v>0</v>
          </cell>
        </row>
        <row r="204">
          <cell r="A204" t="str">
            <v>TAB</v>
          </cell>
          <cell r="B204">
            <v>7171</v>
          </cell>
          <cell r="C204" t="str">
            <v>Representation, avdrag</v>
          </cell>
          <cell r="D204">
            <v>-1.2</v>
          </cell>
          <cell r="E204">
            <v>-1.1000000000000001</v>
          </cell>
          <cell r="F204">
            <v>-2.2000000000000002</v>
          </cell>
          <cell r="G204">
            <v>-4.5</v>
          </cell>
          <cell r="H204">
            <v>-7.2</v>
          </cell>
          <cell r="I204">
            <v>-2.2000000000000002</v>
          </cell>
          <cell r="J204">
            <v>0</v>
          </cell>
          <cell r="K204">
            <v>-6.2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T-KAP</v>
          </cell>
          <cell r="B205">
            <v>7171</v>
          </cell>
          <cell r="C205" t="str">
            <v>Representation, avdrag</v>
          </cell>
          <cell r="D205">
            <v>-3.4</v>
          </cell>
          <cell r="E205">
            <v>-5.4</v>
          </cell>
          <cell r="F205">
            <v>-10.4</v>
          </cell>
          <cell r="G205">
            <v>-8.6</v>
          </cell>
          <cell r="H205">
            <v>-8.6999999999999993</v>
          </cell>
          <cell r="I205">
            <v>-10.9</v>
          </cell>
          <cell r="J205">
            <v>-9.6</v>
          </cell>
          <cell r="K205">
            <v>-6.3</v>
          </cell>
          <cell r="L205">
            <v>-10.199999999999999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T-FOND</v>
          </cell>
          <cell r="B206">
            <v>7171</v>
          </cell>
          <cell r="C206" t="str">
            <v>Representation, avdrag</v>
          </cell>
          <cell r="D206">
            <v>-0.4</v>
          </cell>
          <cell r="E206">
            <v>-0.7</v>
          </cell>
          <cell r="F206">
            <v>-1.5</v>
          </cell>
          <cell r="G206">
            <v>-0.5</v>
          </cell>
          <cell r="H206">
            <v>-1.3</v>
          </cell>
          <cell r="I206">
            <v>-0.7</v>
          </cell>
          <cell r="J206">
            <v>-2</v>
          </cell>
          <cell r="K206">
            <v>-3.6</v>
          </cell>
          <cell r="L206">
            <v>-0.3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7171 Totalt</v>
          </cell>
          <cell r="D207">
            <v>-5</v>
          </cell>
          <cell r="E207">
            <v>-7.2</v>
          </cell>
          <cell r="F207">
            <v>-14.100000000000001</v>
          </cell>
          <cell r="G207">
            <v>-13.6</v>
          </cell>
          <cell r="H207">
            <v>-17.2</v>
          </cell>
          <cell r="I207">
            <v>-13.8</v>
          </cell>
          <cell r="J207">
            <v>-11.6</v>
          </cell>
          <cell r="K207">
            <v>-16.100000000000001</v>
          </cell>
          <cell r="L207">
            <v>-10.5</v>
          </cell>
          <cell r="O207">
            <v>0</v>
          </cell>
        </row>
        <row r="208">
          <cell r="A208" t="str">
            <v>T-FOND</v>
          </cell>
          <cell r="B208">
            <v>7172</v>
          </cell>
          <cell r="C208" t="str">
            <v>Representation, vin &amp; sprit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-0.3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7172 Totalt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-0.3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O209">
            <v>0</v>
          </cell>
        </row>
        <row r="210">
          <cell r="A210" t="str">
            <v>TAB</v>
          </cell>
          <cell r="B210">
            <v>7173</v>
          </cell>
          <cell r="C210" t="str">
            <v>Överrepresentation</v>
          </cell>
          <cell r="D210">
            <v>0</v>
          </cell>
          <cell r="E210">
            <v>0</v>
          </cell>
          <cell r="F210">
            <v>-2</v>
          </cell>
          <cell r="G210">
            <v>-5.8</v>
          </cell>
          <cell r="H210">
            <v>-3.6</v>
          </cell>
          <cell r="I210">
            <v>0</v>
          </cell>
          <cell r="J210">
            <v>0</v>
          </cell>
          <cell r="K210">
            <v>-9.8000000000000007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T-KAP</v>
          </cell>
          <cell r="B211">
            <v>7173</v>
          </cell>
          <cell r="C211" t="str">
            <v>Överrepresentation</v>
          </cell>
          <cell r="D211">
            <v>0</v>
          </cell>
          <cell r="E211">
            <v>-0.3</v>
          </cell>
          <cell r="F211">
            <v>-3.1</v>
          </cell>
          <cell r="G211">
            <v>-1.2</v>
          </cell>
          <cell r="H211">
            <v>-0.2</v>
          </cell>
          <cell r="I211">
            <v>-2.9</v>
          </cell>
          <cell r="J211">
            <v>-0.9</v>
          </cell>
          <cell r="K211">
            <v>-1</v>
          </cell>
          <cell r="L211">
            <v>-0.4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T-FOND</v>
          </cell>
          <cell r="B212">
            <v>7173</v>
          </cell>
          <cell r="C212" t="str">
            <v>Överrepresentation</v>
          </cell>
          <cell r="D212">
            <v>0</v>
          </cell>
          <cell r="E212">
            <v>-1.4</v>
          </cell>
          <cell r="F212">
            <v>-0.9</v>
          </cell>
          <cell r="G212">
            <v>0</v>
          </cell>
          <cell r="H212">
            <v>-3.1</v>
          </cell>
          <cell r="I212">
            <v>-0.1</v>
          </cell>
          <cell r="J212">
            <v>-2</v>
          </cell>
          <cell r="K212">
            <v>-0.7</v>
          </cell>
          <cell r="L212">
            <v>-1.2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7173 Totalt</v>
          </cell>
          <cell r="D213">
            <v>0</v>
          </cell>
          <cell r="E213">
            <v>-1.7</v>
          </cell>
          <cell r="F213">
            <v>-6</v>
          </cell>
          <cell r="G213">
            <v>-7</v>
          </cell>
          <cell r="H213">
            <v>-6.9</v>
          </cell>
          <cell r="I213">
            <v>-3</v>
          </cell>
          <cell r="J213">
            <v>-2.9</v>
          </cell>
          <cell r="K213">
            <v>-11.5</v>
          </cell>
          <cell r="L213">
            <v>-1.6</v>
          </cell>
          <cell r="O213">
            <v>0</v>
          </cell>
        </row>
        <row r="214">
          <cell r="A214" t="str">
            <v>TAB</v>
          </cell>
          <cell r="B214">
            <v>7174</v>
          </cell>
          <cell r="C214" t="str">
            <v>Kundträffar, konferencer</v>
          </cell>
          <cell r="D214">
            <v>-8.6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 t="str">
            <v>T-KAP</v>
          </cell>
          <cell r="B215">
            <v>7174</v>
          </cell>
          <cell r="C215" t="str">
            <v>Kundträffar, konferencer</v>
          </cell>
          <cell r="D215">
            <v>-1</v>
          </cell>
          <cell r="E215">
            <v>-0.8</v>
          </cell>
          <cell r="F215">
            <v>-0.1</v>
          </cell>
          <cell r="G215">
            <v>0</v>
          </cell>
          <cell r="H215">
            <v>0</v>
          </cell>
          <cell r="I215">
            <v>-0.8</v>
          </cell>
          <cell r="J215">
            <v>0</v>
          </cell>
          <cell r="K215">
            <v>0</v>
          </cell>
          <cell r="L215">
            <v>-0.4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7174 Totalt</v>
          </cell>
          <cell r="D216">
            <v>-9.6</v>
          </cell>
          <cell r="E216">
            <v>-0.8</v>
          </cell>
          <cell r="F216">
            <v>-0.1</v>
          </cell>
          <cell r="G216">
            <v>0</v>
          </cell>
          <cell r="H216">
            <v>0</v>
          </cell>
          <cell r="I216">
            <v>-0.8</v>
          </cell>
          <cell r="J216">
            <v>0</v>
          </cell>
          <cell r="K216">
            <v>0</v>
          </cell>
          <cell r="L216">
            <v>-0.4</v>
          </cell>
          <cell r="O216">
            <v>0</v>
          </cell>
        </row>
        <row r="217">
          <cell r="A217" t="str">
            <v>TAB</v>
          </cell>
          <cell r="B217">
            <v>7200</v>
          </cell>
          <cell r="C217" t="str">
            <v>Reklam och PR</v>
          </cell>
          <cell r="D217">
            <v>0</v>
          </cell>
          <cell r="E217">
            <v>-5</v>
          </cell>
          <cell r="F217">
            <v>0</v>
          </cell>
          <cell r="G217">
            <v>-47.2</v>
          </cell>
          <cell r="H217">
            <v>-22.4</v>
          </cell>
          <cell r="I217">
            <v>0</v>
          </cell>
          <cell r="J217">
            <v>0</v>
          </cell>
          <cell r="K217">
            <v>-0.7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T-KAP</v>
          </cell>
          <cell r="B218">
            <v>7200</v>
          </cell>
          <cell r="C218" t="str">
            <v>Reklam och PR</v>
          </cell>
          <cell r="D218">
            <v>0</v>
          </cell>
          <cell r="E218">
            <v>0</v>
          </cell>
          <cell r="F218">
            <v>-20.399999999999999</v>
          </cell>
          <cell r="G218">
            <v>0</v>
          </cell>
          <cell r="H218">
            <v>-14.9</v>
          </cell>
          <cell r="I218">
            <v>-72.5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7200 Totalt</v>
          </cell>
          <cell r="D219">
            <v>0</v>
          </cell>
          <cell r="E219">
            <v>-5</v>
          </cell>
          <cell r="F219">
            <v>-20.399999999999999</v>
          </cell>
          <cell r="G219">
            <v>-47.2</v>
          </cell>
          <cell r="H219">
            <v>-37.299999999999997</v>
          </cell>
          <cell r="I219">
            <v>-72.5</v>
          </cell>
          <cell r="J219">
            <v>0</v>
          </cell>
          <cell r="K219">
            <v>-0.7</v>
          </cell>
          <cell r="L219">
            <v>0</v>
          </cell>
          <cell r="O219">
            <v>0</v>
          </cell>
        </row>
        <row r="220">
          <cell r="A220" t="str">
            <v>T-KAP</v>
          </cell>
          <cell r="B220">
            <v>7210</v>
          </cell>
          <cell r="C220" t="str">
            <v>Annonsering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-7</v>
          </cell>
          <cell r="J220">
            <v>0</v>
          </cell>
          <cell r="K220">
            <v>0</v>
          </cell>
          <cell r="L220">
            <v>-5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7210 Totalt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-7</v>
          </cell>
          <cell r="J221">
            <v>0</v>
          </cell>
          <cell r="K221">
            <v>0</v>
          </cell>
          <cell r="L221">
            <v>-5</v>
          </cell>
          <cell r="O221">
            <v>0</v>
          </cell>
        </row>
        <row r="222">
          <cell r="A222" t="str">
            <v>TAB</v>
          </cell>
          <cell r="B222">
            <v>7290</v>
          </cell>
          <cell r="C222" t="str">
            <v>Övrig marknadsföring</v>
          </cell>
          <cell r="D222">
            <v>0</v>
          </cell>
          <cell r="E222">
            <v>0</v>
          </cell>
          <cell r="F222">
            <v>0</v>
          </cell>
          <cell r="G222">
            <v>-12.5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T-KAP</v>
          </cell>
          <cell r="B223">
            <v>7290</v>
          </cell>
          <cell r="C223" t="str">
            <v>Övrig marknadsföring</v>
          </cell>
          <cell r="D223">
            <v>-4.8</v>
          </cell>
          <cell r="E223">
            <v>0</v>
          </cell>
          <cell r="F223">
            <v>0</v>
          </cell>
          <cell r="G223">
            <v>-6.6</v>
          </cell>
          <cell r="H223">
            <v>0</v>
          </cell>
          <cell r="I223">
            <v>-1</v>
          </cell>
          <cell r="J223">
            <v>-28.9</v>
          </cell>
          <cell r="K223">
            <v>-7.2</v>
          </cell>
          <cell r="L223">
            <v>-0.6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7290 Totalt</v>
          </cell>
          <cell r="D224">
            <v>-4.8</v>
          </cell>
          <cell r="E224">
            <v>0</v>
          </cell>
          <cell r="F224">
            <v>0</v>
          </cell>
          <cell r="G224">
            <v>-19.100000000000001</v>
          </cell>
          <cell r="H224">
            <v>0</v>
          </cell>
          <cell r="I224">
            <v>-1</v>
          </cell>
          <cell r="J224">
            <v>-28.9</v>
          </cell>
          <cell r="K224">
            <v>-7.2</v>
          </cell>
          <cell r="L224">
            <v>-0.6</v>
          </cell>
          <cell r="O224">
            <v>0</v>
          </cell>
        </row>
        <row r="225">
          <cell r="A225" t="str">
            <v>TAB</v>
          </cell>
          <cell r="B225">
            <v>7310</v>
          </cell>
          <cell r="C225" t="str">
            <v>Försäkringspremier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-13.9</v>
          </cell>
          <cell r="I225">
            <v>-2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7310 Totalt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-13.9</v>
          </cell>
          <cell r="I226">
            <v>-2</v>
          </cell>
          <cell r="J226">
            <v>0</v>
          </cell>
          <cell r="K226">
            <v>0</v>
          </cell>
          <cell r="L226">
            <v>0</v>
          </cell>
          <cell r="O226">
            <v>0</v>
          </cell>
        </row>
        <row r="227">
          <cell r="A227" t="str">
            <v>TAB</v>
          </cell>
          <cell r="B227">
            <v>7319</v>
          </cell>
          <cell r="C227" t="str">
            <v>AIG, Förmögenhetsbrott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-5</v>
          </cell>
          <cell r="I227">
            <v>-5</v>
          </cell>
          <cell r="J227">
            <v>-5</v>
          </cell>
          <cell r="K227">
            <v>-5</v>
          </cell>
          <cell r="L227">
            <v>-5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7319 Totalt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-5</v>
          </cell>
          <cell r="I228">
            <v>-5</v>
          </cell>
          <cell r="J228">
            <v>-5</v>
          </cell>
          <cell r="K228">
            <v>-5</v>
          </cell>
          <cell r="L228">
            <v>-5</v>
          </cell>
          <cell r="O228">
            <v>0</v>
          </cell>
        </row>
        <row r="229">
          <cell r="A229" t="str">
            <v>TAB</v>
          </cell>
          <cell r="B229">
            <v>7320</v>
          </cell>
          <cell r="C229" t="str">
            <v>AIG, Proffessionsansvar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-16.3</v>
          </cell>
          <cell r="I229">
            <v>-16.3</v>
          </cell>
          <cell r="J229">
            <v>-16.3</v>
          </cell>
          <cell r="K229">
            <v>-16.3</v>
          </cell>
          <cell r="L229">
            <v>-16.3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T-KAP</v>
          </cell>
          <cell r="B230">
            <v>7320</v>
          </cell>
          <cell r="C230" t="str">
            <v>Ansvarsförsäkring</v>
          </cell>
          <cell r="D230">
            <v>-14.4</v>
          </cell>
          <cell r="E230">
            <v>-14.4</v>
          </cell>
          <cell r="F230">
            <v>-14.4</v>
          </cell>
          <cell r="G230">
            <v>-14.4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7320 Totalt</v>
          </cell>
          <cell r="D231">
            <v>-14.4</v>
          </cell>
          <cell r="E231">
            <v>-14.4</v>
          </cell>
          <cell r="F231">
            <v>-14.4</v>
          </cell>
          <cell r="G231">
            <v>-14.4</v>
          </cell>
          <cell r="H231">
            <v>-16.3</v>
          </cell>
          <cell r="I231">
            <v>-16.3</v>
          </cell>
          <cell r="J231">
            <v>-16.3</v>
          </cell>
          <cell r="K231">
            <v>-16.3</v>
          </cell>
          <cell r="L231">
            <v>-16.3</v>
          </cell>
          <cell r="O231">
            <v>0</v>
          </cell>
        </row>
        <row r="232">
          <cell r="A232" t="str">
            <v>TAB</v>
          </cell>
          <cell r="B232">
            <v>7321</v>
          </cell>
          <cell r="C232" t="str">
            <v>VD/Styrelseansvarsförs</v>
          </cell>
          <cell r="D232">
            <v>-2.9</v>
          </cell>
          <cell r="E232">
            <v>-2.9</v>
          </cell>
          <cell r="F232">
            <v>-2.9</v>
          </cell>
          <cell r="G232">
            <v>-2.9</v>
          </cell>
          <cell r="H232">
            <v>-2.9</v>
          </cell>
          <cell r="I232">
            <v>-2.9</v>
          </cell>
          <cell r="J232">
            <v>-2.9</v>
          </cell>
          <cell r="K232">
            <v>-2.9</v>
          </cell>
          <cell r="L232">
            <v>-2.9</v>
          </cell>
          <cell r="M232">
            <v>0</v>
          </cell>
          <cell r="N232">
            <v>0</v>
          </cell>
          <cell r="O232">
            <v>0</v>
          </cell>
        </row>
        <row r="233">
          <cell r="B233" t="str">
            <v>7321 Totalt</v>
          </cell>
          <cell r="D233">
            <v>-2.9</v>
          </cell>
          <cell r="E233">
            <v>-2.9</v>
          </cell>
          <cell r="F233">
            <v>-2.9</v>
          </cell>
          <cell r="G233">
            <v>-2.9</v>
          </cell>
          <cell r="H233">
            <v>-2.9</v>
          </cell>
          <cell r="I233">
            <v>-2.9</v>
          </cell>
          <cell r="J233">
            <v>-2.9</v>
          </cell>
          <cell r="K233">
            <v>-2.9</v>
          </cell>
          <cell r="L233">
            <v>-2.9</v>
          </cell>
          <cell r="O233">
            <v>0</v>
          </cell>
        </row>
        <row r="234">
          <cell r="A234" t="str">
            <v>T-KAP</v>
          </cell>
          <cell r="B234">
            <v>7415</v>
          </cell>
          <cell r="C234" t="str">
            <v>Styrelsearvoden, sociala avg</v>
          </cell>
          <cell r="D234">
            <v>0</v>
          </cell>
          <cell r="E234">
            <v>0</v>
          </cell>
          <cell r="F234">
            <v>0</v>
          </cell>
          <cell r="G234">
            <v>2.9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T-FOND</v>
          </cell>
          <cell r="B235">
            <v>7415</v>
          </cell>
          <cell r="C235" t="str">
            <v>Styrelsearvoden, sociala avg</v>
          </cell>
          <cell r="D235">
            <v>0</v>
          </cell>
          <cell r="E235">
            <v>0</v>
          </cell>
          <cell r="F235">
            <v>0</v>
          </cell>
          <cell r="G235">
            <v>5.8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7415 Totalt</v>
          </cell>
          <cell r="D236">
            <v>0</v>
          </cell>
          <cell r="E236">
            <v>0</v>
          </cell>
          <cell r="F236">
            <v>0</v>
          </cell>
          <cell r="G236">
            <v>8.6999999999999993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</row>
        <row r="237">
          <cell r="A237" t="str">
            <v>T-KAP</v>
          </cell>
          <cell r="B237">
            <v>7420</v>
          </cell>
          <cell r="C237" t="str">
            <v>Revisionsarvoden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T-FOND</v>
          </cell>
          <cell r="B238">
            <v>7420</v>
          </cell>
          <cell r="C238" t="str">
            <v>Revisionsarvoden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12.1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7420 Totalt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17.100000000000001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</row>
        <row r="240">
          <cell r="A240" t="str">
            <v>T-FOND</v>
          </cell>
          <cell r="B240">
            <v>7510</v>
          </cell>
          <cell r="C240" t="str">
            <v>Trevise Marknadsanalys</v>
          </cell>
          <cell r="D240">
            <v>-117.7</v>
          </cell>
          <cell r="E240">
            <v>-117.7</v>
          </cell>
          <cell r="F240">
            <v>-117.7</v>
          </cell>
          <cell r="G240">
            <v>-117.6</v>
          </cell>
          <cell r="H240">
            <v>-117.6</v>
          </cell>
          <cell r="I240">
            <v>-117.6</v>
          </cell>
          <cell r="J240">
            <v>-114.3</v>
          </cell>
          <cell r="K240">
            <v>-114.3</v>
          </cell>
          <cell r="L240">
            <v>-114.3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7510 Totalt</v>
          </cell>
          <cell r="D241">
            <v>-117.7</v>
          </cell>
          <cell r="E241">
            <v>-117.7</v>
          </cell>
          <cell r="F241">
            <v>-117.7</v>
          </cell>
          <cell r="G241">
            <v>-117.6</v>
          </cell>
          <cell r="H241">
            <v>-117.6</v>
          </cell>
          <cell r="I241">
            <v>-117.6</v>
          </cell>
          <cell r="J241">
            <v>-114.3</v>
          </cell>
          <cell r="K241">
            <v>-114.3</v>
          </cell>
          <cell r="L241">
            <v>-114.3</v>
          </cell>
          <cell r="O241">
            <v>0</v>
          </cell>
        </row>
        <row r="242">
          <cell r="A242" t="str">
            <v>T-FOND</v>
          </cell>
          <cell r="B242">
            <v>7610</v>
          </cell>
          <cell r="C242" t="str">
            <v>Tryck av fondinfo</v>
          </cell>
          <cell r="D242">
            <v>0</v>
          </cell>
          <cell r="E242">
            <v>0</v>
          </cell>
          <cell r="F242">
            <v>-32.700000000000003</v>
          </cell>
          <cell r="G242">
            <v>0</v>
          </cell>
          <cell r="H242">
            <v>0</v>
          </cell>
          <cell r="I242">
            <v>0</v>
          </cell>
          <cell r="J242">
            <v>-79.8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7610 Totalt</v>
          </cell>
          <cell r="D243">
            <v>0</v>
          </cell>
          <cell r="E243">
            <v>0</v>
          </cell>
          <cell r="F243">
            <v>-32.700000000000003</v>
          </cell>
          <cell r="G243">
            <v>0</v>
          </cell>
          <cell r="H243">
            <v>0</v>
          </cell>
          <cell r="I243">
            <v>0</v>
          </cell>
          <cell r="J243">
            <v>-79.8</v>
          </cell>
          <cell r="K243">
            <v>0</v>
          </cell>
          <cell r="L243">
            <v>0</v>
          </cell>
          <cell r="O243">
            <v>0</v>
          </cell>
        </row>
        <row r="244">
          <cell r="A244" t="str">
            <v>T-KAP</v>
          </cell>
          <cell r="B244">
            <v>7615</v>
          </cell>
          <cell r="C244" t="str">
            <v>Tryck av årsredovisning</v>
          </cell>
          <cell r="D244">
            <v>0</v>
          </cell>
          <cell r="E244">
            <v>0</v>
          </cell>
          <cell r="F244">
            <v>0</v>
          </cell>
          <cell r="G244">
            <v>-100.6</v>
          </cell>
          <cell r="H244">
            <v>-61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T-FOND</v>
          </cell>
          <cell r="B245">
            <v>7615</v>
          </cell>
          <cell r="C245" t="str">
            <v>Tryck av årsredovisning</v>
          </cell>
          <cell r="D245">
            <v>0</v>
          </cell>
          <cell r="E245">
            <v>0</v>
          </cell>
          <cell r="F245">
            <v>-44.3</v>
          </cell>
          <cell r="G245">
            <v>-62.4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-15.7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7615 Totalt</v>
          </cell>
          <cell r="D246">
            <v>0</v>
          </cell>
          <cell r="E246">
            <v>0</v>
          </cell>
          <cell r="F246">
            <v>-44.3</v>
          </cell>
          <cell r="G246">
            <v>-163</v>
          </cell>
          <cell r="H246">
            <v>-61</v>
          </cell>
          <cell r="I246">
            <v>0</v>
          </cell>
          <cell r="J246">
            <v>0</v>
          </cell>
          <cell r="K246">
            <v>0</v>
          </cell>
          <cell r="L246">
            <v>-15.7</v>
          </cell>
          <cell r="O246">
            <v>0</v>
          </cell>
        </row>
        <row r="247">
          <cell r="A247" t="str">
            <v>T-KAP</v>
          </cell>
          <cell r="B247">
            <v>7620</v>
          </cell>
          <cell r="C247" t="str">
            <v>Börsinformation, SIX</v>
          </cell>
          <cell r="D247">
            <v>-10.6</v>
          </cell>
          <cell r="E247">
            <v>-10.6</v>
          </cell>
          <cell r="F247">
            <v>-10.6</v>
          </cell>
          <cell r="G247">
            <v>-10.6</v>
          </cell>
          <cell r="H247">
            <v>-10.6</v>
          </cell>
          <cell r="I247">
            <v>-21.2</v>
          </cell>
          <cell r="J247">
            <v>0</v>
          </cell>
          <cell r="K247">
            <v>-10.6</v>
          </cell>
          <cell r="L247">
            <v>-10.6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T-FOND</v>
          </cell>
          <cell r="B248">
            <v>7620</v>
          </cell>
          <cell r="C248" t="str">
            <v>Börsinformation, SIX</v>
          </cell>
          <cell r="D248">
            <v>-26.6</v>
          </cell>
          <cell r="E248">
            <v>-26.6</v>
          </cell>
          <cell r="F248">
            <v>-26.6</v>
          </cell>
          <cell r="G248">
            <v>-26.5</v>
          </cell>
          <cell r="H248">
            <v>-26.5</v>
          </cell>
          <cell r="I248">
            <v>-26.5</v>
          </cell>
          <cell r="J248">
            <v>-26.5</v>
          </cell>
          <cell r="K248">
            <v>-26.5</v>
          </cell>
          <cell r="L248">
            <v>-26.5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7620 Totalt</v>
          </cell>
          <cell r="D249">
            <v>-37.200000000000003</v>
          </cell>
          <cell r="E249">
            <v>-37.200000000000003</v>
          </cell>
          <cell r="F249">
            <v>-37.200000000000003</v>
          </cell>
          <cell r="G249">
            <v>-37.1</v>
          </cell>
          <cell r="H249">
            <v>-37.1</v>
          </cell>
          <cell r="I249">
            <v>-47.7</v>
          </cell>
          <cell r="J249">
            <v>-26.5</v>
          </cell>
          <cell r="K249">
            <v>-37.1</v>
          </cell>
          <cell r="L249">
            <v>-37.1</v>
          </cell>
          <cell r="O249">
            <v>0</v>
          </cell>
        </row>
        <row r="250">
          <cell r="A250" t="str">
            <v>T-FOND</v>
          </cell>
          <cell r="B250">
            <v>7621</v>
          </cell>
          <cell r="C250" t="str">
            <v>Penny, drift &amp; underhåll mm</v>
          </cell>
          <cell r="D250">
            <v>-2.6</v>
          </cell>
          <cell r="E250">
            <v>-2.6</v>
          </cell>
          <cell r="F250">
            <v>-2.6</v>
          </cell>
          <cell r="G250">
            <v>-2.6</v>
          </cell>
          <cell r="H250">
            <v>-2.6</v>
          </cell>
          <cell r="I250">
            <v>-2.6</v>
          </cell>
          <cell r="J250">
            <v>-2.6</v>
          </cell>
          <cell r="K250">
            <v>-2.6</v>
          </cell>
          <cell r="L250">
            <v>-2.6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7621 Totalt</v>
          </cell>
          <cell r="D251">
            <v>-2.6</v>
          </cell>
          <cell r="E251">
            <v>-2.6</v>
          </cell>
          <cell r="F251">
            <v>-2.6</v>
          </cell>
          <cell r="G251">
            <v>-2.6</v>
          </cell>
          <cell r="H251">
            <v>-2.6</v>
          </cell>
          <cell r="I251">
            <v>-2.6</v>
          </cell>
          <cell r="J251">
            <v>-2.6</v>
          </cell>
          <cell r="K251">
            <v>-2.6</v>
          </cell>
          <cell r="L251">
            <v>-2.6</v>
          </cell>
          <cell r="O251">
            <v>0</v>
          </cell>
        </row>
        <row r="252">
          <cell r="A252" t="str">
            <v>T-KAP</v>
          </cell>
          <cell r="B252">
            <v>7622</v>
          </cell>
          <cell r="C252" t="str">
            <v>Kundsystem, drift &amp; underh, mm</v>
          </cell>
          <cell r="D252">
            <v>-7.9</v>
          </cell>
          <cell r="E252">
            <v>-7.9</v>
          </cell>
          <cell r="F252">
            <v>-7.9</v>
          </cell>
          <cell r="G252">
            <v>-7.9</v>
          </cell>
          <cell r="H252">
            <v>-7.9</v>
          </cell>
          <cell r="I252">
            <v>-15.9</v>
          </cell>
          <cell r="J252">
            <v>0</v>
          </cell>
          <cell r="K252">
            <v>-7.9</v>
          </cell>
          <cell r="L252">
            <v>-7.9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T-FOND</v>
          </cell>
          <cell r="B253">
            <v>7622</v>
          </cell>
          <cell r="C253" t="str">
            <v>Optima, drift &amp; underhåll mm</v>
          </cell>
          <cell r="D253">
            <v>-23.7</v>
          </cell>
          <cell r="E253">
            <v>-1.6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7622 Totalt</v>
          </cell>
          <cell r="D254">
            <v>-31.6</v>
          </cell>
          <cell r="E254">
            <v>-9.5</v>
          </cell>
          <cell r="F254">
            <v>-7.9</v>
          </cell>
          <cell r="G254">
            <v>-7.9</v>
          </cell>
          <cell r="H254">
            <v>-7.9</v>
          </cell>
          <cell r="I254">
            <v>-15.9</v>
          </cell>
          <cell r="J254">
            <v>0</v>
          </cell>
          <cell r="K254">
            <v>-7.9</v>
          </cell>
          <cell r="L254">
            <v>-7.9</v>
          </cell>
          <cell r="O254">
            <v>0</v>
          </cell>
        </row>
        <row r="255">
          <cell r="A255" t="str">
            <v>T-FOND</v>
          </cell>
          <cell r="B255">
            <v>7623</v>
          </cell>
          <cell r="C255" t="str">
            <v>Vikingen, drift &amp; underhåll mm</v>
          </cell>
          <cell r="D255">
            <v>0</v>
          </cell>
          <cell r="E255">
            <v>-1</v>
          </cell>
          <cell r="F255">
            <v>-1</v>
          </cell>
          <cell r="G255">
            <v>-1</v>
          </cell>
          <cell r="H255">
            <v>-1</v>
          </cell>
          <cell r="I255">
            <v>-1</v>
          </cell>
          <cell r="J255">
            <v>-1</v>
          </cell>
          <cell r="K255">
            <v>-1</v>
          </cell>
          <cell r="L255">
            <v>-1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7623 Totalt</v>
          </cell>
          <cell r="D256">
            <v>0</v>
          </cell>
          <cell r="E256">
            <v>-1</v>
          </cell>
          <cell r="F256">
            <v>-1</v>
          </cell>
          <cell r="G256">
            <v>-1</v>
          </cell>
          <cell r="H256">
            <v>-1</v>
          </cell>
          <cell r="I256">
            <v>-1</v>
          </cell>
          <cell r="J256">
            <v>-1</v>
          </cell>
          <cell r="K256">
            <v>-1</v>
          </cell>
          <cell r="L256">
            <v>-1</v>
          </cell>
          <cell r="O256">
            <v>0</v>
          </cell>
        </row>
        <row r="257">
          <cell r="A257" t="str">
            <v>T-FOND</v>
          </cell>
          <cell r="B257">
            <v>7624</v>
          </cell>
          <cell r="C257" t="str">
            <v>PM-terminal, drift &amp; underhåll</v>
          </cell>
          <cell r="D257">
            <v>-2.7</v>
          </cell>
          <cell r="E257">
            <v>-1.4</v>
          </cell>
          <cell r="F257">
            <v>-1.4</v>
          </cell>
          <cell r="G257">
            <v>-1.4</v>
          </cell>
          <cell r="H257">
            <v>-1.4</v>
          </cell>
          <cell r="I257">
            <v>-1.4</v>
          </cell>
          <cell r="J257">
            <v>-1.4</v>
          </cell>
          <cell r="K257">
            <v>-4.4000000000000004</v>
          </cell>
          <cell r="L257">
            <v>-4.4000000000000004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7624 Totalt</v>
          </cell>
          <cell r="D258">
            <v>-2.7</v>
          </cell>
          <cell r="E258">
            <v>-1.4</v>
          </cell>
          <cell r="F258">
            <v>-1.4</v>
          </cell>
          <cell r="G258">
            <v>-1.4</v>
          </cell>
          <cell r="H258">
            <v>-1.4</v>
          </cell>
          <cell r="I258">
            <v>-1.4</v>
          </cell>
          <cell r="J258">
            <v>-1.4</v>
          </cell>
          <cell r="K258">
            <v>-4.4000000000000004</v>
          </cell>
          <cell r="L258">
            <v>-4.4000000000000004</v>
          </cell>
          <cell r="O258">
            <v>0</v>
          </cell>
        </row>
        <row r="259">
          <cell r="A259" t="str">
            <v>T-FOND</v>
          </cell>
          <cell r="B259">
            <v>7625</v>
          </cell>
          <cell r="C259" t="str">
            <v>Telerate, Dow Jones</v>
          </cell>
          <cell r="D259">
            <v>0</v>
          </cell>
          <cell r="E259">
            <v>-15.1</v>
          </cell>
          <cell r="F259">
            <v>-1.8</v>
          </cell>
          <cell r="G259">
            <v>-10.199999999999999</v>
          </cell>
          <cell r="H259">
            <v>-12.3</v>
          </cell>
          <cell r="I259">
            <v>-10.199999999999999</v>
          </cell>
          <cell r="J259">
            <v>-10.7</v>
          </cell>
          <cell r="K259">
            <v>-10.7</v>
          </cell>
          <cell r="L259">
            <v>-10.7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7625 Totalt</v>
          </cell>
          <cell r="D260">
            <v>0</v>
          </cell>
          <cell r="E260">
            <v>-15.1</v>
          </cell>
          <cell r="F260">
            <v>-1.8</v>
          </cell>
          <cell r="G260">
            <v>-10.199999999999999</v>
          </cell>
          <cell r="H260">
            <v>-12.3</v>
          </cell>
          <cell r="I260">
            <v>-10.199999999999999</v>
          </cell>
          <cell r="J260">
            <v>-10.7</v>
          </cell>
          <cell r="K260">
            <v>-10.7</v>
          </cell>
          <cell r="L260">
            <v>-10.7</v>
          </cell>
          <cell r="O260">
            <v>0</v>
          </cell>
        </row>
        <row r="261">
          <cell r="A261" t="str">
            <v>T-FOND</v>
          </cell>
          <cell r="B261">
            <v>7630</v>
          </cell>
          <cell r="C261" t="str">
            <v>Fondbolagens Förening</v>
          </cell>
          <cell r="D261">
            <v>-3.1</v>
          </cell>
          <cell r="E261">
            <v>-3.1</v>
          </cell>
          <cell r="F261">
            <v>-3.1</v>
          </cell>
          <cell r="G261">
            <v>-3.1</v>
          </cell>
          <cell r="H261">
            <v>-3.1</v>
          </cell>
          <cell r="I261">
            <v>-3.1</v>
          </cell>
          <cell r="J261">
            <v>-9.4</v>
          </cell>
          <cell r="K261">
            <v>-9.4</v>
          </cell>
          <cell r="L261">
            <v>-9.4</v>
          </cell>
          <cell r="M261">
            <v>0</v>
          </cell>
          <cell r="N261">
            <v>0</v>
          </cell>
          <cell r="O261">
            <v>0</v>
          </cell>
        </row>
        <row r="262">
          <cell r="B262" t="str">
            <v>7630 Totalt</v>
          </cell>
          <cell r="D262">
            <v>-3.1</v>
          </cell>
          <cell r="E262">
            <v>-3.1</v>
          </cell>
          <cell r="F262">
            <v>-3.1</v>
          </cell>
          <cell r="G262">
            <v>-3.1</v>
          </cell>
          <cell r="H262">
            <v>-3.1</v>
          </cell>
          <cell r="I262">
            <v>-3.1</v>
          </cell>
          <cell r="J262">
            <v>-9.4</v>
          </cell>
          <cell r="K262">
            <v>-9.4</v>
          </cell>
          <cell r="L262">
            <v>-9.4</v>
          </cell>
          <cell r="O262">
            <v>0</v>
          </cell>
        </row>
        <row r="263">
          <cell r="A263" t="str">
            <v>T-KAP</v>
          </cell>
          <cell r="B263">
            <v>7635</v>
          </cell>
          <cell r="C263" t="str">
            <v>Finansinspektionen</v>
          </cell>
          <cell r="D263">
            <v>-11.2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7635 Totalt</v>
          </cell>
          <cell r="D264">
            <v>-11.2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</row>
        <row r="265">
          <cell r="A265" t="str">
            <v>T-KAP</v>
          </cell>
          <cell r="B265">
            <v>7640</v>
          </cell>
          <cell r="C265" t="str">
            <v>Kompensation kunder</v>
          </cell>
          <cell r="D265">
            <v>-13.9</v>
          </cell>
          <cell r="E265">
            <v>0</v>
          </cell>
          <cell r="F265">
            <v>-1.5</v>
          </cell>
          <cell r="G265">
            <v>-6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-0.3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T-FOND</v>
          </cell>
          <cell r="B266">
            <v>7640</v>
          </cell>
          <cell r="C266" t="str">
            <v>Kompensation kunder</v>
          </cell>
          <cell r="D266">
            <v>-1.7</v>
          </cell>
          <cell r="E266">
            <v>0</v>
          </cell>
          <cell r="F266">
            <v>0</v>
          </cell>
          <cell r="G266">
            <v>-6</v>
          </cell>
          <cell r="H266">
            <v>0</v>
          </cell>
          <cell r="I266">
            <v>-0.1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7640 Totalt</v>
          </cell>
          <cell r="D267">
            <v>-15.6</v>
          </cell>
          <cell r="E267">
            <v>0</v>
          </cell>
          <cell r="F267">
            <v>-1.5</v>
          </cell>
          <cell r="G267">
            <v>-12</v>
          </cell>
          <cell r="H267">
            <v>0</v>
          </cell>
          <cell r="I267">
            <v>-0.1</v>
          </cell>
          <cell r="J267">
            <v>0</v>
          </cell>
          <cell r="K267">
            <v>0</v>
          </cell>
          <cell r="L267">
            <v>-0.3</v>
          </cell>
          <cell r="O267">
            <v>0</v>
          </cell>
        </row>
        <row r="268">
          <cell r="A268" t="str">
            <v>T-KAP</v>
          </cell>
          <cell r="B268">
            <v>7645</v>
          </cell>
          <cell r="C268" t="str">
            <v>Stig Nordek, övrigt</v>
          </cell>
          <cell r="D268">
            <v>0</v>
          </cell>
          <cell r="E268">
            <v>-1.9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T-FOND</v>
          </cell>
          <cell r="B269">
            <v>7645</v>
          </cell>
          <cell r="C269" t="str">
            <v>Stig Nordek, övrigt</v>
          </cell>
          <cell r="D269">
            <v>0</v>
          </cell>
          <cell r="E269">
            <v>-33.200000000000003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7645 Totalt</v>
          </cell>
          <cell r="D270">
            <v>0</v>
          </cell>
          <cell r="E270">
            <v>-35.1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</row>
        <row r="271">
          <cell r="A271" t="str">
            <v>TAB</v>
          </cell>
          <cell r="B271">
            <v>7650</v>
          </cell>
          <cell r="C271" t="str">
            <v>Främmande tjänster för kund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-8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T-KAP</v>
          </cell>
          <cell r="B272">
            <v>7650</v>
          </cell>
          <cell r="C272" t="str">
            <v>Främmande tjänster för kund</v>
          </cell>
          <cell r="D272">
            <v>-2.8</v>
          </cell>
          <cell r="E272">
            <v>-17.2</v>
          </cell>
          <cell r="F272">
            <v>-4.0999999999999996</v>
          </cell>
          <cell r="G272">
            <v>-6.2</v>
          </cell>
          <cell r="H272">
            <v>0</v>
          </cell>
          <cell r="I272">
            <v>-13.3</v>
          </cell>
          <cell r="J272">
            <v>-36.9</v>
          </cell>
          <cell r="K272">
            <v>0</v>
          </cell>
          <cell r="L272">
            <v>-13.3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T-FOND</v>
          </cell>
          <cell r="B273">
            <v>7650</v>
          </cell>
          <cell r="C273" t="str">
            <v>Främmande tjänster för kund</v>
          </cell>
          <cell r="D273">
            <v>0</v>
          </cell>
          <cell r="E273">
            <v>-1.5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7650 Totalt</v>
          </cell>
          <cell r="D274">
            <v>-2.8</v>
          </cell>
          <cell r="E274">
            <v>-18.7</v>
          </cell>
          <cell r="F274">
            <v>-4.0999999999999996</v>
          </cell>
          <cell r="G274">
            <v>-6.2</v>
          </cell>
          <cell r="H274">
            <v>0</v>
          </cell>
          <cell r="I274">
            <v>-21.3</v>
          </cell>
          <cell r="J274">
            <v>-36.9</v>
          </cell>
          <cell r="K274">
            <v>0</v>
          </cell>
          <cell r="L274">
            <v>-13.3</v>
          </cell>
          <cell r="O274">
            <v>0</v>
          </cell>
        </row>
        <row r="275">
          <cell r="A275" t="str">
            <v>T-FOND</v>
          </cell>
          <cell r="B275">
            <v>7655</v>
          </cell>
          <cell r="C275" t="str">
            <v>Revision, fonder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7.7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7655 Totalt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7.7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</row>
        <row r="277">
          <cell r="A277" t="str">
            <v>TAB</v>
          </cell>
          <cell r="B277">
            <v>7660</v>
          </cell>
          <cell r="C277" t="str">
            <v>Bankprovisioner</v>
          </cell>
          <cell r="D277">
            <v>-2.6</v>
          </cell>
          <cell r="E277">
            <v>-0.1</v>
          </cell>
          <cell r="F277">
            <v>-0.1</v>
          </cell>
          <cell r="G277">
            <v>-0.8</v>
          </cell>
          <cell r="H277">
            <v>0</v>
          </cell>
          <cell r="I277">
            <v>-0.2</v>
          </cell>
          <cell r="J277">
            <v>-0.1</v>
          </cell>
          <cell r="K277">
            <v>-0.1</v>
          </cell>
          <cell r="L277">
            <v>-1.1000000000000001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T-KAP</v>
          </cell>
          <cell r="B278">
            <v>7660</v>
          </cell>
          <cell r="C278" t="str">
            <v>Bankprovisioner</v>
          </cell>
          <cell r="D278">
            <v>-2.4</v>
          </cell>
          <cell r="E278">
            <v>-0.4</v>
          </cell>
          <cell r="F278">
            <v>-6.4</v>
          </cell>
          <cell r="G278">
            <v>-0.2</v>
          </cell>
          <cell r="H278">
            <v>-0.3</v>
          </cell>
          <cell r="I278">
            <v>-6.8</v>
          </cell>
          <cell r="J278">
            <v>-5.2</v>
          </cell>
          <cell r="K278">
            <v>-1.1000000000000001</v>
          </cell>
          <cell r="L278">
            <v>-0.2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T-FOND</v>
          </cell>
          <cell r="B279">
            <v>7660</v>
          </cell>
          <cell r="C279" t="str">
            <v>Bankprovisioner</v>
          </cell>
          <cell r="D279">
            <v>-2.2000000000000002</v>
          </cell>
          <cell r="E279">
            <v>0</v>
          </cell>
          <cell r="F279">
            <v>0</v>
          </cell>
          <cell r="G279">
            <v>-0.4</v>
          </cell>
          <cell r="H279">
            <v>-0.1</v>
          </cell>
          <cell r="I279">
            <v>-0.4</v>
          </cell>
          <cell r="J279">
            <v>-0.3</v>
          </cell>
          <cell r="K279">
            <v>-0.5</v>
          </cell>
          <cell r="L279">
            <v>-0.1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7660 Totalt</v>
          </cell>
          <cell r="D280">
            <v>-7.2</v>
          </cell>
          <cell r="E280">
            <v>-0.5</v>
          </cell>
          <cell r="F280">
            <v>-6.5</v>
          </cell>
          <cell r="G280">
            <v>-1.4</v>
          </cell>
          <cell r="H280">
            <v>-0.4</v>
          </cell>
          <cell r="I280">
            <v>-7.4</v>
          </cell>
          <cell r="J280">
            <v>-5.6</v>
          </cell>
          <cell r="K280">
            <v>-1.7000000000000002</v>
          </cell>
          <cell r="L280">
            <v>-1.4000000000000001</v>
          </cell>
          <cell r="O280">
            <v>0</v>
          </cell>
        </row>
        <row r="281">
          <cell r="A281" t="str">
            <v>T-FOND</v>
          </cell>
          <cell r="B281">
            <v>7661</v>
          </cell>
          <cell r="C281" t="str">
            <v>Depåavgifter Finland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-35.6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7661 Totalt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-35.6</v>
          </cell>
          <cell r="L282">
            <v>0</v>
          </cell>
          <cell r="O282">
            <v>0</v>
          </cell>
        </row>
        <row r="283">
          <cell r="A283" t="str">
            <v>T-KAP</v>
          </cell>
          <cell r="B283">
            <v>7665</v>
          </cell>
          <cell r="C283" t="str">
            <v>Anvisningsprovisioner</v>
          </cell>
          <cell r="D283">
            <v>0</v>
          </cell>
          <cell r="E283">
            <v>-11.1</v>
          </cell>
          <cell r="F283">
            <v>0</v>
          </cell>
          <cell r="G283">
            <v>-1.9</v>
          </cell>
          <cell r="H283">
            <v>0</v>
          </cell>
          <cell r="I283">
            <v>-30.1</v>
          </cell>
          <cell r="J283">
            <v>-16.899999999999999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7665 Totalt</v>
          </cell>
          <cell r="D284">
            <v>0</v>
          </cell>
          <cell r="E284">
            <v>-11.1</v>
          </cell>
          <cell r="F284">
            <v>0</v>
          </cell>
          <cell r="G284">
            <v>-1.9</v>
          </cell>
          <cell r="H284">
            <v>0</v>
          </cell>
          <cell r="I284">
            <v>-30.1</v>
          </cell>
          <cell r="J284">
            <v>-16.899999999999999</v>
          </cell>
          <cell r="K284">
            <v>0</v>
          </cell>
          <cell r="L284">
            <v>0</v>
          </cell>
          <cell r="O284">
            <v>0</v>
          </cell>
        </row>
        <row r="285">
          <cell r="A285" t="str">
            <v>TAB</v>
          </cell>
          <cell r="B285">
            <v>7670</v>
          </cell>
          <cell r="C285" t="str">
            <v>Tidningar, facklitteratur</v>
          </cell>
          <cell r="D285">
            <v>0</v>
          </cell>
          <cell r="E285">
            <v>-0.3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-3.2</v>
          </cell>
          <cell r="L285">
            <v>-0.9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T-KAP</v>
          </cell>
          <cell r="B286">
            <v>7670</v>
          </cell>
          <cell r="C286" t="str">
            <v>Tidningar, facklitteratur</v>
          </cell>
          <cell r="D286">
            <v>-0.3</v>
          </cell>
          <cell r="E286">
            <v>-3.1</v>
          </cell>
          <cell r="F286">
            <v>-0.9</v>
          </cell>
          <cell r="G286">
            <v>-8.3000000000000007</v>
          </cell>
          <cell r="H286">
            <v>-3.5</v>
          </cell>
          <cell r="I286">
            <v>0</v>
          </cell>
          <cell r="J286">
            <v>-0.2</v>
          </cell>
          <cell r="K286">
            <v>0</v>
          </cell>
          <cell r="L286">
            <v>-2.8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T-FOND</v>
          </cell>
          <cell r="B287">
            <v>7670</v>
          </cell>
          <cell r="C287" t="str">
            <v>Tidningar, facklitteratur</v>
          </cell>
          <cell r="D287">
            <v>-2.4</v>
          </cell>
          <cell r="E287">
            <v>-11.1</v>
          </cell>
          <cell r="F287">
            <v>-6.2</v>
          </cell>
          <cell r="G287">
            <v>-7.6</v>
          </cell>
          <cell r="H287">
            <v>-2.5</v>
          </cell>
          <cell r="I287">
            <v>-1.6</v>
          </cell>
          <cell r="J287">
            <v>-5</v>
          </cell>
          <cell r="K287">
            <v>-2.9</v>
          </cell>
          <cell r="L287">
            <v>-1.6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7670 Totalt</v>
          </cell>
          <cell r="D288">
            <v>-2.6999999999999997</v>
          </cell>
          <cell r="E288">
            <v>-14.5</v>
          </cell>
          <cell r="F288">
            <v>-7.1000000000000005</v>
          </cell>
          <cell r="G288">
            <v>-15.9</v>
          </cell>
          <cell r="H288">
            <v>-6</v>
          </cell>
          <cell r="I288">
            <v>-1.6</v>
          </cell>
          <cell r="J288">
            <v>-5.2</v>
          </cell>
          <cell r="K288">
            <v>-6.1</v>
          </cell>
          <cell r="L288">
            <v>-5.3</v>
          </cell>
          <cell r="O288">
            <v>0</v>
          </cell>
        </row>
        <row r="289">
          <cell r="A289" t="str">
            <v>TAB</v>
          </cell>
          <cell r="B289">
            <v>7680</v>
          </cell>
          <cell r="C289" t="str">
            <v>Föreningsavgifter, EJ avdrag</v>
          </cell>
          <cell r="D289">
            <v>-3.7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T-KAP</v>
          </cell>
          <cell r="B290">
            <v>7680</v>
          </cell>
          <cell r="C290" t="str">
            <v>Föreningsavgifter, EJ avdrag</v>
          </cell>
          <cell r="D290">
            <v>0</v>
          </cell>
          <cell r="E290">
            <v>0</v>
          </cell>
          <cell r="F290">
            <v>0</v>
          </cell>
          <cell r="G290">
            <v>-3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T-FOND</v>
          </cell>
          <cell r="B291">
            <v>7680</v>
          </cell>
          <cell r="C291" t="str">
            <v>Föreningsavgifter, EJ avdrag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-0.4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7680 Totalt</v>
          </cell>
          <cell r="D292">
            <v>-3.7</v>
          </cell>
          <cell r="E292">
            <v>0</v>
          </cell>
          <cell r="F292">
            <v>0</v>
          </cell>
          <cell r="G292">
            <v>-3</v>
          </cell>
          <cell r="H292">
            <v>0</v>
          </cell>
          <cell r="I292">
            <v>-0.4</v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</row>
        <row r="293">
          <cell r="A293" t="str">
            <v>T-KAP</v>
          </cell>
          <cell r="B293">
            <v>7681</v>
          </cell>
          <cell r="C293" t="str">
            <v>Föreningsavgifter, avdragsgill</v>
          </cell>
          <cell r="D293">
            <v>0</v>
          </cell>
          <cell r="E293">
            <v>0</v>
          </cell>
          <cell r="F293">
            <v>0</v>
          </cell>
          <cell r="G293">
            <v>-0.3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7681 Totalt</v>
          </cell>
          <cell r="D294">
            <v>0</v>
          </cell>
          <cell r="E294">
            <v>0</v>
          </cell>
          <cell r="F294">
            <v>0</v>
          </cell>
          <cell r="G294">
            <v>-0.3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</row>
        <row r="295">
          <cell r="A295" t="str">
            <v>TAB</v>
          </cell>
          <cell r="B295">
            <v>7690</v>
          </cell>
          <cell r="C295" t="str">
            <v>Diverse övr. kostn</v>
          </cell>
          <cell r="D295">
            <v>-0.5</v>
          </cell>
          <cell r="E295">
            <v>0</v>
          </cell>
          <cell r="F295">
            <v>-1.3</v>
          </cell>
          <cell r="G295">
            <v>-2.1</v>
          </cell>
          <cell r="H295">
            <v>-14.7</v>
          </cell>
          <cell r="I295">
            <v>0.9</v>
          </cell>
          <cell r="J295">
            <v>0</v>
          </cell>
          <cell r="K295">
            <v>0</v>
          </cell>
          <cell r="L295">
            <v>-3.5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T-KAP</v>
          </cell>
          <cell r="B296">
            <v>7690</v>
          </cell>
          <cell r="C296" t="str">
            <v>Diverse övr. kostn</v>
          </cell>
          <cell r="D296">
            <v>-1.2</v>
          </cell>
          <cell r="E296">
            <v>-1.8</v>
          </cell>
          <cell r="F296">
            <v>-1.4</v>
          </cell>
          <cell r="G296">
            <v>-8</v>
          </cell>
          <cell r="H296">
            <v>-1.1000000000000001</v>
          </cell>
          <cell r="I296">
            <v>-3</v>
          </cell>
          <cell r="J296">
            <v>0</v>
          </cell>
          <cell r="K296">
            <v>-0.1</v>
          </cell>
          <cell r="L296">
            <v>-11.1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T-FOND</v>
          </cell>
          <cell r="B297">
            <v>7690</v>
          </cell>
          <cell r="C297" t="str">
            <v>Diverse övr. kostn</v>
          </cell>
          <cell r="D297">
            <v>-4.5</v>
          </cell>
          <cell r="E297">
            <v>0.2</v>
          </cell>
          <cell r="F297">
            <v>0</v>
          </cell>
          <cell r="G297">
            <v>-9.9</v>
          </cell>
          <cell r="H297">
            <v>-3.5</v>
          </cell>
          <cell r="I297">
            <v>-0.9</v>
          </cell>
          <cell r="J297">
            <v>-2.8</v>
          </cell>
          <cell r="K297">
            <v>0</v>
          </cell>
          <cell r="L297">
            <v>-1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7690 Totalt</v>
          </cell>
          <cell r="D298">
            <v>-6.2</v>
          </cell>
          <cell r="E298">
            <v>-1.6</v>
          </cell>
          <cell r="F298">
            <v>-2.7</v>
          </cell>
          <cell r="G298">
            <v>-20</v>
          </cell>
          <cell r="H298">
            <v>-19.299999999999997</v>
          </cell>
          <cell r="I298">
            <v>-3</v>
          </cell>
          <cell r="J298">
            <v>-2.8</v>
          </cell>
          <cell r="K298">
            <v>-0.1</v>
          </cell>
          <cell r="L298">
            <v>-15.6</v>
          </cell>
          <cell r="O298">
            <v>0</v>
          </cell>
        </row>
        <row r="299">
          <cell r="A299" t="str">
            <v>T-FOND</v>
          </cell>
          <cell r="B299">
            <v>7691</v>
          </cell>
          <cell r="C299" t="str">
            <v>Diverse övr. kostn EJ avdrag</v>
          </cell>
          <cell r="D299">
            <v>0</v>
          </cell>
          <cell r="E299">
            <v>-2.7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7691 Totalt</v>
          </cell>
          <cell r="D300">
            <v>0</v>
          </cell>
          <cell r="E300">
            <v>-2.7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</row>
        <row r="301">
          <cell r="A301" t="str">
            <v>TAB</v>
          </cell>
          <cell r="B301">
            <v>7810</v>
          </cell>
          <cell r="C301" t="str">
            <v>Resultat avyttr av inventarier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86.1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T-KAP</v>
          </cell>
          <cell r="B302">
            <v>7810</v>
          </cell>
          <cell r="C302" t="str">
            <v>Resultat förs inventarier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63.3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T-FOND</v>
          </cell>
          <cell r="B303">
            <v>7810</v>
          </cell>
          <cell r="C303" t="str">
            <v>Resultat avyttring inventarier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163.1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B304" t="str">
            <v>7810 Totalt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163.1</v>
          </cell>
          <cell r="K304">
            <v>149.39999999999998</v>
          </cell>
          <cell r="L304">
            <v>0</v>
          </cell>
          <cell r="O304">
            <v>0</v>
          </cell>
        </row>
        <row r="305">
          <cell r="A305" t="str">
            <v>TAB</v>
          </cell>
          <cell r="B305">
            <v>7919</v>
          </cell>
          <cell r="C305" t="str">
            <v>Avskrivningar datautrustning</v>
          </cell>
          <cell r="D305">
            <v>-7.4</v>
          </cell>
          <cell r="E305">
            <v>-7.4</v>
          </cell>
          <cell r="F305">
            <v>-9.1</v>
          </cell>
          <cell r="G305">
            <v>-9.1</v>
          </cell>
          <cell r="H305">
            <v>-9.1</v>
          </cell>
          <cell r="I305">
            <v>-9.1</v>
          </cell>
          <cell r="J305">
            <v>-9.1</v>
          </cell>
          <cell r="K305">
            <v>-9.1</v>
          </cell>
          <cell r="L305">
            <v>-10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 t="str">
            <v>T-KAP</v>
          </cell>
          <cell r="B306">
            <v>7919</v>
          </cell>
          <cell r="C306" t="str">
            <v>Avskrivningar datautrustning</v>
          </cell>
          <cell r="D306">
            <v>-15.2</v>
          </cell>
          <cell r="E306">
            <v>-15.2</v>
          </cell>
          <cell r="F306">
            <v>-12.9</v>
          </cell>
          <cell r="G306">
            <v>-11.4</v>
          </cell>
          <cell r="H306">
            <v>-11.4</v>
          </cell>
          <cell r="I306">
            <v>-11.4</v>
          </cell>
          <cell r="J306">
            <v>-13.1</v>
          </cell>
          <cell r="K306">
            <v>-12.3</v>
          </cell>
          <cell r="L306">
            <v>-12.3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T-FOND</v>
          </cell>
          <cell r="B307">
            <v>7919</v>
          </cell>
          <cell r="C307" t="str">
            <v>Avskrivningar datautrustning</v>
          </cell>
          <cell r="D307">
            <v>-10.4</v>
          </cell>
          <cell r="E307">
            <v>-10.4</v>
          </cell>
          <cell r="F307">
            <v>-10.4</v>
          </cell>
          <cell r="G307">
            <v>-11</v>
          </cell>
          <cell r="H307">
            <v>-12.5</v>
          </cell>
          <cell r="I307">
            <v>-11.5</v>
          </cell>
          <cell r="J307">
            <v>-11.5</v>
          </cell>
          <cell r="K307">
            <v>-11.7</v>
          </cell>
          <cell r="L307">
            <v>-14.4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7919 Totalt</v>
          </cell>
          <cell r="D308">
            <v>-33</v>
          </cell>
          <cell r="E308">
            <v>-33</v>
          </cell>
          <cell r="F308">
            <v>-32.4</v>
          </cell>
          <cell r="G308">
            <v>-31.5</v>
          </cell>
          <cell r="H308">
            <v>-33</v>
          </cell>
          <cell r="I308">
            <v>-32</v>
          </cell>
          <cell r="J308">
            <v>-33.700000000000003</v>
          </cell>
          <cell r="K308">
            <v>-33.099999999999994</v>
          </cell>
          <cell r="L308">
            <v>-36.700000000000003</v>
          </cell>
          <cell r="O308">
            <v>0</v>
          </cell>
        </row>
        <row r="309">
          <cell r="A309" t="str">
            <v>T-KAP</v>
          </cell>
          <cell r="B309">
            <v>7929</v>
          </cell>
          <cell r="C309" t="str">
            <v>Avskrivningar Programvara</v>
          </cell>
          <cell r="D309">
            <v>-18.600000000000001</v>
          </cell>
          <cell r="E309">
            <v>-18.600000000000001</v>
          </cell>
          <cell r="F309">
            <v>-18.600000000000001</v>
          </cell>
          <cell r="G309">
            <v>-18.600000000000001</v>
          </cell>
          <cell r="H309">
            <v>-18.600000000000001</v>
          </cell>
          <cell r="I309">
            <v>-18.600000000000001</v>
          </cell>
          <cell r="J309">
            <v>-18.600000000000001</v>
          </cell>
          <cell r="K309">
            <v>-18.600000000000001</v>
          </cell>
          <cell r="L309">
            <v>-18.600000000000001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7929 Totalt</v>
          </cell>
          <cell r="D310">
            <v>-18.600000000000001</v>
          </cell>
          <cell r="E310">
            <v>-18.600000000000001</v>
          </cell>
          <cell r="F310">
            <v>-18.600000000000001</v>
          </cell>
          <cell r="G310">
            <v>-18.600000000000001</v>
          </cell>
          <cell r="H310">
            <v>-18.600000000000001</v>
          </cell>
          <cell r="I310">
            <v>-18.600000000000001</v>
          </cell>
          <cell r="J310">
            <v>-18.600000000000001</v>
          </cell>
          <cell r="K310">
            <v>-18.600000000000001</v>
          </cell>
          <cell r="L310">
            <v>-18.600000000000001</v>
          </cell>
          <cell r="O310">
            <v>0</v>
          </cell>
        </row>
        <row r="311">
          <cell r="A311" t="str">
            <v>TAB</v>
          </cell>
          <cell r="B311">
            <v>7949</v>
          </cell>
          <cell r="C311" t="str">
            <v>Avskrivningar bilar</v>
          </cell>
          <cell r="D311">
            <v>-3.3</v>
          </cell>
          <cell r="E311">
            <v>-3.3</v>
          </cell>
          <cell r="F311">
            <v>-3.3</v>
          </cell>
          <cell r="G311">
            <v>-3.3</v>
          </cell>
          <cell r="H311">
            <v>-3.3</v>
          </cell>
          <cell r="I311">
            <v>-3.3</v>
          </cell>
          <cell r="J311">
            <v>-3.3</v>
          </cell>
          <cell r="K311">
            <v>-5.5</v>
          </cell>
          <cell r="L311">
            <v>-5.5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T-KAP</v>
          </cell>
          <cell r="B312">
            <v>7949</v>
          </cell>
          <cell r="C312" t="str">
            <v>Avskrivningar bilar</v>
          </cell>
          <cell r="D312">
            <v>-8.1999999999999993</v>
          </cell>
          <cell r="E312">
            <v>-8.1999999999999993</v>
          </cell>
          <cell r="F312">
            <v>-13.2</v>
          </cell>
          <cell r="G312">
            <v>-13.2</v>
          </cell>
          <cell r="H312">
            <v>-13.2</v>
          </cell>
          <cell r="I312">
            <v>-13.2</v>
          </cell>
          <cell r="J312">
            <v>-13.2</v>
          </cell>
          <cell r="K312">
            <v>-14.3</v>
          </cell>
          <cell r="L312">
            <v>-14.3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T-FOND</v>
          </cell>
          <cell r="B313">
            <v>7949</v>
          </cell>
          <cell r="C313" t="str">
            <v>Avskrivningar bilar</v>
          </cell>
          <cell r="D313">
            <v>-5.7</v>
          </cell>
          <cell r="E313">
            <v>-5.7</v>
          </cell>
          <cell r="F313">
            <v>-5.7</v>
          </cell>
          <cell r="G313">
            <v>-5.7</v>
          </cell>
          <cell r="H313">
            <v>-9.6999999999999993</v>
          </cell>
          <cell r="I313">
            <v>-9.6999999999999993</v>
          </cell>
          <cell r="J313">
            <v>-14.8</v>
          </cell>
          <cell r="K313">
            <v>-9.1</v>
          </cell>
          <cell r="L313">
            <v>-9.1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7949 Totalt</v>
          </cell>
          <cell r="D314">
            <v>-17.2</v>
          </cell>
          <cell r="E314">
            <v>-17.2</v>
          </cell>
          <cell r="F314">
            <v>-22.2</v>
          </cell>
          <cell r="G314">
            <v>-22.2</v>
          </cell>
          <cell r="H314">
            <v>-26.2</v>
          </cell>
          <cell r="I314">
            <v>-26.2</v>
          </cell>
          <cell r="J314">
            <v>-31.3</v>
          </cell>
          <cell r="K314">
            <v>-28.9</v>
          </cell>
          <cell r="L314">
            <v>-28.9</v>
          </cell>
          <cell r="O314">
            <v>0</v>
          </cell>
        </row>
        <row r="315">
          <cell r="A315" t="str">
            <v>T-KAP</v>
          </cell>
          <cell r="B315">
            <v>7999</v>
          </cell>
          <cell r="C315" t="str">
            <v>Avskrivningar övrigt</v>
          </cell>
          <cell r="D315">
            <v>-8.1</v>
          </cell>
          <cell r="E315">
            <v>-8.1999999999999993</v>
          </cell>
          <cell r="F315">
            <v>-8.1999999999999993</v>
          </cell>
          <cell r="G315">
            <v>-8.1999999999999993</v>
          </cell>
          <cell r="H315">
            <v>-8.1999999999999993</v>
          </cell>
          <cell r="I315">
            <v>-8.1999999999999993</v>
          </cell>
          <cell r="J315">
            <v>-8.1999999999999993</v>
          </cell>
          <cell r="K315">
            <v>-8.1999999999999993</v>
          </cell>
          <cell r="L315">
            <v>-8.1999999999999993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T-FOND</v>
          </cell>
          <cell r="B316">
            <v>7999</v>
          </cell>
          <cell r="C316" t="str">
            <v>Avskrivningar övrigt</v>
          </cell>
          <cell r="D316">
            <v>-2.5</v>
          </cell>
          <cell r="E316">
            <v>-2.5</v>
          </cell>
          <cell r="F316">
            <v>0</v>
          </cell>
          <cell r="G316">
            <v>-2.5</v>
          </cell>
          <cell r="H316">
            <v>-2.5</v>
          </cell>
          <cell r="I316">
            <v>-2.5</v>
          </cell>
          <cell r="J316">
            <v>-2.5</v>
          </cell>
          <cell r="K316">
            <v>-2.5</v>
          </cell>
          <cell r="L316">
            <v>-2.5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7999 Totalt</v>
          </cell>
          <cell r="D317">
            <v>-10.6</v>
          </cell>
          <cell r="E317">
            <v>-10.7</v>
          </cell>
          <cell r="F317">
            <v>-8.1999999999999993</v>
          </cell>
          <cell r="G317">
            <v>-10.7</v>
          </cell>
          <cell r="H317">
            <v>-10.7</v>
          </cell>
          <cell r="I317">
            <v>-10.7</v>
          </cell>
          <cell r="J317">
            <v>-10.7</v>
          </cell>
          <cell r="K317">
            <v>-10.7</v>
          </cell>
          <cell r="L317">
            <v>-10.7</v>
          </cell>
          <cell r="O317">
            <v>0</v>
          </cell>
        </row>
        <row r="318">
          <cell r="A318" t="str">
            <v>TAB</v>
          </cell>
          <cell r="B318">
            <v>8020</v>
          </cell>
          <cell r="C318" t="str">
            <v>Ränteintäkter</v>
          </cell>
          <cell r="D318">
            <v>3.9</v>
          </cell>
          <cell r="E318">
            <v>1.3</v>
          </cell>
          <cell r="F318">
            <v>474.6</v>
          </cell>
          <cell r="G318">
            <v>3.5</v>
          </cell>
          <cell r="H318">
            <v>0.6</v>
          </cell>
          <cell r="I318">
            <v>0.5</v>
          </cell>
          <cell r="J318">
            <v>2.2000000000000002</v>
          </cell>
          <cell r="K318">
            <v>1.8</v>
          </cell>
          <cell r="L318">
            <v>1.5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T-KAP</v>
          </cell>
          <cell r="B319">
            <v>8020</v>
          </cell>
          <cell r="C319" t="str">
            <v>Ränteintäkter</v>
          </cell>
          <cell r="D319">
            <v>11.1</v>
          </cell>
          <cell r="E319">
            <v>14.3</v>
          </cell>
          <cell r="F319">
            <v>10.6</v>
          </cell>
          <cell r="G319">
            <v>4.0999999999999996</v>
          </cell>
          <cell r="H319">
            <v>6</v>
          </cell>
          <cell r="I319">
            <v>12.8</v>
          </cell>
          <cell r="J319">
            <v>11.7</v>
          </cell>
          <cell r="K319">
            <v>10.199999999999999</v>
          </cell>
          <cell r="L319">
            <v>6.4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T-FOND</v>
          </cell>
          <cell r="B320">
            <v>8020</v>
          </cell>
          <cell r="C320" t="str">
            <v>Ränteintäkter</v>
          </cell>
          <cell r="D320">
            <v>3.9</v>
          </cell>
          <cell r="E320">
            <v>4.0999999999999996</v>
          </cell>
          <cell r="F320">
            <v>4</v>
          </cell>
          <cell r="G320">
            <v>3.1</v>
          </cell>
          <cell r="H320">
            <v>2.1</v>
          </cell>
          <cell r="I320">
            <v>1.9</v>
          </cell>
          <cell r="J320">
            <v>2.7</v>
          </cell>
          <cell r="K320">
            <v>3.2</v>
          </cell>
          <cell r="L320">
            <v>3.5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8020 Totalt</v>
          </cell>
          <cell r="D321">
            <v>18.899999999999999</v>
          </cell>
          <cell r="E321">
            <v>19.700000000000003</v>
          </cell>
          <cell r="F321">
            <v>489.20000000000005</v>
          </cell>
          <cell r="G321">
            <v>10.7</v>
          </cell>
          <cell r="H321">
            <v>8.6999999999999993</v>
          </cell>
          <cell r="I321">
            <v>15.200000000000001</v>
          </cell>
          <cell r="J321">
            <v>16.599999999999998</v>
          </cell>
          <cell r="K321">
            <v>15.2</v>
          </cell>
          <cell r="L321">
            <v>11.4</v>
          </cell>
          <cell r="O321">
            <v>0</v>
          </cell>
        </row>
        <row r="322">
          <cell r="A322" t="str">
            <v>TAB</v>
          </cell>
          <cell r="B322">
            <v>8050</v>
          </cell>
          <cell r="C322" t="str">
            <v>Orealiserat resultat räntefond</v>
          </cell>
          <cell r="D322">
            <v>49</v>
          </cell>
          <cell r="E322">
            <v>40.299999999999997</v>
          </cell>
          <cell r="F322">
            <v>-423.5</v>
          </cell>
          <cell r="G322">
            <v>116.6</v>
          </cell>
          <cell r="H322">
            <v>44.1</v>
          </cell>
          <cell r="I322">
            <v>23.5</v>
          </cell>
          <cell r="J322">
            <v>21.2</v>
          </cell>
          <cell r="K322">
            <v>23</v>
          </cell>
          <cell r="L322">
            <v>22.8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8050 Totalt</v>
          </cell>
          <cell r="D323">
            <v>49</v>
          </cell>
          <cell r="E323">
            <v>40.299999999999997</v>
          </cell>
          <cell r="F323">
            <v>-423.5</v>
          </cell>
          <cell r="G323">
            <v>116.6</v>
          </cell>
          <cell r="H323">
            <v>44.1</v>
          </cell>
          <cell r="I323">
            <v>23.5</v>
          </cell>
          <cell r="J323">
            <v>21.2</v>
          </cell>
          <cell r="K323">
            <v>23</v>
          </cell>
          <cell r="L323">
            <v>22.8</v>
          </cell>
          <cell r="O323">
            <v>0</v>
          </cell>
        </row>
        <row r="324">
          <cell r="A324" t="str">
            <v>TAB</v>
          </cell>
          <cell r="B324">
            <v>8060</v>
          </cell>
          <cell r="C324" t="str">
            <v>Reavinst värdepapper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29.1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8060 Totalt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29.1</v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</row>
        <row r="326">
          <cell r="A326" t="str">
            <v>TAB</v>
          </cell>
          <cell r="B326">
            <v>8120</v>
          </cell>
          <cell r="C326" t="str">
            <v>Räntekostnader</v>
          </cell>
          <cell r="D326">
            <v>-20.8</v>
          </cell>
          <cell r="E326">
            <v>-20.8</v>
          </cell>
          <cell r="F326">
            <v>-20.8</v>
          </cell>
          <cell r="G326">
            <v>-95.8</v>
          </cell>
          <cell r="H326">
            <v>-11.5</v>
          </cell>
          <cell r="I326">
            <v>-11.5</v>
          </cell>
          <cell r="J326">
            <v>-11.5</v>
          </cell>
          <cell r="K326">
            <v>-11.5</v>
          </cell>
          <cell r="L326">
            <v>-11.5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T-KAP</v>
          </cell>
          <cell r="B327">
            <v>8120</v>
          </cell>
          <cell r="C327" t="str">
            <v>Räntekostnader</v>
          </cell>
          <cell r="D327">
            <v>0</v>
          </cell>
          <cell r="E327">
            <v>0</v>
          </cell>
          <cell r="F327">
            <v>-0.1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-0.1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8120 Totalt</v>
          </cell>
          <cell r="D328">
            <v>-20.8</v>
          </cell>
          <cell r="E328">
            <v>-20.8</v>
          </cell>
          <cell r="F328">
            <v>-20.900000000000002</v>
          </cell>
          <cell r="G328">
            <v>-95.8</v>
          </cell>
          <cell r="H328">
            <v>-11.5</v>
          </cell>
          <cell r="I328">
            <v>-11.5</v>
          </cell>
          <cell r="J328">
            <v>-11.5</v>
          </cell>
          <cell r="K328">
            <v>-11.5</v>
          </cell>
          <cell r="L328">
            <v>-11.6</v>
          </cell>
          <cell r="O328">
            <v>0</v>
          </cell>
        </row>
        <row r="329">
          <cell r="A329" t="str">
            <v>TAB</v>
          </cell>
          <cell r="B329">
            <v>8160</v>
          </cell>
          <cell r="C329" t="str">
            <v>Reaförlust värdepapper</v>
          </cell>
          <cell r="D329">
            <v>0</v>
          </cell>
          <cell r="E329">
            <v>0</v>
          </cell>
          <cell r="F329">
            <v>0</v>
          </cell>
          <cell r="G329">
            <v>-83</v>
          </cell>
          <cell r="H329">
            <v>-25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B330" t="str">
            <v>8160 Totalt</v>
          </cell>
          <cell r="D330">
            <v>0</v>
          </cell>
          <cell r="E330">
            <v>0</v>
          </cell>
          <cell r="F330">
            <v>0</v>
          </cell>
          <cell r="G330">
            <v>-83</v>
          </cell>
          <cell r="H330">
            <v>-25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</row>
        <row r="331">
          <cell r="A331" t="str">
            <v>TAB</v>
          </cell>
          <cell r="B331">
            <v>8191</v>
          </cell>
          <cell r="C331" t="str">
            <v>Inlösen av konvertibler</v>
          </cell>
          <cell r="D331">
            <v>0</v>
          </cell>
          <cell r="E331">
            <v>0</v>
          </cell>
          <cell r="F331">
            <v>0</v>
          </cell>
          <cell r="G331">
            <v>-225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8191 Totalt</v>
          </cell>
          <cell r="D332">
            <v>0</v>
          </cell>
          <cell r="E332">
            <v>0</v>
          </cell>
          <cell r="F332">
            <v>0</v>
          </cell>
          <cell r="G332">
            <v>-225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</row>
        <row r="333">
          <cell r="A333" t="str">
            <v>TAB</v>
          </cell>
          <cell r="B333">
            <v>8192</v>
          </cell>
          <cell r="C333" t="str">
            <v>Inlösen av optioner</v>
          </cell>
          <cell r="D333">
            <v>0</v>
          </cell>
          <cell r="E333">
            <v>0</v>
          </cell>
          <cell r="F333">
            <v>0</v>
          </cell>
          <cell r="G333">
            <v>-159.1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8192 Totalt</v>
          </cell>
          <cell r="D334">
            <v>0</v>
          </cell>
          <cell r="E334">
            <v>0</v>
          </cell>
          <cell r="F334">
            <v>0</v>
          </cell>
          <cell r="G334">
            <v>-159.1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</row>
        <row r="335">
          <cell r="B335" t="str">
            <v>Totalt</v>
          </cell>
          <cell r="D335">
            <v>-45.200000000000102</v>
          </cell>
          <cell r="E335">
            <v>498.39999999999912</v>
          </cell>
          <cell r="F335">
            <v>-765.5</v>
          </cell>
          <cell r="G335">
            <v>36.200000000000585</v>
          </cell>
          <cell r="H335">
            <v>-336.19999999999965</v>
          </cell>
          <cell r="I335">
            <v>3593.3</v>
          </cell>
          <cell r="J335">
            <v>1092.9000000000003</v>
          </cell>
          <cell r="K335">
            <v>-152.10000000000008</v>
          </cell>
          <cell r="L335">
            <v>-395.1999999999997</v>
          </cell>
          <cell r="O335">
            <v>0</v>
          </cell>
        </row>
      </sheetData>
      <sheetData sheetId="25"/>
      <sheetData sheetId="26"/>
      <sheetData sheetId="27"/>
      <sheetData sheetId="28" refreshError="1">
        <row r="2">
          <cell r="AD2">
            <v>36400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ordea">
    <a:dk1>
      <a:sysClr val="windowText" lastClr="000000"/>
    </a:dk1>
    <a:lt1>
      <a:sysClr val="window" lastClr="FFFFFF"/>
    </a:lt1>
    <a:dk2>
      <a:srgbClr val="00005E"/>
    </a:dk2>
    <a:lt2>
      <a:srgbClr val="0000A0"/>
    </a:lt2>
    <a:accent1>
      <a:srgbClr val="0000A0"/>
    </a:accent1>
    <a:accent2>
      <a:srgbClr val="3399FF"/>
    </a:accent2>
    <a:accent3>
      <a:srgbClr val="99CCFF"/>
    </a:accent3>
    <a:accent4>
      <a:srgbClr val="FBD9CA"/>
    </a:accent4>
    <a:accent5>
      <a:srgbClr val="C9C7C7"/>
    </a:accent5>
    <a:accent6>
      <a:srgbClr val="474748"/>
    </a:accent6>
    <a:hlink>
      <a:srgbClr val="000000"/>
    </a:hlink>
    <a:folHlink>
      <a:srgbClr val="3399FF"/>
    </a:folHlink>
  </a:clrScheme>
  <a:fontScheme name="Nordea">
    <a:maj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Arial"/>
      <a:cs typeface="Arial"/>
      <a:font script="Jpan" typeface="ＭＳ Ｐゴシック"/>
      <a:font script="Hang" typeface="돋움"/>
      <a:font script="Hans" typeface="方正舒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Norde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39999" dist="19999" dir="5400000" rotWithShape="0">
            <a:srgbClr val="000000">
              <a:alpha val="37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>
          <a:tint val="99000"/>
        </a:schemeClr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emf"/><Relationship Id="rId3" Type="http://schemas.openxmlformats.org/officeDocument/2006/relationships/vmlDrawing" Target="../drawings/vmlDrawing10.vml"/><Relationship Id="rId7" Type="http://schemas.openxmlformats.org/officeDocument/2006/relationships/oleObject" Target="../embeddings/oleObject2.bin"/><Relationship Id="rId12" Type="http://schemas.openxmlformats.org/officeDocument/2006/relationships/image" Target="../media/image40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9.bin"/><Relationship Id="rId6" Type="http://schemas.openxmlformats.org/officeDocument/2006/relationships/image" Target="../media/image37.emf"/><Relationship Id="rId11" Type="http://schemas.openxmlformats.org/officeDocument/2006/relationships/oleObject" Target="../embeddings/oleObject4.bin"/><Relationship Id="rId5" Type="http://schemas.openxmlformats.org/officeDocument/2006/relationships/oleObject" Target="../embeddings/oleObject1.bin"/><Relationship Id="rId10" Type="http://schemas.openxmlformats.org/officeDocument/2006/relationships/image" Target="../media/image39.emf"/><Relationship Id="rId4" Type="http://schemas.openxmlformats.org/officeDocument/2006/relationships/vmlDrawing" Target="../drawings/vmlDrawing11.vml"/><Relationship Id="rId9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pawel.wyszinski@nordea.com" TargetMode="Externa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E31"/>
  <sheetViews>
    <sheetView view="pageBreakPreview" topLeftCell="A46" zoomScaleNormal="100" zoomScaleSheetLayoutView="100" zoomScalePageLayoutView="60" workbookViewId="0">
      <selection activeCell="K48" sqref="K48"/>
    </sheetView>
  </sheetViews>
  <sheetFormatPr defaultColWidth="9.109375" defaultRowHeight="14.4" x14ac:dyDescent="0.3"/>
  <cols>
    <col min="1" max="8" width="9.109375" style="1"/>
    <col min="9" max="9" width="16.5546875" style="1" customWidth="1"/>
    <col min="10" max="10" width="6.5546875" style="1" customWidth="1"/>
    <col min="11" max="11" width="9.109375" style="1"/>
    <col min="12" max="22" width="0" style="1" hidden="1" customWidth="1"/>
    <col min="23" max="16384" width="9.109375" style="1"/>
  </cols>
  <sheetData>
    <row r="31" spans="5:5" x14ac:dyDescent="0.3">
      <c r="E31" s="1" t="s">
        <v>0</v>
      </c>
    </row>
  </sheetData>
  <printOptions horizontalCentered="1"/>
  <pageMargins left="0.25" right="0.25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48F4-7311-4DC6-8A2B-90C341DEE477}">
  <sheetPr>
    <tabColor theme="6" tint="0.59999389629810485"/>
  </sheetPr>
  <dimension ref="B1:P329"/>
  <sheetViews>
    <sheetView showGridLines="0" view="pageLayout" topLeftCell="A31" zoomScale="110" zoomScaleNormal="100" zoomScaleSheetLayoutView="110" zoomScalePageLayoutView="110" workbookViewId="0">
      <selection activeCell="B62" sqref="B62"/>
    </sheetView>
  </sheetViews>
  <sheetFormatPr defaultColWidth="9.109375" defaultRowHeight="10.199999999999999" x14ac:dyDescent="0.2"/>
  <cols>
    <col min="1" max="1" width="10.33203125" style="1942" customWidth="1"/>
    <col min="2" max="2" width="44" style="1942" customWidth="1"/>
    <col min="3" max="3" width="3.109375" style="1942" customWidth="1"/>
    <col min="4" max="4" width="10.109375" style="1942" customWidth="1"/>
    <col min="5" max="8" width="10.109375" style="756" customWidth="1"/>
    <col min="9" max="9" width="7.6640625" style="1942" customWidth="1"/>
    <col min="10" max="10" width="2.5546875" style="1942" customWidth="1"/>
    <col min="11" max="12" width="6.5546875" style="1942" hidden="1" customWidth="1"/>
    <col min="13" max="13" width="5.5546875" style="1942" hidden="1" customWidth="1"/>
    <col min="14" max="14" width="5.44140625" style="1942" hidden="1" customWidth="1"/>
    <col min="15" max="15" width="5.33203125" style="1942" hidden="1" customWidth="1"/>
    <col min="16" max="26" width="0" style="1942" hidden="1" customWidth="1"/>
    <col min="27" max="16384" width="9.109375" style="1942"/>
  </cols>
  <sheetData>
    <row r="1" spans="2:16" ht="13.5" customHeight="1" x14ac:dyDescent="0.25">
      <c r="B1" s="1576" t="s">
        <v>111</v>
      </c>
      <c r="I1" s="783"/>
    </row>
    <row r="2" spans="2:16" ht="13.5" customHeight="1" x14ac:dyDescent="0.2">
      <c r="B2" s="756" t="s">
        <v>1031</v>
      </c>
      <c r="C2" s="756"/>
      <c r="D2" s="756"/>
    </row>
    <row r="3" spans="2:16" ht="13.5" customHeight="1" x14ac:dyDescent="0.25">
      <c r="C3" s="1575" t="s">
        <v>86</v>
      </c>
      <c r="D3" s="1575"/>
      <c r="E3" s="1575" t="s">
        <v>86</v>
      </c>
      <c r="F3" s="1575" t="s">
        <v>86</v>
      </c>
      <c r="G3" s="1435"/>
      <c r="H3" s="1574"/>
      <c r="I3" s="1573"/>
      <c r="J3" s="1960"/>
      <c r="K3" s="1960"/>
      <c r="L3" s="1960"/>
    </row>
    <row r="4" spans="2:16" ht="13.5" customHeight="1" x14ac:dyDescent="0.25">
      <c r="B4" s="1572"/>
      <c r="C4" s="1571"/>
      <c r="D4" s="1571"/>
      <c r="E4" s="1571"/>
      <c r="F4" s="1571"/>
      <c r="G4" s="1571"/>
      <c r="H4" s="1571"/>
      <c r="I4" s="1570"/>
      <c r="J4" s="1951"/>
      <c r="K4" s="1951"/>
      <c r="L4" s="1960"/>
    </row>
    <row r="5" spans="2:16" ht="13.5" customHeight="1" x14ac:dyDescent="0.25">
      <c r="B5" s="1437"/>
      <c r="C5" s="1438"/>
      <c r="D5" s="2083" t="s">
        <v>304</v>
      </c>
      <c r="E5" s="1446" t="s">
        <v>326</v>
      </c>
      <c r="F5" s="1446" t="s">
        <v>325</v>
      </c>
      <c r="G5" s="1446" t="s">
        <v>305</v>
      </c>
      <c r="H5" s="1446" t="s">
        <v>304</v>
      </c>
      <c r="I5" s="1446" t="s">
        <v>976</v>
      </c>
      <c r="J5" s="1570"/>
      <c r="K5" s="781"/>
      <c r="L5" s="781"/>
      <c r="M5" s="777"/>
      <c r="N5" s="1243"/>
      <c r="O5" s="1243"/>
      <c r="P5" s="1243"/>
    </row>
    <row r="6" spans="2:16" ht="13.5" customHeight="1" x14ac:dyDescent="0.25">
      <c r="B6" s="1439"/>
      <c r="C6" s="1440"/>
      <c r="D6" s="2082" t="s">
        <v>1274</v>
      </c>
      <c r="E6" s="1449" t="s">
        <v>981</v>
      </c>
      <c r="F6" s="1449" t="s">
        <v>981</v>
      </c>
      <c r="G6" s="1449" t="s">
        <v>981</v>
      </c>
      <c r="H6" s="1449" t="s">
        <v>981</v>
      </c>
      <c r="I6" s="1449" t="s">
        <v>981</v>
      </c>
      <c r="J6" s="1570"/>
      <c r="K6" s="777"/>
      <c r="L6" s="777"/>
      <c r="M6" s="777"/>
      <c r="N6" s="1243"/>
      <c r="O6" s="1243"/>
      <c r="P6" s="1243"/>
    </row>
    <row r="7" spans="2:16" ht="13.5" customHeight="1" x14ac:dyDescent="0.25">
      <c r="B7" s="1833" t="s">
        <v>176</v>
      </c>
      <c r="C7" s="1832"/>
      <c r="D7" s="2092"/>
      <c r="E7" s="1832"/>
      <c r="F7" s="1832"/>
      <c r="G7" s="1832"/>
      <c r="H7" s="1832"/>
      <c r="I7" s="1832"/>
      <c r="J7" s="1570"/>
      <c r="K7" s="780"/>
      <c r="L7" s="780"/>
      <c r="M7" s="780"/>
      <c r="N7" s="1242"/>
      <c r="O7" s="1242"/>
      <c r="P7" s="1241"/>
    </row>
    <row r="8" spans="2:16" ht="13.5" customHeight="1" x14ac:dyDescent="0.25">
      <c r="B8" s="2076" t="s">
        <v>962</v>
      </c>
      <c r="C8" s="2075"/>
      <c r="D8" s="2091">
        <v>-1</v>
      </c>
      <c r="E8" s="2075">
        <v>21</v>
      </c>
      <c r="F8" s="2075">
        <v>-38</v>
      </c>
      <c r="G8" s="2075">
        <v>-10</v>
      </c>
      <c r="H8" s="2075">
        <v>11</v>
      </c>
      <c r="I8" s="2075">
        <v>-16</v>
      </c>
      <c r="J8" s="1677"/>
      <c r="K8" s="780"/>
      <c r="L8" s="780"/>
      <c r="M8" s="780"/>
      <c r="N8" s="1240"/>
      <c r="O8" s="1240"/>
      <c r="P8" s="1962"/>
    </row>
    <row r="9" spans="2:16" ht="13.5" customHeight="1" x14ac:dyDescent="0.25">
      <c r="B9" s="2777" t="s">
        <v>963</v>
      </c>
      <c r="C9" s="2074"/>
      <c r="D9" s="2089">
        <v>-9</v>
      </c>
      <c r="E9" s="2074">
        <v>18</v>
      </c>
      <c r="F9" s="2074">
        <v>-5</v>
      </c>
      <c r="G9" s="2074">
        <v>-32</v>
      </c>
      <c r="H9" s="2074">
        <v>70</v>
      </c>
      <c r="I9" s="2074">
        <v>51</v>
      </c>
      <c r="J9" s="1677"/>
      <c r="K9" s="780"/>
      <c r="L9" s="780"/>
      <c r="M9" s="780"/>
      <c r="N9" s="1239"/>
      <c r="O9" s="1239"/>
      <c r="P9" s="1238"/>
    </row>
    <row r="10" spans="2:16" ht="13.5" customHeight="1" x14ac:dyDescent="0.25">
      <c r="B10" s="1590" t="s">
        <v>964</v>
      </c>
      <c r="C10" s="1441"/>
      <c r="D10" s="2087">
        <v>-10</v>
      </c>
      <c r="E10" s="1441">
        <f>+E8+E9</f>
        <v>39</v>
      </c>
      <c r="F10" s="1441">
        <f>+F8+F9</f>
        <v>-43</v>
      </c>
      <c r="G10" s="1441">
        <f>+G8+G9</f>
        <v>-42</v>
      </c>
      <c r="H10" s="1441">
        <v>81</v>
      </c>
      <c r="I10" s="1441">
        <f>+I8+I9</f>
        <v>35</v>
      </c>
      <c r="J10" s="1677"/>
      <c r="K10" s="780"/>
      <c r="L10" s="780"/>
      <c r="M10" s="780"/>
      <c r="N10" s="1237"/>
      <c r="O10" s="1237"/>
      <c r="P10" s="1236"/>
    </row>
    <row r="11" spans="2:16" ht="13.5" customHeight="1" x14ac:dyDescent="0.25">
      <c r="B11" s="2777"/>
      <c r="C11" s="2084"/>
      <c r="D11" s="2088"/>
      <c r="E11" s="2084"/>
      <c r="F11" s="2084"/>
      <c r="G11" s="2084"/>
      <c r="H11" s="2084"/>
      <c r="I11" s="2084"/>
      <c r="J11" s="1677"/>
      <c r="K11" s="779"/>
      <c r="L11" s="779"/>
      <c r="M11" s="777"/>
      <c r="N11" s="1218"/>
      <c r="O11" s="1218"/>
      <c r="P11" s="1234"/>
    </row>
    <row r="12" spans="2:16" ht="13.5" customHeight="1" x14ac:dyDescent="0.25">
      <c r="B12" s="1591" t="s">
        <v>965</v>
      </c>
      <c r="C12" s="1442"/>
      <c r="D12" s="2087"/>
      <c r="E12" s="1442"/>
      <c r="F12" s="1442"/>
      <c r="G12" s="1442"/>
      <c r="H12" s="1442"/>
      <c r="I12" s="1442"/>
      <c r="J12" s="1677"/>
      <c r="K12" s="778"/>
      <c r="L12" s="778"/>
      <c r="M12" s="1235"/>
      <c r="N12" s="1218"/>
      <c r="O12" s="1218"/>
      <c r="P12" s="1234"/>
    </row>
    <row r="13" spans="2:16" ht="13.5" customHeight="1" x14ac:dyDescent="0.25">
      <c r="B13" s="2862" t="s">
        <v>966</v>
      </c>
      <c r="C13" s="2863"/>
      <c r="D13" s="2090">
        <v>-7</v>
      </c>
      <c r="E13" s="2084">
        <v>2</v>
      </c>
      <c r="F13" s="2084">
        <v>20</v>
      </c>
      <c r="G13" s="2084">
        <v>4</v>
      </c>
      <c r="H13" s="2084">
        <v>-71</v>
      </c>
      <c r="I13" s="2084">
        <v>-45</v>
      </c>
      <c r="J13" s="1677"/>
      <c r="K13" s="778"/>
      <c r="L13" s="778"/>
      <c r="M13" s="1235"/>
      <c r="N13" s="1218"/>
      <c r="O13" s="1218"/>
      <c r="P13" s="1234"/>
    </row>
    <row r="14" spans="2:16" ht="13.5" customHeight="1" x14ac:dyDescent="0.25">
      <c r="B14" s="2777" t="s">
        <v>967</v>
      </c>
      <c r="C14" s="2084"/>
      <c r="D14" s="2088">
        <v>-85</v>
      </c>
      <c r="E14" s="2084">
        <v>-129</v>
      </c>
      <c r="F14" s="2084">
        <v>-115</v>
      </c>
      <c r="G14" s="2084">
        <v>-127</v>
      </c>
      <c r="H14" s="2084">
        <v>-108</v>
      </c>
      <c r="I14" s="2084">
        <v>-479</v>
      </c>
      <c r="J14" s="1677"/>
      <c r="K14" s="1961"/>
      <c r="L14" s="1961"/>
      <c r="M14" s="1960"/>
      <c r="N14" s="1218"/>
      <c r="O14" s="1218"/>
      <c r="P14" s="1234"/>
    </row>
    <row r="15" spans="2:16" ht="13.5" customHeight="1" x14ac:dyDescent="0.25">
      <c r="B15" s="2862" t="s">
        <v>968</v>
      </c>
      <c r="C15" s="2863"/>
      <c r="D15" s="2090">
        <v>66</v>
      </c>
      <c r="E15" s="2074">
        <v>81</v>
      </c>
      <c r="F15" s="2074">
        <v>50</v>
      </c>
      <c r="G15" s="2074">
        <v>80</v>
      </c>
      <c r="H15" s="2074">
        <v>82</v>
      </c>
      <c r="I15" s="2074">
        <v>293</v>
      </c>
      <c r="J15" s="1677"/>
      <c r="K15" s="767"/>
      <c r="L15" s="767"/>
      <c r="M15" s="1960"/>
      <c r="N15" s="1218"/>
      <c r="O15" s="1218"/>
      <c r="P15" s="1234"/>
    </row>
    <row r="16" spans="2:16" ht="17.25" customHeight="1" x14ac:dyDescent="0.25">
      <c r="B16" s="2777" t="s">
        <v>969</v>
      </c>
      <c r="C16" s="2074"/>
      <c r="D16" s="2089">
        <v>21</v>
      </c>
      <c r="E16" s="2074">
        <v>13</v>
      </c>
      <c r="F16" s="2074">
        <v>8</v>
      </c>
      <c r="G16" s="2074">
        <v>14</v>
      </c>
      <c r="H16" s="2074">
        <v>9</v>
      </c>
      <c r="I16" s="2074">
        <v>44</v>
      </c>
      <c r="J16" s="1677"/>
      <c r="K16" s="776"/>
      <c r="L16" s="776"/>
      <c r="M16" s="777"/>
      <c r="N16" s="1217"/>
      <c r="O16" s="1217"/>
      <c r="P16" s="1232"/>
    </row>
    <row r="17" spans="2:16" ht="13.5" customHeight="1" x14ac:dyDescent="0.25">
      <c r="B17" s="2777" t="s">
        <v>970</v>
      </c>
      <c r="C17" s="2084"/>
      <c r="D17" s="2088">
        <v>-80</v>
      </c>
      <c r="E17" s="2084">
        <v>-150</v>
      </c>
      <c r="F17" s="2084">
        <v>-158</v>
      </c>
      <c r="G17" s="2084">
        <v>-119</v>
      </c>
      <c r="H17" s="2084">
        <v>-127</v>
      </c>
      <c r="I17" s="2084">
        <v>-554</v>
      </c>
      <c r="J17" s="1677"/>
      <c r="K17" s="776"/>
      <c r="L17" s="776"/>
      <c r="M17" s="1233"/>
      <c r="N17" s="1218"/>
      <c r="O17" s="1218"/>
      <c r="P17" s="1211"/>
    </row>
    <row r="18" spans="2:16" ht="13.5" customHeight="1" x14ac:dyDescent="0.25">
      <c r="B18" s="2777" t="s">
        <v>971</v>
      </c>
      <c r="C18" s="2084"/>
      <c r="D18" s="2088">
        <v>53</v>
      </c>
      <c r="E18" s="2084">
        <v>114</v>
      </c>
      <c r="F18" s="2084">
        <v>194</v>
      </c>
      <c r="G18" s="2084">
        <v>131</v>
      </c>
      <c r="H18" s="2084">
        <v>94</v>
      </c>
      <c r="I18" s="2084">
        <v>533</v>
      </c>
      <c r="J18" s="1677"/>
      <c r="K18" s="776"/>
      <c r="L18" s="776"/>
      <c r="M18" s="1233"/>
      <c r="N18" s="1218"/>
      <c r="O18" s="1218"/>
      <c r="P18" s="1211"/>
    </row>
    <row r="19" spans="2:16" ht="13.5" customHeight="1" x14ac:dyDescent="0.25">
      <c r="B19" s="1590" t="s">
        <v>972</v>
      </c>
      <c r="C19" s="1441"/>
      <c r="D19" s="2087">
        <v>-32</v>
      </c>
      <c r="E19" s="1441">
        <f>SUM(E13:E18)</f>
        <v>-69</v>
      </c>
      <c r="F19" s="1441">
        <f>SUM(F13:F18)</f>
        <v>-1</v>
      </c>
      <c r="G19" s="1441">
        <f>SUM(G13:G18)</f>
        <v>-17</v>
      </c>
      <c r="H19" s="1441">
        <f>SUM(H13:H18)</f>
        <v>-121</v>
      </c>
      <c r="I19" s="1441">
        <f>SUM(I13:I18)</f>
        <v>-208</v>
      </c>
      <c r="J19" s="1677"/>
      <c r="K19" s="1951"/>
      <c r="L19" s="1951"/>
      <c r="N19" s="1219"/>
      <c r="O19" s="1219"/>
      <c r="P19" s="1211"/>
    </row>
    <row r="20" spans="2:16" ht="13.5" customHeight="1" x14ac:dyDescent="0.25">
      <c r="B20" s="1590"/>
      <c r="C20" s="1590" t="s">
        <v>86</v>
      </c>
      <c r="D20" s="2086"/>
      <c r="E20" s="1590" t="s">
        <v>86</v>
      </c>
      <c r="F20" s="1590" t="s">
        <v>86</v>
      </c>
      <c r="G20" s="1590" t="s">
        <v>86</v>
      </c>
      <c r="H20" s="1590" t="s">
        <v>86</v>
      </c>
      <c r="I20" s="1590"/>
      <c r="J20" s="1677"/>
      <c r="K20" s="1951"/>
      <c r="L20" s="1951"/>
      <c r="N20" s="1217"/>
      <c r="O20" s="1217"/>
      <c r="P20" s="1212"/>
    </row>
    <row r="21" spans="2:16" ht="13.5" customHeight="1" x14ac:dyDescent="0.25">
      <c r="B21" s="1592" t="s">
        <v>111</v>
      </c>
      <c r="C21" s="1443"/>
      <c r="D21" s="2085">
        <v>-42</v>
      </c>
      <c r="E21" s="1443">
        <f>+E10+E19</f>
        <v>-30</v>
      </c>
      <c r="F21" s="1443">
        <f>+F10+F19</f>
        <v>-44</v>
      </c>
      <c r="G21" s="1443">
        <f>+G10+G19</f>
        <v>-59</v>
      </c>
      <c r="H21" s="1443">
        <f>+H10+H19</f>
        <v>-40</v>
      </c>
      <c r="I21" s="1443">
        <f>+I10+I19</f>
        <v>-173</v>
      </c>
      <c r="J21" s="1677"/>
      <c r="K21" s="775"/>
      <c r="L21" s="775"/>
      <c r="N21" s="1218"/>
      <c r="O21" s="1218"/>
      <c r="P21" s="1211"/>
    </row>
    <row r="22" spans="2:16" ht="13.5" customHeight="1" x14ac:dyDescent="0.25">
      <c r="B22" s="2861" t="s">
        <v>984</v>
      </c>
      <c r="C22" s="2861" t="s">
        <v>86</v>
      </c>
      <c r="D22" s="2861"/>
      <c r="E22" s="2861"/>
      <c r="F22" s="2861" t="s">
        <v>86</v>
      </c>
      <c r="G22" s="2861" t="s">
        <v>86</v>
      </c>
      <c r="H22" s="2861" t="s">
        <v>86</v>
      </c>
      <c r="I22" s="1570"/>
      <c r="J22" s="1953"/>
      <c r="K22" s="1953"/>
      <c r="M22" s="1217"/>
      <c r="N22" s="1217"/>
      <c r="O22" s="1232"/>
    </row>
    <row r="23" spans="2:16" ht="13.5" customHeight="1" x14ac:dyDescent="0.25">
      <c r="B23" s="2777"/>
      <c r="C23" s="2084"/>
      <c r="D23" s="2084"/>
      <c r="E23" s="2084"/>
      <c r="F23" s="2084"/>
      <c r="G23" s="2084"/>
      <c r="H23" s="2084"/>
      <c r="I23" s="1570"/>
      <c r="J23" s="1953"/>
      <c r="K23" s="1953"/>
      <c r="M23" s="1216"/>
      <c r="N23" s="1216"/>
      <c r="O23" s="1211"/>
    </row>
    <row r="24" spans="2:16" ht="13.5" customHeight="1" x14ac:dyDescent="0.25">
      <c r="B24" s="1444" t="s">
        <v>328</v>
      </c>
      <c r="C24" s="2084"/>
      <c r="D24" s="2084"/>
      <c r="E24" s="2084"/>
      <c r="F24" s="2084"/>
      <c r="G24" s="2084"/>
      <c r="H24" s="2084"/>
      <c r="I24" s="1570"/>
      <c r="J24" s="1959"/>
      <c r="K24" s="1953"/>
      <c r="M24" s="1215"/>
      <c r="N24" s="1215"/>
      <c r="O24" s="1231"/>
    </row>
    <row r="25" spans="2:16" ht="13.5" customHeight="1" x14ac:dyDescent="0.25">
      <c r="B25" s="1445"/>
      <c r="C25" s="1445"/>
      <c r="D25" s="2083" t="s">
        <v>304</v>
      </c>
      <c r="E25" s="1446" t="s">
        <v>326</v>
      </c>
      <c r="F25" s="1446" t="s">
        <v>325</v>
      </c>
      <c r="G25" s="1446" t="s">
        <v>305</v>
      </c>
      <c r="H25" s="1446" t="s">
        <v>304</v>
      </c>
      <c r="I25" s="1446" t="s">
        <v>976</v>
      </c>
      <c r="J25" s="1570"/>
      <c r="K25" s="1953"/>
      <c r="L25" s="1953"/>
      <c r="N25" s="1213"/>
      <c r="O25" s="1213"/>
      <c r="P25" s="1211"/>
    </row>
    <row r="26" spans="2:16" ht="13.5" customHeight="1" x14ac:dyDescent="0.25">
      <c r="B26" s="1447"/>
      <c r="C26" s="1448"/>
      <c r="D26" s="2082" t="s">
        <v>1274</v>
      </c>
      <c r="E26" s="1449" t="s">
        <v>981</v>
      </c>
      <c r="F26" s="1449" t="s">
        <v>981</v>
      </c>
      <c r="G26" s="1449" t="s">
        <v>981</v>
      </c>
      <c r="H26" s="1449" t="s">
        <v>981</v>
      </c>
      <c r="I26" s="1449" t="s">
        <v>981</v>
      </c>
      <c r="J26" s="1570"/>
      <c r="K26" s="767"/>
      <c r="L26" s="767"/>
      <c r="N26" s="1213"/>
      <c r="O26" s="1213"/>
      <c r="P26" s="1211"/>
    </row>
    <row r="27" spans="2:16" ht="13.5" customHeight="1" x14ac:dyDescent="0.25">
      <c r="B27" s="2071" t="s">
        <v>982</v>
      </c>
      <c r="C27" s="2070"/>
      <c r="D27" s="2081">
        <v>7</v>
      </c>
      <c r="E27" s="2070">
        <f>SUM(E28:E30)</f>
        <v>5</v>
      </c>
      <c r="F27" s="2070">
        <f>SUM(F28:F30)</f>
        <v>8</v>
      </c>
      <c r="G27" s="2070">
        <f>SUM(G28:G30)</f>
        <v>10</v>
      </c>
      <c r="H27" s="2070">
        <v>7</v>
      </c>
      <c r="I27" s="2070">
        <f>SUM(I28:I30)</f>
        <v>7</v>
      </c>
      <c r="J27" s="1570"/>
      <c r="K27" s="1953"/>
      <c r="L27" s="1953"/>
      <c r="N27" s="1213"/>
      <c r="O27" s="1213"/>
      <c r="P27" s="1211"/>
    </row>
    <row r="28" spans="2:16" ht="13.5" customHeight="1" x14ac:dyDescent="0.25">
      <c r="B28" s="2077" t="s">
        <v>973</v>
      </c>
      <c r="C28" s="2068"/>
      <c r="D28" s="2080">
        <v>0</v>
      </c>
      <c r="E28" s="2068">
        <v>-4</v>
      </c>
      <c r="F28" s="2068">
        <v>7</v>
      </c>
      <c r="G28" s="2068">
        <v>2</v>
      </c>
      <c r="H28" s="2068">
        <v>-2</v>
      </c>
      <c r="I28" s="2068">
        <v>1</v>
      </c>
      <c r="J28" s="1570"/>
      <c r="K28" s="1953"/>
      <c r="L28" s="1953"/>
      <c r="N28" s="1208"/>
      <c r="O28" s="1208"/>
      <c r="P28" s="1212"/>
    </row>
    <row r="29" spans="2:16" ht="17.25" customHeight="1" x14ac:dyDescent="0.25">
      <c r="B29" s="2077" t="s">
        <v>974</v>
      </c>
      <c r="C29" s="2068"/>
      <c r="D29" s="2080">
        <v>2</v>
      </c>
      <c r="E29" s="2068">
        <v>-3</v>
      </c>
      <c r="F29" s="2068">
        <v>1</v>
      </c>
      <c r="G29" s="2068">
        <v>5</v>
      </c>
      <c r="H29" s="2068">
        <v>-12</v>
      </c>
      <c r="I29" s="2068">
        <v>-2</v>
      </c>
      <c r="J29" s="1570"/>
      <c r="K29" s="1951"/>
      <c r="L29" s="1951"/>
      <c r="N29" s="1210"/>
      <c r="O29" s="1210"/>
      <c r="P29" s="1211"/>
    </row>
    <row r="30" spans="2:16" ht="13.5" customHeight="1" x14ac:dyDescent="0.25">
      <c r="B30" s="2079" t="s">
        <v>975</v>
      </c>
      <c r="C30" s="2066"/>
      <c r="D30" s="2078">
        <v>5</v>
      </c>
      <c r="E30" s="2066">
        <v>12</v>
      </c>
      <c r="F30" s="2066">
        <v>0</v>
      </c>
      <c r="G30" s="2066">
        <v>3</v>
      </c>
      <c r="H30" s="2066">
        <v>21</v>
      </c>
      <c r="I30" s="2066">
        <v>8</v>
      </c>
      <c r="J30" s="1570"/>
      <c r="K30" s="1951"/>
      <c r="L30" s="1951"/>
      <c r="N30" s="1210"/>
      <c r="O30" s="1210"/>
      <c r="P30" s="1211"/>
    </row>
    <row r="31" spans="2:16" ht="13.5" customHeight="1" x14ac:dyDescent="0.25">
      <c r="B31" s="2861" t="s">
        <v>984</v>
      </c>
      <c r="C31" s="2861" t="s">
        <v>86</v>
      </c>
      <c r="D31" s="2861"/>
      <c r="E31" s="2861"/>
      <c r="F31" s="2861" t="s">
        <v>86</v>
      </c>
      <c r="G31" s="2861" t="s">
        <v>86</v>
      </c>
      <c r="H31" s="2861" t="s">
        <v>86</v>
      </c>
      <c r="I31" s="1570"/>
      <c r="J31" s="1951"/>
      <c r="K31" s="1951"/>
      <c r="M31" s="1210"/>
      <c r="N31" s="1210"/>
      <c r="O31" s="1211"/>
    </row>
    <row r="32" spans="2:16" ht="13.5" customHeight="1" x14ac:dyDescent="0.25">
      <c r="B32" s="2077"/>
      <c r="C32" s="2068"/>
      <c r="D32" s="1446" t="s">
        <v>326</v>
      </c>
      <c r="E32" s="1446" t="s">
        <v>325</v>
      </c>
      <c r="F32" s="1446" t="s">
        <v>305</v>
      </c>
      <c r="G32" s="1446" t="s">
        <v>304</v>
      </c>
      <c r="H32" s="1446" t="s">
        <v>1003</v>
      </c>
      <c r="I32" s="1446" t="s">
        <v>976</v>
      </c>
      <c r="J32" s="1570"/>
      <c r="K32" s="1951"/>
      <c r="L32" s="1951"/>
      <c r="N32" s="1210"/>
      <c r="O32" s="1210"/>
      <c r="P32" s="1211"/>
    </row>
    <row r="33" spans="2:16" ht="13.5" customHeight="1" x14ac:dyDescent="0.25">
      <c r="B33" s="2067"/>
      <c r="C33" s="2066"/>
      <c r="D33" s="1449" t="s">
        <v>983</v>
      </c>
      <c r="E33" s="1449" t="s">
        <v>983</v>
      </c>
      <c r="F33" s="1449" t="s">
        <v>983</v>
      </c>
      <c r="G33" s="1449" t="s">
        <v>983</v>
      </c>
      <c r="H33" s="1449" t="s">
        <v>983</v>
      </c>
      <c r="I33" s="1449" t="s">
        <v>983</v>
      </c>
      <c r="J33" s="1570"/>
      <c r="K33" s="1951"/>
      <c r="L33" s="1951"/>
      <c r="N33" s="1210"/>
      <c r="O33" s="1210"/>
      <c r="P33" s="1211"/>
    </row>
    <row r="34" spans="2:16" ht="13.5" customHeight="1" x14ac:dyDescent="0.25">
      <c r="B34" s="1831" t="s">
        <v>176</v>
      </c>
      <c r="C34" s="1830"/>
      <c r="D34" s="1830"/>
      <c r="E34" s="1830"/>
      <c r="F34" s="1830"/>
      <c r="G34" s="1830"/>
      <c r="H34" s="1830"/>
      <c r="I34" s="1830"/>
      <c r="J34" s="1570"/>
      <c r="K34" s="1951"/>
      <c r="L34" s="1951"/>
      <c r="N34" s="1210"/>
      <c r="O34" s="1210"/>
      <c r="P34" s="1209"/>
    </row>
    <row r="35" spans="2:16" ht="13.5" customHeight="1" x14ac:dyDescent="0.25">
      <c r="B35" s="2076" t="s">
        <v>967</v>
      </c>
      <c r="C35" s="2075"/>
      <c r="D35" s="2075">
        <v>-102</v>
      </c>
      <c r="E35" s="2075">
        <v>-117</v>
      </c>
      <c r="F35" s="2075">
        <v>-112</v>
      </c>
      <c r="G35" s="2075">
        <v>-104</v>
      </c>
      <c r="H35" s="2075">
        <f t="shared" ref="H35:H40" si="0">+F35+G35</f>
        <v>-216</v>
      </c>
      <c r="I35" s="2075">
        <v>-435</v>
      </c>
      <c r="J35" s="1570"/>
      <c r="K35" s="1951"/>
      <c r="L35" s="772"/>
      <c r="M35" s="1951"/>
      <c r="N35" s="1208"/>
      <c r="O35" s="1208"/>
      <c r="P35" s="1206"/>
    </row>
    <row r="36" spans="2:16" ht="13.5" customHeight="1" x14ac:dyDescent="0.25">
      <c r="B36" s="2862" t="s">
        <v>968</v>
      </c>
      <c r="C36" s="2863"/>
      <c r="D36" s="2074">
        <v>66</v>
      </c>
      <c r="E36" s="2074">
        <v>87</v>
      </c>
      <c r="F36" s="2074">
        <v>87</v>
      </c>
      <c r="G36" s="2074">
        <v>69</v>
      </c>
      <c r="H36" s="2074">
        <f t="shared" si="0"/>
        <v>156</v>
      </c>
      <c r="I36" s="2074">
        <v>309</v>
      </c>
      <c r="J36" s="1570"/>
      <c r="K36" s="1951"/>
      <c r="L36" s="772"/>
      <c r="M36" s="1951"/>
      <c r="N36" s="1230"/>
      <c r="O36" s="1230"/>
      <c r="P36" s="1230"/>
    </row>
    <row r="37" spans="2:16" s="1955" customFormat="1" ht="13.5" customHeight="1" x14ac:dyDescent="0.25">
      <c r="B37" s="2777" t="s">
        <v>969</v>
      </c>
      <c r="C37" s="2074"/>
      <c r="D37" s="2074">
        <v>13</v>
      </c>
      <c r="E37" s="2074">
        <v>16</v>
      </c>
      <c r="F37" s="2074">
        <v>14</v>
      </c>
      <c r="G37" s="2074">
        <v>11</v>
      </c>
      <c r="H37" s="2074">
        <f t="shared" si="0"/>
        <v>25</v>
      </c>
      <c r="I37" s="2074">
        <v>54</v>
      </c>
      <c r="J37" s="1570"/>
      <c r="K37" s="1956"/>
      <c r="L37" s="771"/>
      <c r="M37" s="1229"/>
      <c r="N37" s="1228"/>
      <c r="O37" s="1228"/>
      <c r="P37" s="1227"/>
    </row>
    <row r="38" spans="2:16" ht="13.5" customHeight="1" x14ac:dyDescent="0.25">
      <c r="B38" s="2777" t="s">
        <v>970</v>
      </c>
      <c r="C38" s="2074"/>
      <c r="D38" s="2074">
        <v>-268</v>
      </c>
      <c r="E38" s="2074">
        <v>-204</v>
      </c>
      <c r="F38" s="2074">
        <v>-254</v>
      </c>
      <c r="G38" s="2074">
        <v>-275</v>
      </c>
      <c r="H38" s="2074">
        <f t="shared" si="0"/>
        <v>-529</v>
      </c>
      <c r="I38" s="2074">
        <v>-1001</v>
      </c>
      <c r="J38" s="1570"/>
      <c r="K38" s="1951"/>
      <c r="L38" s="1954"/>
      <c r="M38" s="1953"/>
      <c r="N38" s="1226"/>
      <c r="O38" s="1225"/>
      <c r="P38" s="1225"/>
    </row>
    <row r="39" spans="2:16" ht="13.5" customHeight="1" x14ac:dyDescent="0.25">
      <c r="B39" s="2777" t="s">
        <v>977</v>
      </c>
      <c r="C39" s="2074"/>
      <c r="D39" s="2074">
        <v>220</v>
      </c>
      <c r="E39" s="2074">
        <v>139</v>
      </c>
      <c r="F39" s="2074">
        <v>159</v>
      </c>
      <c r="G39" s="2074">
        <v>186</v>
      </c>
      <c r="H39" s="2074">
        <f t="shared" si="0"/>
        <v>345</v>
      </c>
      <c r="I39" s="2074">
        <v>704</v>
      </c>
      <c r="J39" s="1570"/>
      <c r="K39" s="1951"/>
      <c r="L39" s="1954"/>
      <c r="M39" s="1953"/>
      <c r="N39" s="1224"/>
      <c r="O39" s="1223"/>
      <c r="P39" s="1222"/>
    </row>
    <row r="40" spans="2:16" ht="13.5" customHeight="1" x14ac:dyDescent="0.25">
      <c r="B40" s="1592" t="s">
        <v>978</v>
      </c>
      <c r="C40" s="1443"/>
      <c r="D40" s="1443">
        <f>SUM(D35:D39)</f>
        <v>-71</v>
      </c>
      <c r="E40" s="1443">
        <f>SUM(E35:E39)</f>
        <v>-79</v>
      </c>
      <c r="F40" s="1443">
        <f>SUM(F35:F39)</f>
        <v>-106</v>
      </c>
      <c r="G40" s="1443">
        <v>-113</v>
      </c>
      <c r="H40" s="1443">
        <f t="shared" si="0"/>
        <v>-219</v>
      </c>
      <c r="I40" s="1443">
        <v>-369</v>
      </c>
      <c r="J40" s="1570"/>
      <c r="K40" s="1951"/>
      <c r="L40" s="1954"/>
      <c r="M40" s="1953"/>
      <c r="N40" s="1221"/>
      <c r="O40" s="1221"/>
      <c r="P40" s="1220"/>
    </row>
    <row r="41" spans="2:16" ht="13.5" customHeight="1" x14ac:dyDescent="0.25">
      <c r="B41" s="2861" t="s">
        <v>1200</v>
      </c>
      <c r="C41" s="2861" t="s">
        <v>86</v>
      </c>
      <c r="D41" s="2861"/>
      <c r="E41" s="2861"/>
      <c r="F41" s="2861" t="s">
        <v>86</v>
      </c>
      <c r="G41" s="2861" t="s">
        <v>86</v>
      </c>
      <c r="H41" s="2861" t="s">
        <v>86</v>
      </c>
      <c r="I41" s="1570"/>
      <c r="J41" s="1951"/>
      <c r="K41" s="1954"/>
      <c r="L41" s="1953"/>
      <c r="M41" s="1218"/>
      <c r="N41" s="1218"/>
      <c r="O41" s="1211"/>
    </row>
    <row r="42" spans="2:16" ht="17.25" customHeight="1" x14ac:dyDescent="0.25">
      <c r="B42" s="1450"/>
      <c r="C42" s="2073"/>
      <c r="D42" s="2073"/>
      <c r="E42" s="2073"/>
      <c r="F42" s="2073"/>
      <c r="G42" s="2073"/>
      <c r="H42" s="2073"/>
      <c r="I42" s="1570"/>
      <c r="J42" s="1951"/>
      <c r="K42" s="768"/>
      <c r="L42" s="767"/>
      <c r="M42" s="1218"/>
      <c r="N42" s="1218"/>
      <c r="O42" s="1211"/>
    </row>
    <row r="43" spans="2:16" ht="13.5" customHeight="1" x14ac:dyDescent="0.25">
      <c r="B43" s="1444" t="s">
        <v>328</v>
      </c>
      <c r="C43" s="2073"/>
      <c r="D43" s="2073"/>
      <c r="E43" s="2073"/>
      <c r="F43" s="2073"/>
      <c r="G43" s="2073"/>
      <c r="H43" s="2073"/>
      <c r="I43" s="1570"/>
      <c r="J43" s="1951"/>
      <c r="K43" s="768"/>
      <c r="L43" s="1953"/>
      <c r="M43" s="1218"/>
      <c r="N43" s="1218"/>
      <c r="O43" s="1211"/>
    </row>
    <row r="44" spans="2:16" ht="13.5" customHeight="1" x14ac:dyDescent="0.25">
      <c r="B44" s="2073"/>
      <c r="C44" s="1446"/>
      <c r="D44" s="1446" t="s">
        <v>326</v>
      </c>
      <c r="E44" s="1446" t="s">
        <v>325</v>
      </c>
      <c r="F44" s="1446" t="s">
        <v>305</v>
      </c>
      <c r="G44" s="1446" t="s">
        <v>304</v>
      </c>
      <c r="H44" s="1446" t="s">
        <v>1003</v>
      </c>
      <c r="I44" s="1446" t="s">
        <v>976</v>
      </c>
      <c r="J44" s="1436"/>
      <c r="K44" s="1951"/>
      <c r="L44" s="1954"/>
      <c r="M44" s="1953"/>
      <c r="N44" s="1218"/>
      <c r="O44" s="1218"/>
      <c r="P44" s="1211"/>
    </row>
    <row r="45" spans="2:16" ht="13.5" customHeight="1" x14ac:dyDescent="0.25">
      <c r="B45" s="2072"/>
      <c r="C45" s="1448"/>
      <c r="D45" s="1449" t="s">
        <v>983</v>
      </c>
      <c r="E45" s="1449" t="s">
        <v>983</v>
      </c>
      <c r="F45" s="1449" t="s">
        <v>983</v>
      </c>
      <c r="G45" s="1449" t="s">
        <v>983</v>
      </c>
      <c r="H45" s="1449" t="s">
        <v>983</v>
      </c>
      <c r="I45" s="1449" t="s">
        <v>983</v>
      </c>
      <c r="J45" s="1436"/>
      <c r="K45" s="1951"/>
      <c r="L45" s="1954"/>
      <c r="M45" s="1953"/>
      <c r="N45" s="1218"/>
      <c r="O45" s="1218"/>
      <c r="P45" s="1211"/>
    </row>
    <row r="46" spans="2:16" ht="13.5" customHeight="1" x14ac:dyDescent="0.25">
      <c r="B46" s="2071" t="s">
        <v>982</v>
      </c>
      <c r="C46" s="2070"/>
      <c r="D46" s="2070">
        <f>+D47+D48</f>
        <v>9</v>
      </c>
      <c r="E46" s="2070">
        <f>+E47+E48</f>
        <v>10</v>
      </c>
      <c r="F46" s="2070">
        <f>+F47+F48</f>
        <v>13</v>
      </c>
      <c r="G46" s="2070">
        <v>14</v>
      </c>
      <c r="H46" s="2070">
        <f>+H47+H48</f>
        <v>14</v>
      </c>
      <c r="I46" s="2070">
        <v>12</v>
      </c>
      <c r="J46" s="1436"/>
      <c r="K46" s="1951"/>
      <c r="L46" s="1954"/>
      <c r="M46" s="1953"/>
      <c r="N46" s="1217"/>
      <c r="O46" s="1217"/>
      <c r="P46" s="1212"/>
    </row>
    <row r="47" spans="2:16" ht="13.5" customHeight="1" x14ac:dyDescent="0.25">
      <c r="B47" s="2069" t="s">
        <v>979</v>
      </c>
      <c r="C47" s="2068"/>
      <c r="D47" s="2068">
        <v>20</v>
      </c>
      <c r="E47" s="2068">
        <v>12</v>
      </c>
      <c r="F47" s="2068">
        <v>11</v>
      </c>
      <c r="G47" s="2068">
        <v>16</v>
      </c>
      <c r="H47" s="2068">
        <v>14</v>
      </c>
      <c r="I47" s="2068">
        <v>15</v>
      </c>
      <c r="J47" s="1436"/>
      <c r="K47" s="1951"/>
      <c r="L47" s="768"/>
      <c r="M47" s="767"/>
      <c r="N47" s="1218"/>
      <c r="O47" s="1218"/>
      <c r="P47" s="1211"/>
    </row>
    <row r="48" spans="2:16" ht="13.5" customHeight="1" x14ac:dyDescent="0.25">
      <c r="B48" s="2067" t="s">
        <v>980</v>
      </c>
      <c r="C48" s="2066"/>
      <c r="D48" s="2066">
        <v>-11</v>
      </c>
      <c r="E48" s="2066">
        <v>-2</v>
      </c>
      <c r="F48" s="2066">
        <v>2</v>
      </c>
      <c r="G48" s="2066">
        <v>-2</v>
      </c>
      <c r="H48" s="2066">
        <v>0</v>
      </c>
      <c r="I48" s="2066">
        <v>-3</v>
      </c>
      <c r="J48" s="1436"/>
      <c r="K48" s="1951"/>
      <c r="L48" s="1951"/>
      <c r="N48" s="1218"/>
      <c r="O48" s="1218"/>
      <c r="P48" s="1211"/>
    </row>
    <row r="49" spans="2:15" ht="13.5" customHeight="1" x14ac:dyDescent="0.25">
      <c r="B49" s="2861" t="s">
        <v>1200</v>
      </c>
      <c r="C49" s="2861" t="s">
        <v>86</v>
      </c>
      <c r="D49" s="2861"/>
      <c r="E49" s="2861"/>
      <c r="F49" s="2861" t="s">
        <v>86</v>
      </c>
      <c r="G49" s="2861" t="s">
        <v>86</v>
      </c>
      <c r="H49" s="2861" t="s">
        <v>86</v>
      </c>
      <c r="I49" s="1436"/>
      <c r="J49" s="1951"/>
      <c r="K49" s="1951"/>
      <c r="M49" s="1219"/>
      <c r="N49" s="1218"/>
      <c r="O49" s="1211"/>
    </row>
    <row r="50" spans="2:15" ht="13.5" customHeight="1" x14ac:dyDescent="0.25">
      <c r="I50" s="1436"/>
      <c r="J50" s="1951"/>
      <c r="K50" s="1951"/>
      <c r="M50" s="1217"/>
      <c r="N50" s="1217"/>
      <c r="O50" s="1212"/>
    </row>
    <row r="51" spans="2:15" ht="13.5" customHeight="1" x14ac:dyDescent="0.25">
      <c r="B51" s="1436"/>
      <c r="C51" s="1436"/>
      <c r="D51" s="1436"/>
      <c r="E51" s="1436"/>
      <c r="F51" s="1436"/>
      <c r="G51" s="1436"/>
      <c r="H51" s="1436"/>
      <c r="I51" s="1436"/>
      <c r="J51" s="1952"/>
      <c r="K51" s="1951"/>
      <c r="M51" s="1218"/>
      <c r="N51" s="1218"/>
      <c r="O51" s="1211"/>
    </row>
    <row r="52" spans="2:15" ht="13.5" customHeight="1" x14ac:dyDescent="0.2">
      <c r="B52" s="1423"/>
      <c r="C52" s="1418"/>
      <c r="D52" s="1418"/>
      <c r="E52" s="1418"/>
      <c r="F52" s="1418"/>
      <c r="G52" s="1418"/>
      <c r="H52" s="1418"/>
      <c r="I52" s="1419"/>
      <c r="J52" s="1951"/>
      <c r="K52" s="1951"/>
      <c r="M52" s="1217"/>
      <c r="N52" s="1217"/>
      <c r="O52" s="1212"/>
    </row>
    <row r="53" spans="2:15" ht="13.5" customHeight="1" x14ac:dyDescent="0.2">
      <c r="B53" s="1432"/>
      <c r="C53" s="1419"/>
      <c r="D53" s="1419"/>
      <c r="E53" s="1419"/>
      <c r="F53" s="1419"/>
      <c r="G53" s="1419"/>
      <c r="H53" s="1419"/>
      <c r="I53" s="1419"/>
      <c r="J53" s="1951"/>
      <c r="K53" s="1951"/>
      <c r="M53" s="1216"/>
      <c r="N53" s="1216"/>
      <c r="O53" s="1211"/>
    </row>
    <row r="54" spans="2:15" ht="13.5" customHeight="1" x14ac:dyDescent="0.2">
      <c r="B54" s="1424"/>
      <c r="C54" s="1427"/>
      <c r="D54" s="1427"/>
      <c r="E54" s="1427"/>
      <c r="F54" s="1427"/>
      <c r="G54" s="1427"/>
      <c r="H54" s="1427"/>
      <c r="I54" s="1421"/>
      <c r="J54" s="1951"/>
      <c r="K54" s="1951"/>
      <c r="M54" s="1215"/>
      <c r="N54" s="1215"/>
      <c r="O54" s="1214"/>
    </row>
    <row r="55" spans="2:15" ht="17.25" customHeight="1" x14ac:dyDescent="0.2">
      <c r="B55" s="1425"/>
      <c r="C55" s="1426"/>
      <c r="D55" s="1426"/>
      <c r="E55" s="1426"/>
      <c r="F55" s="1426"/>
      <c r="G55" s="1426"/>
      <c r="H55" s="1426"/>
      <c r="I55" s="1426"/>
      <c r="J55" s="1951"/>
      <c r="K55" s="1951"/>
      <c r="M55" s="1213"/>
      <c r="N55" s="1213"/>
      <c r="O55" s="1211"/>
    </row>
    <row r="56" spans="2:15" ht="13.5" customHeight="1" x14ac:dyDescent="0.2">
      <c r="B56" s="1429"/>
      <c r="C56" s="1430"/>
      <c r="D56" s="1430"/>
      <c r="E56" s="1430"/>
      <c r="F56" s="1430"/>
      <c r="G56" s="1430"/>
      <c r="H56" s="1430"/>
      <c r="I56" s="1431"/>
      <c r="J56" s="1951"/>
      <c r="K56" s="1951"/>
      <c r="M56" s="1213"/>
      <c r="N56" s="1213"/>
      <c r="O56" s="1211"/>
    </row>
    <row r="57" spans="2:15" ht="13.5" customHeight="1" x14ac:dyDescent="0.2">
      <c r="B57" s="1433"/>
      <c r="C57" s="1428"/>
      <c r="D57" s="1428"/>
      <c r="E57" s="1428"/>
      <c r="F57" s="1428"/>
      <c r="G57" s="1428"/>
      <c r="H57" s="1428"/>
      <c r="I57" s="1428"/>
      <c r="J57" s="1951"/>
      <c r="K57" s="1951"/>
      <c r="M57" s="1213"/>
      <c r="N57" s="1213"/>
      <c r="O57" s="1211"/>
    </row>
    <row r="58" spans="2:15" ht="13.5" customHeight="1" x14ac:dyDescent="0.2">
      <c r="B58" s="1420"/>
      <c r="C58" s="1422"/>
      <c r="D58" s="1422"/>
      <c r="E58" s="1422"/>
      <c r="F58" s="1422"/>
      <c r="G58" s="1422"/>
      <c r="H58" s="1422"/>
      <c r="I58" s="1422"/>
      <c r="J58" s="1951"/>
      <c r="K58" s="1951"/>
      <c r="M58" s="1208"/>
      <c r="N58" s="1208"/>
      <c r="O58" s="1212"/>
    </row>
    <row r="59" spans="2:15" ht="13.5" customHeight="1" x14ac:dyDescent="0.2">
      <c r="B59" s="1423"/>
      <c r="C59" s="1418"/>
      <c r="D59" s="1418"/>
      <c r="E59" s="1418"/>
      <c r="F59" s="1418"/>
      <c r="G59" s="1418"/>
      <c r="H59" s="1418"/>
      <c r="I59" s="1418"/>
      <c r="J59" s="1951"/>
      <c r="K59" s="1951"/>
      <c r="M59" s="1210"/>
      <c r="N59" s="1210"/>
      <c r="O59" s="1211"/>
    </row>
    <row r="60" spans="2:15" ht="13.5" customHeight="1" x14ac:dyDescent="0.2">
      <c r="B60" s="1423"/>
      <c r="C60" s="1418"/>
      <c r="D60" s="1418"/>
      <c r="E60" s="1418"/>
      <c r="F60" s="1418"/>
      <c r="G60" s="1418"/>
      <c r="H60" s="1418"/>
      <c r="I60" s="1418"/>
      <c r="J60" s="1951"/>
      <c r="K60" s="1951"/>
      <c r="M60" s="1210"/>
      <c r="N60" s="1210"/>
      <c r="O60" s="1211"/>
    </row>
    <row r="61" spans="2:15" ht="13.5" customHeight="1" x14ac:dyDescent="0.2">
      <c r="B61" s="1420"/>
      <c r="C61" s="1422"/>
      <c r="D61" s="1422"/>
      <c r="E61" s="1422"/>
      <c r="F61" s="1422"/>
      <c r="G61" s="1422"/>
      <c r="H61" s="1422"/>
      <c r="I61" s="1422"/>
      <c r="J61" s="1951"/>
      <c r="K61" s="1951"/>
      <c r="M61" s="1210"/>
      <c r="N61" s="1210"/>
      <c r="O61" s="1211"/>
    </row>
    <row r="62" spans="2:15" ht="13.5" customHeight="1" x14ac:dyDescent="0.2">
      <c r="B62" s="1423"/>
      <c r="C62" s="1418"/>
      <c r="D62" s="1418"/>
      <c r="E62" s="1418"/>
      <c r="F62" s="1418"/>
      <c r="G62" s="1418"/>
      <c r="H62" s="1418"/>
      <c r="I62" s="1419"/>
      <c r="J62" s="1951"/>
      <c r="K62" s="1951"/>
      <c r="M62" s="1208"/>
      <c r="N62" s="1207"/>
      <c r="O62" s="1212"/>
    </row>
    <row r="63" spans="2:15" ht="13.5" customHeight="1" x14ac:dyDescent="0.2">
      <c r="B63" s="1423"/>
      <c r="C63" s="1418"/>
      <c r="D63" s="1418"/>
      <c r="E63" s="1418"/>
      <c r="F63" s="1418"/>
      <c r="G63" s="1418"/>
      <c r="H63" s="1418"/>
      <c r="I63" s="1419"/>
      <c r="J63" s="1951"/>
      <c r="K63" s="1951"/>
      <c r="M63" s="1210"/>
      <c r="N63" s="1210"/>
      <c r="O63" s="1211"/>
    </row>
    <row r="64" spans="2:15" ht="13.5" customHeight="1" x14ac:dyDescent="0.2">
      <c r="B64" s="1423"/>
      <c r="C64" s="1418"/>
      <c r="D64" s="1418"/>
      <c r="E64" s="1418"/>
      <c r="F64" s="1418"/>
      <c r="G64" s="1418"/>
      <c r="H64" s="1418"/>
      <c r="I64" s="1419"/>
      <c r="J64" s="1951"/>
      <c r="K64" s="1951"/>
      <c r="L64" s="1943"/>
      <c r="M64" s="1210"/>
      <c r="N64" s="1210"/>
      <c r="O64" s="1209"/>
    </row>
    <row r="65" spans="2:15" ht="13.5" customHeight="1" x14ac:dyDescent="0.2">
      <c r="B65" s="1423"/>
      <c r="C65" s="1418"/>
      <c r="D65" s="1418"/>
      <c r="E65" s="1418"/>
      <c r="F65" s="1418"/>
      <c r="G65" s="1418"/>
      <c r="H65" s="1418"/>
      <c r="I65" s="1419"/>
      <c r="J65" s="1943"/>
      <c r="K65" s="1943"/>
      <c r="L65" s="1943"/>
      <c r="M65" s="1208"/>
      <c r="N65" s="1207"/>
      <c r="O65" s="1206"/>
    </row>
    <row r="66" spans="2:15" ht="13.5" customHeight="1" x14ac:dyDescent="0.2">
      <c r="B66" s="1432"/>
      <c r="C66" s="1419"/>
      <c r="D66" s="1419"/>
      <c r="E66" s="1419"/>
      <c r="F66" s="1419"/>
      <c r="G66" s="1419"/>
      <c r="H66" s="1419"/>
      <c r="I66" s="1419"/>
      <c r="J66" s="1943"/>
      <c r="K66" s="1943"/>
      <c r="L66" s="1943"/>
      <c r="M66" s="1205"/>
      <c r="N66" s="1205"/>
      <c r="O66" s="1205"/>
    </row>
    <row r="67" spans="2:15" ht="13.5" customHeight="1" x14ac:dyDescent="0.2">
      <c r="B67" s="1424"/>
      <c r="C67" s="1434"/>
      <c r="D67" s="1434"/>
      <c r="E67" s="1434"/>
      <c r="F67" s="1434"/>
      <c r="G67" s="1427"/>
      <c r="H67" s="1427"/>
      <c r="I67" s="1421"/>
      <c r="J67" s="1943"/>
      <c r="K67" s="1943"/>
      <c r="L67" s="1943"/>
      <c r="M67" s="1204"/>
      <c r="N67" s="1204"/>
      <c r="O67" s="1204"/>
    </row>
    <row r="68" spans="2:15" ht="17.25" customHeight="1" x14ac:dyDescent="0.2">
      <c r="J68" s="1944"/>
      <c r="K68" s="1943"/>
      <c r="L68" s="1943"/>
      <c r="M68" s="1943"/>
      <c r="N68" s="1943"/>
      <c r="O68" s="1943"/>
    </row>
    <row r="69" spans="2:15" ht="20.100000000000001" customHeight="1" x14ac:dyDescent="0.2">
      <c r="J69" s="1943"/>
      <c r="K69" s="1943"/>
      <c r="L69" s="1943"/>
    </row>
    <row r="70" spans="2:15" ht="20.100000000000001" customHeight="1" x14ac:dyDescent="0.2">
      <c r="B70" s="1943"/>
      <c r="C70" s="1943"/>
      <c r="D70" s="1943"/>
      <c r="E70" s="757"/>
      <c r="F70" s="757"/>
      <c r="G70" s="757"/>
      <c r="H70" s="757"/>
      <c r="I70" s="1943"/>
      <c r="J70" s="1943"/>
      <c r="K70" s="1943"/>
      <c r="L70" s="1943"/>
    </row>
    <row r="71" spans="2:15" ht="20.100000000000001" customHeight="1" x14ac:dyDescent="0.2">
      <c r="B71" s="1943"/>
      <c r="C71" s="1943"/>
      <c r="D71" s="1943"/>
      <c r="E71" s="757"/>
      <c r="F71" s="757"/>
      <c r="G71" s="757"/>
      <c r="H71" s="757"/>
      <c r="I71" s="1943"/>
      <c r="J71" s="1943"/>
      <c r="K71" s="1943"/>
      <c r="L71" s="1943"/>
    </row>
    <row r="72" spans="2:15" ht="20.100000000000001" customHeight="1" x14ac:dyDescent="0.2">
      <c r="G72" s="757"/>
      <c r="H72" s="757"/>
      <c r="I72" s="1943"/>
      <c r="J72" s="1943"/>
      <c r="K72" s="1943"/>
      <c r="L72" s="1943"/>
    </row>
    <row r="73" spans="2:15" ht="20.100000000000001" customHeight="1" x14ac:dyDescent="0.2"/>
    <row r="74" spans="2:15" ht="20.100000000000001" customHeight="1" x14ac:dyDescent="0.2"/>
    <row r="75" spans="2:15" ht="20.100000000000001" customHeight="1" x14ac:dyDescent="0.2"/>
    <row r="76" spans="2:15" ht="20.100000000000001" customHeight="1" x14ac:dyDescent="0.2"/>
    <row r="77" spans="2:15" ht="20.100000000000001" customHeight="1" x14ac:dyDescent="0.2"/>
    <row r="78" spans="2:15" ht="20.100000000000001" customHeight="1" x14ac:dyDescent="0.2"/>
    <row r="79" spans="2:15" ht="20.100000000000001" customHeight="1" x14ac:dyDescent="0.2"/>
    <row r="80" spans="2:15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mergeCells count="7">
    <mergeCell ref="B49:H49"/>
    <mergeCell ref="B13:C13"/>
    <mergeCell ref="B15:C15"/>
    <mergeCell ref="B22:H22"/>
    <mergeCell ref="B31:H31"/>
    <mergeCell ref="B36:C36"/>
    <mergeCell ref="B41:H41"/>
  </mergeCells>
  <printOptions horizontalCentered="1"/>
  <pageMargins left="7.575757575757576E-3" right="0.7" top="0.75" bottom="0.75" header="0.3" footer="0.3"/>
  <pageSetup paperSize="9" scale="80" orientation="portrait" r:id="rId1"/>
  <headerFooter>
    <oddFooter xml:space="preserve">&amp;C&amp;"Calibri,Regular"&amp;7&amp;K000000Fact book - Q1  2019
</oddFooter>
  </headerFooter>
  <ignoredErrors>
    <ignoredError sqref="D6:I6 D26:I26 D33:I33 D45:I4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5"/>
  </sheetPr>
  <dimension ref="F3"/>
  <sheetViews>
    <sheetView view="pageBreakPreview" topLeftCell="A13" zoomScaleNormal="100" zoomScaleSheetLayoutView="100" zoomScalePageLayoutView="85" workbookViewId="0">
      <selection activeCell="R18" sqref="R18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50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870FC-D27A-4282-AD39-4BEDFED26772}">
  <sheetPr>
    <tabColor theme="7" tint="0.59999389629810485"/>
  </sheetPr>
  <dimension ref="A1:M88"/>
  <sheetViews>
    <sheetView view="pageLayout" topLeftCell="A5" zoomScaleNormal="100" zoomScaleSheetLayoutView="100" workbookViewId="0">
      <selection activeCell="K19" sqref="K19"/>
    </sheetView>
  </sheetViews>
  <sheetFormatPr defaultColWidth="9.109375" defaultRowHeight="7.8" x14ac:dyDescent="0.15"/>
  <cols>
    <col min="1" max="1" width="25.88671875" style="174" customWidth="1"/>
    <col min="2" max="6" width="7.109375" style="174" customWidth="1"/>
    <col min="7" max="9" width="7.109375" style="175" customWidth="1"/>
    <col min="10" max="10" width="7.109375" style="174" customWidth="1"/>
    <col min="11" max="11" width="8.5546875" style="174" customWidth="1"/>
    <col min="12" max="12" width="5" style="174" customWidth="1"/>
    <col min="13" max="13" width="9.6640625" style="174" customWidth="1"/>
    <col min="14" max="16384" width="9.109375" style="174"/>
  </cols>
  <sheetData>
    <row r="1" spans="1:13" ht="13.5" customHeight="1" x14ac:dyDescent="0.25">
      <c r="A1" s="206" t="s">
        <v>375</v>
      </c>
      <c r="B1" s="206"/>
      <c r="C1" s="206"/>
      <c r="D1" s="206"/>
      <c r="E1" s="206"/>
      <c r="F1" s="206"/>
      <c r="G1" s="231"/>
      <c r="H1" s="220" t="s">
        <v>369</v>
      </c>
      <c r="I1" s="221"/>
      <c r="J1" s="220" t="s">
        <v>374</v>
      </c>
      <c r="K1" s="235"/>
    </row>
    <row r="2" spans="1:13" ht="13.5" customHeight="1" thickBot="1" x14ac:dyDescent="0.35">
      <c r="H2" s="2133"/>
      <c r="I2" s="2134"/>
      <c r="J2" s="2133"/>
      <c r="K2" s="234"/>
    </row>
    <row r="3" spans="1:13" s="232" customFormat="1" ht="13.5" customHeight="1" thickBot="1" x14ac:dyDescent="0.25">
      <c r="A3" s="204" t="s">
        <v>176</v>
      </c>
      <c r="B3" s="202" t="s">
        <v>1243</v>
      </c>
      <c r="C3" s="202" t="s">
        <v>1123</v>
      </c>
      <c r="D3" s="202" t="s">
        <v>1123</v>
      </c>
      <c r="E3" s="202" t="s">
        <v>1032</v>
      </c>
      <c r="F3" s="202" t="s">
        <v>990</v>
      </c>
      <c r="G3" s="202" t="s">
        <v>905</v>
      </c>
      <c r="H3" s="217" t="s">
        <v>1267</v>
      </c>
      <c r="I3" s="1416" t="s">
        <v>1266</v>
      </c>
      <c r="J3" s="217" t="s">
        <v>1267</v>
      </c>
      <c r="K3" s="1416" t="s">
        <v>1266</v>
      </c>
    </row>
    <row r="4" spans="1:13" s="232" customFormat="1" ht="13.5" customHeight="1" x14ac:dyDescent="0.3">
      <c r="A4" s="198" t="s">
        <v>303</v>
      </c>
      <c r="B4" s="195">
        <v>517</v>
      </c>
      <c r="C4" s="195">
        <v>535</v>
      </c>
      <c r="D4" s="195">
        <v>535</v>
      </c>
      <c r="E4" s="195">
        <v>507</v>
      </c>
      <c r="F4" s="195">
        <v>520</v>
      </c>
      <c r="G4" s="195">
        <v>539</v>
      </c>
      <c r="H4" s="2137">
        <v>-3.3644859813084113E-2</v>
      </c>
      <c r="I4" s="2136">
        <v>-4.0816326530612242E-2</v>
      </c>
      <c r="J4" s="2137">
        <v>-2.9795158286778367E-2</v>
      </c>
      <c r="K4" s="2136">
        <v>-2.2514071294559068E-2</v>
      </c>
      <c r="L4"/>
      <c r="M4"/>
    </row>
    <row r="5" spans="1:13" s="232" customFormat="1" ht="13.5" customHeight="1" x14ac:dyDescent="0.3">
      <c r="A5" s="198" t="s">
        <v>163</v>
      </c>
      <c r="B5" s="195">
        <v>163</v>
      </c>
      <c r="C5" s="195">
        <v>167</v>
      </c>
      <c r="D5" s="195">
        <v>167</v>
      </c>
      <c r="E5" s="195">
        <v>172</v>
      </c>
      <c r="F5" s="195">
        <v>183</v>
      </c>
      <c r="G5" s="195">
        <v>180</v>
      </c>
      <c r="H5" s="2137">
        <v>-2.3952095808383235E-2</v>
      </c>
      <c r="I5" s="2136">
        <v>-9.4444444444444442E-2</v>
      </c>
      <c r="J5" s="2137">
        <v>-6.0606060606060996E-3</v>
      </c>
      <c r="K5" s="2136">
        <v>-8.8888888888888906E-2</v>
      </c>
      <c r="L5"/>
      <c r="M5"/>
    </row>
    <row r="6" spans="1:13" s="232" customFormat="1" ht="13.5" customHeight="1" x14ac:dyDescent="0.3">
      <c r="A6" s="198" t="s">
        <v>300</v>
      </c>
      <c r="B6" s="195">
        <v>72</v>
      </c>
      <c r="C6" s="195">
        <v>38</v>
      </c>
      <c r="D6" s="195">
        <v>38</v>
      </c>
      <c r="E6" s="195">
        <v>28</v>
      </c>
      <c r="F6" s="195">
        <v>14</v>
      </c>
      <c r="G6" s="195">
        <v>88</v>
      </c>
      <c r="H6" s="2137"/>
      <c r="I6" s="2136"/>
      <c r="J6" s="2137"/>
      <c r="K6" s="2136"/>
      <c r="L6"/>
      <c r="M6"/>
    </row>
    <row r="7" spans="1:13" s="232" customFormat="1" ht="13.5" customHeight="1" x14ac:dyDescent="0.3">
      <c r="A7" s="198" t="s">
        <v>359</v>
      </c>
      <c r="B7" s="195">
        <v>1</v>
      </c>
      <c r="C7" s="195">
        <v>-2</v>
      </c>
      <c r="D7" s="195">
        <v>-2</v>
      </c>
      <c r="E7" s="195">
        <v>-1</v>
      </c>
      <c r="F7" s="195">
        <v>1</v>
      </c>
      <c r="G7" s="195">
        <v>7</v>
      </c>
      <c r="H7" s="2137"/>
      <c r="I7" s="2136"/>
      <c r="J7" s="2137"/>
      <c r="K7" s="2136"/>
      <c r="L7"/>
      <c r="M7"/>
    </row>
    <row r="8" spans="1:13" s="232" customFormat="1" ht="13.5" customHeight="1" x14ac:dyDescent="0.3">
      <c r="A8" s="194" t="s">
        <v>297</v>
      </c>
      <c r="B8" s="191">
        <v>753</v>
      </c>
      <c r="C8" s="191">
        <v>738</v>
      </c>
      <c r="D8" s="191">
        <v>738</v>
      </c>
      <c r="E8" s="191">
        <v>706</v>
      </c>
      <c r="F8" s="191">
        <v>718</v>
      </c>
      <c r="G8" s="191">
        <v>814</v>
      </c>
      <c r="H8" s="213">
        <v>2.032520325203252E-2</v>
      </c>
      <c r="I8" s="214">
        <v>-7.4938574938574934E-2</v>
      </c>
      <c r="J8" s="213">
        <v>2.7063599458728049E-2</v>
      </c>
      <c r="K8" s="212">
        <v>-5.8312655086848686E-2</v>
      </c>
      <c r="L8"/>
      <c r="M8"/>
    </row>
    <row r="9" spans="1:13" s="232" customFormat="1" ht="13.5" customHeight="1" x14ac:dyDescent="0.3">
      <c r="A9" s="194" t="s">
        <v>288</v>
      </c>
      <c r="B9" s="191">
        <v>-500</v>
      </c>
      <c r="C9" s="191">
        <v>-459</v>
      </c>
      <c r="D9" s="191">
        <v>-459</v>
      </c>
      <c r="E9" s="191">
        <v>-450</v>
      </c>
      <c r="F9" s="191">
        <v>-447</v>
      </c>
      <c r="G9" s="191">
        <v>-503</v>
      </c>
      <c r="H9" s="213">
        <v>8.9324618736383449E-2</v>
      </c>
      <c r="I9" s="214">
        <v>-5.9642147117296221E-3</v>
      </c>
      <c r="J9" s="213">
        <v>9.5860566448801698E-2</v>
      </c>
      <c r="K9" s="212">
        <v>8.0160320641282645E-3</v>
      </c>
      <c r="L9"/>
      <c r="M9"/>
    </row>
    <row r="10" spans="1:13" s="232" customFormat="1" ht="13.5" customHeight="1" x14ac:dyDescent="0.3">
      <c r="A10" s="194" t="s">
        <v>287</v>
      </c>
      <c r="B10" s="191">
        <v>253</v>
      </c>
      <c r="C10" s="191">
        <v>279</v>
      </c>
      <c r="D10" s="191">
        <v>279</v>
      </c>
      <c r="E10" s="191">
        <v>256</v>
      </c>
      <c r="F10" s="191">
        <v>271</v>
      </c>
      <c r="G10" s="191">
        <v>311</v>
      </c>
      <c r="H10" s="213">
        <v>-9.3189964157706098E-2</v>
      </c>
      <c r="I10" s="214">
        <v>-0.18649517684887459</v>
      </c>
      <c r="J10" s="213">
        <v>-8.5714285714285743E-2</v>
      </c>
      <c r="K10" s="212">
        <v>-0.16612377850162863</v>
      </c>
      <c r="L10"/>
      <c r="M10"/>
    </row>
    <row r="11" spans="1:13" s="232" customFormat="1" ht="13.5" customHeight="1" x14ac:dyDescent="0.3">
      <c r="A11" s="198" t="s">
        <v>111</v>
      </c>
      <c r="B11" s="195">
        <v>-51</v>
      </c>
      <c r="C11" s="195">
        <v>-20</v>
      </c>
      <c r="D11" s="195">
        <v>-20</v>
      </c>
      <c r="E11" s="195">
        <v>-7</v>
      </c>
      <c r="F11" s="195">
        <v>-30</v>
      </c>
      <c r="G11" s="195">
        <v>-22</v>
      </c>
      <c r="H11" s="2137"/>
      <c r="I11" s="2146"/>
      <c r="J11" s="2137"/>
      <c r="K11" s="2136"/>
      <c r="L11"/>
      <c r="M11"/>
    </row>
    <row r="12" spans="1:13" s="232" customFormat="1" ht="13.5" customHeight="1" x14ac:dyDescent="0.3">
      <c r="A12" s="194" t="s">
        <v>108</v>
      </c>
      <c r="B12" s="191">
        <v>202</v>
      </c>
      <c r="C12" s="191">
        <v>259</v>
      </c>
      <c r="D12" s="191">
        <v>259</v>
      </c>
      <c r="E12" s="191">
        <v>249</v>
      </c>
      <c r="F12" s="191">
        <v>241</v>
      </c>
      <c r="G12" s="191">
        <v>289</v>
      </c>
      <c r="H12" s="213">
        <v>-0.22007722007722008</v>
      </c>
      <c r="I12" s="214">
        <v>-0.30103806228373703</v>
      </c>
      <c r="J12" s="213">
        <v>-0.2153846153846154</v>
      </c>
      <c r="K12" s="212">
        <v>-0.28421052631578947</v>
      </c>
      <c r="L12"/>
      <c r="M12"/>
    </row>
    <row r="13" spans="1:13" s="232" customFormat="1" ht="13.5" customHeight="1" x14ac:dyDescent="0.3">
      <c r="A13" s="230"/>
      <c r="B13" s="174"/>
      <c r="C13" s="174"/>
      <c r="D13" s="174"/>
      <c r="E13" s="174"/>
      <c r="F13" s="229"/>
      <c r="G13" s="229"/>
      <c r="H13" s="2144"/>
      <c r="I13" s="2145"/>
      <c r="J13" s="2144"/>
      <c r="K13" s="228"/>
      <c r="L13"/>
      <c r="M13"/>
    </row>
    <row r="14" spans="1:13" s="232" customFormat="1" ht="13.5" customHeight="1" x14ac:dyDescent="0.3">
      <c r="A14" s="198" t="s">
        <v>373</v>
      </c>
      <c r="B14" s="227">
        <v>66.400000000000006</v>
      </c>
      <c r="C14" s="227">
        <v>62.2</v>
      </c>
      <c r="D14" s="227">
        <v>62.2</v>
      </c>
      <c r="E14" s="227">
        <v>63.7</v>
      </c>
      <c r="F14" s="227">
        <v>62.3</v>
      </c>
      <c r="G14" s="227">
        <v>61.8</v>
      </c>
      <c r="H14" s="2142"/>
      <c r="I14" s="2143"/>
      <c r="J14" s="2142"/>
      <c r="K14" s="2141"/>
      <c r="L14"/>
      <c r="M14"/>
    </row>
    <row r="15" spans="1:13" s="232" customFormat="1" ht="13.5" customHeight="1" x14ac:dyDescent="0.3">
      <c r="A15" s="198" t="s">
        <v>372</v>
      </c>
      <c r="B15" s="227">
        <v>7.4998715841023715</v>
      </c>
      <c r="C15" s="227">
        <v>10.033246991524534</v>
      </c>
      <c r="D15" s="227">
        <v>10.033246991524534</v>
      </c>
      <c r="E15" s="227">
        <v>9.6964568220437695</v>
      </c>
      <c r="F15" s="227">
        <v>9.5105107257959638</v>
      </c>
      <c r="G15" s="227">
        <v>11.526163974358473</v>
      </c>
      <c r="H15" s="226"/>
      <c r="I15" s="2140"/>
      <c r="J15" s="2139"/>
      <c r="K15" s="2138"/>
      <c r="L15"/>
      <c r="M15"/>
    </row>
    <row r="16" spans="1:13" s="232" customFormat="1" ht="13.5" customHeight="1" x14ac:dyDescent="0.3">
      <c r="A16" s="198" t="s">
        <v>102</v>
      </c>
      <c r="B16" s="186">
        <v>8740</v>
      </c>
      <c r="C16" s="186">
        <v>7873</v>
      </c>
      <c r="D16" s="186">
        <v>7873</v>
      </c>
      <c r="E16" s="186">
        <v>7860</v>
      </c>
      <c r="F16" s="186">
        <v>7732</v>
      </c>
      <c r="G16" s="186">
        <v>7681</v>
      </c>
      <c r="H16" s="2137">
        <v>0.11012320589356027</v>
      </c>
      <c r="I16" s="2136">
        <v>0.13787267282905871</v>
      </c>
      <c r="J16" s="2137">
        <v>0.10083928347738946</v>
      </c>
      <c r="K16" s="2136">
        <v>0.13408181700864619</v>
      </c>
      <c r="L16"/>
      <c r="M16"/>
    </row>
    <row r="17" spans="1:13" s="232" customFormat="1" ht="13.5" customHeight="1" x14ac:dyDescent="0.3">
      <c r="A17" s="198" t="s">
        <v>371</v>
      </c>
      <c r="B17" s="186">
        <v>44940</v>
      </c>
      <c r="C17" s="186">
        <v>41489</v>
      </c>
      <c r="D17" s="186">
        <v>41489</v>
      </c>
      <c r="E17" s="186">
        <v>27511</v>
      </c>
      <c r="F17" s="186">
        <v>27245</v>
      </c>
      <c r="G17" s="186">
        <v>26888</v>
      </c>
      <c r="H17" s="2137">
        <v>8.3178673865361902E-2</v>
      </c>
      <c r="I17" s="2136">
        <v>0.67137756620053557</v>
      </c>
      <c r="J17" s="2137">
        <v>7.5709629065645156E-2</v>
      </c>
      <c r="K17" s="2136">
        <v>0.67578486971348095</v>
      </c>
      <c r="L17"/>
      <c r="M17"/>
    </row>
    <row r="18" spans="1:13" s="232" customFormat="1" ht="13.5" customHeight="1" thickBot="1" x14ac:dyDescent="0.35">
      <c r="A18" s="198" t="s">
        <v>98</v>
      </c>
      <c r="B18" s="186">
        <v>9390</v>
      </c>
      <c r="C18" s="186">
        <v>9114</v>
      </c>
      <c r="D18" s="186">
        <v>9114</v>
      </c>
      <c r="E18" s="186">
        <v>9085</v>
      </c>
      <c r="F18" s="186">
        <v>9224</v>
      </c>
      <c r="G18" s="186">
        <v>9344</v>
      </c>
      <c r="H18" s="225">
        <v>3.0283080974325215E-2</v>
      </c>
      <c r="I18" s="224">
        <v>4.9229452054794518E-3</v>
      </c>
      <c r="J18" s="225">
        <v>3.0283080974325215E-2</v>
      </c>
      <c r="K18" s="224">
        <v>4.9229452054794518E-3</v>
      </c>
      <c r="L18"/>
      <c r="M18"/>
    </row>
    <row r="19" spans="1:13" s="232" customFormat="1" ht="13.5" customHeight="1" x14ac:dyDescent="0.3">
      <c r="A19" s="198"/>
      <c r="B19" s="186"/>
      <c r="C19" s="186"/>
      <c r="D19" s="186"/>
      <c r="E19" s="186"/>
      <c r="F19" s="186"/>
      <c r="G19" s="186"/>
      <c r="H19" s="233"/>
      <c r="I19" s="233"/>
      <c r="J19" s="233"/>
      <c r="K19" s="233"/>
      <c r="L19"/>
      <c r="M19"/>
    </row>
    <row r="20" spans="1:13" s="232" customFormat="1" ht="13.5" customHeight="1" thickBot="1" x14ac:dyDescent="0.35">
      <c r="A20" s="206" t="s">
        <v>1118</v>
      </c>
      <c r="B20" s="206"/>
      <c r="C20" s="206"/>
      <c r="D20" s="206"/>
      <c r="E20" s="206"/>
      <c r="F20" s="206"/>
      <c r="G20" s="186"/>
      <c r="H20" s="187"/>
      <c r="I20" s="223"/>
      <c r="J20" s="223"/>
    </row>
    <row r="21" spans="1:13" ht="13.5" customHeight="1" x14ac:dyDescent="0.25">
      <c r="G21" s="231"/>
      <c r="H21" s="220" t="s">
        <v>369</v>
      </c>
      <c r="I21" s="221"/>
      <c r="J21" s="220" t="s">
        <v>374</v>
      </c>
      <c r="K21" s="219"/>
    </row>
    <row r="22" spans="1:13" ht="13.5" customHeight="1" thickBot="1" x14ac:dyDescent="0.25">
      <c r="H22" s="2133"/>
      <c r="I22" s="2134"/>
      <c r="J22" s="2133"/>
      <c r="K22" s="2132"/>
      <c r="L22" s="179"/>
    </row>
    <row r="23" spans="1:13" ht="13.5" customHeight="1" thickBot="1" x14ac:dyDescent="0.25">
      <c r="A23" s="204" t="s">
        <v>176</v>
      </c>
      <c r="B23" s="202" t="s">
        <v>1243</v>
      </c>
      <c r="C23" s="202" t="s">
        <v>1123</v>
      </c>
      <c r="D23" s="202" t="s">
        <v>1123</v>
      </c>
      <c r="E23" s="202" t="s">
        <v>1032</v>
      </c>
      <c r="F23" s="202" t="s">
        <v>990</v>
      </c>
      <c r="G23" s="202" t="s">
        <v>905</v>
      </c>
      <c r="H23" s="217" t="s">
        <v>1267</v>
      </c>
      <c r="I23" s="1416" t="s">
        <v>1266</v>
      </c>
      <c r="J23" s="217" t="s">
        <v>1267</v>
      </c>
      <c r="K23" s="1416" t="s">
        <v>1266</v>
      </c>
      <c r="L23" s="179"/>
    </row>
    <row r="24" spans="1:13" ht="13.5" customHeight="1" x14ac:dyDescent="0.3">
      <c r="A24" s="198" t="s">
        <v>303</v>
      </c>
      <c r="B24" s="195">
        <v>517</v>
      </c>
      <c r="C24" s="195">
        <v>535</v>
      </c>
      <c r="D24" s="195">
        <v>535</v>
      </c>
      <c r="E24" s="195">
        <v>507</v>
      </c>
      <c r="F24" s="195">
        <v>520</v>
      </c>
      <c r="G24" s="195">
        <v>539</v>
      </c>
      <c r="H24" s="2137">
        <v>-3.3644859813084113E-2</v>
      </c>
      <c r="I24" s="2136">
        <v>-4.0816326530612242E-2</v>
      </c>
      <c r="J24" s="2137">
        <v>-2.9795158286778367E-2</v>
      </c>
      <c r="K24" s="2136">
        <v>-2.2514071294559068E-2</v>
      </c>
      <c r="L24"/>
      <c r="M24"/>
    </row>
    <row r="25" spans="1:13" ht="13.5" customHeight="1" x14ac:dyDescent="0.3">
      <c r="A25" s="198" t="s">
        <v>163</v>
      </c>
      <c r="B25" s="195">
        <v>282</v>
      </c>
      <c r="C25" s="195">
        <v>281</v>
      </c>
      <c r="D25" s="195">
        <v>281</v>
      </c>
      <c r="E25" s="195">
        <v>297</v>
      </c>
      <c r="F25" s="195">
        <v>305</v>
      </c>
      <c r="G25" s="195">
        <v>308</v>
      </c>
      <c r="H25" s="2137">
        <v>3.5587188612099642E-3</v>
      </c>
      <c r="I25" s="2136">
        <v>-8.4415584415584416E-2</v>
      </c>
      <c r="J25" s="2137">
        <v>3.5460992907800915E-3</v>
      </c>
      <c r="K25" s="2136">
        <v>-7.8175895765472347E-2</v>
      </c>
      <c r="L25"/>
      <c r="M25"/>
    </row>
    <row r="26" spans="1:13" ht="13.5" customHeight="1" x14ac:dyDescent="0.3">
      <c r="A26" s="198" t="s">
        <v>300</v>
      </c>
      <c r="B26" s="195">
        <v>72</v>
      </c>
      <c r="C26" s="195">
        <v>38</v>
      </c>
      <c r="D26" s="195">
        <v>38</v>
      </c>
      <c r="E26" s="195">
        <v>28</v>
      </c>
      <c r="F26" s="195">
        <v>14</v>
      </c>
      <c r="G26" s="195">
        <v>88</v>
      </c>
      <c r="H26" s="2137"/>
      <c r="I26" s="2136"/>
      <c r="J26" s="2137"/>
      <c r="K26" s="2136"/>
      <c r="L26"/>
      <c r="M26"/>
    </row>
    <row r="27" spans="1:13" ht="13.5" customHeight="1" x14ac:dyDescent="0.3">
      <c r="A27" s="198" t="s">
        <v>359</v>
      </c>
      <c r="B27" s="195">
        <v>1</v>
      </c>
      <c r="C27" s="195">
        <v>-2</v>
      </c>
      <c r="D27" s="195">
        <v>-2</v>
      </c>
      <c r="E27" s="195">
        <v>-1</v>
      </c>
      <c r="F27" s="195">
        <v>1</v>
      </c>
      <c r="G27" s="195">
        <v>7</v>
      </c>
      <c r="H27" s="2137"/>
      <c r="I27" s="2136"/>
      <c r="J27" s="2137"/>
      <c r="K27" s="2136"/>
      <c r="L27"/>
      <c r="M27"/>
    </row>
    <row r="28" spans="1:13" ht="13.5" customHeight="1" x14ac:dyDescent="0.3">
      <c r="A28" s="194" t="s">
        <v>297</v>
      </c>
      <c r="B28" s="191">
        <v>872</v>
      </c>
      <c r="C28" s="191">
        <v>852</v>
      </c>
      <c r="D28" s="191">
        <v>852</v>
      </c>
      <c r="E28" s="191">
        <v>831</v>
      </c>
      <c r="F28" s="191">
        <v>840</v>
      </c>
      <c r="G28" s="191">
        <v>942</v>
      </c>
      <c r="H28" s="213">
        <v>2.3474178403755867E-2</v>
      </c>
      <c r="I28" s="214">
        <v>-7.4309978768577492E-2</v>
      </c>
      <c r="J28" s="213">
        <v>2.5700934579439227E-2</v>
      </c>
      <c r="K28" s="212">
        <v>-5.894962486602362E-2</v>
      </c>
      <c r="L28"/>
      <c r="M28"/>
    </row>
    <row r="29" spans="1:13" ht="13.5" customHeight="1" x14ac:dyDescent="0.3">
      <c r="A29" s="194" t="s">
        <v>288</v>
      </c>
      <c r="B29" s="191">
        <v>-534</v>
      </c>
      <c r="C29" s="191">
        <v>-484</v>
      </c>
      <c r="D29" s="191">
        <v>-484</v>
      </c>
      <c r="E29" s="191">
        <v>-477</v>
      </c>
      <c r="F29" s="191">
        <v>-475</v>
      </c>
      <c r="G29" s="191">
        <v>-532</v>
      </c>
      <c r="H29" s="213">
        <v>0.10330578512396695</v>
      </c>
      <c r="I29" s="214">
        <v>3.7593984962406013E-3</v>
      </c>
      <c r="J29" s="213">
        <v>0.10493827160493829</v>
      </c>
      <c r="K29" s="212">
        <v>1.7045454545454586E-2</v>
      </c>
      <c r="L29"/>
      <c r="M29"/>
    </row>
    <row r="30" spans="1:13" ht="13.5" customHeight="1" x14ac:dyDescent="0.3">
      <c r="A30" s="194" t="s">
        <v>287</v>
      </c>
      <c r="B30" s="191">
        <v>338</v>
      </c>
      <c r="C30" s="191">
        <v>368</v>
      </c>
      <c r="D30" s="191">
        <v>368</v>
      </c>
      <c r="E30" s="191">
        <v>354</v>
      </c>
      <c r="F30" s="191">
        <v>365</v>
      </c>
      <c r="G30" s="191">
        <v>410</v>
      </c>
      <c r="H30" s="213">
        <v>-8.1521739130434784E-2</v>
      </c>
      <c r="I30" s="214">
        <v>-0.17560975609756097</v>
      </c>
      <c r="J30" s="213">
        <v>-7.8378378378378355E-2</v>
      </c>
      <c r="K30" s="212">
        <v>-0.15802469135802466</v>
      </c>
      <c r="L30"/>
      <c r="M30"/>
    </row>
    <row r="31" spans="1:13" ht="13.5" customHeight="1" x14ac:dyDescent="0.3">
      <c r="A31" s="198" t="s">
        <v>111</v>
      </c>
      <c r="B31" s="195">
        <v>-51</v>
      </c>
      <c r="C31" s="195">
        <v>-18</v>
      </c>
      <c r="D31" s="195">
        <v>-18</v>
      </c>
      <c r="E31" s="195">
        <v>-8</v>
      </c>
      <c r="F31" s="195">
        <v>-30</v>
      </c>
      <c r="G31" s="195">
        <v>-22</v>
      </c>
      <c r="H31" s="2137"/>
      <c r="I31" s="2136"/>
      <c r="J31" s="2137"/>
      <c r="K31" s="2136"/>
      <c r="L31"/>
      <c r="M31"/>
    </row>
    <row r="32" spans="1:13" ht="13.5" customHeight="1" x14ac:dyDescent="0.3">
      <c r="A32" s="194" t="s">
        <v>108</v>
      </c>
      <c r="B32" s="191">
        <v>287</v>
      </c>
      <c r="C32" s="191">
        <v>350</v>
      </c>
      <c r="D32" s="191">
        <v>350</v>
      </c>
      <c r="E32" s="191">
        <v>346</v>
      </c>
      <c r="F32" s="191">
        <v>335</v>
      </c>
      <c r="G32" s="191">
        <v>388</v>
      </c>
      <c r="H32" s="213">
        <v>-0.18</v>
      </c>
      <c r="I32" s="214">
        <v>-0.26030927835051548</v>
      </c>
      <c r="J32" s="213">
        <v>-0.1766381766381766</v>
      </c>
      <c r="K32" s="212">
        <v>-0.24543080939947781</v>
      </c>
      <c r="L32"/>
      <c r="M32"/>
    </row>
    <row r="33" spans="1:13" ht="13.5" customHeight="1" x14ac:dyDescent="0.3">
      <c r="A33" s="230"/>
      <c r="B33" s="232"/>
      <c r="C33" s="232"/>
      <c r="D33" s="232"/>
      <c r="E33" s="232"/>
      <c r="F33" s="229"/>
      <c r="G33" s="229"/>
      <c r="H33" s="2144"/>
      <c r="I33" s="2145"/>
      <c r="J33" s="2144"/>
      <c r="K33" s="228"/>
      <c r="L33"/>
      <c r="M33"/>
    </row>
    <row r="34" spans="1:13" ht="13.5" customHeight="1" x14ac:dyDescent="0.3">
      <c r="A34" s="198" t="s">
        <v>373</v>
      </c>
      <c r="B34" s="227">
        <v>61.2</v>
      </c>
      <c r="C34" s="227">
        <v>56.8</v>
      </c>
      <c r="D34" s="227">
        <v>56.8</v>
      </c>
      <c r="E34" s="227">
        <v>57.4</v>
      </c>
      <c r="F34" s="227">
        <v>56.5</v>
      </c>
      <c r="G34" s="227">
        <v>56.5</v>
      </c>
      <c r="H34" s="2142"/>
      <c r="I34" s="2143"/>
      <c r="J34" s="2142"/>
      <c r="K34" s="2141"/>
      <c r="L34"/>
      <c r="M34"/>
    </row>
    <row r="35" spans="1:13" ht="13.5" customHeight="1" x14ac:dyDescent="0.3">
      <c r="A35" s="198" t="s">
        <v>372</v>
      </c>
      <c r="B35" s="227">
        <v>10.360967776908822</v>
      </c>
      <c r="C35" s="227">
        <v>12.888611821332557</v>
      </c>
      <c r="D35" s="227">
        <v>12.888611821332557</v>
      </c>
      <c r="E35" s="227">
        <v>12.885857469257218</v>
      </c>
      <c r="F35" s="227">
        <v>12.569039821755828</v>
      </c>
      <c r="G35" s="227">
        <v>15.056796469650649</v>
      </c>
      <c r="H35" s="226"/>
      <c r="I35" s="2140"/>
      <c r="J35" s="2139"/>
      <c r="K35" s="2138"/>
      <c r="L35"/>
      <c r="M35"/>
    </row>
    <row r="36" spans="1:13" ht="13.5" customHeight="1" x14ac:dyDescent="0.3">
      <c r="A36" s="198" t="s">
        <v>102</v>
      </c>
      <c r="B36" s="186">
        <v>9051</v>
      </c>
      <c r="C36" s="186">
        <v>8233</v>
      </c>
      <c r="D36" s="186">
        <v>8233</v>
      </c>
      <c r="E36" s="186">
        <v>8234</v>
      </c>
      <c r="F36" s="186">
        <v>8110</v>
      </c>
      <c r="G36" s="186">
        <v>8111</v>
      </c>
      <c r="H36" s="2137">
        <v>9.9356249240859951E-2</v>
      </c>
      <c r="I36" s="2136">
        <v>0.11589199852052767</v>
      </c>
      <c r="J36" s="2137">
        <v>9.1704627187724874E-2</v>
      </c>
      <c r="K36" s="2136">
        <v>0.11400611620795109</v>
      </c>
      <c r="L36"/>
      <c r="M36"/>
    </row>
    <row r="37" spans="1:13" ht="13.5" customHeight="1" x14ac:dyDescent="0.3">
      <c r="A37" s="198" t="s">
        <v>371</v>
      </c>
      <c r="B37" s="186">
        <v>44940</v>
      </c>
      <c r="C37" s="186">
        <v>41489</v>
      </c>
      <c r="D37" s="186">
        <v>41489</v>
      </c>
      <c r="E37" s="186">
        <v>27511</v>
      </c>
      <c r="F37" s="186">
        <v>27245</v>
      </c>
      <c r="G37" s="186">
        <v>26888</v>
      </c>
      <c r="H37" s="2137">
        <v>8.3178673865361902E-2</v>
      </c>
      <c r="I37" s="2136">
        <v>0.67137756620053557</v>
      </c>
      <c r="J37" s="2137">
        <v>7.5709629065645156E-2</v>
      </c>
      <c r="K37" s="2136">
        <v>0.67578486971348095</v>
      </c>
      <c r="L37"/>
      <c r="M37"/>
    </row>
    <row r="38" spans="1:13" ht="13.5" customHeight="1" thickBot="1" x14ac:dyDescent="0.35">
      <c r="A38" s="198" t="s">
        <v>98</v>
      </c>
      <c r="B38" s="186">
        <v>9390</v>
      </c>
      <c r="C38" s="186">
        <v>9114</v>
      </c>
      <c r="D38" s="186">
        <v>9114</v>
      </c>
      <c r="E38" s="186">
        <v>9085</v>
      </c>
      <c r="F38" s="186">
        <v>9224</v>
      </c>
      <c r="G38" s="186">
        <v>9344</v>
      </c>
      <c r="H38" s="225">
        <v>3.0283080974325215E-2</v>
      </c>
      <c r="I38" s="224">
        <v>4.9229452054794518E-3</v>
      </c>
      <c r="J38" s="225">
        <v>3.0283080974325305E-2</v>
      </c>
      <c r="K38" s="224">
        <v>4.9229452054795342E-3</v>
      </c>
      <c r="L38"/>
      <c r="M38"/>
    </row>
    <row r="39" spans="1:13" ht="13.5" customHeight="1" thickBot="1" x14ac:dyDescent="0.35">
      <c r="A39" s="2135"/>
      <c r="B39" s="2135"/>
      <c r="C39" s="2135"/>
      <c r="D39" s="2135"/>
      <c r="E39" s="2135"/>
      <c r="F39" s="2135"/>
      <c r="G39" s="186"/>
      <c r="H39" s="223"/>
      <c r="I39" s="223"/>
      <c r="J39" s="190"/>
      <c r="L39"/>
      <c r="M39"/>
    </row>
    <row r="40" spans="1:13" ht="13.5" customHeight="1" x14ac:dyDescent="0.3">
      <c r="A40" s="206" t="s">
        <v>370</v>
      </c>
      <c r="B40" s="206"/>
      <c r="C40" s="206"/>
      <c r="D40" s="206"/>
      <c r="E40" s="206"/>
      <c r="F40" s="206"/>
      <c r="G40" s="222"/>
      <c r="H40" s="220" t="s">
        <v>369</v>
      </c>
      <c r="I40" s="221"/>
      <c r="J40" s="220" t="s">
        <v>368</v>
      </c>
      <c r="K40" s="219"/>
      <c r="L40"/>
      <c r="M40"/>
    </row>
    <row r="41" spans="1:13" ht="13.5" customHeight="1" thickBot="1" x14ac:dyDescent="0.35">
      <c r="H41" s="2133"/>
      <c r="I41" s="2134"/>
      <c r="J41" s="2133"/>
      <c r="K41" s="2132"/>
      <c r="L41"/>
      <c r="M41"/>
    </row>
    <row r="42" spans="1:13" ht="13.5" customHeight="1" thickBot="1" x14ac:dyDescent="0.35">
      <c r="A42" s="218" t="s">
        <v>367</v>
      </c>
      <c r="B42" s="202" t="s">
        <v>1243</v>
      </c>
      <c r="C42" s="202" t="s">
        <v>1123</v>
      </c>
      <c r="D42" s="202" t="s">
        <v>1123</v>
      </c>
      <c r="E42" s="202" t="s">
        <v>1032</v>
      </c>
      <c r="F42" s="202" t="s">
        <v>990</v>
      </c>
      <c r="G42" s="202" t="s">
        <v>905</v>
      </c>
      <c r="H42" s="217" t="s">
        <v>1267</v>
      </c>
      <c r="I42" s="1416" t="s">
        <v>1266</v>
      </c>
      <c r="J42" s="217" t="s">
        <v>1267</v>
      </c>
      <c r="K42" s="1416" t="s">
        <v>1266</v>
      </c>
      <c r="L42"/>
      <c r="M42"/>
    </row>
    <row r="43" spans="1:13" ht="13.5" customHeight="1" x14ac:dyDescent="0.3">
      <c r="A43" s="216" t="s">
        <v>94</v>
      </c>
      <c r="B43" s="244">
        <v>1.1000000000000001</v>
      </c>
      <c r="C43" s="244">
        <v>1</v>
      </c>
      <c r="D43" s="244">
        <v>1</v>
      </c>
      <c r="E43" s="244">
        <v>1</v>
      </c>
      <c r="F43" s="244">
        <v>0.9</v>
      </c>
      <c r="G43" s="244">
        <v>1</v>
      </c>
      <c r="H43" s="1761">
        <v>0.10000000000000009</v>
      </c>
      <c r="I43" s="296">
        <v>0.10000000000000009</v>
      </c>
      <c r="J43" s="1761">
        <v>0.10000000000000009</v>
      </c>
      <c r="K43" s="296">
        <v>0.10000000000000009</v>
      </c>
      <c r="L43"/>
      <c r="M43"/>
    </row>
    <row r="44" spans="1:13" ht="13.5" customHeight="1" x14ac:dyDescent="0.3">
      <c r="A44" s="216" t="s">
        <v>366</v>
      </c>
      <c r="B44" s="244">
        <v>129.5</v>
      </c>
      <c r="C44" s="244">
        <v>125</v>
      </c>
      <c r="D44" s="244">
        <v>125</v>
      </c>
      <c r="E44" s="244">
        <v>125.29999999999998</v>
      </c>
      <c r="F44" s="244">
        <v>124.19999999999999</v>
      </c>
      <c r="G44" s="244">
        <v>123.39999999999999</v>
      </c>
      <c r="H44" s="263">
        <v>3.5999999999999997E-2</v>
      </c>
      <c r="I44" s="262">
        <v>4.9432739059967659E-2</v>
      </c>
      <c r="J44" s="263">
        <v>3.4976152623211521E-2</v>
      </c>
      <c r="K44" s="262">
        <v>5.3398058252427161E-2</v>
      </c>
      <c r="L44"/>
      <c r="M44"/>
    </row>
    <row r="45" spans="1:13" ht="13.5" customHeight="1" thickBot="1" x14ac:dyDescent="0.35">
      <c r="A45" s="215" t="s">
        <v>92</v>
      </c>
      <c r="B45" s="241">
        <v>21.6</v>
      </c>
      <c r="C45" s="241">
        <v>20.5</v>
      </c>
      <c r="D45" s="241">
        <v>20.5</v>
      </c>
      <c r="E45" s="241">
        <v>20.9</v>
      </c>
      <c r="F45" s="241">
        <v>21.1</v>
      </c>
      <c r="G45" s="241">
        <v>21.2</v>
      </c>
      <c r="H45" s="263">
        <v>5.3658536585365922E-2</v>
      </c>
      <c r="I45" s="262">
        <v>1.8867924528301987E-2</v>
      </c>
      <c r="J45" s="263">
        <v>5.3398058252427161E-2</v>
      </c>
      <c r="K45" s="262">
        <v>2.3584905660377409E-2</v>
      </c>
      <c r="L45"/>
      <c r="M45"/>
    </row>
    <row r="46" spans="1:13" ht="13.5" customHeight="1" x14ac:dyDescent="0.3">
      <c r="A46" s="194" t="s">
        <v>91</v>
      </c>
      <c r="B46" s="238">
        <v>152.19999999999999</v>
      </c>
      <c r="C46" s="238">
        <v>146.5</v>
      </c>
      <c r="D46" s="238">
        <v>146.5</v>
      </c>
      <c r="E46" s="238">
        <v>147.19999999999999</v>
      </c>
      <c r="F46" s="238">
        <v>146.19999999999999</v>
      </c>
      <c r="G46" s="238">
        <v>145.6</v>
      </c>
      <c r="H46" s="312">
        <v>3.8907849829351457E-2</v>
      </c>
      <c r="I46" s="311">
        <v>4.5329670329670294E-2</v>
      </c>
      <c r="J46" s="312">
        <v>3.7991858887381325E-2</v>
      </c>
      <c r="K46" s="311">
        <v>4.9382716049382713E-2</v>
      </c>
      <c r="L46"/>
      <c r="M46"/>
    </row>
    <row r="47" spans="1:13" ht="13.5" customHeight="1" x14ac:dyDescent="0.3">
      <c r="A47" s="211"/>
      <c r="B47" s="247"/>
      <c r="C47" s="247"/>
      <c r="D47" s="247"/>
      <c r="E47" s="247"/>
      <c r="F47" s="247"/>
      <c r="G47" s="247"/>
      <c r="H47" s="246"/>
      <c r="I47" s="245"/>
      <c r="J47" s="246"/>
      <c r="K47" s="245"/>
      <c r="L47"/>
      <c r="M47"/>
    </row>
    <row r="48" spans="1:13" ht="13.5" customHeight="1" x14ac:dyDescent="0.3">
      <c r="A48" s="198" t="s">
        <v>90</v>
      </c>
      <c r="B48" s="244">
        <v>1.8</v>
      </c>
      <c r="C48" s="244">
        <v>1.8</v>
      </c>
      <c r="D48" s="244">
        <v>1.8</v>
      </c>
      <c r="E48" s="244">
        <v>1.8</v>
      </c>
      <c r="F48" s="244">
        <v>2.4</v>
      </c>
      <c r="G48" s="244">
        <v>2.4</v>
      </c>
      <c r="H48" s="243">
        <v>0</v>
      </c>
      <c r="I48" s="242">
        <v>-0.24999999999999994</v>
      </c>
      <c r="J48" s="243">
        <v>0</v>
      </c>
      <c r="K48" s="242">
        <v>-0.25</v>
      </c>
      <c r="L48"/>
      <c r="M48"/>
    </row>
    <row r="49" spans="1:13" ht="13.5" customHeight="1" thickBot="1" x14ac:dyDescent="0.35">
      <c r="A49" s="209" t="s">
        <v>89</v>
      </c>
      <c r="B49" s="241">
        <v>76.7</v>
      </c>
      <c r="C49" s="241">
        <v>74.3</v>
      </c>
      <c r="D49" s="241">
        <v>74.3</v>
      </c>
      <c r="E49" s="241">
        <v>74.900000000000006</v>
      </c>
      <c r="F49" s="241">
        <v>74.899999999999991</v>
      </c>
      <c r="G49" s="241">
        <v>73.3</v>
      </c>
      <c r="H49" s="240">
        <v>3.2301480484522284E-2</v>
      </c>
      <c r="I49" s="239">
        <v>4.6384720327421636E-2</v>
      </c>
      <c r="J49" s="240">
        <v>3.4899328859060441E-2</v>
      </c>
      <c r="K49" s="239">
        <v>5.040871934604918E-2</v>
      </c>
      <c r="L49"/>
      <c r="M49"/>
    </row>
    <row r="50" spans="1:13" ht="13.5" customHeight="1" thickBot="1" x14ac:dyDescent="0.35">
      <c r="A50" s="194" t="s">
        <v>87</v>
      </c>
      <c r="B50" s="238">
        <v>78.5</v>
      </c>
      <c r="C50" s="238">
        <v>76.099999999999994</v>
      </c>
      <c r="D50" s="238">
        <v>76.099999999999994</v>
      </c>
      <c r="E50" s="238">
        <v>76.7</v>
      </c>
      <c r="F50" s="238">
        <v>77.3</v>
      </c>
      <c r="G50" s="238">
        <v>75.7</v>
      </c>
      <c r="H50" s="237">
        <v>3.1537450722733326E-2</v>
      </c>
      <c r="I50" s="236">
        <v>3.6988110964332854E-2</v>
      </c>
      <c r="J50" s="237">
        <v>3.4076015727392051E-2</v>
      </c>
      <c r="K50" s="236">
        <v>4.0897097625330003E-2</v>
      </c>
      <c r="L50"/>
      <c r="M50"/>
    </row>
    <row r="51" spans="1:13" ht="13.5" customHeight="1" x14ac:dyDescent="0.15">
      <c r="L51" s="176"/>
    </row>
    <row r="52" spans="1:13" ht="13.5" customHeight="1" x14ac:dyDescent="0.15">
      <c r="L52" s="176"/>
    </row>
    <row r="53" spans="1:13" ht="13.5" customHeight="1" x14ac:dyDescent="0.15">
      <c r="A53" s="206" t="s">
        <v>365</v>
      </c>
      <c r="B53" s="206"/>
      <c r="C53" s="206"/>
      <c r="D53" s="206"/>
      <c r="E53" s="206"/>
      <c r="F53" s="206"/>
      <c r="L53" s="176"/>
    </row>
    <row r="54" spans="1:13" ht="13.5" customHeight="1" x14ac:dyDescent="0.15">
      <c r="A54" s="205" t="s">
        <v>1237</v>
      </c>
      <c r="B54" s="205"/>
      <c r="C54" s="205"/>
      <c r="D54" s="205"/>
      <c r="E54" s="205"/>
      <c r="F54" s="205"/>
      <c r="K54" s="176"/>
    </row>
    <row r="55" spans="1:13" ht="13.5" customHeight="1" thickBot="1" x14ac:dyDescent="0.2">
      <c r="I55" s="174"/>
      <c r="J55" s="176"/>
    </row>
    <row r="56" spans="1:13" ht="13.5" customHeight="1" thickBot="1" x14ac:dyDescent="0.2">
      <c r="A56" s="204" t="s">
        <v>176</v>
      </c>
      <c r="B56" s="202" t="s">
        <v>364</v>
      </c>
      <c r="C56" s="202" t="s">
        <v>363</v>
      </c>
      <c r="D56" s="202" t="s">
        <v>362</v>
      </c>
      <c r="E56" s="203" t="s">
        <v>361</v>
      </c>
      <c r="F56" s="202" t="s">
        <v>3</v>
      </c>
      <c r="G56" s="202"/>
      <c r="H56" s="174"/>
      <c r="I56" s="174"/>
    </row>
    <row r="57" spans="1:13" ht="13.5" customHeight="1" x14ac:dyDescent="0.15">
      <c r="A57" s="198" t="s">
        <v>303</v>
      </c>
      <c r="B57" s="197">
        <v>140</v>
      </c>
      <c r="C57" s="197">
        <v>102</v>
      </c>
      <c r="D57" s="201">
        <v>104</v>
      </c>
      <c r="E57" s="201">
        <v>172</v>
      </c>
      <c r="F57" s="201">
        <v>-1</v>
      </c>
      <c r="G57" s="186"/>
      <c r="H57" s="174"/>
      <c r="I57" s="174"/>
    </row>
    <row r="58" spans="1:13" ht="13.5" customHeight="1" x14ac:dyDescent="0.15">
      <c r="A58" s="198" t="s">
        <v>163</v>
      </c>
      <c r="B58" s="197">
        <v>51</v>
      </c>
      <c r="C58" s="197">
        <v>40</v>
      </c>
      <c r="D58" s="196">
        <v>16</v>
      </c>
      <c r="E58" s="196">
        <v>58</v>
      </c>
      <c r="F58" s="196">
        <v>-2</v>
      </c>
      <c r="G58" s="186"/>
      <c r="H58" s="174"/>
      <c r="I58" s="174"/>
    </row>
    <row r="59" spans="1:13" ht="13.5" customHeight="1" x14ac:dyDescent="0.15">
      <c r="A59" s="198" t="s">
        <v>300</v>
      </c>
      <c r="B59" s="197">
        <v>54</v>
      </c>
      <c r="C59" s="197">
        <v>4</v>
      </c>
      <c r="D59" s="196">
        <v>7</v>
      </c>
      <c r="E59" s="196">
        <v>4</v>
      </c>
      <c r="F59" s="196">
        <v>3</v>
      </c>
      <c r="G59" s="186"/>
      <c r="H59" s="174"/>
      <c r="I59" s="174"/>
    </row>
    <row r="60" spans="1:13" ht="13.5" customHeight="1" x14ac:dyDescent="0.15">
      <c r="A60" s="198" t="s">
        <v>359</v>
      </c>
      <c r="B60" s="197">
        <v>0</v>
      </c>
      <c r="C60" s="197">
        <v>0</v>
      </c>
      <c r="D60" s="196">
        <v>0</v>
      </c>
      <c r="E60" s="196">
        <v>0</v>
      </c>
      <c r="F60" s="196">
        <v>1</v>
      </c>
      <c r="G60" s="186"/>
      <c r="H60" s="174"/>
      <c r="I60" s="174"/>
    </row>
    <row r="61" spans="1:13" ht="13.5" customHeight="1" x14ac:dyDescent="0.15">
      <c r="A61" s="194" t="s">
        <v>297</v>
      </c>
      <c r="B61" s="193">
        <v>245</v>
      </c>
      <c r="C61" s="193">
        <v>146</v>
      </c>
      <c r="D61" s="200">
        <v>127</v>
      </c>
      <c r="E61" s="200">
        <v>234</v>
      </c>
      <c r="F61" s="200">
        <v>1</v>
      </c>
      <c r="G61" s="186"/>
      <c r="H61" s="174"/>
      <c r="I61" s="174"/>
    </row>
    <row r="62" spans="1:13" ht="13.5" customHeight="1" x14ac:dyDescent="0.15">
      <c r="A62" s="194" t="s">
        <v>288</v>
      </c>
      <c r="B62" s="193">
        <v>-135</v>
      </c>
      <c r="C62" s="193">
        <v>-123</v>
      </c>
      <c r="D62" s="192">
        <v>-85</v>
      </c>
      <c r="E62" s="192">
        <v>-156</v>
      </c>
      <c r="F62" s="192">
        <v>-1</v>
      </c>
      <c r="G62" s="186"/>
      <c r="H62" s="174"/>
      <c r="I62" s="174"/>
    </row>
    <row r="63" spans="1:13" ht="13.5" customHeight="1" x14ac:dyDescent="0.15">
      <c r="A63" s="194" t="s">
        <v>287</v>
      </c>
      <c r="B63" s="193">
        <v>110</v>
      </c>
      <c r="C63" s="193">
        <v>23</v>
      </c>
      <c r="D63" s="192">
        <v>42</v>
      </c>
      <c r="E63" s="192">
        <v>78</v>
      </c>
      <c r="F63" s="192">
        <v>0</v>
      </c>
      <c r="G63" s="186"/>
      <c r="H63" s="174"/>
      <c r="I63" s="174"/>
    </row>
    <row r="64" spans="1:13" ht="13.5" customHeight="1" x14ac:dyDescent="0.15">
      <c r="A64" s="198" t="s">
        <v>111</v>
      </c>
      <c r="B64" s="197">
        <v>3</v>
      </c>
      <c r="C64" s="197">
        <v>-31</v>
      </c>
      <c r="D64" s="196">
        <v>-10</v>
      </c>
      <c r="E64" s="196">
        <v>-12</v>
      </c>
      <c r="F64" s="196">
        <v>-1</v>
      </c>
      <c r="G64" s="186"/>
      <c r="H64" s="174"/>
      <c r="I64" s="174"/>
    </row>
    <row r="65" spans="1:13" ht="13.5" customHeight="1" x14ac:dyDescent="0.15">
      <c r="A65" s="194" t="s">
        <v>108</v>
      </c>
      <c r="B65" s="193">
        <v>113</v>
      </c>
      <c r="C65" s="193">
        <v>-8</v>
      </c>
      <c r="D65" s="192">
        <v>32</v>
      </c>
      <c r="E65" s="192">
        <v>66</v>
      </c>
      <c r="F65" s="192">
        <v>-1</v>
      </c>
      <c r="G65" s="186"/>
      <c r="H65" s="174"/>
      <c r="I65" s="174"/>
    </row>
    <row r="66" spans="1:13" ht="13.5" customHeight="1" x14ac:dyDescent="0.15">
      <c r="A66" s="2130"/>
      <c r="B66" s="189"/>
      <c r="C66" s="189"/>
      <c r="D66" s="189"/>
      <c r="E66" s="189"/>
      <c r="F66" s="188"/>
      <c r="G66" s="188"/>
      <c r="H66" s="179"/>
      <c r="I66" s="179"/>
    </row>
    <row r="67" spans="1:13" ht="13.5" customHeight="1" x14ac:dyDescent="0.15">
      <c r="A67" s="2130" t="s">
        <v>358</v>
      </c>
      <c r="B67" s="186">
        <v>1977</v>
      </c>
      <c r="C67" s="186">
        <v>2178</v>
      </c>
      <c r="D67" s="186">
        <v>965</v>
      </c>
      <c r="E67" s="186">
        <v>1923</v>
      </c>
      <c r="F67" s="186">
        <v>2347</v>
      </c>
      <c r="G67" s="186"/>
      <c r="H67" s="179"/>
      <c r="I67" s="179"/>
    </row>
    <row r="68" spans="1:13" ht="13.5" customHeight="1" x14ac:dyDescent="0.15">
      <c r="H68" s="178"/>
      <c r="I68" s="178"/>
      <c r="J68" s="179"/>
      <c r="K68" s="179"/>
      <c r="L68" s="179"/>
      <c r="M68" s="179"/>
    </row>
    <row r="69" spans="1:13" ht="13.5" customHeight="1" x14ac:dyDescent="0.3">
      <c r="H69" s="180"/>
      <c r="I69" s="180"/>
      <c r="J69" s="182"/>
      <c r="K69" s="185"/>
      <c r="L69" s="179"/>
      <c r="M69" s="179"/>
    </row>
    <row r="70" spans="1:13" ht="13.5" customHeight="1" x14ac:dyDescent="0.3">
      <c r="H70" s="180"/>
      <c r="I70" s="180"/>
      <c r="J70" s="182"/>
      <c r="K70" s="185"/>
      <c r="L70" s="179"/>
      <c r="M70" s="179"/>
    </row>
    <row r="71" spans="1:13" ht="13.5" customHeight="1" x14ac:dyDescent="0.3">
      <c r="H71" s="180"/>
      <c r="I71" s="180"/>
      <c r="J71" s="184"/>
      <c r="K71" s="183"/>
      <c r="L71" s="179"/>
      <c r="M71" s="179"/>
    </row>
    <row r="72" spans="1:13" ht="13.5" customHeight="1" x14ac:dyDescent="0.3">
      <c r="H72" s="180"/>
      <c r="I72" s="180"/>
      <c r="J72" s="184"/>
      <c r="K72" s="183"/>
      <c r="L72" s="179"/>
      <c r="M72" s="179"/>
    </row>
    <row r="73" spans="1:13" ht="13.5" customHeight="1" x14ac:dyDescent="0.3">
      <c r="H73" s="180"/>
      <c r="I73" s="180"/>
      <c r="J73" s="184"/>
      <c r="K73" s="183"/>
      <c r="L73" s="179"/>
      <c r="M73" s="179"/>
    </row>
    <row r="74" spans="1:13" ht="13.5" customHeight="1" x14ac:dyDescent="0.3">
      <c r="H74" s="180"/>
      <c r="I74" s="180"/>
      <c r="J74" s="182"/>
      <c r="K74" s="181"/>
      <c r="L74" s="179"/>
      <c r="M74" s="179"/>
    </row>
    <row r="75" spans="1:13" ht="13.5" customHeight="1" x14ac:dyDescent="0.3">
      <c r="H75" s="180"/>
      <c r="I75" s="180"/>
      <c r="J75" s="182"/>
      <c r="K75" s="181"/>
      <c r="L75" s="179"/>
      <c r="M75" s="179"/>
    </row>
    <row r="76" spans="1:13" ht="13.5" customHeight="1" x14ac:dyDescent="0.3">
      <c r="H76" s="180"/>
      <c r="I76" s="180"/>
      <c r="J76" s="182"/>
      <c r="K76" s="181"/>
      <c r="L76" s="179"/>
      <c r="M76" s="179"/>
    </row>
    <row r="77" spans="1:13" ht="13.8" x14ac:dyDescent="0.3">
      <c r="H77" s="180"/>
      <c r="I77" s="180"/>
      <c r="J77" s="182"/>
      <c r="K77" s="181"/>
      <c r="L77" s="179"/>
    </row>
    <row r="78" spans="1:13" ht="13.8" x14ac:dyDescent="0.3">
      <c r="H78" s="180"/>
      <c r="I78" s="180"/>
      <c r="J78" s="182"/>
      <c r="K78" s="181"/>
      <c r="L78" s="179"/>
    </row>
    <row r="79" spans="1:13" x14ac:dyDescent="0.15">
      <c r="H79" s="180"/>
      <c r="I79" s="180"/>
      <c r="J79" s="179"/>
      <c r="K79" s="179"/>
      <c r="L79" s="176"/>
    </row>
    <row r="80" spans="1:13" x14ac:dyDescent="0.15">
      <c r="H80" s="180"/>
      <c r="I80" s="180"/>
      <c r="J80" s="179"/>
      <c r="K80" s="179"/>
      <c r="L80" s="176"/>
    </row>
    <row r="81" spans="1:12" x14ac:dyDescent="0.15">
      <c r="A81" s="179"/>
      <c r="B81" s="179"/>
      <c r="C81" s="179"/>
      <c r="D81" s="179"/>
      <c r="E81" s="179"/>
      <c r="F81" s="179"/>
      <c r="G81" s="180"/>
      <c r="H81" s="180"/>
      <c r="I81" s="180"/>
      <c r="J81" s="179"/>
      <c r="K81" s="179"/>
      <c r="L81" s="176"/>
    </row>
    <row r="82" spans="1:12" x14ac:dyDescent="0.15">
      <c r="A82" s="179"/>
      <c r="B82" s="179"/>
      <c r="C82" s="179"/>
      <c r="D82" s="179"/>
      <c r="E82" s="179"/>
      <c r="F82" s="179"/>
      <c r="G82" s="180"/>
      <c r="H82" s="180"/>
      <c r="I82" s="180"/>
      <c r="J82" s="179"/>
      <c r="K82" s="179"/>
      <c r="L82" s="176"/>
    </row>
    <row r="83" spans="1:12" x14ac:dyDescent="0.15">
      <c r="A83" s="179"/>
      <c r="B83" s="179"/>
      <c r="C83" s="179"/>
      <c r="D83" s="179"/>
      <c r="E83" s="179"/>
      <c r="F83" s="179"/>
      <c r="G83" s="180"/>
      <c r="H83" s="180"/>
      <c r="I83" s="180"/>
      <c r="J83" s="179"/>
      <c r="K83" s="179"/>
      <c r="L83" s="176"/>
    </row>
    <row r="84" spans="1:12" x14ac:dyDescent="0.15">
      <c r="A84" s="179"/>
      <c r="B84" s="179"/>
      <c r="C84" s="179"/>
      <c r="D84" s="179"/>
      <c r="E84" s="179"/>
      <c r="F84" s="179"/>
      <c r="G84" s="180"/>
      <c r="H84" s="180"/>
      <c r="I84" s="180"/>
      <c r="J84" s="179"/>
      <c r="K84" s="179"/>
      <c r="L84" s="176"/>
    </row>
    <row r="85" spans="1:12" x14ac:dyDescent="0.15">
      <c r="A85" s="179"/>
      <c r="B85" s="179"/>
      <c r="C85" s="179"/>
      <c r="D85" s="179"/>
      <c r="E85" s="179"/>
      <c r="F85" s="179"/>
      <c r="G85" s="180"/>
      <c r="H85" s="180"/>
      <c r="I85" s="180"/>
      <c r="J85" s="179"/>
      <c r="K85" s="179"/>
      <c r="L85" s="176"/>
    </row>
    <row r="86" spans="1:12" x14ac:dyDescent="0.15">
      <c r="A86" s="179"/>
      <c r="B86" s="179"/>
      <c r="C86" s="179"/>
      <c r="D86" s="179"/>
      <c r="E86" s="179"/>
      <c r="F86" s="179"/>
      <c r="G86" s="180"/>
      <c r="H86" s="180"/>
      <c r="I86" s="180"/>
      <c r="J86" s="179"/>
      <c r="K86" s="179"/>
      <c r="L86" s="176"/>
    </row>
    <row r="87" spans="1:12" x14ac:dyDescent="0.15">
      <c r="A87" s="179"/>
      <c r="B87" s="179"/>
      <c r="C87" s="179"/>
      <c r="D87" s="179"/>
      <c r="E87" s="179"/>
      <c r="F87" s="179"/>
      <c r="G87" s="180"/>
      <c r="H87" s="180"/>
      <c r="I87" s="180"/>
      <c r="J87" s="179"/>
      <c r="K87" s="179"/>
      <c r="L87" s="176"/>
    </row>
    <row r="88" spans="1:12" x14ac:dyDescent="0.15">
      <c r="A88" s="177"/>
      <c r="B88" s="177"/>
      <c r="C88" s="177"/>
      <c r="D88" s="177"/>
      <c r="E88" s="177"/>
      <c r="F88" s="177"/>
      <c r="G88" s="178"/>
      <c r="H88" s="178"/>
      <c r="I88" s="178"/>
      <c r="J88" s="177"/>
      <c r="K88" s="177"/>
      <c r="L88" s="176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&amp;C&amp;"Calibri,Regular"&amp;7&amp;K000000Fact book - Q1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42996-AD46-4B36-B876-316FABE71AED}">
  <sheetPr>
    <tabColor theme="7" tint="0.59999389629810485"/>
  </sheetPr>
  <dimension ref="A1:T71"/>
  <sheetViews>
    <sheetView view="pageLayout" topLeftCell="A59" zoomScaleNormal="100" zoomScaleSheetLayoutView="100" workbookViewId="0">
      <selection activeCell="I65" sqref="I65"/>
    </sheetView>
  </sheetViews>
  <sheetFormatPr defaultColWidth="9.109375" defaultRowHeight="13.5" customHeight="1" x14ac:dyDescent="0.15"/>
  <cols>
    <col min="1" max="1" width="30" style="174" customWidth="1"/>
    <col min="2" max="5" width="8" style="174" customWidth="1"/>
    <col min="6" max="6" width="8" style="175" customWidth="1"/>
    <col min="7" max="7" width="8.88671875" style="174" customWidth="1"/>
    <col min="8" max="8" width="9" style="174" customWidth="1"/>
    <col min="9" max="16384" width="9.109375" style="174"/>
  </cols>
  <sheetData>
    <row r="1" spans="1:10" ht="13.5" customHeight="1" x14ac:dyDescent="0.15">
      <c r="A1" s="206" t="s">
        <v>381</v>
      </c>
      <c r="B1" s="206"/>
      <c r="C1" s="206"/>
      <c r="D1" s="206"/>
      <c r="E1" s="206"/>
      <c r="F1" s="257"/>
      <c r="G1" s="275"/>
      <c r="H1" s="275"/>
    </row>
    <row r="2" spans="1:10" s="232" customFormat="1" ht="13.5" customHeight="1" thickBot="1" x14ac:dyDescent="0.35">
      <c r="F2" s="229"/>
    </row>
    <row r="3" spans="1:10" ht="13.5" customHeight="1" x14ac:dyDescent="0.15">
      <c r="A3" s="258" t="s">
        <v>380</v>
      </c>
      <c r="B3" s="258"/>
      <c r="C3" s="258"/>
      <c r="D3" s="258"/>
      <c r="E3" s="258"/>
      <c r="F3" s="276"/>
      <c r="G3" s="1696" t="s">
        <v>369</v>
      </c>
      <c r="H3" s="256"/>
    </row>
    <row r="4" spans="1:10" ht="13.5" customHeight="1" thickBot="1" x14ac:dyDescent="0.2">
      <c r="G4" s="255"/>
      <c r="H4" s="274"/>
    </row>
    <row r="5" spans="1:10" ht="13.5" customHeight="1" thickBot="1" x14ac:dyDescent="0.25">
      <c r="A5" s="253" t="s">
        <v>176</v>
      </c>
      <c r="B5" s="202" t="s">
        <v>1243</v>
      </c>
      <c r="C5" s="202" t="s">
        <v>1123</v>
      </c>
      <c r="D5" s="202" t="s">
        <v>1032</v>
      </c>
      <c r="E5" s="202" t="s">
        <v>990</v>
      </c>
      <c r="F5" s="202" t="s">
        <v>905</v>
      </c>
      <c r="G5" s="217" t="s">
        <v>1267</v>
      </c>
      <c r="H5" s="1416" t="s">
        <v>1266</v>
      </c>
    </row>
    <row r="6" spans="1:10" ht="13.5" customHeight="1" x14ac:dyDescent="0.3">
      <c r="A6" s="261" t="s">
        <v>303</v>
      </c>
      <c r="B6" s="197">
        <v>140</v>
      </c>
      <c r="C6" s="197">
        <v>148</v>
      </c>
      <c r="D6" s="197">
        <v>143</v>
      </c>
      <c r="E6" s="197">
        <v>143</v>
      </c>
      <c r="F6" s="197">
        <v>140</v>
      </c>
      <c r="G6" s="263">
        <v>-5.4054054054054057E-2</v>
      </c>
      <c r="H6" s="262">
        <v>0</v>
      </c>
      <c r="I6"/>
      <c r="J6"/>
    </row>
    <row r="7" spans="1:10" ht="13.5" customHeight="1" x14ac:dyDescent="0.3">
      <c r="A7" s="261" t="s">
        <v>163</v>
      </c>
      <c r="B7" s="197">
        <v>51</v>
      </c>
      <c r="C7" s="197">
        <v>48</v>
      </c>
      <c r="D7" s="197">
        <v>51</v>
      </c>
      <c r="E7" s="197">
        <v>50</v>
      </c>
      <c r="F7" s="197">
        <v>57</v>
      </c>
      <c r="G7" s="263">
        <v>6.25E-2</v>
      </c>
      <c r="H7" s="262">
        <v>-0.10526315789473684</v>
      </c>
      <c r="I7"/>
      <c r="J7"/>
    </row>
    <row r="8" spans="1:10" ht="13.5" customHeight="1" x14ac:dyDescent="0.3">
      <c r="A8" s="261" t="s">
        <v>300</v>
      </c>
      <c r="B8" s="197">
        <v>54</v>
      </c>
      <c r="C8" s="197">
        <v>15</v>
      </c>
      <c r="D8" s="197">
        <v>15</v>
      </c>
      <c r="E8" s="197">
        <v>0</v>
      </c>
      <c r="F8" s="197">
        <v>80</v>
      </c>
      <c r="G8" s="263"/>
      <c r="H8" s="262"/>
      <c r="I8"/>
      <c r="J8"/>
    </row>
    <row r="9" spans="1:10" ht="13.5" customHeight="1" x14ac:dyDescent="0.3">
      <c r="A9" s="261" t="s">
        <v>359</v>
      </c>
      <c r="B9" s="197">
        <v>0</v>
      </c>
      <c r="C9" s="197">
        <v>-2</v>
      </c>
      <c r="D9" s="197">
        <v>0</v>
      </c>
      <c r="E9" s="197">
        <v>0</v>
      </c>
      <c r="F9" s="197">
        <v>-1</v>
      </c>
      <c r="G9" s="273"/>
      <c r="H9" s="272"/>
      <c r="I9"/>
      <c r="J9"/>
    </row>
    <row r="10" spans="1:10" ht="13.5" customHeight="1" x14ac:dyDescent="0.3">
      <c r="A10" s="271" t="s">
        <v>297</v>
      </c>
      <c r="B10" s="193">
        <v>245</v>
      </c>
      <c r="C10" s="193">
        <v>209</v>
      </c>
      <c r="D10" s="193">
        <v>209</v>
      </c>
      <c r="E10" s="193">
        <v>193</v>
      </c>
      <c r="F10" s="193">
        <v>276</v>
      </c>
      <c r="G10" s="270">
        <v>0.17224880382775121</v>
      </c>
      <c r="H10" s="269">
        <v>-0.11231884057971014</v>
      </c>
      <c r="I10"/>
      <c r="J10"/>
    </row>
    <row r="11" spans="1:10" ht="13.5" customHeight="1" x14ac:dyDescent="0.3">
      <c r="A11" s="271" t="s">
        <v>288</v>
      </c>
      <c r="B11" s="193">
        <v>-135</v>
      </c>
      <c r="C11" s="193">
        <v>-145</v>
      </c>
      <c r="D11" s="193">
        <v>-146</v>
      </c>
      <c r="E11" s="193">
        <v>-147</v>
      </c>
      <c r="F11" s="193">
        <v>-144</v>
      </c>
      <c r="G11" s="270">
        <v>-6.8965517241379309E-2</v>
      </c>
      <c r="H11" s="269">
        <v>-6.25E-2</v>
      </c>
      <c r="I11"/>
      <c r="J11"/>
    </row>
    <row r="12" spans="1:10" ht="13.5" customHeight="1" x14ac:dyDescent="0.3">
      <c r="A12" s="271" t="s">
        <v>287</v>
      </c>
      <c r="B12" s="193">
        <v>110</v>
      </c>
      <c r="C12" s="193">
        <v>64</v>
      </c>
      <c r="D12" s="193">
        <v>63</v>
      </c>
      <c r="E12" s="193">
        <v>46</v>
      </c>
      <c r="F12" s="193">
        <v>132</v>
      </c>
      <c r="G12" s="270">
        <v>0.71875</v>
      </c>
      <c r="H12" s="269">
        <v>-0.16666666666666666</v>
      </c>
      <c r="I12"/>
      <c r="J12"/>
    </row>
    <row r="13" spans="1:10" ht="13.5" customHeight="1" x14ac:dyDescent="0.3">
      <c r="A13" s="261" t="s">
        <v>111</v>
      </c>
      <c r="B13" s="197">
        <v>3</v>
      </c>
      <c r="C13" s="197">
        <v>-5</v>
      </c>
      <c r="D13" s="197">
        <v>-4</v>
      </c>
      <c r="E13" s="197">
        <v>-7</v>
      </c>
      <c r="F13" s="197">
        <v>-8</v>
      </c>
      <c r="G13" s="273"/>
      <c r="H13" s="272"/>
      <c r="I13"/>
      <c r="J13"/>
    </row>
    <row r="14" spans="1:10" ht="13.5" customHeight="1" x14ac:dyDescent="0.3">
      <c r="A14" s="271" t="s">
        <v>108</v>
      </c>
      <c r="B14" s="193">
        <v>113</v>
      </c>
      <c r="C14" s="193">
        <v>59</v>
      </c>
      <c r="D14" s="193">
        <v>59</v>
      </c>
      <c r="E14" s="193">
        <v>39</v>
      </c>
      <c r="F14" s="193">
        <v>124</v>
      </c>
      <c r="G14" s="301">
        <v>0.9152542372881356</v>
      </c>
      <c r="H14" s="299">
        <v>-8.8709677419354843E-2</v>
      </c>
      <c r="I14"/>
      <c r="J14"/>
    </row>
    <row r="15" spans="1:10" ht="13.5" customHeight="1" x14ac:dyDescent="0.3">
      <c r="A15" s="268"/>
      <c r="B15" s="197"/>
      <c r="C15" s="197"/>
      <c r="D15" s="197"/>
      <c r="E15" s="197"/>
      <c r="F15" s="197"/>
      <c r="G15" s="267"/>
      <c r="H15" s="266"/>
      <c r="I15"/>
      <c r="J15"/>
    </row>
    <row r="16" spans="1:10" ht="13.5" customHeight="1" x14ac:dyDescent="0.3">
      <c r="A16" s="261" t="s">
        <v>373</v>
      </c>
      <c r="B16" s="227">
        <v>55.1</v>
      </c>
      <c r="C16" s="227">
        <v>69.400000000000006</v>
      </c>
      <c r="D16" s="227">
        <v>69.900000000000006</v>
      </c>
      <c r="E16" s="227">
        <v>76.2</v>
      </c>
      <c r="F16" s="227">
        <v>52.2</v>
      </c>
      <c r="G16" s="265"/>
      <c r="H16" s="264"/>
      <c r="I16"/>
      <c r="J16"/>
    </row>
    <row r="17" spans="1:10" ht="13.5" customHeight="1" x14ac:dyDescent="0.3">
      <c r="A17" s="198" t="s">
        <v>372</v>
      </c>
      <c r="B17" s="227">
        <v>21.290891307906712</v>
      </c>
      <c r="C17" s="227">
        <v>11.916908802789997</v>
      </c>
      <c r="D17" s="227">
        <v>11.926509014209232</v>
      </c>
      <c r="E17" s="227">
        <v>7.9736701976297413</v>
      </c>
      <c r="F17" s="227">
        <v>25.203799667888738</v>
      </c>
      <c r="G17" s="265"/>
      <c r="H17" s="264"/>
      <c r="I17"/>
      <c r="J17"/>
    </row>
    <row r="18" spans="1:10" ht="13.5" customHeight="1" x14ac:dyDescent="0.3">
      <c r="A18" s="261" t="s">
        <v>102</v>
      </c>
      <c r="B18" s="186">
        <v>1651</v>
      </c>
      <c r="C18" s="186">
        <v>1479</v>
      </c>
      <c r="D18" s="186">
        <v>1497</v>
      </c>
      <c r="E18" s="186">
        <v>1503</v>
      </c>
      <c r="F18" s="186">
        <v>1502</v>
      </c>
      <c r="G18" s="263">
        <v>0.1162947937795808</v>
      </c>
      <c r="H18" s="262">
        <v>9.9201065246338219E-2</v>
      </c>
      <c r="I18"/>
      <c r="J18"/>
    </row>
    <row r="19" spans="1:10" ht="13.5" customHeight="1" x14ac:dyDescent="0.3">
      <c r="A19" s="198" t="s">
        <v>371</v>
      </c>
      <c r="B19" s="186">
        <v>9045</v>
      </c>
      <c r="C19" s="186">
        <v>8766</v>
      </c>
      <c r="D19" s="186">
        <v>7658</v>
      </c>
      <c r="E19" s="186">
        <v>7617</v>
      </c>
      <c r="F19" s="186">
        <v>7589</v>
      </c>
      <c r="G19" s="263">
        <v>3.1827515400410678E-2</v>
      </c>
      <c r="H19" s="262">
        <v>0.19185663460271446</v>
      </c>
      <c r="I19"/>
      <c r="J19"/>
    </row>
    <row r="20" spans="1:10" ht="13.5" customHeight="1" thickBot="1" x14ac:dyDescent="0.35">
      <c r="A20" s="261" t="s">
        <v>98</v>
      </c>
      <c r="B20" s="186">
        <v>1977</v>
      </c>
      <c r="C20" s="186">
        <v>2001</v>
      </c>
      <c r="D20" s="186">
        <v>2051</v>
      </c>
      <c r="E20" s="186">
        <v>2110</v>
      </c>
      <c r="F20" s="186">
        <v>2173</v>
      </c>
      <c r="G20" s="260">
        <v>-1.1994002998500749E-2</v>
      </c>
      <c r="H20" s="259">
        <v>-9.0197883110906582E-2</v>
      </c>
      <c r="I20"/>
      <c r="J20"/>
    </row>
    <row r="21" spans="1:10" ht="13.5" customHeight="1" x14ac:dyDescent="0.3">
      <c r="A21" s="261"/>
      <c r="B21" s="186"/>
      <c r="C21" s="186"/>
      <c r="D21" s="186"/>
      <c r="E21" s="186"/>
      <c r="F21" s="186"/>
      <c r="G21" s="2155"/>
      <c r="H21" s="2155"/>
      <c r="I21"/>
      <c r="J21"/>
    </row>
    <row r="22" spans="1:10" ht="13.5" customHeight="1" thickBot="1" x14ac:dyDescent="0.35">
      <c r="A22" s="2147"/>
      <c r="B22" s="175"/>
      <c r="C22" s="175"/>
      <c r="D22" s="175"/>
      <c r="E22" s="175"/>
      <c r="I22"/>
      <c r="J22"/>
    </row>
    <row r="23" spans="1:10" ht="13.5" customHeight="1" x14ac:dyDescent="0.3">
      <c r="A23" s="258" t="s">
        <v>379</v>
      </c>
      <c r="B23" s="257"/>
      <c r="C23" s="257"/>
      <c r="D23" s="257"/>
      <c r="E23" s="257"/>
      <c r="F23" s="257"/>
      <c r="G23" s="1696" t="s">
        <v>369</v>
      </c>
      <c r="H23" s="256"/>
      <c r="I23"/>
      <c r="J23"/>
    </row>
    <row r="24" spans="1:10" ht="13.5" customHeight="1" thickBot="1" x14ac:dyDescent="0.35">
      <c r="B24" s="175"/>
      <c r="C24" s="175"/>
      <c r="D24" s="175"/>
      <c r="E24" s="175"/>
      <c r="G24" s="255"/>
      <c r="H24" s="274"/>
      <c r="I24"/>
      <c r="J24"/>
    </row>
    <row r="25" spans="1:10" ht="13.5" customHeight="1" thickBot="1" x14ac:dyDescent="0.35">
      <c r="A25" s="253" t="s">
        <v>367</v>
      </c>
      <c r="B25" s="202" t="s">
        <v>1243</v>
      </c>
      <c r="C25" s="202" t="s">
        <v>1123</v>
      </c>
      <c r="D25" s="202" t="s">
        <v>1032</v>
      </c>
      <c r="E25" s="202" t="s">
        <v>990</v>
      </c>
      <c r="F25" s="202" t="s">
        <v>905</v>
      </c>
      <c r="G25" s="217" t="s">
        <v>1267</v>
      </c>
      <c r="H25" s="1416" t="s">
        <v>1266</v>
      </c>
      <c r="I25"/>
      <c r="J25"/>
    </row>
    <row r="26" spans="1:10" ht="13.5" customHeight="1" x14ac:dyDescent="0.3">
      <c r="A26" s="216" t="s">
        <v>94</v>
      </c>
      <c r="B26" s="2616">
        <v>0.2</v>
      </c>
      <c r="C26" s="2616">
        <v>0.2</v>
      </c>
      <c r="D26" s="2616">
        <v>0.2</v>
      </c>
      <c r="E26" s="2616">
        <v>0.2</v>
      </c>
      <c r="F26" s="2616">
        <v>0.2</v>
      </c>
      <c r="G26" s="263">
        <v>0</v>
      </c>
      <c r="H26" s="262">
        <v>0</v>
      </c>
      <c r="I26"/>
      <c r="J26"/>
    </row>
    <row r="27" spans="1:10" ht="13.5" customHeight="1" x14ac:dyDescent="0.3">
      <c r="A27" s="216" t="s">
        <v>366</v>
      </c>
      <c r="B27" s="2616">
        <v>30.599999999999998</v>
      </c>
      <c r="C27" s="2616">
        <v>30.5</v>
      </c>
      <c r="D27" s="2616">
        <v>30.3</v>
      </c>
      <c r="E27" s="2616">
        <v>30.200000000000003</v>
      </c>
      <c r="F27" s="2616">
        <v>29.900000000000002</v>
      </c>
      <c r="G27" s="263">
        <v>3.2786885245900941E-3</v>
      </c>
      <c r="H27" s="262">
        <v>2.341137123745805E-2</v>
      </c>
      <c r="I27"/>
      <c r="J27"/>
    </row>
    <row r="28" spans="1:10" ht="13.5" customHeight="1" thickBot="1" x14ac:dyDescent="0.35">
      <c r="A28" s="215" t="s">
        <v>92</v>
      </c>
      <c r="B28" s="2618">
        <v>9.1</v>
      </c>
      <c r="C28" s="2618">
        <v>9.1999999999999993</v>
      </c>
      <c r="D28" s="2618">
        <v>9.5</v>
      </c>
      <c r="E28" s="2618">
        <v>9.8000000000000007</v>
      </c>
      <c r="F28" s="2618">
        <v>9.9</v>
      </c>
      <c r="G28" s="263">
        <v>-1.0869565217391266E-2</v>
      </c>
      <c r="H28" s="262">
        <v>-8.080808080808087E-2</v>
      </c>
      <c r="I28"/>
      <c r="J28"/>
    </row>
    <row r="29" spans="1:10" ht="13.5" customHeight="1" x14ac:dyDescent="0.3">
      <c r="A29" s="194" t="s">
        <v>91</v>
      </c>
      <c r="B29" s="2621">
        <v>39.9</v>
      </c>
      <c r="C29" s="2621">
        <v>39.9</v>
      </c>
      <c r="D29" s="2621">
        <v>40</v>
      </c>
      <c r="E29" s="2621">
        <v>40.200000000000003</v>
      </c>
      <c r="F29" s="2621">
        <v>40</v>
      </c>
      <c r="G29" s="312">
        <v>0</v>
      </c>
      <c r="H29" s="311">
        <v>-2.5000000000000356E-3</v>
      </c>
      <c r="I29"/>
      <c r="J29"/>
    </row>
    <row r="30" spans="1:10" ht="13.5" customHeight="1" x14ac:dyDescent="0.3">
      <c r="A30" s="211"/>
      <c r="B30" s="247"/>
      <c r="C30" s="247"/>
      <c r="D30" s="247"/>
      <c r="E30" s="247"/>
      <c r="F30" s="247"/>
      <c r="G30" s="246"/>
      <c r="H30" s="245"/>
      <c r="I30"/>
      <c r="J30"/>
    </row>
    <row r="31" spans="1:10" ht="13.5" customHeight="1" x14ac:dyDescent="0.3">
      <c r="A31" s="198" t="s">
        <v>90</v>
      </c>
      <c r="B31" s="2617">
        <v>1.5</v>
      </c>
      <c r="C31" s="2617">
        <v>1.6</v>
      </c>
      <c r="D31" s="2617">
        <v>1.6</v>
      </c>
      <c r="E31" s="2617">
        <v>2.1</v>
      </c>
      <c r="F31" s="2617">
        <v>2.1</v>
      </c>
      <c r="G31" s="2622">
        <v>-6.2500000000000056E-2</v>
      </c>
      <c r="H31" s="2623">
        <v>-0.28571428571428575</v>
      </c>
      <c r="I31"/>
      <c r="J31"/>
    </row>
    <row r="32" spans="1:10" ht="13.5" customHeight="1" thickBot="1" x14ac:dyDescent="0.35">
      <c r="A32" s="209" t="s">
        <v>89</v>
      </c>
      <c r="B32" s="2619">
        <v>22.9</v>
      </c>
      <c r="C32" s="2619">
        <v>22.9</v>
      </c>
      <c r="D32" s="2619">
        <v>23.299999999999997</v>
      </c>
      <c r="E32" s="2619">
        <v>23.5</v>
      </c>
      <c r="F32" s="2619">
        <v>23.2</v>
      </c>
      <c r="G32" s="2624">
        <v>0</v>
      </c>
      <c r="H32" s="2625">
        <v>-1.2931034482758652E-2</v>
      </c>
      <c r="I32"/>
      <c r="J32"/>
    </row>
    <row r="33" spans="1:20" ht="13.5" customHeight="1" thickBot="1" x14ac:dyDescent="0.35">
      <c r="A33" s="194" t="s">
        <v>87</v>
      </c>
      <c r="B33" s="2620">
        <v>24.4</v>
      </c>
      <c r="C33" s="2620">
        <v>24.5</v>
      </c>
      <c r="D33" s="2620">
        <v>24.9</v>
      </c>
      <c r="E33" s="2620">
        <v>25.6</v>
      </c>
      <c r="F33" s="2620">
        <v>25.3</v>
      </c>
      <c r="G33" s="2626">
        <v>-4.0816326530612821E-3</v>
      </c>
      <c r="H33" s="2627">
        <v>-3.5573122529644355E-2</v>
      </c>
      <c r="I33"/>
      <c r="J33"/>
    </row>
    <row r="34" spans="1:20" ht="13.5" customHeight="1" x14ac:dyDescent="0.3">
      <c r="A34" s="194"/>
      <c r="B34" s="238"/>
      <c r="C34" s="238"/>
      <c r="D34" s="238"/>
      <c r="E34" s="238"/>
      <c r="F34" s="238"/>
      <c r="G34" s="2156"/>
      <c r="H34" s="2156"/>
      <c r="I34"/>
      <c r="J34"/>
    </row>
    <row r="35" spans="1:20" ht="13.5" customHeight="1" x14ac:dyDescent="0.3">
      <c r="B35" s="175"/>
      <c r="C35" s="175"/>
      <c r="D35" s="175"/>
      <c r="E35" s="175"/>
      <c r="H35" s="179"/>
      <c r="I35"/>
      <c r="J35"/>
    </row>
    <row r="36" spans="1:20" ht="13.5" customHeight="1" x14ac:dyDescent="0.3">
      <c r="A36" s="206" t="s">
        <v>378</v>
      </c>
      <c r="B36" s="222"/>
      <c r="C36" s="222"/>
      <c r="D36" s="222"/>
      <c r="E36" s="222"/>
      <c r="F36" s="222"/>
      <c r="G36" s="275"/>
      <c r="H36" s="275"/>
      <c r="I36"/>
      <c r="J36"/>
    </row>
    <row r="37" spans="1:20" ht="13.5" customHeight="1" thickBot="1" x14ac:dyDescent="0.35">
      <c r="A37" s="232"/>
      <c r="B37" s="229"/>
      <c r="C37" s="229"/>
      <c r="D37" s="229"/>
      <c r="E37" s="229"/>
      <c r="F37" s="229"/>
      <c r="G37" s="232"/>
      <c r="H37" s="232"/>
      <c r="I37"/>
      <c r="J37"/>
    </row>
    <row r="38" spans="1:20" ht="13.5" customHeight="1" x14ac:dyDescent="0.3">
      <c r="A38" s="258" t="s">
        <v>377</v>
      </c>
      <c r="B38" s="257"/>
      <c r="C38" s="257"/>
      <c r="D38" s="257"/>
      <c r="E38" s="257"/>
      <c r="F38" s="257"/>
      <c r="G38" s="1696" t="s">
        <v>369</v>
      </c>
      <c r="H38" s="256"/>
      <c r="I38"/>
      <c r="J38"/>
    </row>
    <row r="39" spans="1:20" ht="13.5" customHeight="1" thickBot="1" x14ac:dyDescent="0.35">
      <c r="B39" s="175"/>
      <c r="C39" s="175"/>
      <c r="D39" s="175"/>
      <c r="E39" s="175"/>
      <c r="G39" s="255"/>
      <c r="H39" s="274"/>
      <c r="I39"/>
      <c r="J39"/>
    </row>
    <row r="40" spans="1:20" ht="13.5" customHeight="1" thickBot="1" x14ac:dyDescent="0.35">
      <c r="A40" s="253" t="s">
        <v>176</v>
      </c>
      <c r="B40" s="202" t="s">
        <v>1243</v>
      </c>
      <c r="C40" s="202" t="s">
        <v>1123</v>
      </c>
      <c r="D40" s="202" t="s">
        <v>1032</v>
      </c>
      <c r="E40" s="202" t="s">
        <v>990</v>
      </c>
      <c r="F40" s="202" t="s">
        <v>905</v>
      </c>
      <c r="G40" s="217" t="s">
        <v>1267</v>
      </c>
      <c r="H40" s="1416" t="s">
        <v>1266</v>
      </c>
      <c r="I40"/>
      <c r="J40"/>
    </row>
    <row r="41" spans="1:20" ht="13.5" customHeight="1" x14ac:dyDescent="0.3">
      <c r="A41" s="261" t="s">
        <v>303</v>
      </c>
      <c r="B41" s="197">
        <v>102</v>
      </c>
      <c r="C41" s="197">
        <v>106</v>
      </c>
      <c r="D41" s="197">
        <v>103</v>
      </c>
      <c r="E41" s="197">
        <v>108</v>
      </c>
      <c r="F41" s="197">
        <v>102</v>
      </c>
      <c r="G41" s="263">
        <v>-3.7735849056603772E-2</v>
      </c>
      <c r="H41" s="262">
        <v>0</v>
      </c>
      <c r="I41"/>
      <c r="J41"/>
    </row>
    <row r="42" spans="1:20" ht="13.5" customHeight="1" x14ac:dyDescent="0.3">
      <c r="A42" s="261" t="s">
        <v>163</v>
      </c>
      <c r="B42" s="197">
        <v>40</v>
      </c>
      <c r="C42" s="197">
        <v>41</v>
      </c>
      <c r="D42" s="197">
        <v>45</v>
      </c>
      <c r="E42" s="197">
        <v>47</v>
      </c>
      <c r="F42" s="197">
        <v>45</v>
      </c>
      <c r="G42" s="263">
        <v>-2.4390243902439025E-2</v>
      </c>
      <c r="H42" s="262">
        <v>-0.1111111111111111</v>
      </c>
      <c r="I42"/>
      <c r="J42"/>
    </row>
    <row r="43" spans="1:20" ht="13.5" customHeight="1" x14ac:dyDescent="0.3">
      <c r="A43" s="261" t="s">
        <v>300</v>
      </c>
      <c r="B43" s="197">
        <v>4</v>
      </c>
      <c r="C43" s="197">
        <v>8</v>
      </c>
      <c r="D43" s="197">
        <v>4</v>
      </c>
      <c r="E43" s="197">
        <v>3</v>
      </c>
      <c r="F43" s="197">
        <v>3</v>
      </c>
      <c r="G43" s="263"/>
      <c r="H43" s="262"/>
      <c r="I43"/>
      <c r="J43"/>
    </row>
    <row r="44" spans="1:20" ht="13.5" customHeight="1" x14ac:dyDescent="0.3">
      <c r="A44" s="261" t="s">
        <v>359</v>
      </c>
      <c r="B44" s="197">
        <v>0</v>
      </c>
      <c r="C44" s="197">
        <v>0</v>
      </c>
      <c r="D44" s="197">
        <v>0</v>
      </c>
      <c r="E44" s="197">
        <v>0</v>
      </c>
      <c r="F44" s="197">
        <v>1</v>
      </c>
      <c r="G44" s="273"/>
      <c r="H44" s="272"/>
      <c r="I44"/>
      <c r="J44"/>
    </row>
    <row r="45" spans="1:20" ht="13.5" customHeight="1" x14ac:dyDescent="0.3">
      <c r="A45" s="271" t="s">
        <v>297</v>
      </c>
      <c r="B45" s="193">
        <v>146</v>
      </c>
      <c r="C45" s="193">
        <v>155</v>
      </c>
      <c r="D45" s="193">
        <v>152</v>
      </c>
      <c r="E45" s="193">
        <v>158</v>
      </c>
      <c r="F45" s="193">
        <v>151</v>
      </c>
      <c r="G45" s="270">
        <v>-5.8064516129032261E-2</v>
      </c>
      <c r="H45" s="269">
        <v>-3.3112582781456956E-2</v>
      </c>
      <c r="I45"/>
      <c r="J45"/>
    </row>
    <row r="46" spans="1:20" s="1184" customFormat="1" ht="13.5" customHeight="1" x14ac:dyDescent="0.3">
      <c r="A46" s="271" t="s">
        <v>288</v>
      </c>
      <c r="B46" s="193">
        <v>-123</v>
      </c>
      <c r="C46" s="193">
        <v>-108</v>
      </c>
      <c r="D46" s="193">
        <v>-107</v>
      </c>
      <c r="E46" s="193">
        <v>-114</v>
      </c>
      <c r="F46" s="193">
        <v>-118</v>
      </c>
      <c r="G46" s="270">
        <v>0.1388888888888889</v>
      </c>
      <c r="H46" s="269">
        <v>4.2372881355932202E-2</v>
      </c>
      <c r="I46"/>
      <c r="J46"/>
      <c r="K46" s="177"/>
      <c r="L46" s="177"/>
      <c r="M46" s="177"/>
      <c r="N46" s="177"/>
      <c r="O46" s="177"/>
      <c r="P46" s="177"/>
      <c r="Q46" s="177"/>
      <c r="R46" s="177"/>
      <c r="S46" s="177"/>
      <c r="T46" s="177"/>
    </row>
    <row r="47" spans="1:20" ht="13.5" customHeight="1" x14ac:dyDescent="0.3">
      <c r="A47" s="271" t="s">
        <v>287</v>
      </c>
      <c r="B47" s="193">
        <v>23</v>
      </c>
      <c r="C47" s="193">
        <v>47</v>
      </c>
      <c r="D47" s="193">
        <v>45</v>
      </c>
      <c r="E47" s="193">
        <v>44</v>
      </c>
      <c r="F47" s="193">
        <v>33</v>
      </c>
      <c r="G47" s="270">
        <v>-0.51063829787234039</v>
      </c>
      <c r="H47" s="269">
        <v>-0.30303030303030304</v>
      </c>
      <c r="I47"/>
      <c r="J47"/>
      <c r="L47" s="177"/>
      <c r="M47" s="177"/>
      <c r="N47" s="177"/>
    </row>
    <row r="48" spans="1:20" ht="13.5" customHeight="1" x14ac:dyDescent="0.3">
      <c r="A48" s="261" t="s">
        <v>111</v>
      </c>
      <c r="B48" s="197">
        <v>-31</v>
      </c>
      <c r="C48" s="197">
        <v>-7</v>
      </c>
      <c r="D48" s="197">
        <v>2</v>
      </c>
      <c r="E48" s="197">
        <v>-18</v>
      </c>
      <c r="F48" s="197">
        <v>-11</v>
      </c>
      <c r="G48" s="273"/>
      <c r="H48" s="272"/>
      <c r="I48"/>
      <c r="J48"/>
    </row>
    <row r="49" spans="1:10" ht="13.5" customHeight="1" x14ac:dyDescent="0.3">
      <c r="A49" s="271" t="s">
        <v>108</v>
      </c>
      <c r="B49" s="193">
        <v>-8</v>
      </c>
      <c r="C49" s="193">
        <v>40</v>
      </c>
      <c r="D49" s="193">
        <v>47</v>
      </c>
      <c r="E49" s="193">
        <v>26</v>
      </c>
      <c r="F49" s="193">
        <v>22</v>
      </c>
      <c r="G49" s="301">
        <v>-1.2</v>
      </c>
      <c r="H49" s="299">
        <v>-1.3636363636363635</v>
      </c>
      <c r="I49"/>
      <c r="J49"/>
    </row>
    <row r="50" spans="1:10" ht="13.5" customHeight="1" x14ac:dyDescent="0.3">
      <c r="A50" s="268"/>
      <c r="B50" s="197"/>
      <c r="C50" s="197"/>
      <c r="D50" s="197"/>
      <c r="E50" s="197"/>
      <c r="F50" s="197"/>
      <c r="G50" s="267"/>
      <c r="H50" s="266"/>
      <c r="I50"/>
      <c r="J50"/>
    </row>
    <row r="51" spans="1:10" ht="13.5" customHeight="1" x14ac:dyDescent="0.3">
      <c r="A51" s="261" t="s">
        <v>373</v>
      </c>
      <c r="B51" s="227">
        <v>84.2</v>
      </c>
      <c r="C51" s="227">
        <v>69.7</v>
      </c>
      <c r="D51" s="227">
        <v>70.400000000000006</v>
      </c>
      <c r="E51" s="227">
        <v>72.2</v>
      </c>
      <c r="F51" s="227">
        <v>78.099999999999994</v>
      </c>
      <c r="G51" s="265"/>
      <c r="H51" s="264"/>
      <c r="I51"/>
      <c r="J51"/>
    </row>
    <row r="52" spans="1:10" ht="13.5" customHeight="1" x14ac:dyDescent="0.3">
      <c r="A52" s="198" t="s">
        <v>372</v>
      </c>
      <c r="B52" s="227">
        <v>-1.5717961192359429</v>
      </c>
      <c r="C52" s="227">
        <v>7.5750246865858113</v>
      </c>
      <c r="D52" s="227">
        <v>8.9036204639308192</v>
      </c>
      <c r="E52" s="227">
        <v>4.8652013291636482</v>
      </c>
      <c r="F52" s="227">
        <v>4.2537397104110193</v>
      </c>
      <c r="G52" s="265"/>
      <c r="H52" s="264"/>
      <c r="I52"/>
      <c r="J52"/>
    </row>
    <row r="53" spans="1:10" ht="13.5" customHeight="1" x14ac:dyDescent="0.3">
      <c r="A53" s="261" t="s">
        <v>102</v>
      </c>
      <c r="B53" s="186">
        <v>1457</v>
      </c>
      <c r="C53" s="186">
        <v>1579</v>
      </c>
      <c r="D53" s="186">
        <v>1627</v>
      </c>
      <c r="E53" s="186">
        <v>1613</v>
      </c>
      <c r="F53" s="186">
        <v>1612</v>
      </c>
      <c r="G53" s="263">
        <v>-7.7264091196960108E-2</v>
      </c>
      <c r="H53" s="262">
        <v>-9.6153846153846159E-2</v>
      </c>
      <c r="I53"/>
      <c r="J53"/>
    </row>
    <row r="54" spans="1:10" ht="13.5" customHeight="1" x14ac:dyDescent="0.3">
      <c r="A54" s="198" t="s">
        <v>371</v>
      </c>
      <c r="B54" s="186">
        <v>7948</v>
      </c>
      <c r="C54" s="186">
        <v>7762</v>
      </c>
      <c r="D54" s="186">
        <v>8085</v>
      </c>
      <c r="E54" s="186">
        <v>8084</v>
      </c>
      <c r="F54" s="186">
        <v>8006</v>
      </c>
      <c r="G54" s="263">
        <v>2.3962896160783304E-2</v>
      </c>
      <c r="H54" s="262">
        <v>-7.2445665750686984E-3</v>
      </c>
      <c r="I54"/>
      <c r="J54"/>
    </row>
    <row r="55" spans="1:10" ht="13.5" customHeight="1" thickBot="1" x14ac:dyDescent="0.35">
      <c r="A55" s="261" t="s">
        <v>98</v>
      </c>
      <c r="B55" s="186">
        <v>2178</v>
      </c>
      <c r="C55" s="186">
        <v>2103</v>
      </c>
      <c r="D55" s="186">
        <v>2036</v>
      </c>
      <c r="E55" s="186">
        <v>2154</v>
      </c>
      <c r="F55" s="186">
        <v>2229</v>
      </c>
      <c r="G55" s="260">
        <v>3.566333808844508E-2</v>
      </c>
      <c r="H55" s="259">
        <v>-2.2880215343203229E-2</v>
      </c>
      <c r="I55"/>
      <c r="J55"/>
    </row>
    <row r="56" spans="1:10" ht="13.5" customHeight="1" thickBot="1" x14ac:dyDescent="0.35">
      <c r="B56" s="175"/>
      <c r="C56" s="175"/>
      <c r="D56" s="175"/>
      <c r="E56" s="175"/>
      <c r="I56"/>
      <c r="J56"/>
    </row>
    <row r="57" spans="1:10" ht="13.5" customHeight="1" x14ac:dyDescent="0.3">
      <c r="A57" s="258" t="s">
        <v>376</v>
      </c>
      <c r="B57" s="257"/>
      <c r="C57" s="257"/>
      <c r="D57" s="257"/>
      <c r="E57" s="257"/>
      <c r="F57" s="257"/>
      <c r="G57" s="1696" t="s">
        <v>369</v>
      </c>
      <c r="H57" s="256"/>
      <c r="I57"/>
      <c r="J57"/>
    </row>
    <row r="58" spans="1:10" ht="13.5" customHeight="1" thickBot="1" x14ac:dyDescent="0.35">
      <c r="B58" s="175"/>
      <c r="C58" s="175"/>
      <c r="D58" s="175"/>
      <c r="E58" s="175"/>
      <c r="G58" s="255"/>
      <c r="H58" s="254"/>
      <c r="I58"/>
      <c r="J58"/>
    </row>
    <row r="59" spans="1:10" ht="13.5" customHeight="1" thickBot="1" x14ac:dyDescent="0.35">
      <c r="A59" s="253" t="s">
        <v>367</v>
      </c>
      <c r="B59" s="202" t="s">
        <v>1243</v>
      </c>
      <c r="C59" s="202" t="s">
        <v>1123</v>
      </c>
      <c r="D59" s="202" t="s">
        <v>1032</v>
      </c>
      <c r="E59" s="202" t="s">
        <v>990</v>
      </c>
      <c r="F59" s="202" t="s">
        <v>905</v>
      </c>
      <c r="G59" s="217" t="s">
        <v>1267</v>
      </c>
      <c r="H59" s="1416" t="s">
        <v>1266</v>
      </c>
      <c r="I59"/>
      <c r="J59"/>
    </row>
    <row r="60" spans="1:10" ht="13.5" customHeight="1" x14ac:dyDescent="0.3">
      <c r="A60" s="216" t="s">
        <v>94</v>
      </c>
      <c r="B60" s="244">
        <v>0</v>
      </c>
      <c r="C60" s="244">
        <v>0</v>
      </c>
      <c r="D60" s="244">
        <v>0</v>
      </c>
      <c r="E60" s="244">
        <v>0</v>
      </c>
      <c r="F60" s="244">
        <v>0</v>
      </c>
      <c r="G60" s="252"/>
      <c r="H60" s="242"/>
      <c r="I60"/>
      <c r="J60"/>
    </row>
    <row r="61" spans="1:10" ht="13.5" customHeight="1" x14ac:dyDescent="0.3">
      <c r="A61" s="216" t="s">
        <v>366</v>
      </c>
      <c r="B61" s="244">
        <v>26.400000000000002</v>
      </c>
      <c r="C61" s="244">
        <v>26.3</v>
      </c>
      <c r="D61" s="244">
        <v>26.400000000000002</v>
      </c>
      <c r="E61" s="244">
        <v>26.599999999999998</v>
      </c>
      <c r="F61" s="244">
        <v>26.599999999999998</v>
      </c>
      <c r="G61" s="263">
        <v>3.8022813688213465E-3</v>
      </c>
      <c r="H61" s="262">
        <v>-7.518796992481043E-3</v>
      </c>
      <c r="I61"/>
      <c r="J61"/>
    </row>
    <row r="62" spans="1:10" ht="13.5" customHeight="1" thickBot="1" x14ac:dyDescent="0.35">
      <c r="A62" s="215" t="s">
        <v>92</v>
      </c>
      <c r="B62" s="241">
        <v>6.2</v>
      </c>
      <c r="C62" s="241">
        <v>6.3</v>
      </c>
      <c r="D62" s="241">
        <v>6.3</v>
      </c>
      <c r="E62" s="241">
        <v>6.3</v>
      </c>
      <c r="F62" s="241">
        <v>6.3</v>
      </c>
      <c r="G62" s="263">
        <v>-1.5873015873015817E-2</v>
      </c>
      <c r="H62" s="262">
        <v>-1.5873015873015817E-2</v>
      </c>
      <c r="I62"/>
      <c r="J62"/>
    </row>
    <row r="63" spans="1:10" ht="13.5" customHeight="1" x14ac:dyDescent="0.3">
      <c r="A63" s="194" t="s">
        <v>91</v>
      </c>
      <c r="B63" s="238">
        <v>32.6</v>
      </c>
      <c r="C63" s="238">
        <v>32.6</v>
      </c>
      <c r="D63" s="238">
        <v>32.700000000000003</v>
      </c>
      <c r="E63" s="238">
        <v>32.9</v>
      </c>
      <c r="F63" s="238">
        <v>32.9</v>
      </c>
      <c r="G63" s="312">
        <v>0</v>
      </c>
      <c r="H63" s="311">
        <v>-9.118541033434565E-3</v>
      </c>
      <c r="I63"/>
      <c r="J63"/>
    </row>
    <row r="64" spans="1:10" ht="13.5" customHeight="1" x14ac:dyDescent="0.3">
      <c r="A64" s="211"/>
      <c r="B64" s="247"/>
      <c r="C64" s="247"/>
      <c r="D64" s="247"/>
      <c r="E64" s="247"/>
      <c r="F64" s="247"/>
      <c r="G64" s="246"/>
      <c r="H64" s="245"/>
      <c r="I64"/>
      <c r="J64"/>
    </row>
    <row r="65" spans="1:10" ht="13.5" customHeight="1" x14ac:dyDescent="0.3">
      <c r="A65" s="198" t="s">
        <v>90</v>
      </c>
      <c r="B65" s="244">
        <v>0</v>
      </c>
      <c r="C65" s="244">
        <v>0.1</v>
      </c>
      <c r="D65" s="244">
        <v>0.1</v>
      </c>
      <c r="E65" s="244">
        <v>0.1</v>
      </c>
      <c r="F65" s="244">
        <v>0.1</v>
      </c>
      <c r="G65" s="2622">
        <v>-1</v>
      </c>
      <c r="H65" s="2623">
        <v>-1</v>
      </c>
      <c r="I65"/>
      <c r="J65"/>
    </row>
    <row r="66" spans="1:10" ht="13.5" customHeight="1" thickBot="1" x14ac:dyDescent="0.35">
      <c r="A66" s="209" t="s">
        <v>89</v>
      </c>
      <c r="B66" s="241">
        <v>21.6</v>
      </c>
      <c r="C66" s="241">
        <v>21.099999999999998</v>
      </c>
      <c r="D66" s="241">
        <v>21</v>
      </c>
      <c r="E66" s="241">
        <v>21.099999999999998</v>
      </c>
      <c r="F66" s="241">
        <v>20.799999999999997</v>
      </c>
      <c r="G66" s="2624">
        <v>2.3696682464455148E-2</v>
      </c>
      <c r="H66" s="2625">
        <v>3.8461538461538672E-2</v>
      </c>
      <c r="I66"/>
      <c r="J66"/>
    </row>
    <row r="67" spans="1:10" ht="13.5" customHeight="1" thickBot="1" x14ac:dyDescent="0.35">
      <c r="A67" s="194" t="s">
        <v>87</v>
      </c>
      <c r="B67" s="238">
        <v>21.6</v>
      </c>
      <c r="C67" s="238">
        <v>21.2</v>
      </c>
      <c r="D67" s="238">
        <v>21.1</v>
      </c>
      <c r="E67" s="238">
        <v>21.2</v>
      </c>
      <c r="F67" s="238">
        <v>20.9</v>
      </c>
      <c r="G67" s="2626">
        <v>1.8867924528301987E-2</v>
      </c>
      <c r="H67" s="2627">
        <v>3.3492822966507317E-2</v>
      </c>
      <c r="I67"/>
      <c r="J67"/>
    </row>
    <row r="68" spans="1:10" ht="13.5" customHeight="1" x14ac:dyDescent="0.15">
      <c r="B68" s="175"/>
      <c r="C68" s="175"/>
      <c r="D68" s="175"/>
      <c r="E68" s="175"/>
    </row>
    <row r="69" spans="1:10" ht="13.5" customHeight="1" x14ac:dyDescent="0.15">
      <c r="B69" s="175"/>
      <c r="C69" s="175"/>
      <c r="D69" s="175"/>
      <c r="E69" s="175"/>
    </row>
    <row r="70" spans="1:10" ht="13.5" customHeight="1" x14ac:dyDescent="0.15">
      <c r="B70" s="175"/>
      <c r="C70" s="175"/>
      <c r="D70" s="175"/>
      <c r="E70" s="175"/>
    </row>
    <row r="71" spans="1:10" ht="13.5" customHeight="1" x14ac:dyDescent="0.15">
      <c r="B71" s="175"/>
      <c r="C71" s="175"/>
      <c r="D71" s="175"/>
      <c r="E71" s="175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  <oddFooter>&amp;C&amp;"Calibri"&amp;11&amp;K000000&amp;"Calibri,Regular"&amp;7&amp;K000000Fact book - Q1 2019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6FF50-9A01-44A6-97F1-5D30722C4854}">
  <sheetPr>
    <tabColor theme="7" tint="0.59999389629810485"/>
  </sheetPr>
  <dimension ref="A1:O106"/>
  <sheetViews>
    <sheetView view="pageLayout" topLeftCell="A88" zoomScale="90" zoomScaleNormal="100" zoomScaleSheetLayoutView="100" zoomScalePageLayoutView="90" workbookViewId="0">
      <selection activeCell="K71" sqref="K71"/>
    </sheetView>
  </sheetViews>
  <sheetFormatPr defaultColWidth="9.109375" defaultRowHeight="13.5" customHeight="1" x14ac:dyDescent="0.3"/>
  <cols>
    <col min="1" max="1" width="26.33203125" style="277" customWidth="1"/>
    <col min="2" max="4" width="6.33203125" style="277" customWidth="1"/>
    <col min="5" max="6" width="6.5546875" style="277" customWidth="1"/>
    <col min="7" max="7" width="7.109375" style="277" customWidth="1"/>
    <col min="8" max="8" width="7.44140625" style="277" customWidth="1"/>
    <col min="9" max="9" width="7.5546875" style="277" customWidth="1"/>
    <col min="10" max="10" width="9.5546875" style="277" customWidth="1"/>
    <col min="11" max="16384" width="9.109375" style="277"/>
  </cols>
  <sheetData>
    <row r="1" spans="1:12" ht="13.5" customHeight="1" x14ac:dyDescent="0.3">
      <c r="A1" s="206" t="s">
        <v>387</v>
      </c>
      <c r="B1" s="206"/>
      <c r="C1" s="206"/>
      <c r="D1" s="206"/>
      <c r="E1" s="206"/>
      <c r="F1" s="293"/>
      <c r="G1" s="275"/>
      <c r="H1" s="275"/>
    </row>
    <row r="2" spans="1:12" s="232" customFormat="1" ht="13.5" customHeight="1" thickBot="1" x14ac:dyDescent="0.35">
      <c r="I2" s="317"/>
      <c r="J2" s="317"/>
    </row>
    <row r="3" spans="1:12" ht="13.5" customHeight="1" x14ac:dyDescent="0.3">
      <c r="A3" s="258" t="s">
        <v>386</v>
      </c>
      <c r="B3" s="258"/>
      <c r="C3" s="258"/>
      <c r="D3" s="258"/>
      <c r="E3" s="258"/>
      <c r="F3" s="316"/>
      <c r="G3" s="220" t="s">
        <v>369</v>
      </c>
      <c r="H3" s="221"/>
      <c r="I3" s="307" t="s">
        <v>368</v>
      </c>
      <c r="J3" s="235"/>
    </row>
    <row r="4" spans="1:12" ht="13.5" customHeight="1" thickBot="1" x14ac:dyDescent="0.35">
      <c r="A4" s="174"/>
      <c r="B4" s="174"/>
      <c r="C4" s="174"/>
      <c r="D4" s="174"/>
      <c r="E4" s="174"/>
      <c r="F4" s="174"/>
      <c r="G4" s="2133"/>
      <c r="H4" s="2134"/>
      <c r="I4" s="315"/>
      <c r="J4" s="234"/>
    </row>
    <row r="5" spans="1:12" ht="13.5" customHeight="1" thickBot="1" x14ac:dyDescent="0.35">
      <c r="A5" s="253" t="s">
        <v>176</v>
      </c>
      <c r="B5" s="202" t="s">
        <v>1243</v>
      </c>
      <c r="C5" s="202" t="s">
        <v>1123</v>
      </c>
      <c r="D5" s="202" t="s">
        <v>1032</v>
      </c>
      <c r="E5" s="202" t="s">
        <v>990</v>
      </c>
      <c r="F5" s="202" t="s">
        <v>905</v>
      </c>
      <c r="G5" s="217" t="s">
        <v>1267</v>
      </c>
      <c r="H5" s="1416" t="s">
        <v>1266</v>
      </c>
      <c r="I5" s="217" t="s">
        <v>1267</v>
      </c>
      <c r="J5" s="1416" t="s">
        <v>1266</v>
      </c>
      <c r="K5"/>
      <c r="L5"/>
    </row>
    <row r="6" spans="1:12" ht="13.5" customHeight="1" x14ac:dyDescent="0.3">
      <c r="A6" s="261" t="s">
        <v>303</v>
      </c>
      <c r="B6" s="201">
        <v>104</v>
      </c>
      <c r="C6" s="201">
        <v>104</v>
      </c>
      <c r="D6" s="201">
        <v>97</v>
      </c>
      <c r="E6" s="201">
        <v>97</v>
      </c>
      <c r="F6" s="201">
        <v>95</v>
      </c>
      <c r="G6" s="1537">
        <v>0</v>
      </c>
      <c r="H6" s="306">
        <v>9.4736842105263161E-2</v>
      </c>
      <c r="I6" s="303">
        <v>1.9417475728155331E-2</v>
      </c>
      <c r="J6" s="305">
        <v>0.10526315789473695</v>
      </c>
      <c r="K6"/>
      <c r="L6"/>
    </row>
    <row r="7" spans="1:12" ht="13.5" customHeight="1" x14ac:dyDescent="0.3">
      <c r="A7" s="261" t="s">
        <v>163</v>
      </c>
      <c r="B7" s="196">
        <v>16</v>
      </c>
      <c r="C7" s="196">
        <v>22</v>
      </c>
      <c r="D7" s="196">
        <v>23</v>
      </c>
      <c r="E7" s="196">
        <v>22</v>
      </c>
      <c r="F7" s="196">
        <v>18</v>
      </c>
      <c r="G7" s="297">
        <v>-0.27272727272727271</v>
      </c>
      <c r="H7" s="296">
        <v>-0.1111111111111111</v>
      </c>
      <c r="I7" s="303">
        <v>-0.30434782608695654</v>
      </c>
      <c r="J7" s="296">
        <v>-0.11111111111111116</v>
      </c>
      <c r="K7"/>
      <c r="L7"/>
    </row>
    <row r="8" spans="1:12" ht="13.5" customHeight="1" x14ac:dyDescent="0.3">
      <c r="A8" s="261" t="s">
        <v>300</v>
      </c>
      <c r="B8" s="196">
        <v>7</v>
      </c>
      <c r="C8" s="196">
        <v>2</v>
      </c>
      <c r="D8" s="196">
        <v>5</v>
      </c>
      <c r="E8" s="196">
        <v>6</v>
      </c>
      <c r="F8" s="196">
        <v>2</v>
      </c>
      <c r="G8" s="297"/>
      <c r="H8" s="296"/>
      <c r="I8" s="303"/>
      <c r="J8" s="296"/>
      <c r="K8"/>
      <c r="L8"/>
    </row>
    <row r="9" spans="1:12" ht="13.5" customHeight="1" x14ac:dyDescent="0.3">
      <c r="A9" s="261" t="s">
        <v>359</v>
      </c>
      <c r="B9" s="196">
        <v>0</v>
      </c>
      <c r="C9" s="196">
        <v>0</v>
      </c>
      <c r="D9" s="196">
        <v>0</v>
      </c>
      <c r="E9" s="196">
        <v>1</v>
      </c>
      <c r="F9" s="196">
        <v>2</v>
      </c>
      <c r="G9" s="297"/>
      <c r="H9" s="296"/>
      <c r="I9" s="303"/>
      <c r="J9" s="304"/>
      <c r="K9"/>
      <c r="L9"/>
    </row>
    <row r="10" spans="1:12" ht="13.5" customHeight="1" x14ac:dyDescent="0.3">
      <c r="A10" s="271" t="s">
        <v>297</v>
      </c>
      <c r="B10" s="200">
        <v>127</v>
      </c>
      <c r="C10" s="200">
        <v>128</v>
      </c>
      <c r="D10" s="200">
        <v>125</v>
      </c>
      <c r="E10" s="200">
        <v>126</v>
      </c>
      <c r="F10" s="200">
        <v>117</v>
      </c>
      <c r="G10" s="301">
        <v>-7.8125E-3</v>
      </c>
      <c r="H10" s="299">
        <v>8.5470085470085472E-2</v>
      </c>
      <c r="I10" s="300">
        <v>0</v>
      </c>
      <c r="J10" s="299">
        <v>9.4017094017094127E-2</v>
      </c>
      <c r="K10"/>
      <c r="L10"/>
    </row>
    <row r="11" spans="1:12" ht="13.5" customHeight="1" x14ac:dyDescent="0.3">
      <c r="A11" s="271" t="s">
        <v>288</v>
      </c>
      <c r="B11" s="192">
        <v>-85</v>
      </c>
      <c r="C11" s="192">
        <v>-56</v>
      </c>
      <c r="D11" s="192">
        <v>-64</v>
      </c>
      <c r="E11" s="192">
        <v>-61</v>
      </c>
      <c r="F11" s="192">
        <v>-75</v>
      </c>
      <c r="G11" s="301">
        <v>0.5178571428571429</v>
      </c>
      <c r="H11" s="299">
        <v>0.13333333333333333</v>
      </c>
      <c r="I11" s="300">
        <v>0.53571428571428581</v>
      </c>
      <c r="J11" s="299">
        <v>0.14666666666666672</v>
      </c>
      <c r="K11"/>
      <c r="L11"/>
    </row>
    <row r="12" spans="1:12" ht="13.5" customHeight="1" x14ac:dyDescent="0.3">
      <c r="A12" s="271" t="s">
        <v>287</v>
      </c>
      <c r="B12" s="192">
        <v>42</v>
      </c>
      <c r="C12" s="192">
        <v>72</v>
      </c>
      <c r="D12" s="192">
        <v>61</v>
      </c>
      <c r="E12" s="192">
        <v>65</v>
      </c>
      <c r="F12" s="192">
        <v>42</v>
      </c>
      <c r="G12" s="301">
        <v>-0.41666666666666669</v>
      </c>
      <c r="H12" s="299">
        <v>0</v>
      </c>
      <c r="I12" s="300">
        <v>-0.41666666666666663</v>
      </c>
      <c r="J12" s="299">
        <v>0</v>
      </c>
      <c r="K12"/>
      <c r="L12"/>
    </row>
    <row r="13" spans="1:12" ht="13.5" customHeight="1" x14ac:dyDescent="0.3">
      <c r="A13" s="261" t="s">
        <v>111</v>
      </c>
      <c r="B13" s="196">
        <v>-10</v>
      </c>
      <c r="C13" s="196">
        <v>1</v>
      </c>
      <c r="D13" s="196">
        <v>-1</v>
      </c>
      <c r="E13" s="196">
        <v>-2</v>
      </c>
      <c r="F13" s="196">
        <v>0</v>
      </c>
      <c r="G13" s="297"/>
      <c r="H13" s="296"/>
      <c r="I13" s="303"/>
      <c r="J13" s="296"/>
      <c r="K13"/>
      <c r="L13"/>
    </row>
    <row r="14" spans="1:12" ht="13.5" customHeight="1" x14ac:dyDescent="0.3">
      <c r="A14" s="271" t="s">
        <v>108</v>
      </c>
      <c r="B14" s="192">
        <v>32</v>
      </c>
      <c r="C14" s="192">
        <v>73</v>
      </c>
      <c r="D14" s="192">
        <v>60</v>
      </c>
      <c r="E14" s="192">
        <v>63</v>
      </c>
      <c r="F14" s="192">
        <v>42</v>
      </c>
      <c r="G14" s="301">
        <v>-0.56164383561643838</v>
      </c>
      <c r="H14" s="299">
        <v>-0.23809523809523808</v>
      </c>
      <c r="I14" s="300">
        <v>-0.55555555555555558</v>
      </c>
      <c r="J14" s="299">
        <v>-0.23809523809523814</v>
      </c>
      <c r="K14"/>
      <c r="L14"/>
    </row>
    <row r="15" spans="1:12" ht="13.5" customHeight="1" x14ac:dyDescent="0.3">
      <c r="A15" s="268"/>
      <c r="B15" s="298"/>
      <c r="C15" s="298"/>
      <c r="D15" s="298"/>
      <c r="E15" s="298"/>
      <c r="F15" s="298"/>
      <c r="G15" s="267"/>
      <c r="H15" s="266"/>
      <c r="I15" s="2151"/>
      <c r="J15" s="2150"/>
      <c r="K15"/>
      <c r="L15"/>
    </row>
    <row r="16" spans="1:12" ht="13.5" customHeight="1" x14ac:dyDescent="0.3">
      <c r="A16" s="261" t="s">
        <v>373</v>
      </c>
      <c r="B16" s="227">
        <v>66.900000000000006</v>
      </c>
      <c r="C16" s="227">
        <v>43.8</v>
      </c>
      <c r="D16" s="227">
        <v>51.2</v>
      </c>
      <c r="E16" s="227">
        <v>48.4</v>
      </c>
      <c r="F16" s="227">
        <v>64.099999999999994</v>
      </c>
      <c r="G16" s="265"/>
      <c r="H16" s="227"/>
      <c r="I16" s="310"/>
      <c r="J16" s="309"/>
      <c r="K16"/>
      <c r="L16"/>
    </row>
    <row r="17" spans="1:14" s="174" customFormat="1" ht="13.5" customHeight="1" x14ac:dyDescent="0.3">
      <c r="A17" s="198" t="s">
        <v>372</v>
      </c>
      <c r="B17" s="227">
        <v>5.5166642386939122</v>
      </c>
      <c r="C17" s="227">
        <v>13.633929201081921</v>
      </c>
      <c r="D17" s="227">
        <v>11.70302993725738</v>
      </c>
      <c r="E17" s="227">
        <v>12.572954533264713</v>
      </c>
      <c r="F17" s="227">
        <v>8.951143000894298</v>
      </c>
      <c r="G17" s="265"/>
      <c r="H17" s="227"/>
      <c r="I17" s="314"/>
      <c r="J17" s="313"/>
      <c r="K17"/>
      <c r="L17"/>
    </row>
    <row r="18" spans="1:14" ht="13.5" customHeight="1" x14ac:dyDescent="0.3">
      <c r="A18" s="261" t="s">
        <v>102</v>
      </c>
      <c r="B18" s="186">
        <v>2050</v>
      </c>
      <c r="C18" s="186">
        <v>1610</v>
      </c>
      <c r="D18" s="186">
        <v>1590</v>
      </c>
      <c r="E18" s="186">
        <v>1552</v>
      </c>
      <c r="F18" s="186">
        <v>1491</v>
      </c>
      <c r="G18" s="297">
        <v>0.27329192546583853</v>
      </c>
      <c r="H18" s="296">
        <v>0.37491616364855801</v>
      </c>
      <c r="I18" s="297">
        <v>0.25382262996941907</v>
      </c>
      <c r="J18" s="296">
        <v>0.39266304347826098</v>
      </c>
      <c r="K18"/>
      <c r="L18"/>
    </row>
    <row r="19" spans="1:14" ht="13.5" customHeight="1" x14ac:dyDescent="0.3">
      <c r="A19" s="198" t="s">
        <v>371</v>
      </c>
      <c r="B19" s="186">
        <v>11438</v>
      </c>
      <c r="C19" s="186">
        <v>8378</v>
      </c>
      <c r="D19" s="186">
        <v>5144</v>
      </c>
      <c r="E19" s="186">
        <v>4993</v>
      </c>
      <c r="F19" s="186">
        <v>4801</v>
      </c>
      <c r="G19" s="297">
        <v>0.36524230126521845</v>
      </c>
      <c r="H19" s="296">
        <v>1.3824203290981045</v>
      </c>
      <c r="I19" s="297">
        <v>0.34643908181283112</v>
      </c>
      <c r="J19" s="296">
        <v>1.4151182432432434</v>
      </c>
      <c r="K19"/>
      <c r="L19"/>
    </row>
    <row r="20" spans="1:14" ht="13.5" customHeight="1" thickBot="1" x14ac:dyDescent="0.35">
      <c r="A20" s="261" t="s">
        <v>98</v>
      </c>
      <c r="B20" s="186">
        <v>965</v>
      </c>
      <c r="C20" s="186">
        <v>805</v>
      </c>
      <c r="D20" s="186">
        <v>824</v>
      </c>
      <c r="E20" s="186">
        <v>813</v>
      </c>
      <c r="F20" s="186">
        <v>816</v>
      </c>
      <c r="G20" s="295">
        <v>0.19875776397515527</v>
      </c>
      <c r="H20" s="294">
        <v>0.18259803921568626</v>
      </c>
      <c r="I20" s="295">
        <v>0.19875776397515521</v>
      </c>
      <c r="J20" s="294">
        <v>0.18259803921568629</v>
      </c>
      <c r="K20"/>
      <c r="L20"/>
      <c r="N20" s="302"/>
    </row>
    <row r="21" spans="1:14" ht="13.5" customHeight="1" x14ac:dyDescent="0.3">
      <c r="A21" s="261"/>
      <c r="B21" s="186"/>
      <c r="C21" s="186"/>
      <c r="D21" s="186"/>
      <c r="E21" s="186"/>
      <c r="F21" s="186"/>
      <c r="G21" s="2157"/>
      <c r="H21" s="2157"/>
      <c r="I21" s="2157"/>
      <c r="J21" s="2157"/>
      <c r="K21"/>
      <c r="L21"/>
      <c r="N21" s="302"/>
    </row>
    <row r="22" spans="1:14" ht="13.5" customHeight="1" thickBot="1" x14ac:dyDescent="0.35">
      <c r="A22" s="174"/>
      <c r="B22" s="174"/>
      <c r="C22" s="174"/>
      <c r="D22" s="174"/>
      <c r="E22" s="174"/>
      <c r="F22" s="174"/>
      <c r="G22" s="174"/>
      <c r="H22" s="174"/>
      <c r="K22"/>
      <c r="L22"/>
    </row>
    <row r="23" spans="1:14" ht="13.5" customHeight="1" x14ac:dyDescent="0.3">
      <c r="A23" s="258" t="s">
        <v>385</v>
      </c>
      <c r="B23" s="293"/>
      <c r="C23" s="293"/>
      <c r="D23" s="293"/>
      <c r="E23" s="293"/>
      <c r="F23" s="293"/>
      <c r="G23" s="292" t="s">
        <v>369</v>
      </c>
      <c r="H23" s="291"/>
      <c r="I23" s="290" t="s">
        <v>368</v>
      </c>
      <c r="J23" s="289"/>
      <c r="K23"/>
      <c r="L23"/>
    </row>
    <row r="24" spans="1:14" ht="13.5" customHeight="1" thickBot="1" x14ac:dyDescent="0.35">
      <c r="A24" s="174"/>
      <c r="B24" s="174"/>
      <c r="C24" s="174"/>
      <c r="D24" s="174"/>
      <c r="E24" s="174"/>
      <c r="F24" s="174"/>
      <c r="G24" s="288"/>
      <c r="H24" s="176"/>
      <c r="I24" s="287"/>
      <c r="J24" s="286"/>
      <c r="K24"/>
      <c r="L24"/>
    </row>
    <row r="25" spans="1:14" ht="13.5" customHeight="1" thickBot="1" x14ac:dyDescent="0.35">
      <c r="A25" s="253" t="s">
        <v>367</v>
      </c>
      <c r="B25" s="202" t="s">
        <v>1243</v>
      </c>
      <c r="C25" s="202" t="s">
        <v>1123</v>
      </c>
      <c r="D25" s="202" t="s">
        <v>1032</v>
      </c>
      <c r="E25" s="202" t="s">
        <v>990</v>
      </c>
      <c r="F25" s="202" t="s">
        <v>905</v>
      </c>
      <c r="G25" s="217" t="s">
        <v>1267</v>
      </c>
      <c r="H25" s="1416" t="s">
        <v>1266</v>
      </c>
      <c r="I25" s="217" t="s">
        <v>1267</v>
      </c>
      <c r="J25" s="1416" t="s">
        <v>1266</v>
      </c>
      <c r="K25"/>
      <c r="L25"/>
    </row>
    <row r="26" spans="1:14" ht="13.5" customHeight="1" x14ac:dyDescent="0.3">
      <c r="A26" s="216" t="s">
        <v>94</v>
      </c>
      <c r="B26" s="251">
        <v>0</v>
      </c>
      <c r="C26" s="251">
        <v>0</v>
      </c>
      <c r="D26" s="251">
        <v>0</v>
      </c>
      <c r="E26" s="251">
        <v>0</v>
      </c>
      <c r="F26" s="251">
        <v>0</v>
      </c>
      <c r="G26" s="243"/>
      <c r="H26" s="283"/>
      <c r="I26" s="243"/>
      <c r="J26" s="242"/>
      <c r="K26"/>
      <c r="L26"/>
    </row>
    <row r="27" spans="1:14" ht="13.5" customHeight="1" x14ac:dyDescent="0.3">
      <c r="A27" s="216" t="s">
        <v>366</v>
      </c>
      <c r="B27" s="251">
        <v>31.9</v>
      </c>
      <c r="C27" s="251">
        <v>26.9</v>
      </c>
      <c r="D27" s="251">
        <v>27.9</v>
      </c>
      <c r="E27" s="251">
        <v>27.3</v>
      </c>
      <c r="F27" s="251">
        <v>26.400000000000002</v>
      </c>
      <c r="G27" s="243">
        <v>0.18587360594795541</v>
      </c>
      <c r="H27" s="283">
        <v>0.20833333333333318</v>
      </c>
      <c r="I27" s="243">
        <v>0.15162454873646203</v>
      </c>
      <c r="J27" s="242">
        <v>0.20833333333333326</v>
      </c>
      <c r="K27"/>
      <c r="L27"/>
    </row>
    <row r="28" spans="1:14" ht="13.5" customHeight="1" thickBot="1" x14ac:dyDescent="0.35">
      <c r="A28" s="215" t="s">
        <v>92</v>
      </c>
      <c r="B28" s="250">
        <v>2.9</v>
      </c>
      <c r="C28" s="250">
        <v>1.5</v>
      </c>
      <c r="D28" s="250">
        <v>1.5</v>
      </c>
      <c r="E28" s="250">
        <v>1.5</v>
      </c>
      <c r="F28" s="250">
        <v>1.4</v>
      </c>
      <c r="G28" s="240">
        <v>0.93333333333333324</v>
      </c>
      <c r="H28" s="282">
        <v>1.0714285714285714</v>
      </c>
      <c r="I28" s="240">
        <v>0.93333333333333335</v>
      </c>
      <c r="J28" s="239">
        <v>1.0714285714285716</v>
      </c>
      <c r="K28"/>
      <c r="L28"/>
    </row>
    <row r="29" spans="1:14" ht="13.5" customHeight="1" x14ac:dyDescent="0.3">
      <c r="A29" s="194" t="s">
        <v>91</v>
      </c>
      <c r="B29" s="238">
        <v>34.799999999999997</v>
      </c>
      <c r="C29" s="238">
        <v>28.4</v>
      </c>
      <c r="D29" s="238">
        <v>29.4</v>
      </c>
      <c r="E29" s="238">
        <v>28.8</v>
      </c>
      <c r="F29" s="238">
        <v>27.8</v>
      </c>
      <c r="G29" s="249">
        <v>0.22535211267605629</v>
      </c>
      <c r="H29" s="285">
        <v>0.25179856115107901</v>
      </c>
      <c r="I29" s="249">
        <v>0.1917808219178081</v>
      </c>
      <c r="J29" s="248">
        <v>0.2517985611510789</v>
      </c>
      <c r="K29"/>
      <c r="L29"/>
    </row>
    <row r="30" spans="1:14" ht="13.5" customHeight="1" x14ac:dyDescent="0.3">
      <c r="A30" s="211"/>
      <c r="B30" s="247"/>
      <c r="C30" s="247"/>
      <c r="D30" s="247"/>
      <c r="E30" s="247"/>
      <c r="F30" s="247"/>
      <c r="G30" s="246"/>
      <c r="H30" s="284"/>
      <c r="I30" s="2149"/>
      <c r="J30" s="2148"/>
      <c r="K30"/>
      <c r="L30"/>
    </row>
    <row r="31" spans="1:14" ht="13.5" customHeight="1" x14ac:dyDescent="0.3">
      <c r="A31" s="198" t="s">
        <v>90</v>
      </c>
      <c r="B31" s="244">
        <v>0.1</v>
      </c>
      <c r="C31" s="244">
        <v>0.1</v>
      </c>
      <c r="D31" s="244">
        <v>0.1</v>
      </c>
      <c r="E31" s="244">
        <v>0.2</v>
      </c>
      <c r="F31" s="244">
        <v>0.1</v>
      </c>
      <c r="G31" s="243">
        <v>0</v>
      </c>
      <c r="H31" s="283">
        <v>0</v>
      </c>
      <c r="I31" s="243">
        <v>0</v>
      </c>
      <c r="J31" s="242">
        <v>0</v>
      </c>
      <c r="K31"/>
      <c r="L31"/>
    </row>
    <row r="32" spans="1:14" ht="13.5" customHeight="1" thickBot="1" x14ac:dyDescent="0.35">
      <c r="A32" s="209" t="s">
        <v>89</v>
      </c>
      <c r="B32" s="241">
        <v>10.5</v>
      </c>
      <c r="C32" s="241">
        <v>8</v>
      </c>
      <c r="D32" s="241">
        <v>8.6</v>
      </c>
      <c r="E32" s="241">
        <v>8.8000000000000007</v>
      </c>
      <c r="F32" s="241">
        <v>8.1</v>
      </c>
      <c r="G32" s="240">
        <v>0.3125</v>
      </c>
      <c r="H32" s="282">
        <v>0.29629629629629634</v>
      </c>
      <c r="I32" s="240">
        <v>0.26506024096385539</v>
      </c>
      <c r="J32" s="239">
        <v>0.29629629629629628</v>
      </c>
      <c r="K32"/>
      <c r="L32"/>
    </row>
    <row r="33" spans="1:12" ht="13.5" customHeight="1" thickBot="1" x14ac:dyDescent="0.35">
      <c r="A33" s="194" t="s">
        <v>87</v>
      </c>
      <c r="B33" s="238">
        <v>10.6</v>
      </c>
      <c r="C33" s="238">
        <v>8.1</v>
      </c>
      <c r="D33" s="238">
        <v>8.6999999999999993</v>
      </c>
      <c r="E33" s="238">
        <v>9</v>
      </c>
      <c r="F33" s="238">
        <v>8.1999999999999993</v>
      </c>
      <c r="G33" s="280">
        <v>0.30864197530864201</v>
      </c>
      <c r="H33" s="281">
        <v>0.29268292682926839</v>
      </c>
      <c r="I33" s="280">
        <v>0.26190476190476186</v>
      </c>
      <c r="J33" s="279">
        <v>0.29268292682926833</v>
      </c>
      <c r="K33"/>
      <c r="L33"/>
    </row>
    <row r="34" spans="1:12" ht="14.4" x14ac:dyDescent="0.3">
      <c r="A34" s="174"/>
      <c r="B34" s="174"/>
      <c r="C34" s="174"/>
      <c r="D34" s="174"/>
      <c r="E34" s="174"/>
      <c r="F34" s="174"/>
      <c r="G34" s="174"/>
      <c r="H34" s="179"/>
      <c r="K34"/>
      <c r="L34"/>
    </row>
    <row r="35" spans="1:12" ht="15" hidden="1" customHeight="1" x14ac:dyDescent="0.3">
      <c r="A35" s="174"/>
      <c r="B35" s="174"/>
      <c r="C35" s="174"/>
      <c r="D35" s="174"/>
      <c r="E35" s="174"/>
      <c r="F35" s="174"/>
      <c r="G35" s="174"/>
      <c r="H35" s="174"/>
      <c r="K35"/>
      <c r="L35"/>
    </row>
    <row r="36" spans="1:12" ht="15" hidden="1" customHeight="1" x14ac:dyDescent="0.3">
      <c r="A36" s="179"/>
      <c r="B36" s="179"/>
      <c r="C36" s="179"/>
      <c r="D36" s="179"/>
      <c r="E36" s="179"/>
      <c r="F36" s="179"/>
      <c r="G36" s="179"/>
      <c r="H36" s="179"/>
      <c r="K36"/>
      <c r="L36"/>
    </row>
    <row r="37" spans="1:12" ht="15" hidden="1" customHeight="1" x14ac:dyDescent="0.3">
      <c r="A37" s="179"/>
      <c r="B37" s="179"/>
      <c r="C37" s="179"/>
      <c r="D37" s="179"/>
      <c r="E37" s="179"/>
      <c r="F37" s="179"/>
      <c r="G37" s="179"/>
      <c r="H37" s="179"/>
      <c r="K37"/>
      <c r="L37"/>
    </row>
    <row r="38" spans="1:12" ht="15" hidden="1" customHeight="1" x14ac:dyDescent="0.3">
      <c r="A38" s="179"/>
      <c r="B38" s="179"/>
      <c r="C38" s="179"/>
      <c r="D38" s="179"/>
      <c r="E38" s="179"/>
      <c r="F38" s="179"/>
      <c r="G38" s="179"/>
      <c r="H38" s="179"/>
      <c r="K38"/>
      <c r="L38"/>
    </row>
    <row r="39" spans="1:12" ht="15" hidden="1" customHeight="1" x14ac:dyDescent="0.3">
      <c r="A39" s="179"/>
      <c r="B39" s="179"/>
      <c r="C39" s="179"/>
      <c r="D39" s="179"/>
      <c r="E39" s="179"/>
      <c r="F39" s="179"/>
      <c r="G39" s="179"/>
      <c r="H39" s="179"/>
      <c r="K39"/>
      <c r="L39"/>
    </row>
    <row r="40" spans="1:12" ht="15" hidden="1" customHeight="1" x14ac:dyDescent="0.3">
      <c r="A40" s="179"/>
      <c r="B40" s="179"/>
      <c r="C40" s="179"/>
      <c r="D40" s="179"/>
      <c r="E40" s="179"/>
      <c r="F40" s="179"/>
      <c r="G40" s="179"/>
      <c r="H40" s="179"/>
      <c r="K40"/>
      <c r="L40"/>
    </row>
    <row r="41" spans="1:12" ht="15" hidden="1" customHeight="1" x14ac:dyDescent="0.3">
      <c r="A41" s="179"/>
      <c r="B41" s="179"/>
      <c r="C41" s="179"/>
      <c r="D41" s="179"/>
      <c r="E41" s="179"/>
      <c r="F41" s="179"/>
      <c r="G41" s="179"/>
      <c r="H41" s="179"/>
      <c r="K41"/>
      <c r="L41"/>
    </row>
    <row r="42" spans="1:12" ht="15" hidden="1" customHeight="1" x14ac:dyDescent="0.3">
      <c r="A42" s="179"/>
      <c r="B42" s="179"/>
      <c r="C42" s="179"/>
      <c r="D42" s="179"/>
      <c r="E42" s="179"/>
      <c r="F42" s="179"/>
      <c r="G42" s="179"/>
      <c r="H42" s="179"/>
      <c r="K42"/>
      <c r="L42"/>
    </row>
    <row r="43" spans="1:12" ht="15" hidden="1" customHeight="1" x14ac:dyDescent="0.3">
      <c r="A43" s="179"/>
      <c r="B43" s="179"/>
      <c r="C43" s="179"/>
      <c r="D43" s="179"/>
      <c r="E43" s="179"/>
      <c r="F43" s="179"/>
      <c r="G43" s="179"/>
      <c r="H43" s="179"/>
      <c r="K43"/>
      <c r="L43"/>
    </row>
    <row r="44" spans="1:12" ht="15" hidden="1" customHeight="1" x14ac:dyDescent="0.3">
      <c r="A44" s="179"/>
      <c r="B44" s="179"/>
      <c r="C44" s="179"/>
      <c r="D44" s="179"/>
      <c r="E44" s="179"/>
      <c r="F44" s="179"/>
      <c r="G44" s="179"/>
      <c r="H44" s="179"/>
      <c r="K44"/>
      <c r="L44"/>
    </row>
    <row r="45" spans="1:12" ht="15" hidden="1" customHeight="1" x14ac:dyDescent="0.3">
      <c r="A45" s="179"/>
      <c r="B45" s="179"/>
      <c r="C45" s="179"/>
      <c r="D45" s="179"/>
      <c r="E45" s="179"/>
      <c r="F45" s="179"/>
      <c r="G45" s="179"/>
      <c r="H45" s="179"/>
      <c r="K45"/>
      <c r="L45"/>
    </row>
    <row r="46" spans="1:12" ht="15" hidden="1" customHeight="1" x14ac:dyDescent="0.3">
      <c r="A46" s="179"/>
      <c r="B46" s="179"/>
      <c r="C46" s="179"/>
      <c r="D46" s="179"/>
      <c r="E46" s="179"/>
      <c r="F46" s="179"/>
      <c r="G46" s="179"/>
      <c r="H46" s="179"/>
      <c r="K46"/>
      <c r="L46"/>
    </row>
    <row r="47" spans="1:12" ht="15" hidden="1" customHeight="1" x14ac:dyDescent="0.3">
      <c r="A47" s="179"/>
      <c r="B47" s="179"/>
      <c r="C47" s="179"/>
      <c r="D47" s="179"/>
      <c r="E47" s="179"/>
      <c r="F47" s="179"/>
      <c r="G47" s="179"/>
      <c r="H47" s="179"/>
      <c r="K47"/>
      <c r="L47"/>
    </row>
    <row r="48" spans="1:12" ht="15" hidden="1" customHeight="1" x14ac:dyDescent="0.3">
      <c r="A48" s="179"/>
      <c r="B48" s="179"/>
      <c r="C48" s="179"/>
      <c r="D48" s="179"/>
      <c r="E48" s="179"/>
      <c r="F48" s="179"/>
      <c r="G48" s="179"/>
      <c r="H48" s="179"/>
      <c r="K48"/>
      <c r="L48"/>
    </row>
    <row r="49" spans="1:12" ht="15" hidden="1" customHeight="1" x14ac:dyDescent="0.3">
      <c r="A49" s="179"/>
      <c r="B49" s="179"/>
      <c r="C49" s="179"/>
      <c r="D49" s="179"/>
      <c r="E49" s="179"/>
      <c r="F49" s="179"/>
      <c r="G49" s="179"/>
      <c r="H49" s="179"/>
      <c r="K49"/>
      <c r="L49"/>
    </row>
    <row r="50" spans="1:12" ht="15" hidden="1" customHeight="1" x14ac:dyDescent="0.3">
      <c r="A50" s="179"/>
      <c r="B50" s="179"/>
      <c r="C50" s="179"/>
      <c r="D50" s="179"/>
      <c r="E50" s="179"/>
      <c r="F50" s="179"/>
      <c r="G50" s="179"/>
      <c r="H50" s="179"/>
      <c r="K50"/>
      <c r="L50"/>
    </row>
    <row r="51" spans="1:12" ht="15" hidden="1" customHeight="1" x14ac:dyDescent="0.3">
      <c r="A51" s="179"/>
      <c r="B51" s="179"/>
      <c r="C51" s="179"/>
      <c r="D51" s="179"/>
      <c r="E51" s="179"/>
      <c r="F51" s="179"/>
      <c r="G51" s="179"/>
      <c r="H51" s="179"/>
      <c r="K51"/>
      <c r="L51"/>
    </row>
    <row r="52" spans="1:12" ht="15" hidden="1" customHeight="1" x14ac:dyDescent="0.3">
      <c r="A52" s="179"/>
      <c r="B52" s="179"/>
      <c r="C52" s="179"/>
      <c r="D52" s="179"/>
      <c r="E52" s="179"/>
      <c r="F52" s="179"/>
      <c r="G52" s="179"/>
      <c r="H52" s="179"/>
      <c r="K52"/>
      <c r="L52"/>
    </row>
    <row r="53" spans="1:12" ht="2.25" hidden="1" customHeight="1" x14ac:dyDescent="0.3">
      <c r="A53" s="179"/>
      <c r="B53" s="179"/>
      <c r="C53" s="179"/>
      <c r="D53" s="179"/>
      <c r="E53" s="179"/>
      <c r="F53" s="179"/>
      <c r="G53" s="179"/>
      <c r="H53" s="179"/>
      <c r="K53"/>
      <c r="L53"/>
    </row>
    <row r="54" spans="1:12" ht="15" hidden="1" customHeight="1" x14ac:dyDescent="0.3">
      <c r="A54" s="179"/>
      <c r="B54" s="179"/>
      <c r="C54" s="179"/>
      <c r="D54" s="179"/>
      <c r="E54" s="179"/>
      <c r="F54" s="179"/>
      <c r="G54" s="179"/>
      <c r="H54" s="179"/>
      <c r="K54"/>
      <c r="L54"/>
    </row>
    <row r="55" spans="1:12" ht="15" hidden="1" customHeight="1" x14ac:dyDescent="0.3">
      <c r="A55" s="179"/>
      <c r="B55" s="179"/>
      <c r="C55" s="179"/>
      <c r="D55" s="179"/>
      <c r="E55" s="179"/>
      <c r="F55" s="179"/>
      <c r="G55" s="179"/>
      <c r="H55" s="179"/>
      <c r="K55"/>
      <c r="L55"/>
    </row>
    <row r="56" spans="1:12" ht="15" hidden="1" customHeight="1" x14ac:dyDescent="0.3">
      <c r="A56" s="179"/>
      <c r="B56" s="179"/>
      <c r="C56" s="179"/>
      <c r="D56" s="179"/>
      <c r="E56" s="179"/>
      <c r="F56" s="179"/>
      <c r="G56" s="179"/>
      <c r="H56" s="179"/>
      <c r="K56"/>
      <c r="L56"/>
    </row>
    <row r="57" spans="1:12" ht="15" hidden="1" customHeight="1" x14ac:dyDescent="0.3">
      <c r="A57" s="179"/>
      <c r="B57" s="179"/>
      <c r="C57" s="179"/>
      <c r="D57" s="179"/>
      <c r="E57" s="179"/>
      <c r="F57" s="179"/>
      <c r="G57" s="179"/>
      <c r="H57" s="179"/>
      <c r="K57"/>
      <c r="L57"/>
    </row>
    <row r="58" spans="1:12" ht="15" hidden="1" customHeight="1" x14ac:dyDescent="0.3">
      <c r="A58" s="179"/>
      <c r="B58" s="179"/>
      <c r="C58" s="179"/>
      <c r="D58" s="179"/>
      <c r="E58" s="179"/>
      <c r="F58" s="179"/>
      <c r="G58" s="179"/>
      <c r="H58" s="179"/>
      <c r="K58"/>
      <c r="L58"/>
    </row>
    <row r="59" spans="1:12" ht="15" hidden="1" customHeight="1" x14ac:dyDescent="0.3">
      <c r="A59" s="179"/>
      <c r="B59" s="179"/>
      <c r="C59" s="179"/>
      <c r="D59" s="179"/>
      <c r="E59" s="179"/>
      <c r="F59" s="179"/>
      <c r="G59" s="179"/>
      <c r="H59" s="179"/>
      <c r="K59"/>
      <c r="L59"/>
    </row>
    <row r="60" spans="1:12" ht="15" hidden="1" customHeight="1" x14ac:dyDescent="0.3">
      <c r="A60" s="174"/>
      <c r="B60" s="174"/>
      <c r="C60" s="174"/>
      <c r="D60" s="174"/>
      <c r="E60" s="174"/>
      <c r="F60" s="174"/>
      <c r="G60" s="174"/>
      <c r="H60" s="174"/>
      <c r="K60"/>
      <c r="L60"/>
    </row>
    <row r="61" spans="1:12" ht="13.5" customHeight="1" x14ac:dyDescent="0.3">
      <c r="A61" s="206" t="s">
        <v>384</v>
      </c>
      <c r="B61" s="275"/>
      <c r="C61" s="275"/>
      <c r="D61" s="275"/>
      <c r="E61" s="275"/>
      <c r="F61" s="275"/>
      <c r="G61" s="275"/>
      <c r="H61" s="275"/>
      <c r="K61"/>
      <c r="L61"/>
    </row>
    <row r="62" spans="1:12" ht="13.5" customHeight="1" thickBot="1" x14ac:dyDescent="0.35">
      <c r="A62" s="174"/>
      <c r="B62" s="174"/>
      <c r="C62" s="174"/>
      <c r="D62" s="174"/>
      <c r="E62" s="174"/>
      <c r="F62" s="174"/>
      <c r="G62" s="174"/>
      <c r="H62" s="174"/>
      <c r="K62"/>
      <c r="L62"/>
    </row>
    <row r="63" spans="1:12" ht="13.5" customHeight="1" x14ac:dyDescent="0.3">
      <c r="A63" s="258" t="s">
        <v>383</v>
      </c>
      <c r="B63" s="293"/>
      <c r="C63" s="293"/>
      <c r="D63" s="293"/>
      <c r="E63" s="293"/>
      <c r="F63" s="293"/>
      <c r="G63" s="308" t="s">
        <v>369</v>
      </c>
      <c r="H63" s="221"/>
      <c r="I63" s="307" t="s">
        <v>368</v>
      </c>
      <c r="J63" s="235"/>
      <c r="K63"/>
      <c r="L63"/>
    </row>
    <row r="64" spans="1:12" ht="13.5" customHeight="1" thickBot="1" x14ac:dyDescent="0.35">
      <c r="A64" s="174"/>
      <c r="B64" s="174"/>
      <c r="C64" s="174"/>
      <c r="D64" s="174"/>
      <c r="E64" s="174"/>
      <c r="F64" s="174"/>
      <c r="G64" s="255"/>
      <c r="H64" s="274"/>
      <c r="J64" s="234"/>
      <c r="K64"/>
      <c r="L64"/>
    </row>
    <row r="65" spans="1:15" ht="13.5" customHeight="1" thickBot="1" x14ac:dyDescent="0.35">
      <c r="A65" s="253" t="s">
        <v>176</v>
      </c>
      <c r="B65" s="202" t="s">
        <v>1243</v>
      </c>
      <c r="C65" s="202" t="s">
        <v>1123</v>
      </c>
      <c r="D65" s="202" t="s">
        <v>1032</v>
      </c>
      <c r="E65" s="202" t="s">
        <v>990</v>
      </c>
      <c r="F65" s="202" t="s">
        <v>905</v>
      </c>
      <c r="G65" s="217" t="s">
        <v>1267</v>
      </c>
      <c r="H65" s="1416" t="s">
        <v>1266</v>
      </c>
      <c r="I65" s="217" t="s">
        <v>1267</v>
      </c>
      <c r="J65" s="1416" t="s">
        <v>1266</v>
      </c>
      <c r="K65"/>
      <c r="L65"/>
    </row>
    <row r="66" spans="1:15" ht="13.5" customHeight="1" x14ac:dyDescent="0.3">
      <c r="A66" s="261" t="s">
        <v>303</v>
      </c>
      <c r="B66" s="201">
        <v>172</v>
      </c>
      <c r="C66" s="201">
        <v>180</v>
      </c>
      <c r="D66" s="201">
        <v>168</v>
      </c>
      <c r="E66" s="201">
        <v>176</v>
      </c>
      <c r="F66" s="201">
        <v>200</v>
      </c>
      <c r="G66" s="1537">
        <v>-4.4444444444444446E-2</v>
      </c>
      <c r="H66" s="306">
        <v>-0.14000000000000001</v>
      </c>
      <c r="I66" s="303">
        <v>-3.3149171270718258E-2</v>
      </c>
      <c r="J66" s="305">
        <v>-0.10256410256410253</v>
      </c>
      <c r="K66"/>
      <c r="L66"/>
    </row>
    <row r="67" spans="1:15" ht="13.5" customHeight="1" x14ac:dyDescent="0.3">
      <c r="A67" s="261" t="s">
        <v>163</v>
      </c>
      <c r="B67" s="196">
        <v>58</v>
      </c>
      <c r="C67" s="196">
        <v>59</v>
      </c>
      <c r="D67" s="196">
        <v>64</v>
      </c>
      <c r="E67" s="196">
        <v>61</v>
      </c>
      <c r="F67" s="196">
        <v>63</v>
      </c>
      <c r="G67" s="297">
        <v>-1.6949152542372881E-2</v>
      </c>
      <c r="H67" s="296">
        <v>-7.9365079365079361E-2</v>
      </c>
      <c r="I67" s="303">
        <v>-1.6666666666666718E-2</v>
      </c>
      <c r="J67" s="296">
        <v>-4.8387096774193505E-2</v>
      </c>
      <c r="K67"/>
      <c r="L67"/>
    </row>
    <row r="68" spans="1:15" ht="13.5" customHeight="1" x14ac:dyDescent="0.3">
      <c r="A68" s="261" t="s">
        <v>300</v>
      </c>
      <c r="B68" s="196">
        <v>4</v>
      </c>
      <c r="C68" s="196">
        <v>13</v>
      </c>
      <c r="D68" s="196">
        <v>4</v>
      </c>
      <c r="E68" s="196">
        <v>4</v>
      </c>
      <c r="F68" s="196">
        <v>3</v>
      </c>
      <c r="G68" s="297"/>
      <c r="H68" s="296"/>
      <c r="I68" s="303"/>
      <c r="J68" s="296"/>
      <c r="K68"/>
      <c r="L68"/>
    </row>
    <row r="69" spans="1:15" ht="13.5" customHeight="1" x14ac:dyDescent="0.3">
      <c r="A69" s="261" t="s">
        <v>359</v>
      </c>
      <c r="B69" s="196">
        <v>0</v>
      </c>
      <c r="C69" s="196">
        <v>0</v>
      </c>
      <c r="D69" s="196">
        <v>0</v>
      </c>
      <c r="E69" s="196">
        <v>0</v>
      </c>
      <c r="F69" s="196">
        <v>5</v>
      </c>
      <c r="G69" s="297"/>
      <c r="H69" s="296"/>
      <c r="I69" s="303"/>
      <c r="J69" s="304"/>
      <c r="K69"/>
      <c r="L69"/>
    </row>
    <row r="70" spans="1:15" ht="13.5" customHeight="1" x14ac:dyDescent="0.3">
      <c r="A70" s="271" t="s">
        <v>297</v>
      </c>
      <c r="B70" s="200">
        <v>234</v>
      </c>
      <c r="C70" s="200">
        <v>252</v>
      </c>
      <c r="D70" s="200">
        <v>236</v>
      </c>
      <c r="E70" s="200">
        <v>241</v>
      </c>
      <c r="F70" s="200">
        <v>271</v>
      </c>
      <c r="G70" s="301">
        <v>-7.1428571428571425E-2</v>
      </c>
      <c r="H70" s="299">
        <v>-0.13653136531365315</v>
      </c>
      <c r="I70" s="300">
        <v>-6.2992125984251968E-2</v>
      </c>
      <c r="J70" s="299">
        <v>-0.10188679245283017</v>
      </c>
      <c r="K70"/>
      <c r="L70"/>
    </row>
    <row r="71" spans="1:15" ht="13.5" customHeight="1" x14ac:dyDescent="0.3">
      <c r="A71" s="271" t="s">
        <v>288</v>
      </c>
      <c r="B71" s="192">
        <v>-156</v>
      </c>
      <c r="C71" s="192">
        <v>-119</v>
      </c>
      <c r="D71" s="192">
        <v>-115</v>
      </c>
      <c r="E71" s="192">
        <v>-117</v>
      </c>
      <c r="F71" s="192">
        <v>-158</v>
      </c>
      <c r="G71" s="301">
        <v>0.31092436974789917</v>
      </c>
      <c r="H71" s="299">
        <v>-1.2658227848101266E-2</v>
      </c>
      <c r="I71" s="300">
        <v>0.30578512396694224</v>
      </c>
      <c r="J71" s="299">
        <v>1.9354838709677358E-2</v>
      </c>
      <c r="K71"/>
      <c r="L71"/>
    </row>
    <row r="72" spans="1:15" ht="13.5" customHeight="1" x14ac:dyDescent="0.3">
      <c r="A72" s="271" t="s">
        <v>287</v>
      </c>
      <c r="B72" s="192">
        <v>78</v>
      </c>
      <c r="C72" s="192">
        <v>133</v>
      </c>
      <c r="D72" s="192">
        <v>121</v>
      </c>
      <c r="E72" s="192">
        <v>124</v>
      </c>
      <c r="F72" s="192">
        <v>113</v>
      </c>
      <c r="G72" s="301">
        <v>-0.41353383458646614</v>
      </c>
      <c r="H72" s="299">
        <v>-0.30973451327433627</v>
      </c>
      <c r="I72" s="300">
        <v>-0.39849624060150379</v>
      </c>
      <c r="J72" s="299">
        <v>-0.27272727272727271</v>
      </c>
      <c r="K72"/>
      <c r="L72"/>
    </row>
    <row r="73" spans="1:15" ht="13.5" customHeight="1" x14ac:dyDescent="0.3">
      <c r="A73" s="261" t="s">
        <v>111</v>
      </c>
      <c r="B73" s="196">
        <v>-12</v>
      </c>
      <c r="C73" s="196">
        <v>-6</v>
      </c>
      <c r="D73" s="196">
        <v>-6</v>
      </c>
      <c r="E73" s="196">
        <v>-2</v>
      </c>
      <c r="F73" s="196">
        <v>-4</v>
      </c>
      <c r="G73" s="297"/>
      <c r="H73" s="296"/>
      <c r="I73" s="303"/>
      <c r="J73" s="296"/>
      <c r="K73"/>
      <c r="L73"/>
      <c r="O73" s="302"/>
    </row>
    <row r="74" spans="1:15" ht="13.5" customHeight="1" x14ac:dyDescent="0.3">
      <c r="A74" s="271" t="s">
        <v>108</v>
      </c>
      <c r="B74" s="192">
        <v>66</v>
      </c>
      <c r="C74" s="192">
        <v>127</v>
      </c>
      <c r="D74" s="192">
        <v>115</v>
      </c>
      <c r="E74" s="192">
        <v>122</v>
      </c>
      <c r="F74" s="192">
        <v>109</v>
      </c>
      <c r="G74" s="301">
        <v>-0.48031496062992124</v>
      </c>
      <c r="H74" s="299">
        <v>-0.39449541284403672</v>
      </c>
      <c r="I74" s="300">
        <v>-0.46825396825396826</v>
      </c>
      <c r="J74" s="299">
        <v>-0.36792452830188682</v>
      </c>
      <c r="K74"/>
      <c r="L74"/>
    </row>
    <row r="75" spans="1:15" ht="13.5" customHeight="1" x14ac:dyDescent="0.3">
      <c r="A75" s="268"/>
      <c r="B75" s="298"/>
      <c r="C75" s="298"/>
      <c r="D75" s="298"/>
      <c r="E75" s="298"/>
      <c r="F75" s="298"/>
      <c r="G75" s="267"/>
      <c r="H75" s="266"/>
      <c r="I75" s="2151"/>
      <c r="J75" s="2150"/>
      <c r="K75"/>
      <c r="L75"/>
    </row>
    <row r="76" spans="1:15" ht="13.5" customHeight="1" x14ac:dyDescent="0.3">
      <c r="A76" s="261" t="s">
        <v>373</v>
      </c>
      <c r="B76" s="227">
        <v>66.7</v>
      </c>
      <c r="C76" s="227">
        <v>47.2</v>
      </c>
      <c r="D76" s="227">
        <v>48.7</v>
      </c>
      <c r="E76" s="227">
        <v>48.5</v>
      </c>
      <c r="F76" s="227">
        <v>58.3</v>
      </c>
      <c r="G76" s="265"/>
      <c r="H76" s="227"/>
      <c r="I76" s="310"/>
      <c r="J76" s="309"/>
      <c r="K76"/>
      <c r="L76"/>
    </row>
    <row r="77" spans="1:15" s="174" customFormat="1" ht="13.5" customHeight="1" x14ac:dyDescent="0.3">
      <c r="A77" s="198" t="s">
        <v>372</v>
      </c>
      <c r="B77" s="227">
        <v>6.9670393625034048</v>
      </c>
      <c r="C77" s="227">
        <v>13.088609847798876</v>
      </c>
      <c r="D77" s="227">
        <v>12.474140994350343</v>
      </c>
      <c r="E77" s="227">
        <v>13.547502311622486</v>
      </c>
      <c r="F77" s="227">
        <v>11.873866403731204</v>
      </c>
      <c r="G77" s="265"/>
      <c r="H77" s="227"/>
      <c r="I77" s="314"/>
      <c r="J77" s="313"/>
      <c r="K77"/>
      <c r="L77"/>
    </row>
    <row r="78" spans="1:15" ht="13.5" customHeight="1" x14ac:dyDescent="0.3">
      <c r="A78" s="261" t="s">
        <v>102</v>
      </c>
      <c r="B78" s="186">
        <v>2761</v>
      </c>
      <c r="C78" s="186">
        <v>2971</v>
      </c>
      <c r="D78" s="186">
        <v>2897</v>
      </c>
      <c r="E78" s="186">
        <v>2726</v>
      </c>
      <c r="F78" s="186">
        <v>2749</v>
      </c>
      <c r="G78" s="297">
        <v>-7.0683271625715249E-2</v>
      </c>
      <c r="H78" s="296">
        <v>4.3652237177155325E-3</v>
      </c>
      <c r="I78" s="297">
        <v>-8.0196399345335512E-2</v>
      </c>
      <c r="J78" s="296">
        <v>-9.1678420310296049E-3</v>
      </c>
      <c r="K78"/>
      <c r="L78"/>
    </row>
    <row r="79" spans="1:15" ht="13.5" customHeight="1" x14ac:dyDescent="0.3">
      <c r="A79" s="198" t="s">
        <v>371</v>
      </c>
      <c r="B79" s="186">
        <v>15356</v>
      </c>
      <c r="C79" s="186">
        <v>15428</v>
      </c>
      <c r="D79" s="186">
        <v>5393</v>
      </c>
      <c r="E79" s="186">
        <v>4767</v>
      </c>
      <c r="F79" s="186">
        <v>4781</v>
      </c>
      <c r="G79" s="297">
        <v>-4.66683951257454E-3</v>
      </c>
      <c r="H79" s="296">
        <v>2.2118803597573731</v>
      </c>
      <c r="I79" s="297">
        <v>-1.419468803230084E-2</v>
      </c>
      <c r="J79" s="296">
        <v>2.1657212317666126</v>
      </c>
      <c r="K79"/>
      <c r="L79"/>
    </row>
    <row r="80" spans="1:15" ht="13.5" customHeight="1" thickBot="1" x14ac:dyDescent="0.35">
      <c r="A80" s="261" t="s">
        <v>98</v>
      </c>
      <c r="B80" s="186">
        <v>1923</v>
      </c>
      <c r="C80" s="186">
        <v>1891</v>
      </c>
      <c r="D80" s="186">
        <v>1893</v>
      </c>
      <c r="E80" s="186">
        <v>1933</v>
      </c>
      <c r="F80" s="186">
        <v>1945</v>
      </c>
      <c r="G80" s="295">
        <v>1.6922263352723427E-2</v>
      </c>
      <c r="H80" s="294">
        <v>-1.1311053984575836E-2</v>
      </c>
      <c r="I80" s="295">
        <v>1.692226335272351E-2</v>
      </c>
      <c r="J80" s="294">
        <v>-1.1311053984575881E-2</v>
      </c>
      <c r="K80"/>
      <c r="L80"/>
    </row>
    <row r="81" spans="1:12" ht="13.5" customHeight="1" x14ac:dyDescent="0.3">
      <c r="A81" s="174"/>
      <c r="B81" s="174"/>
      <c r="C81" s="174"/>
      <c r="D81" s="174"/>
      <c r="E81" s="174"/>
      <c r="F81" s="174"/>
      <c r="G81" s="174"/>
      <c r="H81" s="174"/>
      <c r="K81"/>
      <c r="L81"/>
    </row>
    <row r="82" spans="1:12" ht="13.5" customHeight="1" thickBot="1" x14ac:dyDescent="0.35">
      <c r="A82" s="174"/>
      <c r="B82" s="174"/>
      <c r="C82" s="174"/>
      <c r="D82" s="174"/>
      <c r="E82" s="174"/>
      <c r="F82" s="174"/>
      <c r="G82" s="174"/>
      <c r="H82" s="174"/>
      <c r="K82"/>
      <c r="L82"/>
    </row>
    <row r="83" spans="1:12" ht="13.5" customHeight="1" x14ac:dyDescent="0.3">
      <c r="A83" s="258" t="s">
        <v>382</v>
      </c>
      <c r="B83" s="293"/>
      <c r="C83" s="293"/>
      <c r="D83" s="293"/>
      <c r="E83" s="293"/>
      <c r="F83" s="293"/>
      <c r="G83" s="292" t="s">
        <v>369</v>
      </c>
      <c r="H83" s="291"/>
      <c r="I83" s="290" t="s">
        <v>368</v>
      </c>
      <c r="J83" s="289"/>
      <c r="K83"/>
      <c r="L83"/>
    </row>
    <row r="84" spans="1:12" ht="13.5" customHeight="1" thickBot="1" x14ac:dyDescent="0.35">
      <c r="A84" s="174"/>
      <c r="B84" s="174"/>
      <c r="C84" s="174"/>
      <c r="D84" s="174"/>
      <c r="E84" s="174"/>
      <c r="F84" s="174"/>
      <c r="G84" s="288"/>
      <c r="H84" s="274"/>
      <c r="I84" s="287"/>
      <c r="J84" s="286"/>
      <c r="K84"/>
      <c r="L84"/>
    </row>
    <row r="85" spans="1:12" ht="13.5" customHeight="1" thickBot="1" x14ac:dyDescent="0.35">
      <c r="A85" s="253" t="s">
        <v>367</v>
      </c>
      <c r="B85" s="202" t="s">
        <v>1243</v>
      </c>
      <c r="C85" s="202" t="s">
        <v>1123</v>
      </c>
      <c r="D85" s="202" t="s">
        <v>1032</v>
      </c>
      <c r="E85" s="202" t="s">
        <v>990</v>
      </c>
      <c r="F85" s="202" t="s">
        <v>905</v>
      </c>
      <c r="G85" s="217" t="s">
        <v>1267</v>
      </c>
      <c r="H85" s="1416" t="s">
        <v>1266</v>
      </c>
      <c r="I85" s="217" t="s">
        <v>1267</v>
      </c>
      <c r="J85" s="1416" t="s">
        <v>1266</v>
      </c>
      <c r="K85"/>
      <c r="L85"/>
    </row>
    <row r="86" spans="1:12" ht="13.5" customHeight="1" x14ac:dyDescent="0.3">
      <c r="A86" s="216" t="s">
        <v>94</v>
      </c>
      <c r="B86" s="251">
        <v>0.8</v>
      </c>
      <c r="C86" s="251">
        <v>0.8</v>
      </c>
      <c r="D86" s="251">
        <v>0.7</v>
      </c>
      <c r="E86" s="251">
        <v>0.7</v>
      </c>
      <c r="F86" s="251">
        <v>0.7</v>
      </c>
      <c r="G86" s="243">
        <v>0</v>
      </c>
      <c r="H86" s="283">
        <v>0.14285714285714299</v>
      </c>
      <c r="I86" s="243">
        <v>0</v>
      </c>
      <c r="J86" s="242">
        <v>0.14285714285714302</v>
      </c>
      <c r="K86"/>
      <c r="L86"/>
    </row>
    <row r="87" spans="1:12" ht="13.5" customHeight="1" x14ac:dyDescent="0.3">
      <c r="A87" s="216" t="s">
        <v>366</v>
      </c>
      <c r="B87" s="251">
        <v>40.700000000000003</v>
      </c>
      <c r="C87" s="251">
        <v>41.1</v>
      </c>
      <c r="D87" s="251">
        <v>40.799999999999997</v>
      </c>
      <c r="E87" s="251">
        <v>39.999999999999993</v>
      </c>
      <c r="F87" s="251">
        <v>40.599999999999994</v>
      </c>
      <c r="G87" s="243">
        <v>-9.7323600973235665E-3</v>
      </c>
      <c r="H87" s="283">
        <v>2.4630541871923286E-3</v>
      </c>
      <c r="I87" s="243">
        <v>7.2815533980583602E-3</v>
      </c>
      <c r="J87" s="242">
        <v>1.4669926650366927E-2</v>
      </c>
      <c r="K87"/>
      <c r="L87"/>
    </row>
    <row r="88" spans="1:12" ht="13.5" customHeight="1" thickBot="1" x14ac:dyDescent="0.35">
      <c r="A88" s="215" t="s">
        <v>92</v>
      </c>
      <c r="B88" s="250">
        <v>3.4</v>
      </c>
      <c r="C88" s="250">
        <v>3.6</v>
      </c>
      <c r="D88" s="250">
        <v>3.6</v>
      </c>
      <c r="E88" s="250">
        <v>3.6</v>
      </c>
      <c r="F88" s="250">
        <v>3.6</v>
      </c>
      <c r="G88" s="240">
        <v>-5.5555555555555601E-2</v>
      </c>
      <c r="H88" s="282">
        <v>-5.5555555555555601E-2</v>
      </c>
      <c r="I88" s="240">
        <v>-5.555555555555558E-2</v>
      </c>
      <c r="J88" s="239">
        <v>-5.555555555555558E-2</v>
      </c>
      <c r="K88"/>
      <c r="L88"/>
    </row>
    <row r="89" spans="1:12" ht="13.5" customHeight="1" x14ac:dyDescent="0.3">
      <c r="A89" s="194" t="s">
        <v>91</v>
      </c>
      <c r="B89" s="238">
        <v>44.9</v>
      </c>
      <c r="C89" s="238">
        <v>45.5</v>
      </c>
      <c r="D89" s="238">
        <v>45.1</v>
      </c>
      <c r="E89" s="238">
        <v>44.3</v>
      </c>
      <c r="F89" s="238">
        <v>44.9</v>
      </c>
      <c r="G89" s="249">
        <v>-1.3186813186813218E-2</v>
      </c>
      <c r="H89" s="285">
        <v>0</v>
      </c>
      <c r="I89" s="249">
        <v>2.1929824561404132E-3</v>
      </c>
      <c r="J89" s="248">
        <v>1.106194690265494E-2</v>
      </c>
      <c r="K89"/>
      <c r="L89"/>
    </row>
    <row r="90" spans="1:12" ht="13.5" customHeight="1" x14ac:dyDescent="0.3">
      <c r="A90" s="211"/>
      <c r="B90" s="247"/>
      <c r="C90" s="247"/>
      <c r="D90" s="247"/>
      <c r="E90" s="247"/>
      <c r="F90" s="247"/>
      <c r="G90" s="246"/>
      <c r="H90" s="284"/>
      <c r="I90" s="2149"/>
      <c r="J90" s="2148"/>
      <c r="K90"/>
      <c r="L90"/>
    </row>
    <row r="91" spans="1:12" ht="13.5" customHeight="1" x14ac:dyDescent="0.3">
      <c r="A91" s="198" t="s">
        <v>90</v>
      </c>
      <c r="B91" s="244">
        <v>0.1</v>
      </c>
      <c r="C91" s="244">
        <v>0.1</v>
      </c>
      <c r="D91" s="244">
        <v>0.1</v>
      </c>
      <c r="E91" s="244">
        <v>0.1</v>
      </c>
      <c r="F91" s="244">
        <v>0.1</v>
      </c>
      <c r="G91" s="243">
        <v>0</v>
      </c>
      <c r="H91" s="283">
        <v>0</v>
      </c>
      <c r="I91" s="243">
        <v>0</v>
      </c>
      <c r="J91" s="242">
        <v>0</v>
      </c>
      <c r="K91"/>
      <c r="L91"/>
    </row>
    <row r="92" spans="1:12" ht="13.5" customHeight="1" thickBot="1" x14ac:dyDescent="0.35">
      <c r="A92" s="209" t="s">
        <v>89</v>
      </c>
      <c r="B92" s="241">
        <v>21.9</v>
      </c>
      <c r="C92" s="241">
        <v>22.2</v>
      </c>
      <c r="D92" s="241">
        <v>22</v>
      </c>
      <c r="E92" s="241">
        <v>21.4</v>
      </c>
      <c r="F92" s="241">
        <v>21.299999999999997</v>
      </c>
      <c r="G92" s="240">
        <v>-1.3513513513513545E-2</v>
      </c>
      <c r="H92" s="282">
        <v>2.8169014084507112E-2</v>
      </c>
      <c r="I92" s="240">
        <v>0</v>
      </c>
      <c r="J92" s="239">
        <v>3.7383177570093462E-2</v>
      </c>
      <c r="K92"/>
      <c r="L92"/>
    </row>
    <row r="93" spans="1:12" ht="13.5" customHeight="1" thickBot="1" x14ac:dyDescent="0.35">
      <c r="A93" s="194" t="s">
        <v>87</v>
      </c>
      <c r="B93" s="238">
        <v>22</v>
      </c>
      <c r="C93" s="238">
        <v>22.3</v>
      </c>
      <c r="D93" s="238">
        <v>22.1</v>
      </c>
      <c r="E93" s="238">
        <v>21.5</v>
      </c>
      <c r="F93" s="238">
        <v>21.4</v>
      </c>
      <c r="G93" s="280">
        <v>-1.345291479820631E-2</v>
      </c>
      <c r="H93" s="281">
        <v>2.8037383177570162E-2</v>
      </c>
      <c r="I93" s="280">
        <v>0</v>
      </c>
      <c r="J93" s="279">
        <v>3.7209302325581506E-2</v>
      </c>
      <c r="K93"/>
      <c r="L93"/>
    </row>
    <row r="95" spans="1:12" ht="13.5" customHeight="1" x14ac:dyDescent="0.3">
      <c r="A95" s="278"/>
      <c r="B95" s="278"/>
      <c r="C95" s="278"/>
      <c r="D95" s="278"/>
      <c r="E95" s="278"/>
      <c r="F95" s="278"/>
      <c r="G95" s="278"/>
    </row>
    <row r="96" spans="1:12" ht="13.5" customHeight="1" x14ac:dyDescent="0.3">
      <c r="A96" s="278"/>
      <c r="B96" s="278"/>
      <c r="C96" s="278"/>
      <c r="D96" s="278"/>
      <c r="E96" s="278"/>
      <c r="F96" s="278"/>
      <c r="G96" s="278"/>
    </row>
    <row r="97" spans="1:7" ht="13.5" customHeight="1" x14ac:dyDescent="0.3">
      <c r="A97" s="278"/>
      <c r="B97" s="278"/>
      <c r="C97" s="278"/>
      <c r="D97" s="278"/>
      <c r="E97" s="278"/>
      <c r="F97" s="278"/>
      <c r="G97" s="278"/>
    </row>
    <row r="98" spans="1:7" ht="13.5" customHeight="1" x14ac:dyDescent="0.3">
      <c r="A98" s="278"/>
      <c r="B98" s="278"/>
      <c r="C98" s="278"/>
      <c r="D98" s="278"/>
      <c r="E98" s="278"/>
      <c r="F98" s="278"/>
      <c r="G98" s="278"/>
    </row>
    <row r="99" spans="1:7" ht="13.5" customHeight="1" x14ac:dyDescent="0.3">
      <c r="A99" s="278"/>
      <c r="B99" s="278"/>
      <c r="C99" s="278"/>
      <c r="D99" s="278"/>
      <c r="E99" s="278"/>
      <c r="F99" s="278"/>
      <c r="G99" s="278"/>
    </row>
    <row r="100" spans="1:7" ht="13.5" customHeight="1" x14ac:dyDescent="0.3">
      <c r="A100" s="278"/>
      <c r="B100" s="278"/>
      <c r="C100" s="278"/>
      <c r="D100" s="278"/>
      <c r="E100" s="278"/>
      <c r="F100" s="278"/>
      <c r="G100" s="278"/>
    </row>
    <row r="101" spans="1:7" ht="13.5" customHeight="1" x14ac:dyDescent="0.3">
      <c r="A101" s="278"/>
      <c r="B101" s="278"/>
      <c r="C101" s="278"/>
      <c r="D101" s="278"/>
      <c r="E101" s="278"/>
      <c r="F101" s="278"/>
      <c r="G101" s="278"/>
    </row>
    <row r="102" spans="1:7" ht="13.5" customHeight="1" x14ac:dyDescent="0.3">
      <c r="A102" s="278"/>
      <c r="B102" s="278"/>
      <c r="C102" s="278"/>
      <c r="D102" s="278"/>
      <c r="E102" s="278"/>
      <c r="F102" s="278"/>
      <c r="G102" s="278"/>
    </row>
    <row r="103" spans="1:7" ht="13.5" customHeight="1" x14ac:dyDescent="0.3">
      <c r="A103" s="278"/>
      <c r="B103" s="278"/>
      <c r="C103" s="278"/>
      <c r="D103" s="278"/>
      <c r="E103" s="278"/>
      <c r="F103" s="278"/>
      <c r="G103" s="278"/>
    </row>
    <row r="104" spans="1:7" ht="13.5" customHeight="1" x14ac:dyDescent="0.3">
      <c r="A104" s="278"/>
      <c r="B104" s="278"/>
      <c r="C104" s="278"/>
      <c r="D104" s="278"/>
      <c r="E104" s="278"/>
      <c r="F104" s="278"/>
      <c r="G104" s="278"/>
    </row>
    <row r="105" spans="1:7" ht="13.5" customHeight="1" x14ac:dyDescent="0.3">
      <c r="A105" s="278"/>
      <c r="B105" s="278"/>
      <c r="C105" s="278"/>
      <c r="D105" s="278"/>
      <c r="E105" s="278"/>
      <c r="F105" s="278"/>
      <c r="G105" s="278"/>
    </row>
    <row r="106" spans="1:7" ht="13.5" customHeight="1" x14ac:dyDescent="0.3">
      <c r="A106" s="278"/>
      <c r="B106" s="278"/>
      <c r="C106" s="278"/>
      <c r="D106" s="278"/>
      <c r="E106" s="278"/>
      <c r="F106" s="278"/>
      <c r="G106" s="278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&amp;R&amp;"Arial,normal"&amp;8Personal Banking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8D72-1A5C-4B83-A161-D9F52F527B51}">
  <sheetPr>
    <tabColor theme="7" tint="0.59999389629810485"/>
  </sheetPr>
  <dimension ref="A1:J29"/>
  <sheetViews>
    <sheetView view="pageBreakPreview" topLeftCell="A40" zoomScaleNormal="100" zoomScaleSheetLayoutView="100" zoomScalePageLayoutView="90" workbookViewId="0">
      <selection activeCell="I25" sqref="I25"/>
    </sheetView>
  </sheetViews>
  <sheetFormatPr defaultColWidth="9.109375" defaultRowHeight="13.5" customHeight="1" x14ac:dyDescent="0.15"/>
  <cols>
    <col min="1" max="1" width="30" style="174" customWidth="1"/>
    <col min="2" max="6" width="6.5546875" style="174" customWidth="1"/>
    <col min="7" max="7" width="8.33203125" style="174" customWidth="1"/>
    <col min="8" max="8" width="8.88671875" style="174" customWidth="1"/>
    <col min="9" max="16384" width="9.109375" style="174"/>
  </cols>
  <sheetData>
    <row r="1" spans="1:10" ht="13.5" customHeight="1" x14ac:dyDescent="0.15">
      <c r="G1" s="176"/>
      <c r="H1" s="176"/>
    </row>
    <row r="2" spans="1:10" ht="13.5" customHeight="1" x14ac:dyDescent="0.15">
      <c r="A2" s="206" t="s">
        <v>392</v>
      </c>
      <c r="B2" s="206"/>
      <c r="C2" s="206"/>
      <c r="D2" s="206"/>
      <c r="E2" s="206"/>
      <c r="F2" s="293"/>
      <c r="G2" s="176"/>
      <c r="H2" s="176"/>
    </row>
    <row r="3" spans="1:10" ht="13.5" customHeight="1" thickBot="1" x14ac:dyDescent="0.2">
      <c r="G3" s="176"/>
      <c r="H3" s="179"/>
    </row>
    <row r="4" spans="1:10" ht="13.5" customHeight="1" x14ac:dyDescent="0.25">
      <c r="A4" s="324" t="s">
        <v>391</v>
      </c>
      <c r="B4" s="324"/>
      <c r="C4" s="324"/>
      <c r="D4" s="324"/>
      <c r="E4" s="324"/>
      <c r="F4" s="323"/>
      <c r="G4" s="322" t="s">
        <v>369</v>
      </c>
      <c r="H4" s="321"/>
    </row>
    <row r="5" spans="1:10" ht="13.5" customHeight="1" thickBot="1" x14ac:dyDescent="0.35">
      <c r="A5" s="2131"/>
      <c r="B5" s="2131"/>
      <c r="C5" s="2131"/>
      <c r="D5" s="2131"/>
      <c r="E5" s="2131"/>
      <c r="F5" s="2131"/>
      <c r="G5" s="288"/>
      <c r="H5" s="274"/>
      <c r="I5"/>
      <c r="J5"/>
    </row>
    <row r="6" spans="1:10" ht="13.5" customHeight="1" thickBot="1" x14ac:dyDescent="0.35">
      <c r="A6" s="320" t="s">
        <v>176</v>
      </c>
      <c r="B6" s="202" t="s">
        <v>1243</v>
      </c>
      <c r="C6" s="202" t="s">
        <v>1123</v>
      </c>
      <c r="D6" s="202" t="s">
        <v>1032</v>
      </c>
      <c r="E6" s="202" t="s">
        <v>990</v>
      </c>
      <c r="F6" s="202" t="s">
        <v>905</v>
      </c>
      <c r="G6" s="217" t="s">
        <v>1267</v>
      </c>
      <c r="H6" s="1416" t="s">
        <v>1266</v>
      </c>
      <c r="I6"/>
      <c r="J6"/>
    </row>
    <row r="7" spans="1:10" ht="13.5" customHeight="1" x14ac:dyDescent="0.3">
      <c r="A7" s="2147" t="s">
        <v>303</v>
      </c>
      <c r="B7" s="201">
        <v>-1</v>
      </c>
      <c r="C7" s="201">
        <v>-3</v>
      </c>
      <c r="D7" s="201">
        <v>-4</v>
      </c>
      <c r="E7" s="201">
        <v>-4</v>
      </c>
      <c r="F7" s="201">
        <v>2</v>
      </c>
      <c r="G7" s="1537">
        <v>-0.66666666666666663</v>
      </c>
      <c r="H7" s="305">
        <v>-1.5</v>
      </c>
      <c r="I7"/>
      <c r="J7"/>
    </row>
    <row r="8" spans="1:10" ht="13.5" customHeight="1" x14ac:dyDescent="0.3">
      <c r="A8" s="2147" t="s">
        <v>163</v>
      </c>
      <c r="B8" s="196">
        <v>-2</v>
      </c>
      <c r="C8" s="196">
        <v>-3</v>
      </c>
      <c r="D8" s="196">
        <v>-11</v>
      </c>
      <c r="E8" s="196">
        <v>3</v>
      </c>
      <c r="F8" s="196">
        <v>-3</v>
      </c>
      <c r="G8" s="297">
        <v>-0.33333333333333331</v>
      </c>
      <c r="H8" s="296">
        <v>-0.33333333333333331</v>
      </c>
      <c r="I8"/>
      <c r="J8"/>
    </row>
    <row r="9" spans="1:10" ht="13.5" customHeight="1" x14ac:dyDescent="0.3">
      <c r="A9" s="2147" t="s">
        <v>300</v>
      </c>
      <c r="B9" s="196">
        <v>3</v>
      </c>
      <c r="C9" s="196">
        <v>0</v>
      </c>
      <c r="D9" s="196">
        <v>0</v>
      </c>
      <c r="E9" s="196">
        <v>1</v>
      </c>
      <c r="F9" s="196">
        <v>0</v>
      </c>
      <c r="G9" s="297"/>
      <c r="H9" s="296"/>
      <c r="I9"/>
      <c r="J9"/>
    </row>
    <row r="10" spans="1:10" ht="13.5" customHeight="1" x14ac:dyDescent="0.3">
      <c r="A10" s="2147" t="s">
        <v>359</v>
      </c>
      <c r="B10" s="196">
        <v>1</v>
      </c>
      <c r="C10" s="196">
        <v>0</v>
      </c>
      <c r="D10" s="196">
        <v>-1</v>
      </c>
      <c r="E10" s="196">
        <v>0</v>
      </c>
      <c r="F10" s="196">
        <v>0</v>
      </c>
      <c r="G10" s="297"/>
      <c r="H10" s="304"/>
      <c r="I10"/>
      <c r="J10"/>
    </row>
    <row r="11" spans="1:10" ht="13.5" customHeight="1" x14ac:dyDescent="0.3">
      <c r="A11" s="319" t="s">
        <v>389</v>
      </c>
      <c r="B11" s="200">
        <v>1</v>
      </c>
      <c r="C11" s="200">
        <v>-6</v>
      </c>
      <c r="D11" s="200">
        <v>-16</v>
      </c>
      <c r="E11" s="200">
        <v>0</v>
      </c>
      <c r="F11" s="200">
        <v>-1</v>
      </c>
      <c r="G11" s="301">
        <v>-1.1666666666666667</v>
      </c>
      <c r="H11" s="299">
        <v>-2</v>
      </c>
      <c r="I11"/>
      <c r="J11"/>
    </row>
    <row r="12" spans="1:10" ht="13.5" customHeight="1" x14ac:dyDescent="0.3">
      <c r="A12" s="319" t="s">
        <v>388</v>
      </c>
      <c r="B12" s="192">
        <v>-1</v>
      </c>
      <c r="C12" s="192">
        <v>-31</v>
      </c>
      <c r="D12" s="192">
        <v>-18</v>
      </c>
      <c r="E12" s="192">
        <v>-8</v>
      </c>
      <c r="F12" s="192">
        <v>-8</v>
      </c>
      <c r="G12" s="301">
        <v>-0.967741935483871</v>
      </c>
      <c r="H12" s="299">
        <v>-0.875</v>
      </c>
      <c r="I12"/>
      <c r="J12"/>
    </row>
    <row r="13" spans="1:10" ht="13.5" customHeight="1" x14ac:dyDescent="0.3">
      <c r="A13" s="319" t="s">
        <v>287</v>
      </c>
      <c r="B13" s="192">
        <v>0</v>
      </c>
      <c r="C13" s="192">
        <v>-37</v>
      </c>
      <c r="D13" s="192">
        <v>-34</v>
      </c>
      <c r="E13" s="192">
        <v>-8</v>
      </c>
      <c r="F13" s="192">
        <v>-9</v>
      </c>
      <c r="G13" s="301">
        <v>-1</v>
      </c>
      <c r="H13" s="299">
        <v>-1</v>
      </c>
      <c r="I13"/>
      <c r="J13"/>
    </row>
    <row r="14" spans="1:10" ht="13.5" customHeight="1" x14ac:dyDescent="0.3">
      <c r="A14" s="2147" t="s">
        <v>111</v>
      </c>
      <c r="B14" s="196">
        <v>-1</v>
      </c>
      <c r="C14" s="196">
        <v>-3</v>
      </c>
      <c r="D14" s="196">
        <v>2</v>
      </c>
      <c r="E14" s="196">
        <v>-1</v>
      </c>
      <c r="F14" s="196">
        <v>1</v>
      </c>
      <c r="G14" s="297"/>
      <c r="H14" s="318"/>
      <c r="I14"/>
      <c r="J14"/>
    </row>
    <row r="15" spans="1:10" ht="13.5" customHeight="1" x14ac:dyDescent="0.3">
      <c r="A15" s="319" t="s">
        <v>108</v>
      </c>
      <c r="B15" s="192">
        <v>-1</v>
      </c>
      <c r="C15" s="192">
        <v>-40</v>
      </c>
      <c r="D15" s="192">
        <v>-32</v>
      </c>
      <c r="E15" s="192">
        <v>-9</v>
      </c>
      <c r="F15" s="192">
        <v>-8</v>
      </c>
      <c r="G15" s="301">
        <v>-0.97499999999999998</v>
      </c>
      <c r="H15" s="299">
        <v>-0.875</v>
      </c>
      <c r="I15"/>
      <c r="J15"/>
    </row>
    <row r="16" spans="1:10" ht="13.5" customHeight="1" x14ac:dyDescent="0.3">
      <c r="A16" s="2147"/>
      <c r="B16" s="2154"/>
      <c r="C16" s="2154"/>
      <c r="D16" s="2154"/>
      <c r="E16" s="2154"/>
      <c r="F16" s="2154"/>
      <c r="G16" s="2153"/>
      <c r="H16" s="2152"/>
      <c r="I16"/>
      <c r="J16"/>
    </row>
    <row r="17" spans="1:10" ht="13.5" customHeight="1" x14ac:dyDescent="0.3">
      <c r="A17" s="2147" t="s">
        <v>102</v>
      </c>
      <c r="B17" s="186">
        <v>820.74495981211953</v>
      </c>
      <c r="C17" s="186">
        <v>234</v>
      </c>
      <c r="D17" s="186">
        <v>249</v>
      </c>
      <c r="E17" s="186">
        <v>338</v>
      </c>
      <c r="F17" s="186">
        <v>327</v>
      </c>
      <c r="G17" s="297">
        <v>2.5074570932141862</v>
      </c>
      <c r="H17" s="296">
        <v>1.5099234245018947</v>
      </c>
      <c r="I17"/>
      <c r="J17"/>
    </row>
    <row r="18" spans="1:10" ht="13.5" customHeight="1" thickBot="1" x14ac:dyDescent="0.35">
      <c r="A18" s="2147" t="s">
        <v>98</v>
      </c>
      <c r="B18" s="186">
        <v>2347</v>
      </c>
      <c r="C18" s="186">
        <v>2314</v>
      </c>
      <c r="D18" s="186">
        <v>2281</v>
      </c>
      <c r="E18" s="186">
        <v>2214</v>
      </c>
      <c r="F18" s="186">
        <v>2181</v>
      </c>
      <c r="G18" s="295">
        <v>1.4261019878997408E-2</v>
      </c>
      <c r="H18" s="294">
        <v>7.6111875286565794E-2</v>
      </c>
      <c r="I18"/>
      <c r="J18"/>
    </row>
    <row r="19" spans="1:10" ht="13.5" customHeight="1" x14ac:dyDescent="0.3">
      <c r="A19" s="179"/>
      <c r="B19" s="179"/>
      <c r="C19" s="179"/>
      <c r="D19" s="179"/>
      <c r="E19" s="179"/>
      <c r="F19" s="179"/>
      <c r="G19" s="179"/>
      <c r="H19" s="179"/>
      <c r="I19"/>
      <c r="J19"/>
    </row>
    <row r="20" spans="1:10" ht="13.5" customHeight="1" x14ac:dyDescent="0.3">
      <c r="A20" s="179"/>
      <c r="B20" s="179"/>
      <c r="C20" s="179"/>
      <c r="D20" s="179"/>
      <c r="E20" s="179"/>
      <c r="F20" s="179"/>
      <c r="G20" s="179"/>
      <c r="H20" s="179"/>
      <c r="I20"/>
      <c r="J20"/>
    </row>
    <row r="21" spans="1:10" ht="13.5" customHeight="1" x14ac:dyDescent="0.3">
      <c r="A21" s="179"/>
      <c r="B21" s="179"/>
      <c r="C21" s="179"/>
      <c r="D21" s="179"/>
      <c r="E21" s="179"/>
      <c r="F21" s="179"/>
      <c r="G21" s="179"/>
      <c r="H21" s="179"/>
      <c r="I21"/>
      <c r="J21"/>
    </row>
    <row r="22" spans="1:10" ht="13.5" customHeight="1" x14ac:dyDescent="0.3">
      <c r="A22" s="179"/>
      <c r="B22" s="179"/>
      <c r="C22" s="179"/>
      <c r="D22" s="179"/>
      <c r="E22" s="179"/>
      <c r="F22" s="179"/>
      <c r="G22" s="179"/>
      <c r="H22" s="179"/>
      <c r="I22"/>
      <c r="J22"/>
    </row>
    <row r="23" spans="1:10" ht="13.5" customHeight="1" x14ac:dyDescent="0.3">
      <c r="A23" s="179"/>
      <c r="B23" s="179"/>
      <c r="C23" s="179"/>
      <c r="D23" s="179"/>
      <c r="E23" s="179"/>
      <c r="F23" s="179"/>
      <c r="G23" s="179"/>
      <c r="H23" s="179"/>
      <c r="I23"/>
      <c r="J23"/>
    </row>
    <row r="24" spans="1:10" ht="13.5" customHeight="1" x14ac:dyDescent="0.15">
      <c r="A24" s="179"/>
      <c r="B24" s="179"/>
      <c r="C24" s="179"/>
      <c r="D24" s="179"/>
      <c r="E24" s="179"/>
      <c r="F24" s="179"/>
      <c r="G24" s="179"/>
      <c r="H24" s="179"/>
    </row>
    <row r="25" spans="1:10" ht="13.5" customHeight="1" x14ac:dyDescent="0.15">
      <c r="A25" s="179"/>
      <c r="B25" s="179"/>
      <c r="C25" s="179"/>
      <c r="D25" s="179"/>
      <c r="E25" s="179"/>
      <c r="F25" s="179"/>
      <c r="G25" s="179"/>
      <c r="H25" s="179"/>
    </row>
    <row r="26" spans="1:10" ht="13.5" customHeight="1" x14ac:dyDescent="0.15">
      <c r="H26" s="179"/>
    </row>
    <row r="27" spans="1:10" ht="13.5" customHeight="1" x14ac:dyDescent="0.15">
      <c r="H27" s="179"/>
    </row>
    <row r="28" spans="1:10" ht="13.5" customHeight="1" x14ac:dyDescent="0.15">
      <c r="H28" s="179"/>
    </row>
    <row r="29" spans="1:10" ht="13.5" customHeight="1" x14ac:dyDescent="0.15">
      <c r="H29" s="179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&amp;C&amp;"Calibri"&amp;11&amp;K000000&amp;"Calibri,Regular"&amp;7&amp;K000000Fact book - Q1 2019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tabColor theme="7" tint="0.59999389629810485"/>
  </sheetPr>
  <dimension ref="A1"/>
  <sheetViews>
    <sheetView view="pageBreakPreview" topLeftCell="A28" zoomScale="80" zoomScaleNormal="100" zoomScaleSheetLayoutView="80" workbookViewId="0">
      <selection activeCell="A8" sqref="A8:A9"/>
    </sheetView>
  </sheetViews>
  <sheetFormatPr defaultColWidth="9.109375" defaultRowHeight="10.199999999999999" x14ac:dyDescent="0.2"/>
  <cols>
    <col min="1" max="16384" width="9.109375" style="325"/>
  </cols>
  <sheetData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84AAE-C949-4B20-824C-1B4B007F14A9}">
  <sheetPr>
    <tabColor theme="7" tint="0.59999389629810485"/>
  </sheetPr>
  <dimension ref="A1:W66"/>
  <sheetViews>
    <sheetView view="pageLayout" topLeftCell="A52" zoomScaleNormal="100" zoomScaleSheetLayoutView="100" workbookViewId="0">
      <selection activeCell="J61" sqref="J61"/>
    </sheetView>
  </sheetViews>
  <sheetFormatPr defaultColWidth="9.109375" defaultRowHeight="7.8" x14ac:dyDescent="0.15"/>
  <cols>
    <col min="1" max="1" width="24.88671875" style="326" customWidth="1"/>
    <col min="2" max="6" width="6.44140625" style="326" bestFit="1" customWidth="1"/>
    <col min="7" max="8" width="7.109375" style="326" customWidth="1"/>
    <col min="9" max="9" width="7.6640625" style="326" customWidth="1"/>
    <col min="10" max="10" width="8.5546875" style="326" customWidth="1"/>
    <col min="11" max="22" width="9.109375" style="326" customWidth="1"/>
    <col min="23" max="16384" width="9.109375" style="326"/>
  </cols>
  <sheetData>
    <row r="1" spans="1:23" ht="13.5" customHeight="1" x14ac:dyDescent="0.25">
      <c r="A1" s="333" t="s">
        <v>394</v>
      </c>
      <c r="B1" s="333"/>
      <c r="C1" s="333"/>
      <c r="D1" s="333"/>
      <c r="E1" s="333"/>
      <c r="F1" s="333"/>
      <c r="G1" s="350" t="s">
        <v>369</v>
      </c>
      <c r="H1" s="351"/>
      <c r="I1" s="350" t="s">
        <v>374</v>
      </c>
      <c r="J1" s="349"/>
    </row>
    <row r="2" spans="1:23" ht="13.5" customHeight="1" thickBot="1" x14ac:dyDescent="0.25">
      <c r="G2" s="2106"/>
      <c r="H2" s="2107"/>
      <c r="I2" s="2106"/>
      <c r="J2" s="2105"/>
      <c r="W2" s="329"/>
    </row>
    <row r="3" spans="1:23" s="361" customFormat="1" ht="13.5" customHeight="1" thickBot="1" x14ac:dyDescent="0.25">
      <c r="A3" s="332" t="s">
        <v>176</v>
      </c>
      <c r="B3" s="332" t="s">
        <v>1243</v>
      </c>
      <c r="C3" s="332" t="s">
        <v>1123</v>
      </c>
      <c r="D3" s="332" t="s">
        <v>1032</v>
      </c>
      <c r="E3" s="332" t="s">
        <v>990</v>
      </c>
      <c r="F3" s="332" t="s">
        <v>905</v>
      </c>
      <c r="G3" s="2104" t="s">
        <v>1267</v>
      </c>
      <c r="H3" s="2103" t="s">
        <v>1266</v>
      </c>
      <c r="I3" s="2104" t="s">
        <v>1267</v>
      </c>
      <c r="J3" s="2103" t="s">
        <v>1266</v>
      </c>
    </row>
    <row r="4" spans="1:23" s="361" customFormat="1" ht="13.5" customHeight="1" x14ac:dyDescent="0.3">
      <c r="A4" s="331" t="s">
        <v>303</v>
      </c>
      <c r="B4" s="186">
        <v>334</v>
      </c>
      <c r="C4" s="186">
        <v>347</v>
      </c>
      <c r="D4" s="186">
        <v>329</v>
      </c>
      <c r="E4" s="186">
        <v>333</v>
      </c>
      <c r="F4" s="186">
        <v>326</v>
      </c>
      <c r="G4" s="2099">
        <v>-3.7463976945244955E-2</v>
      </c>
      <c r="H4" s="2100">
        <v>2.4539877300613498E-2</v>
      </c>
      <c r="I4" s="2099">
        <v>-3.1700288184438041E-2</v>
      </c>
      <c r="J4" s="2098">
        <v>3.7037037037036979E-2</v>
      </c>
    </row>
    <row r="5" spans="1:23" s="361" customFormat="1" ht="13.5" customHeight="1" x14ac:dyDescent="0.3">
      <c r="A5" s="331" t="s">
        <v>163</v>
      </c>
      <c r="B5" s="195">
        <v>121</v>
      </c>
      <c r="C5" s="195">
        <v>112</v>
      </c>
      <c r="D5" s="195">
        <v>105</v>
      </c>
      <c r="E5" s="195">
        <v>110</v>
      </c>
      <c r="F5" s="195">
        <v>114</v>
      </c>
      <c r="G5" s="2099">
        <v>8.0357142857142863E-2</v>
      </c>
      <c r="H5" s="2100">
        <v>6.1403508771929821E-2</v>
      </c>
      <c r="I5" s="2099">
        <v>7.9646017699114946E-2</v>
      </c>
      <c r="J5" s="2098">
        <v>8.9285714285714191E-2</v>
      </c>
    </row>
    <row r="6" spans="1:23" s="361" customFormat="1" ht="13.5" customHeight="1" x14ac:dyDescent="0.3">
      <c r="A6" s="331" t="s">
        <v>300</v>
      </c>
      <c r="B6" s="195">
        <v>23</v>
      </c>
      <c r="C6" s="195">
        <v>72</v>
      </c>
      <c r="D6" s="195">
        <v>48</v>
      </c>
      <c r="E6" s="195">
        <v>57</v>
      </c>
      <c r="F6" s="195">
        <v>120</v>
      </c>
      <c r="G6" s="2099">
        <v>-0.68055555555555558</v>
      </c>
      <c r="H6" s="2100">
        <v>-0.80833333333333335</v>
      </c>
      <c r="I6" s="2099">
        <v>-0.68055555555555558</v>
      </c>
      <c r="J6" s="2098">
        <v>-0.80833333333333335</v>
      </c>
    </row>
    <row r="7" spans="1:23" s="361" customFormat="1" ht="13.5" customHeight="1" x14ac:dyDescent="0.3">
      <c r="A7" s="331" t="s">
        <v>359</v>
      </c>
      <c r="B7" s="195">
        <v>5</v>
      </c>
      <c r="C7" s="195">
        <v>6</v>
      </c>
      <c r="D7" s="195">
        <v>5</v>
      </c>
      <c r="E7" s="195">
        <v>10</v>
      </c>
      <c r="F7" s="195">
        <v>9</v>
      </c>
      <c r="G7" s="2099">
        <v>-0.16666666666666666</v>
      </c>
      <c r="H7" s="2100">
        <v>-0.44444444444444442</v>
      </c>
      <c r="I7" s="2099">
        <v>-0.16666666666666663</v>
      </c>
      <c r="J7" s="2098">
        <v>-0.44444444444444442</v>
      </c>
    </row>
    <row r="8" spans="1:23" s="361" customFormat="1" ht="13.5" customHeight="1" x14ac:dyDescent="0.3">
      <c r="A8" s="330" t="s">
        <v>297</v>
      </c>
      <c r="B8" s="199">
        <v>483</v>
      </c>
      <c r="C8" s="199">
        <v>537</v>
      </c>
      <c r="D8" s="199">
        <v>487</v>
      </c>
      <c r="E8" s="199">
        <v>510</v>
      </c>
      <c r="F8" s="199">
        <v>569</v>
      </c>
      <c r="G8" s="344">
        <v>-0.1005586592178771</v>
      </c>
      <c r="H8" s="345">
        <v>-0.15114235500878734</v>
      </c>
      <c r="I8" s="344">
        <v>-9.6654275092936781E-2</v>
      </c>
      <c r="J8" s="343">
        <v>-0.13982300884955756</v>
      </c>
    </row>
    <row r="9" spans="1:23" s="361" customFormat="1" ht="13.5" customHeight="1" x14ac:dyDescent="0.3">
      <c r="A9" s="330" t="s">
        <v>288</v>
      </c>
      <c r="B9" s="191">
        <v>-311</v>
      </c>
      <c r="C9" s="191">
        <v>-281</v>
      </c>
      <c r="D9" s="191">
        <v>-269</v>
      </c>
      <c r="E9" s="191">
        <v>-281</v>
      </c>
      <c r="F9" s="191">
        <v>-338</v>
      </c>
      <c r="G9" s="344">
        <v>0.10676156583629894</v>
      </c>
      <c r="H9" s="345">
        <v>-7.9881656804733733E-2</v>
      </c>
      <c r="I9" s="344">
        <v>0.10992907801418439</v>
      </c>
      <c r="J9" s="343">
        <v>-6.5671641791044788E-2</v>
      </c>
    </row>
    <row r="10" spans="1:23" s="361" customFormat="1" ht="13.5" customHeight="1" x14ac:dyDescent="0.3">
      <c r="A10" s="330" t="s">
        <v>287</v>
      </c>
      <c r="B10" s="191">
        <v>172</v>
      </c>
      <c r="C10" s="191">
        <v>256</v>
      </c>
      <c r="D10" s="191">
        <v>218</v>
      </c>
      <c r="E10" s="191">
        <v>229</v>
      </c>
      <c r="F10" s="191">
        <v>231</v>
      </c>
      <c r="G10" s="344">
        <v>-0.328125</v>
      </c>
      <c r="H10" s="345">
        <v>-0.25541125541125542</v>
      </c>
      <c r="I10" s="344">
        <v>-0.32421875</v>
      </c>
      <c r="J10" s="343">
        <v>-0.24782608695652175</v>
      </c>
    </row>
    <row r="11" spans="1:23" s="361" customFormat="1" ht="13.5" customHeight="1" x14ac:dyDescent="0.3">
      <c r="A11" s="331" t="s">
        <v>111</v>
      </c>
      <c r="B11" s="195">
        <v>-34</v>
      </c>
      <c r="C11" s="195">
        <v>-32</v>
      </c>
      <c r="D11" s="195">
        <v>-40</v>
      </c>
      <c r="E11" s="195">
        <v>27</v>
      </c>
      <c r="F11" s="195">
        <v>21</v>
      </c>
      <c r="G11" s="2099">
        <v>6.25E-2</v>
      </c>
      <c r="H11" s="2100">
        <v>-2.6190476190476191</v>
      </c>
      <c r="I11" s="2099">
        <v>3.125E-2</v>
      </c>
      <c r="J11" s="2098">
        <v>-2.5714285714285712</v>
      </c>
    </row>
    <row r="12" spans="1:23" s="361" customFormat="1" ht="13.5" customHeight="1" x14ac:dyDescent="0.3">
      <c r="A12" s="330" t="s">
        <v>108</v>
      </c>
      <c r="B12" s="191">
        <v>138</v>
      </c>
      <c r="C12" s="191">
        <v>224</v>
      </c>
      <c r="D12" s="191">
        <v>178</v>
      </c>
      <c r="E12" s="191">
        <v>256</v>
      </c>
      <c r="F12" s="191">
        <v>252</v>
      </c>
      <c r="G12" s="344">
        <v>-0.38392857142857145</v>
      </c>
      <c r="H12" s="345">
        <v>-0.45238095238095238</v>
      </c>
      <c r="I12" s="344">
        <v>-0.375</v>
      </c>
      <c r="J12" s="343">
        <v>-0.44223107569721121</v>
      </c>
    </row>
    <row r="13" spans="1:23" s="361" customFormat="1" ht="13.5" customHeight="1" x14ac:dyDescent="0.3">
      <c r="A13" s="359"/>
      <c r="B13" s="358"/>
      <c r="C13" s="358"/>
      <c r="D13" s="358"/>
      <c r="E13" s="358"/>
      <c r="F13" s="358"/>
      <c r="G13" s="2116"/>
      <c r="H13" s="2101"/>
      <c r="I13" s="2116"/>
      <c r="J13" s="357"/>
    </row>
    <row r="14" spans="1:23" s="361" customFormat="1" ht="13.5" customHeight="1" x14ac:dyDescent="0.3">
      <c r="A14" s="331" t="s">
        <v>373</v>
      </c>
      <c r="B14" s="227">
        <v>64.400000000000006</v>
      </c>
      <c r="C14" s="227">
        <v>52.3</v>
      </c>
      <c r="D14" s="227">
        <v>55.2</v>
      </c>
      <c r="E14" s="227">
        <v>55.1</v>
      </c>
      <c r="F14" s="227">
        <v>59.4</v>
      </c>
      <c r="G14" s="2114"/>
      <c r="H14" s="2115"/>
      <c r="I14" s="2114"/>
      <c r="J14" s="2113"/>
    </row>
    <row r="15" spans="1:23" s="361" customFormat="1" ht="13.5" customHeight="1" x14ac:dyDescent="0.3">
      <c r="A15" s="331" t="s">
        <v>372</v>
      </c>
      <c r="B15" s="227">
        <v>6.5511221735814615</v>
      </c>
      <c r="C15" s="227">
        <v>10.921266930986716</v>
      </c>
      <c r="D15" s="227">
        <v>8.6732728206109968</v>
      </c>
      <c r="E15" s="227">
        <v>12.57926353698233</v>
      </c>
      <c r="F15" s="227">
        <v>12.535970959424223</v>
      </c>
      <c r="G15" s="356"/>
      <c r="H15" s="2112"/>
      <c r="I15" s="2111"/>
      <c r="J15" s="2110"/>
    </row>
    <row r="16" spans="1:23" s="361" customFormat="1" ht="13.5" customHeight="1" x14ac:dyDescent="0.3">
      <c r="A16" s="331" t="s">
        <v>102</v>
      </c>
      <c r="B16" s="186">
        <v>6483</v>
      </c>
      <c r="C16" s="186">
        <v>6261</v>
      </c>
      <c r="D16" s="186">
        <v>6230</v>
      </c>
      <c r="E16" s="186">
        <v>6236</v>
      </c>
      <c r="F16" s="186">
        <v>6121</v>
      </c>
      <c r="G16" s="2109">
        <v>3.5457594633445139E-2</v>
      </c>
      <c r="H16" s="2098">
        <v>5.9140663290312041E-2</v>
      </c>
      <c r="I16" s="2109">
        <v>2.910011070694285E-2</v>
      </c>
      <c r="J16" s="2098">
        <v>5.8220848918523416E-2</v>
      </c>
    </row>
    <row r="17" spans="1:10" s="361" customFormat="1" ht="13.5" customHeight="1" x14ac:dyDescent="0.3">
      <c r="A17" s="331" t="s">
        <v>371</v>
      </c>
      <c r="B17" s="186">
        <v>44872</v>
      </c>
      <c r="C17" s="186">
        <v>44310</v>
      </c>
      <c r="D17" s="186">
        <v>33143</v>
      </c>
      <c r="E17" s="186">
        <v>33097</v>
      </c>
      <c r="F17" s="186">
        <v>33069</v>
      </c>
      <c r="G17" s="2109">
        <v>1.2683367185736854E-2</v>
      </c>
      <c r="H17" s="2098">
        <v>0.35692037860231635</v>
      </c>
      <c r="I17" s="2109">
        <v>6.4774072502289393E-3</v>
      </c>
      <c r="J17" s="2098">
        <v>0.35375232830619474</v>
      </c>
    </row>
    <row r="18" spans="1:10" s="361" customFormat="1" ht="13.5" customHeight="1" thickBot="1" x14ac:dyDescent="0.35">
      <c r="A18" s="331" t="s">
        <v>98</v>
      </c>
      <c r="B18" s="186">
        <v>4830</v>
      </c>
      <c r="C18" s="186">
        <v>4820</v>
      </c>
      <c r="D18" s="186">
        <v>4825</v>
      </c>
      <c r="E18" s="186">
        <v>4869</v>
      </c>
      <c r="F18" s="186">
        <v>5109</v>
      </c>
      <c r="G18" s="355">
        <v>2.0746887966804979E-3</v>
      </c>
      <c r="H18" s="354">
        <v>-5.4609512624779803E-2</v>
      </c>
      <c r="I18" s="355">
        <v>2.0746887966804906E-3</v>
      </c>
      <c r="J18" s="354">
        <v>-5.4609512624779755E-2</v>
      </c>
    </row>
    <row r="19" spans="1:10" s="361" customFormat="1" ht="13.5" customHeight="1" x14ac:dyDescent="0.3">
      <c r="A19" s="331"/>
      <c r="B19" s="186"/>
      <c r="C19" s="186"/>
      <c r="D19" s="186"/>
      <c r="E19" s="186"/>
      <c r="F19" s="186"/>
      <c r="G19" s="2129"/>
      <c r="H19" s="2129"/>
      <c r="I19" s="2129"/>
      <c r="J19" s="2129"/>
    </row>
    <row r="20" spans="1:10" s="361" customFormat="1" ht="13.5" customHeight="1" x14ac:dyDescent="0.3">
      <c r="A20" s="331"/>
      <c r="B20" s="186"/>
      <c r="C20" s="186"/>
      <c r="D20" s="186"/>
      <c r="E20" s="186"/>
      <c r="F20" s="186"/>
      <c r="G20" s="2129"/>
      <c r="H20" s="2129"/>
      <c r="I20" s="2129"/>
      <c r="J20" s="2129"/>
    </row>
    <row r="21" spans="1:10" s="361" customFormat="1" ht="13.5" customHeight="1" x14ac:dyDescent="0.3">
      <c r="A21" s="331"/>
      <c r="B21" s="186"/>
      <c r="C21" s="186"/>
      <c r="D21" s="186"/>
      <c r="E21" s="186"/>
      <c r="F21" s="186"/>
      <c r="G21" s="2129"/>
      <c r="H21" s="2129"/>
      <c r="I21" s="2129"/>
      <c r="J21" s="2129"/>
    </row>
    <row r="22" spans="1:10" s="361" customFormat="1" ht="13.5" customHeight="1" x14ac:dyDescent="0.3">
      <c r="A22" s="331"/>
      <c r="B22" s="331"/>
      <c r="C22" s="331"/>
      <c r="D22" s="331"/>
      <c r="E22" s="331"/>
      <c r="F22" s="186"/>
      <c r="G22" s="187"/>
      <c r="H22" s="223"/>
      <c r="I22" s="223"/>
    </row>
    <row r="23" spans="1:10" s="361" customFormat="1" ht="13.5" customHeight="1" x14ac:dyDescent="0.3">
      <c r="A23" s="333" t="s">
        <v>1167</v>
      </c>
      <c r="B23" s="333"/>
      <c r="C23" s="333"/>
      <c r="D23" s="333"/>
      <c r="E23" s="333"/>
      <c r="F23" s="186"/>
      <c r="G23" s="187"/>
      <c r="H23" s="223"/>
      <c r="I23" s="223"/>
    </row>
    <row r="24" spans="1:10" s="361" customFormat="1" ht="13.5" customHeight="1" x14ac:dyDescent="0.3">
      <c r="A24" s="333"/>
      <c r="B24" s="333"/>
      <c r="C24" s="333"/>
      <c r="D24" s="333"/>
      <c r="E24" s="333"/>
      <c r="F24" s="186"/>
      <c r="G24" s="187"/>
      <c r="H24" s="223"/>
      <c r="I24" s="223"/>
    </row>
    <row r="25" spans="1:10" s="361" customFormat="1" ht="13.5" customHeight="1" thickBot="1" x14ac:dyDescent="0.35">
      <c r="A25" s="333"/>
      <c r="B25" s="333"/>
      <c r="C25" s="333"/>
      <c r="D25" s="333"/>
      <c r="E25" s="333"/>
      <c r="F25" s="186"/>
      <c r="G25" s="187"/>
      <c r="H25" s="223"/>
      <c r="I25" s="223"/>
    </row>
    <row r="26" spans="1:10" ht="13.5" customHeight="1" x14ac:dyDescent="0.25">
      <c r="F26" s="360"/>
      <c r="G26" s="350" t="s">
        <v>369</v>
      </c>
      <c r="H26" s="351"/>
      <c r="I26" s="350" t="s">
        <v>1232</v>
      </c>
      <c r="J26" s="349"/>
    </row>
    <row r="27" spans="1:10" ht="11.25" customHeight="1" thickBot="1" x14ac:dyDescent="0.25">
      <c r="F27" s="327"/>
      <c r="G27" s="2106"/>
      <c r="H27" s="2107"/>
      <c r="I27" s="2106"/>
      <c r="J27" s="2105"/>
    </row>
    <row r="28" spans="1:10" ht="24.75" customHeight="1" thickBot="1" x14ac:dyDescent="0.25">
      <c r="A28" s="332" t="s">
        <v>176</v>
      </c>
      <c r="B28" s="332" t="s">
        <v>1243</v>
      </c>
      <c r="C28" s="332" t="s">
        <v>1123</v>
      </c>
      <c r="D28" s="332" t="s">
        <v>1032</v>
      </c>
      <c r="E28" s="332" t="s">
        <v>990</v>
      </c>
      <c r="F28" s="332" t="s">
        <v>905</v>
      </c>
      <c r="G28" s="2104" t="s">
        <v>1267</v>
      </c>
      <c r="H28" s="2103" t="s">
        <v>1266</v>
      </c>
      <c r="I28" s="2104" t="s">
        <v>1267</v>
      </c>
      <c r="J28" s="2103" t="s">
        <v>1266</v>
      </c>
    </row>
    <row r="29" spans="1:10" ht="13.5" customHeight="1" x14ac:dyDescent="0.15">
      <c r="A29" s="331" t="s">
        <v>303</v>
      </c>
      <c r="B29" s="366">
        <v>334</v>
      </c>
      <c r="C29" s="366">
        <v>347</v>
      </c>
      <c r="D29" s="366">
        <v>329</v>
      </c>
      <c r="E29" s="186">
        <v>333</v>
      </c>
      <c r="F29" s="186">
        <v>326</v>
      </c>
      <c r="G29" s="2099">
        <v>-3.7463976945244955E-2</v>
      </c>
      <c r="H29" s="2100">
        <v>2.4539877300613498E-2</v>
      </c>
      <c r="I29" s="2099">
        <v>-3.1700288184438041E-2</v>
      </c>
      <c r="J29" s="2098">
        <v>3.7037037037036979E-2</v>
      </c>
    </row>
    <row r="30" spans="1:10" ht="13.5" customHeight="1" x14ac:dyDescent="0.15">
      <c r="A30" s="331" t="s">
        <v>163</v>
      </c>
      <c r="B30" s="366">
        <v>148</v>
      </c>
      <c r="C30" s="366">
        <v>137</v>
      </c>
      <c r="D30" s="366">
        <v>131</v>
      </c>
      <c r="E30" s="195">
        <v>135</v>
      </c>
      <c r="F30" s="195">
        <v>159</v>
      </c>
      <c r="G30" s="2099">
        <v>8.0291970802919707E-2</v>
      </c>
      <c r="H30" s="2100">
        <v>-6.9182389937106917E-2</v>
      </c>
      <c r="I30" s="2099">
        <v>8.8235294117646967E-2</v>
      </c>
      <c r="J30" s="2098">
        <v>-5.7324840764331197E-2</v>
      </c>
    </row>
    <row r="31" spans="1:10" ht="13.5" customHeight="1" x14ac:dyDescent="0.15">
      <c r="A31" s="331" t="s">
        <v>300</v>
      </c>
      <c r="B31" s="366">
        <v>23</v>
      </c>
      <c r="C31" s="366">
        <v>72</v>
      </c>
      <c r="D31" s="366">
        <v>48</v>
      </c>
      <c r="E31" s="195">
        <v>57</v>
      </c>
      <c r="F31" s="195">
        <v>120</v>
      </c>
      <c r="G31" s="2099">
        <v>-0.68055555555555558</v>
      </c>
      <c r="H31" s="2100">
        <v>-0.80833333333333335</v>
      </c>
      <c r="I31" s="2099">
        <v>-0.68055555555555558</v>
      </c>
      <c r="J31" s="2098">
        <v>-0.80833333333333335</v>
      </c>
    </row>
    <row r="32" spans="1:10" ht="13.5" customHeight="1" x14ac:dyDescent="0.15">
      <c r="A32" s="331" t="s">
        <v>359</v>
      </c>
      <c r="B32" s="366">
        <v>5</v>
      </c>
      <c r="C32" s="366">
        <v>6</v>
      </c>
      <c r="D32" s="366">
        <v>5</v>
      </c>
      <c r="E32" s="195">
        <v>10</v>
      </c>
      <c r="F32" s="195">
        <v>9</v>
      </c>
      <c r="G32" s="2099">
        <v>-0.16666666666666666</v>
      </c>
      <c r="H32" s="2100">
        <v>-0.44444444444444442</v>
      </c>
      <c r="I32" s="2099">
        <v>-0.16666666666666663</v>
      </c>
      <c r="J32" s="2098">
        <v>-0.44444444444444442</v>
      </c>
    </row>
    <row r="33" spans="1:23" ht="13.5" customHeight="1" x14ac:dyDescent="0.15">
      <c r="A33" s="330" t="s">
        <v>297</v>
      </c>
      <c r="B33" s="365">
        <v>510</v>
      </c>
      <c r="C33" s="365">
        <v>562</v>
      </c>
      <c r="D33" s="365">
        <v>513</v>
      </c>
      <c r="E33" s="199">
        <v>535</v>
      </c>
      <c r="F33" s="199">
        <v>614</v>
      </c>
      <c r="G33" s="344">
        <v>-9.2526690391459068E-2</v>
      </c>
      <c r="H33" s="345">
        <v>-0.16938110749185667</v>
      </c>
      <c r="I33" s="344">
        <v>-8.7344028520499162E-2</v>
      </c>
      <c r="J33" s="343">
        <v>-0.16065573770491803</v>
      </c>
    </row>
    <row r="34" spans="1:23" ht="13.5" customHeight="1" x14ac:dyDescent="0.15">
      <c r="A34" s="330" t="s">
        <v>288</v>
      </c>
      <c r="B34" s="365">
        <v>-320</v>
      </c>
      <c r="C34" s="365">
        <v>-287</v>
      </c>
      <c r="D34" s="365">
        <v>-275</v>
      </c>
      <c r="E34" s="191">
        <v>-287</v>
      </c>
      <c r="F34" s="191">
        <v>-350</v>
      </c>
      <c r="G34" s="344">
        <v>0.11498257839721254</v>
      </c>
      <c r="H34" s="345">
        <v>-8.5714285714285715E-2</v>
      </c>
      <c r="I34" s="344">
        <v>0.11846689895470375</v>
      </c>
      <c r="J34" s="343">
        <v>-7.4927953890489896E-2</v>
      </c>
    </row>
    <row r="35" spans="1:23" ht="13.5" customHeight="1" x14ac:dyDescent="0.15">
      <c r="A35" s="330" t="s">
        <v>287</v>
      </c>
      <c r="B35" s="365">
        <v>190</v>
      </c>
      <c r="C35" s="365">
        <v>275</v>
      </c>
      <c r="D35" s="365">
        <v>238</v>
      </c>
      <c r="E35" s="191">
        <v>248</v>
      </c>
      <c r="F35" s="191">
        <v>264</v>
      </c>
      <c r="G35" s="344">
        <v>-0.30909090909090908</v>
      </c>
      <c r="H35" s="345">
        <v>-0.28030303030303028</v>
      </c>
      <c r="I35" s="344">
        <v>-0.3029197080291971</v>
      </c>
      <c r="J35" s="343">
        <v>-0.27376425855513309</v>
      </c>
    </row>
    <row r="36" spans="1:23" ht="13.5" customHeight="1" x14ac:dyDescent="0.15">
      <c r="A36" s="331" t="s">
        <v>111</v>
      </c>
      <c r="B36" s="366">
        <v>-34</v>
      </c>
      <c r="C36" s="366">
        <v>-31</v>
      </c>
      <c r="D36" s="366">
        <v>-41</v>
      </c>
      <c r="E36" s="195">
        <v>27</v>
      </c>
      <c r="F36" s="195">
        <v>21</v>
      </c>
      <c r="G36" s="2099">
        <v>9.6774193548387094E-2</v>
      </c>
      <c r="H36" s="2100">
        <v>-2.6190476190476191</v>
      </c>
      <c r="I36" s="2099">
        <v>0.13793103448275867</v>
      </c>
      <c r="J36" s="2098">
        <v>-2.65</v>
      </c>
    </row>
    <row r="37" spans="1:23" ht="13.5" customHeight="1" x14ac:dyDescent="0.15">
      <c r="A37" s="330" t="s">
        <v>108</v>
      </c>
      <c r="B37" s="365">
        <v>156</v>
      </c>
      <c r="C37" s="365">
        <v>244</v>
      </c>
      <c r="D37" s="365">
        <v>197</v>
      </c>
      <c r="E37" s="191">
        <v>275</v>
      </c>
      <c r="F37" s="191">
        <v>285</v>
      </c>
      <c r="G37" s="344">
        <v>-0.36065573770491804</v>
      </c>
      <c r="H37" s="345">
        <v>-0.45263157894736844</v>
      </c>
      <c r="I37" s="344">
        <v>-0.35510204081632657</v>
      </c>
      <c r="J37" s="343">
        <v>-0.44169611307420498</v>
      </c>
    </row>
    <row r="38" spans="1:23" ht="13.5" customHeight="1" x14ac:dyDescent="0.15">
      <c r="A38" s="359"/>
      <c r="B38" s="363"/>
      <c r="C38" s="363"/>
      <c r="D38" s="363"/>
      <c r="E38" s="358"/>
      <c r="F38" s="358"/>
      <c r="G38" s="2116"/>
      <c r="H38" s="2101"/>
      <c r="I38" s="2116"/>
      <c r="J38" s="357"/>
    </row>
    <row r="39" spans="1:23" ht="13.5" customHeight="1" x14ac:dyDescent="0.15">
      <c r="A39" s="331" t="s">
        <v>373</v>
      </c>
      <c r="B39" s="1538">
        <v>62.7</v>
      </c>
      <c r="C39" s="1538">
        <v>51.1</v>
      </c>
      <c r="D39" s="1538">
        <v>53.6</v>
      </c>
      <c r="E39" s="227">
        <v>53.6</v>
      </c>
      <c r="F39" s="227">
        <v>57</v>
      </c>
      <c r="G39" s="2114"/>
      <c r="H39" s="2115"/>
      <c r="I39" s="2114"/>
      <c r="J39" s="2113"/>
    </row>
    <row r="40" spans="1:23" ht="13.5" customHeight="1" x14ac:dyDescent="0.15">
      <c r="A40" s="331" t="s">
        <v>372</v>
      </c>
      <c r="B40" s="1538">
        <v>7.3119619312959632</v>
      </c>
      <c r="C40" s="1538">
        <v>11.604011617694658</v>
      </c>
      <c r="D40" s="1538">
        <v>9.4257095180629147</v>
      </c>
      <c r="E40" s="227">
        <v>13.101953718561232</v>
      </c>
      <c r="F40" s="227">
        <v>13.79020657705766</v>
      </c>
      <c r="G40" s="356"/>
      <c r="H40" s="2112"/>
      <c r="I40" s="2111"/>
      <c r="J40" s="2110"/>
    </row>
    <row r="41" spans="1:23" ht="13.5" customHeight="1" x14ac:dyDescent="0.15">
      <c r="A41" s="331" t="s">
        <v>102</v>
      </c>
      <c r="B41" s="186">
        <v>6606</v>
      </c>
      <c r="C41" s="186">
        <v>6393</v>
      </c>
      <c r="D41" s="186">
        <v>6364</v>
      </c>
      <c r="E41" s="186">
        <v>6363</v>
      </c>
      <c r="F41" s="186">
        <v>6404</v>
      </c>
      <c r="G41" s="2109">
        <v>3.3317691224777103E-2</v>
      </c>
      <c r="H41" s="2098">
        <v>3.1542785758900689E-2</v>
      </c>
      <c r="I41" s="2109">
        <v>2.7265685515104554E-2</v>
      </c>
      <c r="J41" s="2098">
        <v>3.1099362463069546E-2</v>
      </c>
    </row>
    <row r="42" spans="1:23" ht="13.5" customHeight="1" x14ac:dyDescent="0.15">
      <c r="A42" s="331" t="s">
        <v>371</v>
      </c>
      <c r="B42" s="186">
        <v>44872</v>
      </c>
      <c r="C42" s="186">
        <v>44310</v>
      </c>
      <c r="D42" s="186">
        <v>33143</v>
      </c>
      <c r="E42" s="186">
        <v>33097</v>
      </c>
      <c r="F42" s="186">
        <v>33069</v>
      </c>
      <c r="G42" s="2109">
        <v>1.2683367185736854E-2</v>
      </c>
      <c r="H42" s="2098">
        <v>0.35692037860231635</v>
      </c>
      <c r="I42" s="2109">
        <v>6.4774072502289393E-3</v>
      </c>
      <c r="J42" s="2098">
        <v>0.35375232830619474</v>
      </c>
    </row>
    <row r="43" spans="1:23" ht="13.5" customHeight="1" thickBot="1" x14ac:dyDescent="0.2">
      <c r="A43" s="331" t="s">
        <v>98</v>
      </c>
      <c r="B43" s="186">
        <v>4830</v>
      </c>
      <c r="C43" s="186">
        <v>4820</v>
      </c>
      <c r="D43" s="186">
        <v>4825</v>
      </c>
      <c r="E43" s="186">
        <v>4869</v>
      </c>
      <c r="F43" s="186">
        <v>5109</v>
      </c>
      <c r="G43" s="355">
        <v>2.0746887966804979E-3</v>
      </c>
      <c r="H43" s="354">
        <v>-5.4609512624779803E-2</v>
      </c>
      <c r="I43" s="355">
        <v>2.0746887966804906E-3</v>
      </c>
      <c r="J43" s="354">
        <v>-5.4609512624779755E-2</v>
      </c>
    </row>
    <row r="44" spans="1:23" ht="13.5" customHeight="1" thickBot="1" x14ac:dyDescent="0.25">
      <c r="A44" s="2108"/>
      <c r="B44" s="2108"/>
      <c r="C44" s="2108"/>
      <c r="D44" s="2108"/>
      <c r="E44" s="2108"/>
      <c r="F44" s="186"/>
      <c r="G44" s="223"/>
      <c r="H44" s="223"/>
      <c r="I44" s="353"/>
    </row>
    <row r="45" spans="1:23" ht="13.5" customHeight="1" x14ac:dyDescent="0.25">
      <c r="A45" s="333" t="s">
        <v>393</v>
      </c>
      <c r="B45" s="333"/>
      <c r="C45" s="333"/>
      <c r="D45" s="333"/>
      <c r="E45" s="333"/>
      <c r="F45" s="352"/>
      <c r="G45" s="350" t="s">
        <v>369</v>
      </c>
      <c r="H45" s="351"/>
      <c r="I45" s="350" t="s">
        <v>368</v>
      </c>
      <c r="J45" s="349"/>
    </row>
    <row r="46" spans="1:23" ht="13.5" customHeight="1" thickBot="1" x14ac:dyDescent="0.25">
      <c r="F46" s="327"/>
      <c r="G46" s="2106"/>
      <c r="H46" s="2107"/>
      <c r="I46" s="2106"/>
      <c r="J46" s="2105"/>
      <c r="W46" s="329"/>
    </row>
    <row r="47" spans="1:23" ht="18" customHeight="1" thickBot="1" x14ac:dyDescent="0.25">
      <c r="A47" s="348" t="s">
        <v>367</v>
      </c>
      <c r="B47" s="332" t="s">
        <v>1243</v>
      </c>
      <c r="C47" s="332" t="s">
        <v>1123</v>
      </c>
      <c r="D47" s="332" t="s">
        <v>1032</v>
      </c>
      <c r="E47" s="332" t="s">
        <v>990</v>
      </c>
      <c r="F47" s="332" t="s">
        <v>905</v>
      </c>
      <c r="G47" s="2104" t="s">
        <v>1267</v>
      </c>
      <c r="H47" s="2103" t="s">
        <v>1266</v>
      </c>
      <c r="I47" s="2104" t="s">
        <v>1267</v>
      </c>
      <c r="J47" s="2103" t="s">
        <v>1266</v>
      </c>
      <c r="W47" s="329"/>
    </row>
    <row r="48" spans="1:23" ht="13.5" customHeight="1" x14ac:dyDescent="0.15">
      <c r="A48" s="347" t="s">
        <v>94</v>
      </c>
      <c r="B48" s="210">
        <v>73.499999999999986</v>
      </c>
      <c r="C48" s="210">
        <v>72.7</v>
      </c>
      <c r="D48" s="210">
        <v>73.000000000000014</v>
      </c>
      <c r="E48" s="210">
        <v>71.8</v>
      </c>
      <c r="F48" s="210">
        <v>71.100000000000009</v>
      </c>
      <c r="G48" s="2099">
        <v>1.100412654745506E-2</v>
      </c>
      <c r="H48" s="2100">
        <v>3.3755274261603053E-2</v>
      </c>
      <c r="I48" s="2099">
        <v>9.5628415300545999E-3</v>
      </c>
      <c r="J48" s="2098">
        <v>3.7921348314606584E-2</v>
      </c>
      <c r="W48" s="329"/>
    </row>
    <row r="49" spans="1:23" ht="13.5" customHeight="1" x14ac:dyDescent="0.15">
      <c r="A49" s="347" t="s">
        <v>366</v>
      </c>
      <c r="B49" s="210">
        <v>6.7</v>
      </c>
      <c r="C49" s="210">
        <v>6.7</v>
      </c>
      <c r="D49" s="210">
        <v>6.8</v>
      </c>
      <c r="E49" s="210">
        <v>6.9</v>
      </c>
      <c r="F49" s="210">
        <v>7</v>
      </c>
      <c r="G49" s="2099">
        <v>0</v>
      </c>
      <c r="H49" s="2100">
        <v>-4.285714285714283E-2</v>
      </c>
      <c r="I49" s="2099">
        <v>0</v>
      </c>
      <c r="J49" s="2098">
        <v>-4.2857142857142816E-2</v>
      </c>
      <c r="W49" s="329"/>
    </row>
    <row r="50" spans="1:23" ht="13.5" customHeight="1" thickBot="1" x14ac:dyDescent="0.2">
      <c r="A50" s="346" t="s">
        <v>92</v>
      </c>
      <c r="B50" s="208">
        <v>1.9</v>
      </c>
      <c r="C50" s="208">
        <v>2</v>
      </c>
      <c r="D50" s="208">
        <v>2.1</v>
      </c>
      <c r="E50" s="208">
        <v>2.1</v>
      </c>
      <c r="F50" s="208">
        <v>2.1</v>
      </c>
      <c r="G50" s="2096">
        <v>-5.0000000000000044E-2</v>
      </c>
      <c r="H50" s="2097">
        <v>-9.5238095238095316E-2</v>
      </c>
      <c r="I50" s="2096">
        <v>-5.0000000000000044E-2</v>
      </c>
      <c r="J50" s="2095">
        <v>-9.5238095238095344E-2</v>
      </c>
      <c r="W50" s="329"/>
    </row>
    <row r="51" spans="1:23" ht="13.5" customHeight="1" x14ac:dyDescent="0.15">
      <c r="A51" s="330" t="s">
        <v>91</v>
      </c>
      <c r="B51" s="207">
        <v>82.1</v>
      </c>
      <c r="C51" s="207">
        <v>81.400000000000006</v>
      </c>
      <c r="D51" s="207">
        <v>81.900000000000006</v>
      </c>
      <c r="E51" s="207">
        <v>80.8</v>
      </c>
      <c r="F51" s="207">
        <v>80.2</v>
      </c>
      <c r="G51" s="344">
        <v>8.599508599508459E-3</v>
      </c>
      <c r="H51" s="345">
        <v>2.3690773067331562E-2</v>
      </c>
      <c r="I51" s="344">
        <v>7.3260073260073E-3</v>
      </c>
      <c r="J51" s="343">
        <v>2.7397260273972712E-2</v>
      </c>
      <c r="W51" s="329"/>
    </row>
    <row r="52" spans="1:23" ht="13.5" customHeight="1" x14ac:dyDescent="0.15">
      <c r="A52" s="342"/>
      <c r="B52" s="2102"/>
      <c r="C52" s="2102"/>
      <c r="D52" s="2102"/>
      <c r="E52" s="2102"/>
      <c r="F52" s="2102"/>
      <c r="G52" s="340"/>
      <c r="H52" s="341"/>
      <c r="I52" s="340"/>
      <c r="J52" s="339"/>
      <c r="W52" s="329"/>
    </row>
    <row r="53" spans="1:23" ht="13.5" customHeight="1" x14ac:dyDescent="0.15">
      <c r="A53" s="331" t="s">
        <v>90</v>
      </c>
      <c r="B53" s="210">
        <v>38.5</v>
      </c>
      <c r="C53" s="210">
        <v>38</v>
      </c>
      <c r="D53" s="210">
        <v>36.900000000000006</v>
      </c>
      <c r="E53" s="210">
        <v>37.4</v>
      </c>
      <c r="F53" s="210">
        <v>36.4</v>
      </c>
      <c r="G53" s="2099">
        <v>1.3157894736842105E-2</v>
      </c>
      <c r="H53" s="2100">
        <v>5.769230769230773E-2</v>
      </c>
      <c r="I53" s="2099">
        <v>1.0443864229765065E-2</v>
      </c>
      <c r="J53" s="2098">
        <v>6.3186813186813406E-2</v>
      </c>
      <c r="W53" s="329"/>
    </row>
    <row r="54" spans="1:23" ht="13.5" customHeight="1" thickBot="1" x14ac:dyDescent="0.2">
      <c r="A54" s="338" t="s">
        <v>89</v>
      </c>
      <c r="B54" s="208">
        <v>2.8</v>
      </c>
      <c r="C54" s="208">
        <v>2.8</v>
      </c>
      <c r="D54" s="208">
        <v>2.8</v>
      </c>
      <c r="E54" s="208">
        <v>3</v>
      </c>
      <c r="F54" s="208">
        <v>2.9</v>
      </c>
      <c r="G54" s="2096">
        <v>0</v>
      </c>
      <c r="H54" s="2097">
        <v>-3.4482758620689689E-2</v>
      </c>
      <c r="I54" s="2096">
        <v>0</v>
      </c>
      <c r="J54" s="2095">
        <v>-3.4482758620689724E-2</v>
      </c>
      <c r="W54" s="329"/>
    </row>
    <row r="55" spans="1:23" ht="13.5" customHeight="1" thickBot="1" x14ac:dyDescent="0.3">
      <c r="A55" s="2094" t="s">
        <v>87</v>
      </c>
      <c r="B55" s="2093">
        <v>41.3</v>
      </c>
      <c r="C55" s="2093">
        <v>40.799999999999997</v>
      </c>
      <c r="D55" s="2093">
        <v>39.700000000000003</v>
      </c>
      <c r="E55" s="2093">
        <v>40.4</v>
      </c>
      <c r="F55" s="2093">
        <v>39.299999999999997</v>
      </c>
      <c r="G55" s="337">
        <v>1.2254901960784315E-2</v>
      </c>
      <c r="H55" s="336">
        <v>5.0890585241730284E-2</v>
      </c>
      <c r="I55" s="335">
        <v>9.7323600973235891E-3</v>
      </c>
      <c r="J55" s="334">
        <v>5.5979643765903475E-2</v>
      </c>
      <c r="W55" s="329"/>
    </row>
    <row r="56" spans="1:23" ht="13.5" customHeight="1" x14ac:dyDescent="0.15">
      <c r="F56" s="327"/>
      <c r="I56" s="328"/>
      <c r="W56" s="329"/>
    </row>
    <row r="57" spans="1:23" ht="13.5" customHeight="1" x14ac:dyDescent="0.15">
      <c r="A57" s="1600"/>
      <c r="B57" s="1600"/>
      <c r="C57" s="1600"/>
      <c r="D57" s="1600"/>
      <c r="E57" s="1600"/>
      <c r="F57" s="1601"/>
      <c r="G57" s="1602"/>
      <c r="H57" s="1602"/>
      <c r="I57" s="328"/>
    </row>
    <row r="58" spans="1:23" ht="13.5" customHeight="1" x14ac:dyDescent="0.15">
      <c r="A58" s="1603"/>
      <c r="B58" s="1603"/>
      <c r="C58" s="1603"/>
      <c r="D58" s="1603"/>
      <c r="E58" s="1603"/>
      <c r="F58" s="1601"/>
      <c r="G58" s="1604"/>
      <c r="H58" s="1604"/>
    </row>
    <row r="59" spans="1:23" ht="13.5" customHeight="1" thickBot="1" x14ac:dyDescent="0.2">
      <c r="A59" s="1602"/>
      <c r="B59" s="1602"/>
      <c r="C59" s="1602"/>
      <c r="D59" s="1602"/>
      <c r="E59" s="1602"/>
      <c r="F59" s="1601"/>
      <c r="G59" s="1602"/>
      <c r="H59" s="1602"/>
    </row>
    <row r="60" spans="1:23" ht="13.5" customHeight="1" x14ac:dyDescent="0.15">
      <c r="A60" s="1504"/>
      <c r="B60" s="1504"/>
      <c r="C60" s="1504"/>
      <c r="D60" s="1504"/>
      <c r="E60" s="1545"/>
      <c r="F60" s="1545"/>
      <c r="G60" s="1604"/>
      <c r="H60" s="1602"/>
    </row>
    <row r="61" spans="1:23" ht="13.5" customHeight="1" x14ac:dyDescent="0.15">
      <c r="A61" s="1539"/>
      <c r="B61" s="1539"/>
      <c r="C61" s="1539"/>
      <c r="D61" s="1539"/>
      <c r="E61" s="1540"/>
      <c r="F61" s="1540"/>
      <c r="G61" s="1602"/>
      <c r="H61" s="1602"/>
    </row>
    <row r="62" spans="1:23" ht="13.5" customHeight="1" x14ac:dyDescent="0.15">
      <c r="A62" s="1539"/>
      <c r="B62" s="1539"/>
      <c r="C62" s="1539"/>
      <c r="D62" s="1539"/>
      <c r="E62" s="1541"/>
      <c r="F62" s="1541"/>
      <c r="G62" s="1602"/>
      <c r="H62" s="1602"/>
    </row>
    <row r="63" spans="1:23" ht="13.5" customHeight="1" x14ac:dyDescent="0.15">
      <c r="A63" s="1539"/>
      <c r="B63" s="1539"/>
      <c r="C63" s="1539"/>
      <c r="D63" s="1539"/>
      <c r="E63" s="1541"/>
      <c r="F63" s="1541"/>
      <c r="G63" s="1602"/>
      <c r="H63" s="1604"/>
      <c r="I63" s="329"/>
      <c r="J63" s="329"/>
    </row>
    <row r="64" spans="1:23" ht="13.5" customHeight="1" x14ac:dyDescent="0.15">
      <c r="A64" s="1539"/>
      <c r="B64" s="1539"/>
      <c r="C64" s="1539"/>
      <c r="D64" s="1539"/>
      <c r="E64" s="1541"/>
      <c r="F64" s="1541"/>
      <c r="G64" s="1602"/>
      <c r="H64" s="1602"/>
    </row>
    <row r="65" spans="1:8" ht="13.5" customHeight="1" x14ac:dyDescent="0.15">
      <c r="A65" s="1542"/>
      <c r="B65" s="1542"/>
      <c r="C65" s="1542"/>
      <c r="D65" s="1542"/>
      <c r="E65" s="1543"/>
      <c r="F65" s="1543"/>
      <c r="G65" s="1602"/>
      <c r="H65" s="1602"/>
    </row>
    <row r="66" spans="1:8" ht="13.5" customHeight="1" x14ac:dyDescent="0.15">
      <c r="A66" s="1542"/>
      <c r="B66" s="1542"/>
      <c r="C66" s="1542"/>
      <c r="D66" s="1542"/>
      <c r="E66" s="1544"/>
      <c r="F66" s="1544"/>
      <c r="G66" s="1602"/>
      <c r="H66" s="1602"/>
    </row>
  </sheetData>
  <printOptions horizontalCentered="1"/>
  <pageMargins left="0.7" right="0.7" top="0.75" bottom="0.75" header="0.3" footer="0.3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A45F5-9E0D-42B1-A241-9F2B36A8F639}">
  <sheetPr>
    <tabColor theme="9" tint="0.59999389629810485"/>
  </sheetPr>
  <dimension ref="A1:J45"/>
  <sheetViews>
    <sheetView view="pageBreakPreview" topLeftCell="A27" zoomScaleNormal="100" zoomScaleSheetLayoutView="100" workbookViewId="0">
      <selection activeCell="A42" sqref="A42"/>
    </sheetView>
  </sheetViews>
  <sheetFormatPr defaultColWidth="9.109375" defaultRowHeight="13.5" customHeight="1" x14ac:dyDescent="0.3"/>
  <cols>
    <col min="1" max="1" width="26.88671875" style="2024" customWidth="1"/>
    <col min="2" max="4" width="7.44140625" style="2024" customWidth="1"/>
    <col min="5" max="5" width="7.44140625" style="379" customWidth="1"/>
    <col min="6" max="8" width="7.44140625" style="2024" customWidth="1"/>
    <col min="9" max="10" width="8" style="2024" customWidth="1"/>
    <col min="11" max="16384" width="9.109375" style="2024"/>
  </cols>
  <sheetData>
    <row r="1" spans="1:10" ht="13.5" customHeight="1" thickBot="1" x14ac:dyDescent="0.35">
      <c r="A1" s="387"/>
      <c r="B1" s="386"/>
      <c r="C1" s="386"/>
      <c r="D1" s="386"/>
    </row>
    <row r="2" spans="1:10" ht="13.5" customHeight="1" x14ac:dyDescent="0.3">
      <c r="A2" s="387" t="s">
        <v>1092</v>
      </c>
      <c r="B2" s="385"/>
      <c r="C2" s="385"/>
      <c r="D2" s="385"/>
      <c r="F2" s="385"/>
      <c r="G2" s="1373" t="s">
        <v>369</v>
      </c>
      <c r="H2" s="1372"/>
      <c r="I2" s="350" t="s">
        <v>374</v>
      </c>
      <c r="J2" s="349"/>
    </row>
    <row r="3" spans="1:10" ht="13.5" customHeight="1" x14ac:dyDescent="0.3">
      <c r="A3" s="385"/>
      <c r="B3" s="385"/>
      <c r="C3" s="385"/>
      <c r="D3" s="385"/>
      <c r="F3" s="385"/>
      <c r="G3" s="1371"/>
      <c r="H3" s="1370"/>
      <c r="J3" s="2123"/>
    </row>
    <row r="4" spans="1:10" ht="13.5" customHeight="1" thickBot="1" x14ac:dyDescent="0.25">
      <c r="A4" s="384" t="s">
        <v>176</v>
      </c>
      <c r="B4" s="384" t="s">
        <v>1255</v>
      </c>
      <c r="C4" s="384" t="s">
        <v>1127</v>
      </c>
      <c r="D4" s="384" t="s">
        <v>1043</v>
      </c>
      <c r="E4" s="384" t="s">
        <v>993</v>
      </c>
      <c r="F4" s="383" t="s">
        <v>911</v>
      </c>
      <c r="G4" s="1369" t="s">
        <v>1267</v>
      </c>
      <c r="H4" s="740" t="s">
        <v>1266</v>
      </c>
      <c r="I4" s="1369" t="s">
        <v>1267</v>
      </c>
      <c r="J4" s="740" t="s">
        <v>1266</v>
      </c>
    </row>
    <row r="5" spans="1:10" ht="13.5" customHeight="1" x14ac:dyDescent="0.2">
      <c r="A5" s="1706" t="s">
        <v>1096</v>
      </c>
      <c r="B5" s="2127">
        <v>74</v>
      </c>
      <c r="C5" s="2127">
        <v>77</v>
      </c>
      <c r="D5" s="2127">
        <v>77</v>
      </c>
      <c r="E5" s="2127">
        <v>76</v>
      </c>
      <c r="F5" s="2127">
        <v>78</v>
      </c>
      <c r="G5" s="1368">
        <v>-3.896103896103896E-2</v>
      </c>
      <c r="H5" s="390">
        <v>-5.128205128205128E-2</v>
      </c>
      <c r="I5" s="2121">
        <v>-3.8961038961038974E-2</v>
      </c>
      <c r="J5" s="2126">
        <v>-5.1282051282051322E-2</v>
      </c>
    </row>
    <row r="6" spans="1:10" ht="13.5" customHeight="1" x14ac:dyDescent="0.2">
      <c r="A6" s="1707" t="s">
        <v>1097</v>
      </c>
      <c r="B6" s="2127">
        <v>65</v>
      </c>
      <c r="C6" s="2127">
        <v>66</v>
      </c>
      <c r="D6" s="2127">
        <v>64</v>
      </c>
      <c r="E6" s="2127">
        <v>64</v>
      </c>
      <c r="F6" s="2127">
        <v>61</v>
      </c>
      <c r="G6" s="1368">
        <v>-1.5151515151515152E-2</v>
      </c>
      <c r="H6" s="390">
        <v>6.5573770491803282E-2</v>
      </c>
      <c r="I6" s="2121">
        <v>-1.5151515151515138E-2</v>
      </c>
      <c r="J6" s="2120">
        <v>6.5573770491803351E-2</v>
      </c>
    </row>
    <row r="7" spans="1:10" s="385" customFormat="1" ht="13.5" customHeight="1" x14ac:dyDescent="0.2">
      <c r="A7" s="1707" t="s">
        <v>1098</v>
      </c>
      <c r="B7" s="2127">
        <v>72</v>
      </c>
      <c r="C7" s="2127">
        <v>74</v>
      </c>
      <c r="D7" s="2127">
        <v>69</v>
      </c>
      <c r="E7" s="2127">
        <v>70</v>
      </c>
      <c r="F7" s="2127">
        <v>70</v>
      </c>
      <c r="G7" s="1368">
        <v>-2.7027027027027029E-2</v>
      </c>
      <c r="H7" s="390">
        <v>2.8571428571428571E-2</v>
      </c>
      <c r="I7" s="2121">
        <v>-1.3513513513513487E-2</v>
      </c>
      <c r="J7" s="2120">
        <v>4.2857142857142927E-2</v>
      </c>
    </row>
    <row r="8" spans="1:10" s="385" customFormat="1" ht="13.5" customHeight="1" x14ac:dyDescent="0.2">
      <c r="A8" s="1707" t="s">
        <v>1099</v>
      </c>
      <c r="B8" s="2127">
        <v>66</v>
      </c>
      <c r="C8" s="2127">
        <v>65</v>
      </c>
      <c r="D8" s="2127">
        <v>63</v>
      </c>
      <c r="E8" s="2127">
        <v>63</v>
      </c>
      <c r="F8" s="2127">
        <v>59</v>
      </c>
      <c r="G8" s="1610">
        <v>1.5384615384615385E-2</v>
      </c>
      <c r="H8" s="1248">
        <v>0.11864406779661017</v>
      </c>
      <c r="I8" s="2121">
        <v>1.5151515151515138E-2</v>
      </c>
      <c r="J8" s="2120">
        <v>0.15517241379310343</v>
      </c>
    </row>
    <row r="9" spans="1:10" s="385" customFormat="1" ht="13.5" customHeight="1" x14ac:dyDescent="0.2">
      <c r="A9" s="1708" t="s">
        <v>1100</v>
      </c>
      <c r="B9" s="2127">
        <v>54</v>
      </c>
      <c r="C9" s="2127">
        <v>55</v>
      </c>
      <c r="D9" s="2127">
        <v>50</v>
      </c>
      <c r="E9" s="2127">
        <v>53</v>
      </c>
      <c r="F9" s="2127">
        <v>51</v>
      </c>
      <c r="G9" s="1610">
        <v>-1.8181818181818181E-2</v>
      </c>
      <c r="H9" s="1248">
        <v>5.8823529411764705E-2</v>
      </c>
      <c r="I9" s="2121">
        <v>-1.8181818181818188E-2</v>
      </c>
      <c r="J9" s="2120">
        <v>5.8823529411764719E-2</v>
      </c>
    </row>
    <row r="10" spans="1:10" s="385" customFormat="1" ht="13.5" customHeight="1" thickBot="1" x14ac:dyDescent="0.25">
      <c r="A10" s="1708" t="s">
        <v>3</v>
      </c>
      <c r="B10" s="2128">
        <v>3</v>
      </c>
      <c r="C10" s="2128">
        <v>10</v>
      </c>
      <c r="D10" s="2127">
        <v>6</v>
      </c>
      <c r="E10" s="2127">
        <v>7</v>
      </c>
      <c r="F10" s="2127">
        <v>7</v>
      </c>
      <c r="G10" s="1247">
        <v>-0.7</v>
      </c>
      <c r="H10" s="1246">
        <v>-0.5714285714285714</v>
      </c>
      <c r="I10" s="2118">
        <v>-0.66666666666666674</v>
      </c>
      <c r="J10" s="2117">
        <v>-0.5</v>
      </c>
    </row>
    <row r="11" spans="1:10" s="385" customFormat="1" ht="13.5" customHeight="1" x14ac:dyDescent="0.2">
      <c r="A11" s="1700"/>
      <c r="D11" s="1376"/>
      <c r="E11" s="1376"/>
      <c r="F11" s="1376"/>
      <c r="G11" s="1698"/>
      <c r="H11" s="1699"/>
    </row>
    <row r="12" spans="1:10" ht="13.5" customHeight="1" thickBot="1" x14ac:dyDescent="0.35">
      <c r="A12" s="381"/>
      <c r="B12" s="381"/>
      <c r="C12" s="381"/>
      <c r="D12" s="381"/>
      <c r="F12" s="380"/>
      <c r="G12" s="380"/>
      <c r="H12" s="380"/>
      <c r="I12" s="380"/>
    </row>
    <row r="13" spans="1:10" ht="13.5" customHeight="1" x14ac:dyDescent="0.3">
      <c r="A13" s="387" t="s">
        <v>1093</v>
      </c>
      <c r="B13" s="2027"/>
      <c r="C13" s="2027"/>
      <c r="D13" s="2027"/>
      <c r="F13" s="2026"/>
      <c r="G13" s="1373" t="s">
        <v>369</v>
      </c>
      <c r="H13" s="1372"/>
      <c r="I13" s="350" t="s">
        <v>374</v>
      </c>
      <c r="J13" s="349"/>
    </row>
    <row r="14" spans="1:10" ht="13.5" customHeight="1" x14ac:dyDescent="0.3">
      <c r="A14" s="2027"/>
      <c r="B14" s="2027"/>
      <c r="C14" s="2027"/>
      <c r="D14" s="2027"/>
      <c r="F14" s="2026"/>
      <c r="G14" s="1371"/>
      <c r="H14" s="1370"/>
      <c r="J14" s="2123"/>
    </row>
    <row r="15" spans="1:10" ht="13.5" customHeight="1" thickBot="1" x14ac:dyDescent="0.25">
      <c r="A15" s="384" t="s">
        <v>176</v>
      </c>
      <c r="B15" s="384" t="s">
        <v>1255</v>
      </c>
      <c r="C15" s="384" t="s">
        <v>1127</v>
      </c>
      <c r="D15" s="384" t="s">
        <v>1043</v>
      </c>
      <c r="E15" s="384" t="s">
        <v>993</v>
      </c>
      <c r="F15" s="383" t="s">
        <v>911</v>
      </c>
      <c r="G15" s="1369" t="s">
        <v>1267</v>
      </c>
      <c r="H15" s="740" t="s">
        <v>1266</v>
      </c>
      <c r="I15" s="1369" t="s">
        <v>1267</v>
      </c>
      <c r="J15" s="740" t="s">
        <v>1266</v>
      </c>
    </row>
    <row r="16" spans="1:10" ht="13.5" customHeight="1" x14ac:dyDescent="0.2">
      <c r="A16" s="1706" t="s">
        <v>1096</v>
      </c>
      <c r="B16" s="2127">
        <v>-1</v>
      </c>
      <c r="C16" s="2127">
        <v>-18</v>
      </c>
      <c r="D16" s="2127">
        <v>-29</v>
      </c>
      <c r="E16" s="2127">
        <v>-1</v>
      </c>
      <c r="F16" s="2127">
        <v>-13</v>
      </c>
      <c r="G16" s="1368">
        <v>-0.94444444444444442</v>
      </c>
      <c r="H16" s="390">
        <v>-0.92307692307692313</v>
      </c>
      <c r="I16" s="2121">
        <v>-0.94444444444444442</v>
      </c>
      <c r="J16" s="2126">
        <v>-0.92307692307692313</v>
      </c>
    </row>
    <row r="17" spans="1:10" ht="13.5" customHeight="1" x14ac:dyDescent="0.2">
      <c r="A17" s="1707" t="s">
        <v>1097</v>
      </c>
      <c r="B17" s="2127">
        <v>-14</v>
      </c>
      <c r="C17" s="2127">
        <v>-9</v>
      </c>
      <c r="D17" s="2127">
        <v>-5</v>
      </c>
      <c r="E17" s="2127">
        <v>4</v>
      </c>
      <c r="F17" s="2127">
        <v>21</v>
      </c>
      <c r="G17" s="1368">
        <v>0.55555555555555558</v>
      </c>
      <c r="H17" s="390">
        <v>-1.6666666666666667</v>
      </c>
      <c r="I17" s="2121">
        <v>0.55555555555555558</v>
      </c>
      <c r="J17" s="2120">
        <v>-1.6666666666666665</v>
      </c>
    </row>
    <row r="18" spans="1:10" ht="13.5" customHeight="1" x14ac:dyDescent="0.2">
      <c r="A18" s="1707" t="s">
        <v>1098</v>
      </c>
      <c r="B18" s="2127">
        <v>-4</v>
      </c>
      <c r="C18" s="2127">
        <v>6</v>
      </c>
      <c r="D18" s="2127">
        <v>2</v>
      </c>
      <c r="E18" s="2127">
        <v>22</v>
      </c>
      <c r="F18" s="2127">
        <v>10</v>
      </c>
      <c r="G18" s="1368">
        <v>-1.6666666666666667</v>
      </c>
      <c r="H18" s="390">
        <v>-1.4</v>
      </c>
      <c r="I18" s="2121">
        <v>-1.6666666666666665</v>
      </c>
      <c r="J18" s="2120">
        <v>-1.4</v>
      </c>
    </row>
    <row r="19" spans="1:10" ht="13.5" customHeight="1" x14ac:dyDescent="0.2">
      <c r="A19" s="1707" t="s">
        <v>1099</v>
      </c>
      <c r="B19" s="2127">
        <v>-6</v>
      </c>
      <c r="C19" s="2127">
        <v>-4</v>
      </c>
      <c r="D19" s="2127">
        <v>-4</v>
      </c>
      <c r="E19" s="2127">
        <v>4</v>
      </c>
      <c r="F19" s="2127">
        <v>1</v>
      </c>
      <c r="G19" s="1610">
        <v>0.5</v>
      </c>
      <c r="H19" s="1248">
        <v>-7</v>
      </c>
      <c r="I19" s="2121">
        <v>0.5</v>
      </c>
      <c r="J19" s="2120">
        <v>-7</v>
      </c>
    </row>
    <row r="20" spans="1:10" ht="13.5" customHeight="1" x14ac:dyDescent="0.2">
      <c r="A20" s="1708" t="s">
        <v>1100</v>
      </c>
      <c r="B20" s="2127">
        <v>-3</v>
      </c>
      <c r="C20" s="2127">
        <v>-1</v>
      </c>
      <c r="D20" s="2127">
        <v>-1</v>
      </c>
      <c r="E20" s="2127">
        <v>-1</v>
      </c>
      <c r="F20" s="2127">
        <v>0</v>
      </c>
      <c r="G20" s="1610">
        <v>2</v>
      </c>
      <c r="H20" s="1248"/>
      <c r="I20" s="2121">
        <v>2</v>
      </c>
      <c r="J20" s="2120"/>
    </row>
    <row r="21" spans="1:10" ht="13.5" customHeight="1" thickBot="1" x14ac:dyDescent="0.25">
      <c r="A21" s="1708" t="s">
        <v>3</v>
      </c>
      <c r="B21" s="2128">
        <v>-6</v>
      </c>
      <c r="C21" s="2128">
        <v>-6</v>
      </c>
      <c r="D21" s="2127">
        <v>-3</v>
      </c>
      <c r="E21" s="2127">
        <v>-1</v>
      </c>
      <c r="F21" s="2127">
        <v>2</v>
      </c>
      <c r="G21" s="1247">
        <v>0</v>
      </c>
      <c r="H21" s="1246">
        <v>-4</v>
      </c>
      <c r="I21" s="2118">
        <v>-0.16666666666666663</v>
      </c>
      <c r="J21" s="2117">
        <v>-3.5</v>
      </c>
    </row>
    <row r="22" spans="1:10" ht="13.5" customHeight="1" x14ac:dyDescent="0.25">
      <c r="A22" s="1697"/>
      <c r="D22" s="1376"/>
      <c r="E22" s="1376"/>
      <c r="F22" s="1376"/>
      <c r="G22" s="1698"/>
      <c r="H22" s="1699"/>
      <c r="I22" s="1701"/>
      <c r="J22" s="1701"/>
    </row>
    <row r="23" spans="1:10" ht="13.5" customHeight="1" thickBot="1" x14ac:dyDescent="0.25">
      <c r="A23" s="1991"/>
      <c r="B23" s="2025"/>
      <c r="C23" s="2025"/>
      <c r="D23" s="2025"/>
      <c r="E23" s="2025"/>
      <c r="F23" s="2025"/>
      <c r="G23" s="1375"/>
      <c r="H23" s="1374"/>
      <c r="I23" s="746"/>
      <c r="J23" s="746"/>
    </row>
    <row r="24" spans="1:10" ht="13.5" customHeight="1" x14ac:dyDescent="0.3">
      <c r="A24" s="387" t="s">
        <v>1094</v>
      </c>
      <c r="G24" s="1373" t="s">
        <v>369</v>
      </c>
      <c r="H24" s="1372"/>
      <c r="I24" s="350" t="s">
        <v>374</v>
      </c>
      <c r="J24" s="349"/>
    </row>
    <row r="25" spans="1:10" ht="13.5" customHeight="1" x14ac:dyDescent="0.3">
      <c r="G25" s="1371"/>
      <c r="H25" s="1370"/>
      <c r="J25" s="2123"/>
    </row>
    <row r="26" spans="1:10" ht="13.5" customHeight="1" thickBot="1" x14ac:dyDescent="0.25">
      <c r="A26" s="384" t="s">
        <v>367</v>
      </c>
      <c r="B26" s="384" t="s">
        <v>1255</v>
      </c>
      <c r="C26" s="384" t="s">
        <v>1127</v>
      </c>
      <c r="D26" s="384" t="s">
        <v>1043</v>
      </c>
      <c r="E26" s="383" t="s">
        <v>993</v>
      </c>
      <c r="F26" s="383" t="s">
        <v>911</v>
      </c>
      <c r="G26" s="1369" t="s">
        <v>1267</v>
      </c>
      <c r="H26" s="740" t="s">
        <v>1266</v>
      </c>
      <c r="I26" s="1369" t="s">
        <v>1267</v>
      </c>
      <c r="J26" s="740" t="s">
        <v>1266</v>
      </c>
    </row>
    <row r="27" spans="1:10" ht="13.5" customHeight="1" x14ac:dyDescent="0.2">
      <c r="A27" s="1706" t="s">
        <v>1096</v>
      </c>
      <c r="B27" s="2119">
        <v>21.5</v>
      </c>
      <c r="C27" s="2119">
        <v>21.7</v>
      </c>
      <c r="D27" s="2119">
        <v>21.4</v>
      </c>
      <c r="E27" s="2119">
        <v>21.2</v>
      </c>
      <c r="F27" s="2119">
        <v>21.2</v>
      </c>
      <c r="G27" s="1368">
        <v>-9.2165898617511191E-3</v>
      </c>
      <c r="H27" s="390">
        <v>1.4150943396226448E-2</v>
      </c>
      <c r="I27" s="2121">
        <v>-9.2165898617511122E-3</v>
      </c>
      <c r="J27" s="2126">
        <v>1.8957345971563955E-2</v>
      </c>
    </row>
    <row r="28" spans="1:10" ht="13.5" customHeight="1" x14ac:dyDescent="0.2">
      <c r="A28" s="1707" t="s">
        <v>1097</v>
      </c>
      <c r="B28" s="2119">
        <v>13.2</v>
      </c>
      <c r="C28" s="2119">
        <v>13.2</v>
      </c>
      <c r="D28" s="2119">
        <v>13.4</v>
      </c>
      <c r="E28" s="2119">
        <v>13.2</v>
      </c>
      <c r="F28" s="2119">
        <v>13</v>
      </c>
      <c r="G28" s="1368">
        <v>0</v>
      </c>
      <c r="H28" s="390">
        <v>1.538461538461533E-2</v>
      </c>
      <c r="I28" s="2121">
        <v>0</v>
      </c>
      <c r="J28" s="2120">
        <v>1.538461538461533E-2</v>
      </c>
    </row>
    <row r="29" spans="1:10" ht="13.5" customHeight="1" x14ac:dyDescent="0.2">
      <c r="A29" s="1707" t="s">
        <v>1098</v>
      </c>
      <c r="B29" s="2119">
        <v>16.100000000000001</v>
      </c>
      <c r="C29" s="2119">
        <v>15.8</v>
      </c>
      <c r="D29" s="2119">
        <v>16.2</v>
      </c>
      <c r="E29" s="2119">
        <v>15.8</v>
      </c>
      <c r="F29" s="2119">
        <v>15.3</v>
      </c>
      <c r="G29" s="1368">
        <v>1.8987341772151944E-2</v>
      </c>
      <c r="H29" s="390">
        <v>5.2287581699346448E-2</v>
      </c>
      <c r="I29" s="2121">
        <v>-1.2269938650306678E-2</v>
      </c>
      <c r="J29" s="2120">
        <v>5.2287581699346442E-2</v>
      </c>
    </row>
    <row r="30" spans="1:10" ht="13.5" customHeight="1" x14ac:dyDescent="0.2">
      <c r="A30" s="1707" t="s">
        <v>1099</v>
      </c>
      <c r="B30" s="2119">
        <v>19.399999999999999</v>
      </c>
      <c r="C30" s="2119">
        <v>19</v>
      </c>
      <c r="D30" s="2119">
        <v>19</v>
      </c>
      <c r="E30" s="2119">
        <v>18.399999999999999</v>
      </c>
      <c r="F30" s="2119">
        <v>18.600000000000001</v>
      </c>
      <c r="G30" s="1610">
        <v>2.1052631578947295E-2</v>
      </c>
      <c r="H30" s="1248">
        <v>4.3010752688171887E-2</v>
      </c>
      <c r="I30" s="2121">
        <v>3.6842105263157787E-2</v>
      </c>
      <c r="J30" s="2120">
        <v>5.3475935828876997E-2</v>
      </c>
    </row>
    <row r="31" spans="1:10" ht="13.5" customHeight="1" x14ac:dyDescent="0.2">
      <c r="A31" s="1708" t="s">
        <v>1100</v>
      </c>
      <c r="B31" s="2119">
        <v>11.9</v>
      </c>
      <c r="C31" s="2119">
        <v>11.7</v>
      </c>
      <c r="D31" s="2119">
        <v>11.9</v>
      </c>
      <c r="E31" s="2119">
        <v>12</v>
      </c>
      <c r="F31" s="2119">
        <v>12.1</v>
      </c>
      <c r="G31" s="1610">
        <v>1.7094017094017186E-2</v>
      </c>
      <c r="H31" s="1248">
        <v>-1.6528925619834652E-2</v>
      </c>
      <c r="I31" s="2121">
        <v>1.7094017094017255E-2</v>
      </c>
      <c r="J31" s="2120">
        <v>-1.6528925619834656E-2</v>
      </c>
    </row>
    <row r="32" spans="1:10" ht="13.5" customHeight="1" thickBot="1" x14ac:dyDescent="0.25">
      <c r="A32" s="1708" t="s">
        <v>3</v>
      </c>
      <c r="B32" s="2125">
        <v>0</v>
      </c>
      <c r="C32" s="2125">
        <v>0</v>
      </c>
      <c r="D32" s="2119">
        <v>0</v>
      </c>
      <c r="E32" s="2119">
        <v>0.2</v>
      </c>
      <c r="F32" s="2119">
        <v>0</v>
      </c>
      <c r="G32" s="1247"/>
      <c r="H32" s="1246"/>
      <c r="I32" s="2118"/>
      <c r="J32" s="2117">
        <v>0</v>
      </c>
    </row>
    <row r="33" spans="1:10" ht="13.5" customHeight="1" x14ac:dyDescent="0.2">
      <c r="A33" s="1700"/>
      <c r="D33" s="1705"/>
      <c r="E33" s="1705"/>
      <c r="F33" s="1705"/>
      <c r="G33" s="1703"/>
      <c r="H33" s="1702"/>
      <c r="I33" s="2124"/>
    </row>
    <row r="34" spans="1:10" ht="13.5" customHeight="1" thickBot="1" x14ac:dyDescent="0.25">
      <c r="A34" s="1991"/>
      <c r="B34" s="2025"/>
      <c r="C34" s="2025"/>
      <c r="D34" s="2025"/>
      <c r="E34" s="2025"/>
      <c r="F34" s="2025"/>
      <c r="G34" s="1375"/>
      <c r="H34" s="1704"/>
      <c r="I34" s="746"/>
      <c r="J34" s="746"/>
    </row>
    <row r="35" spans="1:10" ht="13.5" customHeight="1" x14ac:dyDescent="0.3">
      <c r="A35" s="387" t="s">
        <v>1095</v>
      </c>
      <c r="G35" s="1373" t="s">
        <v>369</v>
      </c>
      <c r="H35" s="1372"/>
      <c r="I35" s="350" t="s">
        <v>374</v>
      </c>
      <c r="J35" s="349"/>
    </row>
    <row r="36" spans="1:10" ht="13.5" customHeight="1" x14ac:dyDescent="0.3">
      <c r="G36" s="1371"/>
      <c r="H36" s="1370"/>
      <c r="J36" s="2123"/>
    </row>
    <row r="37" spans="1:10" ht="13.5" customHeight="1" thickBot="1" x14ac:dyDescent="0.25">
      <c r="A37" s="384" t="s">
        <v>367</v>
      </c>
      <c r="B37" s="384" t="s">
        <v>1255</v>
      </c>
      <c r="C37" s="384" t="s">
        <v>1127</v>
      </c>
      <c r="D37" s="384" t="s">
        <v>1043</v>
      </c>
      <c r="E37" s="383" t="s">
        <v>993</v>
      </c>
      <c r="F37" s="383" t="s">
        <v>911</v>
      </c>
      <c r="G37" s="1369" t="s">
        <v>1267</v>
      </c>
      <c r="H37" s="740" t="s">
        <v>1266</v>
      </c>
      <c r="I37" s="1369" t="s">
        <v>1267</v>
      </c>
      <c r="J37" s="740" t="s">
        <v>1266</v>
      </c>
    </row>
    <row r="38" spans="1:10" ht="13.5" customHeight="1" x14ac:dyDescent="0.2">
      <c r="A38" s="1706" t="s">
        <v>1096</v>
      </c>
      <c r="B38" s="2119">
        <v>6.1</v>
      </c>
      <c r="C38" s="2119">
        <v>6.1</v>
      </c>
      <c r="D38" s="2119">
        <v>6.2</v>
      </c>
      <c r="E38" s="2119">
        <v>6.1</v>
      </c>
      <c r="F38" s="2119">
        <v>6.1</v>
      </c>
      <c r="G38" s="1368">
        <v>0</v>
      </c>
      <c r="H38" s="390">
        <v>0</v>
      </c>
      <c r="I38" s="2121">
        <v>-1.6129032258064613E-2</v>
      </c>
      <c r="J38" s="2120">
        <v>0</v>
      </c>
    </row>
    <row r="39" spans="1:10" ht="13.5" customHeight="1" x14ac:dyDescent="0.2">
      <c r="A39" s="1707" t="s">
        <v>1097</v>
      </c>
      <c r="B39" s="2119">
        <v>7.7</v>
      </c>
      <c r="C39" s="2119">
        <v>7.8</v>
      </c>
      <c r="D39" s="2119">
        <v>7.2</v>
      </c>
      <c r="E39" s="2119">
        <v>7.6</v>
      </c>
      <c r="F39" s="2119">
        <v>7.1</v>
      </c>
      <c r="G39" s="1368">
        <v>-1.2820512820512775E-2</v>
      </c>
      <c r="H39" s="390">
        <v>8.4507042253521208E-2</v>
      </c>
      <c r="I39" s="2121">
        <v>-1.2820512820512775E-2</v>
      </c>
      <c r="J39" s="2120">
        <v>8.4507042253521236E-2</v>
      </c>
    </row>
    <row r="40" spans="1:10" ht="13.5" customHeight="1" x14ac:dyDescent="0.2">
      <c r="A40" s="1707" t="s">
        <v>1098</v>
      </c>
      <c r="B40" s="2119">
        <v>7</v>
      </c>
      <c r="C40" s="2119">
        <v>6.6</v>
      </c>
      <c r="D40" s="2119">
        <v>6.7</v>
      </c>
      <c r="E40" s="2119">
        <v>6.6</v>
      </c>
      <c r="F40" s="2119">
        <v>6.6</v>
      </c>
      <c r="G40" s="1368">
        <v>6.0606060606060663E-2</v>
      </c>
      <c r="H40" s="390">
        <v>6.0606060606060663E-2</v>
      </c>
      <c r="I40" s="2121">
        <v>2.941176470588247E-2</v>
      </c>
      <c r="J40" s="2120">
        <v>6.0606060606060552E-2</v>
      </c>
    </row>
    <row r="41" spans="1:10" ht="13.5" customHeight="1" x14ac:dyDescent="0.2">
      <c r="A41" s="1707" t="s">
        <v>1099</v>
      </c>
      <c r="B41" s="2119">
        <v>9.3000000000000007</v>
      </c>
      <c r="C41" s="2119">
        <v>9.1</v>
      </c>
      <c r="D41" s="2119">
        <v>8.6</v>
      </c>
      <c r="E41" s="2119">
        <v>9</v>
      </c>
      <c r="F41" s="2119">
        <v>8.8000000000000007</v>
      </c>
      <c r="G41" s="1610">
        <v>2.1978021978022098E-2</v>
      </c>
      <c r="H41" s="1248">
        <v>5.6818181818181816E-2</v>
      </c>
      <c r="I41" s="2121">
        <v>3.2967032967033072E-2</v>
      </c>
      <c r="J41" s="2120">
        <v>5.6179775280898792E-2</v>
      </c>
    </row>
    <row r="42" spans="1:10" ht="13.5" customHeight="1" x14ac:dyDescent="0.2">
      <c r="A42" s="1708" t="s">
        <v>1100</v>
      </c>
      <c r="B42" s="2122">
        <v>11.2</v>
      </c>
      <c r="C42" s="2122">
        <v>11.2</v>
      </c>
      <c r="D42" s="2122">
        <v>11</v>
      </c>
      <c r="E42" s="2122">
        <v>11.1</v>
      </c>
      <c r="F42" s="2122">
        <v>10.7</v>
      </c>
      <c r="G42" s="1610">
        <v>0</v>
      </c>
      <c r="H42" s="1248">
        <v>4.6728971962616828E-2</v>
      </c>
      <c r="I42" s="2121">
        <v>8.9285714285716189E-3</v>
      </c>
      <c r="J42" s="2120">
        <v>5.6074766355140415E-2</v>
      </c>
    </row>
    <row r="43" spans="1:10" ht="13.5" customHeight="1" thickBot="1" x14ac:dyDescent="0.25">
      <c r="A43" s="1708" t="s">
        <v>3</v>
      </c>
      <c r="B43" s="2119">
        <v>0</v>
      </c>
      <c r="C43" s="2119">
        <v>0</v>
      </c>
      <c r="D43" s="2119">
        <v>0</v>
      </c>
      <c r="E43" s="2119">
        <v>0</v>
      </c>
      <c r="F43" s="2119">
        <v>0</v>
      </c>
      <c r="G43" s="1247"/>
      <c r="H43" s="1246"/>
      <c r="I43" s="2118"/>
      <c r="J43" s="2117">
        <v>-1</v>
      </c>
    </row>
    <row r="44" spans="1:10" ht="13.5" customHeight="1" x14ac:dyDescent="0.3">
      <c r="A44" s="2023"/>
      <c r="G44" s="1698"/>
      <c r="H44" s="1702"/>
      <c r="I44" s="2023"/>
    </row>
    <row r="45" spans="1:10" ht="13.5" customHeight="1" x14ac:dyDescent="0.3">
      <c r="H45" s="2023"/>
    </row>
  </sheetData>
  <printOptions horizontalCentered="1"/>
  <pageMargins left="0.7" right="0.7" top="0.75" bottom="0.75" header="0.3" footer="0.3"/>
  <pageSetup paperSize="9" scale="80" fitToWidth="0" fitToHeight="0" orientation="portrait" r:id="rId1"/>
  <headerFooter>
    <oddFooter>&amp;C&amp;"Calibri,Regular"&amp;7&amp;K000000Fact book - Q1 2019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A67B-5964-4421-AB82-29A4AA869AA9}">
  <sheetPr>
    <tabColor theme="7" tint="0.59999389629810485"/>
  </sheetPr>
  <dimension ref="A1:O64"/>
  <sheetViews>
    <sheetView view="pageBreakPreview" zoomScaleNormal="110" zoomScaleSheetLayoutView="100" workbookViewId="0">
      <selection activeCell="H16" sqref="H16"/>
    </sheetView>
  </sheetViews>
  <sheetFormatPr defaultColWidth="9.109375" defaultRowHeight="10.199999999999999" x14ac:dyDescent="0.2"/>
  <cols>
    <col min="1" max="1" width="27.88671875" style="2514" customWidth="1"/>
    <col min="2" max="6" width="8.6640625" style="2514" customWidth="1"/>
    <col min="7" max="16384" width="9.109375" style="2514"/>
  </cols>
  <sheetData>
    <row r="1" spans="1:15" ht="13.5" customHeight="1" x14ac:dyDescent="0.25">
      <c r="A1" s="373" t="s">
        <v>406</v>
      </c>
      <c r="B1" s="2529"/>
      <c r="C1" s="2529"/>
      <c r="D1" s="2529"/>
      <c r="E1" s="2529"/>
      <c r="F1" s="2529"/>
    </row>
    <row r="2" spans="1:15" s="377" customFormat="1" ht="18" customHeight="1" x14ac:dyDescent="0.2">
      <c r="A2" s="1597" t="s">
        <v>1028</v>
      </c>
      <c r="B2" s="1596"/>
      <c r="C2" s="1596"/>
      <c r="D2" s="1596"/>
      <c r="E2" s="1596"/>
      <c r="F2" s="1596"/>
      <c r="G2" s="1596"/>
    </row>
    <row r="3" spans="1:15" ht="13.5" customHeight="1" x14ac:dyDescent="0.2">
      <c r="A3" s="378" t="s">
        <v>1029</v>
      </c>
    </row>
    <row r="4" spans="1:15" ht="13.5" customHeight="1" x14ac:dyDescent="0.2">
      <c r="H4" s="2519"/>
      <c r="I4" s="2519"/>
      <c r="J4" s="2519"/>
      <c r="K4" s="2519"/>
      <c r="L4" s="2519"/>
      <c r="M4" s="2519"/>
      <c r="N4" s="2519"/>
      <c r="O4" s="2519"/>
    </row>
    <row r="5" spans="1:15" ht="13.5" customHeight="1" x14ac:dyDescent="0.2">
      <c r="H5" s="2519"/>
      <c r="I5" s="2519"/>
      <c r="J5" s="2519"/>
      <c r="K5" s="2519"/>
      <c r="L5" s="2519"/>
      <c r="M5" s="2519"/>
      <c r="N5" s="2519"/>
      <c r="O5" s="2519"/>
    </row>
    <row r="6" spans="1:15" ht="13.5" customHeight="1" thickBot="1" x14ac:dyDescent="0.25">
      <c r="A6" s="371" t="s">
        <v>176</v>
      </c>
      <c r="B6" s="370" t="s">
        <v>1243</v>
      </c>
      <c r="C6" s="370" t="s">
        <v>1123</v>
      </c>
      <c r="D6" s="370" t="s">
        <v>1032</v>
      </c>
      <c r="E6" s="370" t="s">
        <v>990</v>
      </c>
      <c r="F6" s="370" t="s">
        <v>905</v>
      </c>
      <c r="G6" s="2519"/>
      <c r="H6" s="2519"/>
      <c r="I6" s="2519"/>
      <c r="J6" s="2519"/>
      <c r="K6" s="2519"/>
      <c r="L6" s="2519"/>
      <c r="M6" s="2519"/>
    </row>
    <row r="7" spans="1:15" ht="13.5" customHeight="1" x14ac:dyDescent="0.2">
      <c r="A7" s="2518" t="s">
        <v>303</v>
      </c>
      <c r="B7" s="2517">
        <v>99.76</v>
      </c>
      <c r="C7" s="2517">
        <v>106.41</v>
      </c>
      <c r="D7" s="2517">
        <v>105.16</v>
      </c>
      <c r="E7" s="2517">
        <v>103.01</v>
      </c>
      <c r="F7" s="2517">
        <v>102.8</v>
      </c>
      <c r="G7" s="2519"/>
      <c r="H7" s="2519"/>
      <c r="I7" s="2519"/>
      <c r="J7" s="2519"/>
      <c r="K7" s="2519"/>
      <c r="L7" s="2519"/>
      <c r="M7" s="2519"/>
    </row>
    <row r="8" spans="1:15" ht="13.5" customHeight="1" x14ac:dyDescent="0.2">
      <c r="A8" s="2518" t="s">
        <v>163</v>
      </c>
      <c r="B8" s="2517">
        <v>27.29</v>
      </c>
      <c r="C8" s="2517">
        <v>28.48</v>
      </c>
      <c r="D8" s="2517">
        <v>27.5</v>
      </c>
      <c r="E8" s="2517">
        <v>27.85</v>
      </c>
      <c r="F8" s="2517">
        <v>26.69</v>
      </c>
      <c r="G8" s="2519"/>
      <c r="H8" s="2519"/>
      <c r="I8" s="2519"/>
      <c r="J8" s="2519"/>
      <c r="K8" s="2519"/>
      <c r="L8" s="2519"/>
      <c r="M8" s="2519"/>
    </row>
    <row r="9" spans="1:15" ht="13.5" customHeight="1" x14ac:dyDescent="0.2">
      <c r="A9" s="2518" t="s">
        <v>300</v>
      </c>
      <c r="B9" s="2517">
        <v>0</v>
      </c>
      <c r="C9" s="2517">
        <v>0</v>
      </c>
      <c r="D9" s="2517">
        <v>0</v>
      </c>
      <c r="E9" s="2517">
        <v>0</v>
      </c>
      <c r="F9" s="2517">
        <v>0</v>
      </c>
      <c r="G9" s="2519"/>
      <c r="H9" s="2519"/>
      <c r="I9" s="2519"/>
      <c r="J9" s="2519"/>
      <c r="K9" s="2519"/>
      <c r="L9" s="2519"/>
      <c r="M9" s="2519"/>
    </row>
    <row r="10" spans="1:15" ht="13.5" customHeight="1" thickBot="1" x14ac:dyDescent="0.25">
      <c r="A10" s="2516" t="s">
        <v>359</v>
      </c>
      <c r="B10" s="2515">
        <v>7.7</v>
      </c>
      <c r="C10" s="2515">
        <v>4.9400000000000004</v>
      </c>
      <c r="D10" s="2515">
        <v>5.31</v>
      </c>
      <c r="E10" s="2515">
        <v>8.75</v>
      </c>
      <c r="F10" s="2515">
        <v>5.33</v>
      </c>
      <c r="G10" s="2519"/>
      <c r="H10" s="2519"/>
      <c r="I10" s="2519"/>
      <c r="J10" s="2519"/>
      <c r="K10" s="2519"/>
      <c r="L10" s="2519"/>
      <c r="M10" s="2519"/>
    </row>
    <row r="11" spans="1:15" ht="13.5" customHeight="1" x14ac:dyDescent="0.2">
      <c r="A11" s="369" t="s">
        <v>297</v>
      </c>
      <c r="B11" s="368">
        <v>134.74</v>
      </c>
      <c r="C11" s="368">
        <v>139.83000000000001</v>
      </c>
      <c r="D11" s="368">
        <v>137.97</v>
      </c>
      <c r="E11" s="368">
        <v>139.61000000000001</v>
      </c>
      <c r="F11" s="368">
        <v>134.82</v>
      </c>
      <c r="G11" s="2519"/>
      <c r="H11" s="2519"/>
      <c r="I11" s="2519"/>
      <c r="J11" s="2519"/>
      <c r="K11" s="2519"/>
      <c r="L11" s="2519"/>
      <c r="M11" s="2519"/>
    </row>
    <row r="12" spans="1:15" ht="13.5" customHeight="1" x14ac:dyDescent="0.2">
      <c r="A12" s="2518" t="s">
        <v>111</v>
      </c>
      <c r="B12" s="2517">
        <v>-45.48</v>
      </c>
      <c r="C12" s="2517">
        <v>-11</v>
      </c>
      <c r="D12" s="2517">
        <v>-9.6999999999999993</v>
      </c>
      <c r="E12" s="2517">
        <v>-8.86</v>
      </c>
      <c r="F12" s="2517">
        <v>-5.81</v>
      </c>
      <c r="G12" s="2519"/>
      <c r="H12" s="2519"/>
      <c r="I12" s="2519"/>
      <c r="J12" s="2519"/>
      <c r="K12" s="2519"/>
      <c r="L12" s="2519"/>
      <c r="M12" s="2519"/>
    </row>
    <row r="13" spans="1:15" ht="13.5" customHeight="1" x14ac:dyDescent="0.2">
      <c r="A13" s="2518"/>
      <c r="B13" s="2517"/>
      <c r="C13" s="2517"/>
      <c r="D13" s="2517"/>
      <c r="E13" s="2517"/>
      <c r="F13" s="2517"/>
      <c r="G13" s="2519"/>
      <c r="H13" s="2519"/>
      <c r="I13" s="2519"/>
      <c r="J13" s="2519"/>
      <c r="K13" s="2519"/>
      <c r="L13" s="2519"/>
      <c r="M13" s="2519"/>
    </row>
    <row r="14" spans="1:15" ht="13.5" customHeight="1" x14ac:dyDescent="0.2">
      <c r="A14" s="2518" t="s">
        <v>102</v>
      </c>
      <c r="B14" s="2517">
        <v>1610.17</v>
      </c>
      <c r="C14" s="2517">
        <v>1650.68</v>
      </c>
      <c r="D14" s="2517">
        <v>1618.46</v>
      </c>
      <c r="E14" s="2517">
        <v>1515.24</v>
      </c>
      <c r="F14" s="2517">
        <v>1475.03</v>
      </c>
      <c r="G14" s="2519"/>
      <c r="H14" s="2519"/>
      <c r="I14" s="2519"/>
      <c r="J14" s="2519"/>
      <c r="K14" s="2519"/>
      <c r="L14" s="2519"/>
      <c r="M14" s="2519"/>
    </row>
    <row r="15" spans="1:15" ht="13.5" customHeight="1" x14ac:dyDescent="0.2">
      <c r="A15" s="2518" t="s">
        <v>371</v>
      </c>
      <c r="B15" s="2517">
        <v>10734.64</v>
      </c>
      <c r="C15" s="2517">
        <v>10788.55</v>
      </c>
      <c r="D15" s="2517">
        <v>10667.12</v>
      </c>
      <c r="E15" s="2517">
        <v>10063.370000000001</v>
      </c>
      <c r="F15" s="2517">
        <v>9656.0499999999993</v>
      </c>
      <c r="G15" s="2519"/>
      <c r="H15" s="2519"/>
      <c r="I15" s="2519"/>
      <c r="J15" s="2519"/>
      <c r="K15" s="2519"/>
      <c r="L15" s="2519"/>
      <c r="M15" s="2519"/>
    </row>
    <row r="16" spans="1:15" ht="13.5" customHeight="1" x14ac:dyDescent="0.2">
      <c r="A16" s="2518" t="s">
        <v>98</v>
      </c>
      <c r="B16" s="2517">
        <v>1034.3900000000001</v>
      </c>
      <c r="C16" s="2517">
        <v>1020.18</v>
      </c>
      <c r="D16" s="2517">
        <v>972.4</v>
      </c>
      <c r="E16" s="2517">
        <v>1004.62</v>
      </c>
      <c r="F16" s="2517">
        <v>1011.54</v>
      </c>
      <c r="G16" s="2519"/>
      <c r="H16" s="2519"/>
      <c r="I16" s="2519"/>
      <c r="J16" s="2519"/>
      <c r="K16" s="2519"/>
      <c r="L16" s="2519"/>
      <c r="M16" s="2519"/>
    </row>
    <row r="17" spans="1:13" ht="13.5" customHeight="1" x14ac:dyDescent="0.2">
      <c r="A17" s="376"/>
      <c r="B17" s="375"/>
      <c r="C17" s="375"/>
      <c r="D17" s="375"/>
      <c r="E17" s="375"/>
      <c r="F17" s="375"/>
      <c r="G17" s="2519"/>
      <c r="H17" s="2519"/>
      <c r="I17" s="2519"/>
      <c r="J17" s="2519"/>
      <c r="K17" s="2519"/>
      <c r="L17" s="2519"/>
      <c r="M17" s="2519"/>
    </row>
    <row r="18" spans="1:13" ht="13.5" customHeight="1" x14ac:dyDescent="0.2">
      <c r="A18" s="2526"/>
      <c r="B18" s="2517"/>
      <c r="C18" s="2517"/>
      <c r="D18" s="2517"/>
      <c r="E18" s="2517"/>
      <c r="F18" s="2517"/>
      <c r="G18" s="2519"/>
      <c r="H18" s="2519"/>
      <c r="I18" s="2519"/>
      <c r="J18" s="2519"/>
      <c r="K18" s="2519"/>
      <c r="L18" s="2519"/>
      <c r="M18" s="2519"/>
    </row>
    <row r="19" spans="1:13" ht="13.5" customHeight="1" x14ac:dyDescent="0.25">
      <c r="A19" s="373" t="s">
        <v>405</v>
      </c>
      <c r="B19" s="2529"/>
      <c r="C19" s="2529"/>
      <c r="D19" s="2529"/>
      <c r="E19" s="2529"/>
      <c r="F19" s="2529"/>
      <c r="G19" s="2519"/>
      <c r="H19" s="2519"/>
      <c r="I19" s="2519"/>
      <c r="J19" s="2519"/>
      <c r="K19" s="2519"/>
      <c r="L19" s="2519"/>
      <c r="M19" s="2519"/>
    </row>
    <row r="20" spans="1:13" ht="13.5" customHeight="1" x14ac:dyDescent="0.2">
      <c r="A20" s="2529"/>
      <c r="B20" s="2529"/>
      <c r="C20" s="2529"/>
      <c r="D20" s="2529"/>
      <c r="E20" s="2529"/>
      <c r="F20" s="2529"/>
      <c r="G20" s="2519"/>
      <c r="H20" s="2519"/>
      <c r="I20" s="2519"/>
      <c r="J20" s="2519"/>
      <c r="K20" s="2519"/>
      <c r="L20" s="2519"/>
      <c r="M20" s="2519"/>
    </row>
    <row r="21" spans="1:13" ht="13.5" customHeight="1" thickBot="1" x14ac:dyDescent="0.25">
      <c r="A21" s="371" t="s">
        <v>367</v>
      </c>
      <c r="B21" s="370" t="s">
        <v>1243</v>
      </c>
      <c r="C21" s="370" t="s">
        <v>1123</v>
      </c>
      <c r="D21" s="370" t="s">
        <v>1032</v>
      </c>
      <c r="E21" s="370" t="s">
        <v>990</v>
      </c>
      <c r="F21" s="370" t="s">
        <v>905</v>
      </c>
      <c r="G21" s="2519"/>
      <c r="H21" s="2519"/>
      <c r="I21" s="2519"/>
      <c r="J21" s="2519"/>
      <c r="K21" s="2519"/>
      <c r="L21" s="2519"/>
      <c r="M21" s="2519"/>
    </row>
    <row r="22" spans="1:13" ht="13.5" customHeight="1" x14ac:dyDescent="0.2">
      <c r="A22" s="2518" t="s">
        <v>404</v>
      </c>
      <c r="B22" s="2528">
        <v>10.84</v>
      </c>
      <c r="C22" s="2528">
        <v>10.82</v>
      </c>
      <c r="D22" s="2528">
        <v>11</v>
      </c>
      <c r="E22" s="2528">
        <v>10.88</v>
      </c>
      <c r="F22" s="2528">
        <v>10.65</v>
      </c>
      <c r="G22" s="2519"/>
      <c r="H22" s="2519"/>
      <c r="I22" s="2519"/>
      <c r="J22" s="2519"/>
      <c r="K22" s="2519"/>
      <c r="L22" s="2519"/>
      <c r="M22" s="2519"/>
    </row>
    <row r="23" spans="1:13" ht="13.5" customHeight="1" x14ac:dyDescent="0.2">
      <c r="A23" s="2518" t="s">
        <v>403</v>
      </c>
      <c r="B23" s="2528">
        <v>2.76</v>
      </c>
      <c r="C23" s="2528">
        <v>2.77</v>
      </c>
      <c r="D23" s="2528">
        <v>2.64</v>
      </c>
      <c r="E23" s="2528">
        <v>2.6</v>
      </c>
      <c r="F23" s="2528">
        <v>2.2000000000000002</v>
      </c>
      <c r="G23" s="2519"/>
      <c r="H23" s="2519"/>
      <c r="I23" s="2519"/>
      <c r="J23" s="2519"/>
      <c r="K23" s="2519"/>
      <c r="L23" s="2519"/>
      <c r="M23" s="2519"/>
    </row>
    <row r="24" spans="1:13" ht="13.5" customHeight="1" thickBot="1" x14ac:dyDescent="0.25">
      <c r="A24" s="2516" t="s">
        <v>402</v>
      </c>
      <c r="B24" s="2527">
        <v>2.38</v>
      </c>
      <c r="C24" s="2527">
        <v>2.4500000000000002</v>
      </c>
      <c r="D24" s="2527">
        <v>2.48</v>
      </c>
      <c r="E24" s="2527">
        <v>2.4700000000000002</v>
      </c>
      <c r="F24" s="2527">
        <v>2.4300000000000002</v>
      </c>
      <c r="G24" s="2519"/>
      <c r="H24" s="2519"/>
      <c r="I24" s="2519"/>
      <c r="J24" s="2519"/>
      <c r="K24" s="2519"/>
      <c r="L24" s="2519"/>
      <c r="M24" s="2519"/>
    </row>
    <row r="25" spans="1:13" ht="13.5" customHeight="1" x14ac:dyDescent="0.2">
      <c r="A25" s="369" t="s">
        <v>395</v>
      </c>
      <c r="B25" s="374">
        <v>15.98</v>
      </c>
      <c r="C25" s="374">
        <v>16.04</v>
      </c>
      <c r="D25" s="374">
        <v>16.11</v>
      </c>
      <c r="E25" s="374">
        <v>15.95</v>
      </c>
      <c r="F25" s="374">
        <v>15.27</v>
      </c>
      <c r="G25" s="2519"/>
      <c r="H25" s="2519"/>
      <c r="I25" s="2519"/>
      <c r="J25" s="2519"/>
      <c r="K25" s="2519"/>
      <c r="L25" s="2519"/>
      <c r="M25" s="2519"/>
    </row>
    <row r="26" spans="1:13" ht="13.5" customHeight="1" x14ac:dyDescent="0.2">
      <c r="A26" s="2526"/>
      <c r="B26" s="2525"/>
      <c r="C26" s="2525"/>
      <c r="D26" s="2525"/>
      <c r="E26" s="2525"/>
      <c r="F26" s="2525"/>
      <c r="G26" s="2519"/>
      <c r="H26" s="2519"/>
      <c r="I26" s="2519"/>
      <c r="J26" s="2519"/>
      <c r="K26" s="2519"/>
      <c r="L26" s="2519"/>
      <c r="M26" s="2519"/>
    </row>
    <row r="27" spans="1:13" ht="13.5" customHeight="1" x14ac:dyDescent="0.2">
      <c r="A27" s="2524"/>
      <c r="B27" s="2523"/>
      <c r="C27" s="2523"/>
      <c r="D27" s="2523"/>
      <c r="E27" s="2523"/>
      <c r="F27" s="2523"/>
      <c r="G27" s="2519"/>
      <c r="H27" s="2519"/>
      <c r="I27" s="2519"/>
      <c r="J27" s="2519"/>
      <c r="K27" s="2519"/>
      <c r="L27" s="2519"/>
      <c r="M27" s="2519"/>
    </row>
    <row r="28" spans="1:13" ht="13.5" customHeight="1" x14ac:dyDescent="0.25">
      <c r="A28" s="373" t="s">
        <v>401</v>
      </c>
      <c r="B28" s="2522"/>
      <c r="C28" s="2522"/>
      <c r="D28" s="2522"/>
      <c r="E28" s="2522"/>
      <c r="F28" s="2522"/>
      <c r="G28" s="2519"/>
      <c r="H28" s="2519"/>
      <c r="I28" s="2519"/>
      <c r="J28" s="2519"/>
      <c r="K28" s="2519"/>
      <c r="L28" s="2519"/>
      <c r="M28" s="2519"/>
    </row>
    <row r="29" spans="1:13" ht="13.5" customHeight="1" x14ac:dyDescent="0.25">
      <c r="A29" s="372"/>
      <c r="B29" s="2522"/>
      <c r="C29" s="2522"/>
      <c r="D29" s="2522"/>
      <c r="E29" s="2522"/>
      <c r="F29" s="2522"/>
      <c r="G29" s="2519"/>
      <c r="H29" s="2519"/>
      <c r="I29" s="2519"/>
      <c r="J29" s="2519"/>
      <c r="K29" s="2519"/>
      <c r="L29" s="2519"/>
      <c r="M29" s="2519"/>
    </row>
    <row r="30" spans="1:13" ht="13.5" customHeight="1" thickBot="1" x14ac:dyDescent="0.25">
      <c r="A30" s="371" t="s">
        <v>176</v>
      </c>
      <c r="B30" s="370" t="s">
        <v>1243</v>
      </c>
      <c r="C30" s="370" t="s">
        <v>1123</v>
      </c>
      <c r="D30" s="370" t="s">
        <v>1032</v>
      </c>
      <c r="E30" s="370" t="s">
        <v>990</v>
      </c>
      <c r="F30" s="370" t="s">
        <v>905</v>
      </c>
      <c r="G30" s="2519"/>
      <c r="H30" s="2519"/>
      <c r="I30" s="2519"/>
      <c r="J30" s="2519"/>
      <c r="K30" s="2519"/>
      <c r="L30" s="2519"/>
      <c r="M30" s="2519"/>
    </row>
    <row r="31" spans="1:13" ht="13.5" customHeight="1" x14ac:dyDescent="0.2">
      <c r="A31" s="2520" t="s">
        <v>400</v>
      </c>
      <c r="B31" s="2521"/>
      <c r="C31" s="2521"/>
      <c r="D31" s="2521"/>
      <c r="E31" s="2521"/>
      <c r="F31" s="2521"/>
      <c r="G31" s="2519"/>
      <c r="H31" s="2519"/>
      <c r="I31" s="2519"/>
      <c r="J31" s="2519"/>
      <c r="K31" s="2519"/>
      <c r="L31" s="2519"/>
      <c r="M31" s="2519"/>
    </row>
    <row r="32" spans="1:13" ht="13.5" customHeight="1" x14ac:dyDescent="0.2">
      <c r="A32" s="2518" t="s">
        <v>399</v>
      </c>
      <c r="B32" s="2517">
        <v>301.04000000000002</v>
      </c>
      <c r="C32" s="2517">
        <v>375.3</v>
      </c>
      <c r="D32" s="2517">
        <v>339.44</v>
      </c>
      <c r="E32" s="2517">
        <v>382.66</v>
      </c>
      <c r="F32" s="2517">
        <v>286.16000000000003</v>
      </c>
      <c r="G32" s="2519"/>
      <c r="H32" s="2519"/>
      <c r="I32" s="2519"/>
      <c r="J32" s="2519"/>
      <c r="K32" s="2519"/>
      <c r="L32" s="2519"/>
      <c r="M32" s="2519"/>
    </row>
    <row r="33" spans="1:13" ht="13.5" customHeight="1" x14ac:dyDescent="0.2">
      <c r="A33" s="2518" t="s">
        <v>398</v>
      </c>
      <c r="B33" s="2517">
        <v>445.74</v>
      </c>
      <c r="C33" s="2517">
        <v>447.45</v>
      </c>
      <c r="D33" s="2517">
        <v>461.26</v>
      </c>
      <c r="E33" s="2517">
        <v>534.02</v>
      </c>
      <c r="F33" s="2517">
        <v>470.6</v>
      </c>
      <c r="G33" s="2519"/>
      <c r="H33" s="2519"/>
      <c r="I33" s="2519"/>
      <c r="J33" s="2519"/>
      <c r="K33" s="2519"/>
      <c r="L33" s="2519"/>
      <c r="M33" s="2519"/>
    </row>
    <row r="34" spans="1:13" ht="13.5" customHeight="1" x14ac:dyDescent="0.2">
      <c r="A34" s="2518" t="s">
        <v>992</v>
      </c>
      <c r="B34" s="2517">
        <v>418.41</v>
      </c>
      <c r="C34" s="2517">
        <v>461.42</v>
      </c>
      <c r="D34" s="2517">
        <v>437.61</v>
      </c>
      <c r="E34" s="2517">
        <v>470.68</v>
      </c>
      <c r="F34" s="2517">
        <v>420.58</v>
      </c>
      <c r="G34" s="2519"/>
      <c r="H34" s="2519"/>
      <c r="I34" s="2519"/>
      <c r="J34" s="2519"/>
      <c r="K34" s="2519"/>
      <c r="L34" s="2519"/>
      <c r="M34" s="2519"/>
    </row>
    <row r="35" spans="1:13" ht="13.5" customHeight="1" x14ac:dyDescent="0.2">
      <c r="A35" s="2520" t="s">
        <v>397</v>
      </c>
      <c r="B35" s="2517"/>
      <c r="C35" s="2517"/>
      <c r="D35" s="2517"/>
      <c r="E35" s="2517"/>
      <c r="F35" s="2517"/>
      <c r="G35" s="2519"/>
      <c r="H35" s="2519"/>
      <c r="I35" s="2519"/>
      <c r="J35" s="2519"/>
      <c r="K35" s="2519"/>
      <c r="L35" s="2519"/>
      <c r="M35" s="2519"/>
    </row>
    <row r="36" spans="1:13" ht="13.5" customHeight="1" x14ac:dyDescent="0.2">
      <c r="A36" s="2518" t="s">
        <v>991</v>
      </c>
      <c r="B36" s="2517">
        <v>543.79</v>
      </c>
      <c r="C36" s="2517">
        <v>885.67</v>
      </c>
      <c r="D36" s="2517">
        <v>483.95</v>
      </c>
      <c r="E36" s="2517">
        <v>826.9</v>
      </c>
      <c r="F36" s="2517">
        <v>441.01</v>
      </c>
    </row>
    <row r="37" spans="1:13" ht="13.5" customHeight="1" thickBot="1" x14ac:dyDescent="0.25">
      <c r="A37" s="2516" t="s">
        <v>396</v>
      </c>
      <c r="B37" s="2515">
        <v>546.04999999999995</v>
      </c>
      <c r="C37" s="2515">
        <v>594.42999999999995</v>
      </c>
      <c r="D37" s="2515">
        <v>564.39</v>
      </c>
      <c r="E37" s="2515">
        <v>621.12</v>
      </c>
      <c r="F37" s="2515">
        <v>562.98</v>
      </c>
    </row>
    <row r="38" spans="1:13" ht="13.5" customHeight="1" x14ac:dyDescent="0.2">
      <c r="A38" s="369" t="s">
        <v>395</v>
      </c>
      <c r="B38" s="368">
        <v>2255.02</v>
      </c>
      <c r="C38" s="368">
        <v>2764.27</v>
      </c>
      <c r="D38" s="368">
        <v>2286.66</v>
      </c>
      <c r="E38" s="368">
        <v>2835.39</v>
      </c>
      <c r="F38" s="368">
        <v>2181.33</v>
      </c>
    </row>
    <row r="39" spans="1:13" ht="13.5" customHeight="1" x14ac:dyDescent="0.2"/>
    <row r="40" spans="1:13" ht="13.5" customHeight="1" x14ac:dyDescent="0.2"/>
    <row r="41" spans="1:13" ht="13.5" customHeight="1" x14ac:dyDescent="0.2"/>
    <row r="42" spans="1:13" ht="13.5" customHeight="1" x14ac:dyDescent="0.2"/>
    <row r="43" spans="1:13" ht="13.5" customHeight="1" x14ac:dyDescent="0.2"/>
    <row r="44" spans="1:13" ht="13.5" customHeight="1" x14ac:dyDescent="0.2"/>
    <row r="45" spans="1:13" ht="13.5" customHeight="1" x14ac:dyDescent="0.2"/>
    <row r="46" spans="1:13" ht="13.5" customHeight="1" x14ac:dyDescent="0.2"/>
    <row r="47" spans="1:13" ht="13.5" customHeight="1" x14ac:dyDescent="0.2"/>
    <row r="48" spans="1:13" ht="13.5" customHeight="1" x14ac:dyDescent="0.2"/>
    <row r="49" spans="1:1" ht="13.5" customHeight="1" x14ac:dyDescent="0.2"/>
    <row r="50" spans="1:1" ht="13.5" customHeight="1" x14ac:dyDescent="0.2"/>
    <row r="51" spans="1:1" ht="13.5" customHeight="1" x14ac:dyDescent="0.2"/>
    <row r="52" spans="1:1" ht="13.5" customHeight="1" x14ac:dyDescent="0.2"/>
    <row r="53" spans="1:1" ht="13.5" customHeight="1" x14ac:dyDescent="0.2"/>
    <row r="54" spans="1:1" ht="13.5" customHeight="1" x14ac:dyDescent="0.2"/>
    <row r="55" spans="1:1" ht="13.5" customHeight="1" x14ac:dyDescent="0.2"/>
    <row r="56" spans="1:1" ht="13.5" customHeight="1" x14ac:dyDescent="0.3">
      <c r="A56" s="367"/>
    </row>
    <row r="57" spans="1:1" ht="13.5" customHeight="1" x14ac:dyDescent="0.2"/>
    <row r="58" spans="1:1" ht="13.5" customHeight="1" x14ac:dyDescent="0.2"/>
    <row r="59" spans="1:1" ht="13.5" customHeight="1" x14ac:dyDescent="0.2"/>
    <row r="60" spans="1:1" ht="13.5" customHeight="1" x14ac:dyDescent="0.2"/>
    <row r="61" spans="1:1" ht="13.5" customHeight="1" x14ac:dyDescent="0.2"/>
    <row r="62" spans="1:1" ht="13.5" customHeight="1" x14ac:dyDescent="0.2"/>
    <row r="63" spans="1:1" ht="13.5" customHeight="1" x14ac:dyDescent="0.2"/>
    <row r="64" spans="1:1" ht="13.5" customHeight="1" x14ac:dyDescent="0.2"/>
  </sheetData>
  <printOptions horizontalCentered="1"/>
  <pageMargins left="0.7" right="0.7" top="0.75" bottom="0.75" header="0.3" footer="0.3"/>
  <pageSetup paperSize="9" scale="80" orientation="portrait" r:id="rId1"/>
  <headerFooter>
    <oddFooter xml:space="preserve">&amp;C&amp;"Calibri,Regular"&amp;7&amp;K000000Fact book - Q1 2019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66"/>
  <sheetViews>
    <sheetView view="pageBreakPreview" zoomScaleNormal="100" zoomScaleSheetLayoutView="100" zoomScalePageLayoutView="70" workbookViewId="0"/>
  </sheetViews>
  <sheetFormatPr defaultColWidth="9.109375" defaultRowHeight="10.199999999999999" x14ac:dyDescent="0.2"/>
  <cols>
    <col min="1" max="1" width="44.6640625" style="2" customWidth="1"/>
    <col min="2" max="2" width="4.6640625" style="2" customWidth="1"/>
    <col min="3" max="3" width="2.6640625" style="2" customWidth="1"/>
    <col min="4" max="4" width="57.109375" style="2" customWidth="1"/>
    <col min="5" max="5" width="6.5546875" style="2" customWidth="1"/>
    <col min="6" max="6" width="6.44140625" style="2" customWidth="1"/>
    <col min="7" max="16384" width="9.109375" style="2"/>
  </cols>
  <sheetData>
    <row r="1" spans="1:3" ht="13.5" customHeight="1" x14ac:dyDescent="0.25">
      <c r="A1" s="49" t="s">
        <v>84</v>
      </c>
    </row>
    <row r="2" spans="1:3" ht="13.5" customHeight="1" x14ac:dyDescent="0.2"/>
    <row r="3" spans="1:3" ht="13.5" customHeight="1" x14ac:dyDescent="0.2"/>
    <row r="4" spans="1:3" ht="13.5" customHeight="1" x14ac:dyDescent="0.25">
      <c r="A4" s="44" t="s">
        <v>83</v>
      </c>
      <c r="B4" s="48"/>
      <c r="C4" s="48"/>
    </row>
    <row r="5" spans="1:3" ht="13.5" customHeight="1" x14ac:dyDescent="0.25">
      <c r="A5" s="48" t="s">
        <v>81</v>
      </c>
      <c r="B5" s="48">
        <v>3</v>
      </c>
      <c r="C5" s="48"/>
    </row>
    <row r="6" spans="1:3" ht="13.5" customHeight="1" x14ac:dyDescent="0.25">
      <c r="A6" s="48" t="s">
        <v>900</v>
      </c>
      <c r="B6" s="48">
        <v>4</v>
      </c>
      <c r="C6" s="48"/>
    </row>
    <row r="7" spans="1:3" ht="13.5" customHeight="1" x14ac:dyDescent="0.25">
      <c r="A7" s="48" t="s">
        <v>79</v>
      </c>
      <c r="B7" s="48">
        <v>6</v>
      </c>
      <c r="C7" s="48"/>
    </row>
    <row r="8" spans="1:3" ht="13.5" customHeight="1" x14ac:dyDescent="0.25">
      <c r="A8" s="48" t="s">
        <v>77</v>
      </c>
      <c r="B8" s="48">
        <v>6</v>
      </c>
      <c r="C8" s="48"/>
    </row>
    <row r="9" spans="1:3" ht="13.5" customHeight="1" x14ac:dyDescent="0.25">
      <c r="A9" s="48"/>
      <c r="B9" s="48"/>
      <c r="C9" s="48"/>
    </row>
    <row r="10" spans="1:3" ht="13.5" customHeight="1" x14ac:dyDescent="0.25">
      <c r="A10" s="44" t="s">
        <v>74</v>
      </c>
      <c r="B10" s="48"/>
      <c r="C10" s="48"/>
    </row>
    <row r="11" spans="1:3" ht="13.5" customHeight="1" x14ac:dyDescent="0.25">
      <c r="A11" s="48" t="s">
        <v>1230</v>
      </c>
      <c r="B11" s="48">
        <v>8</v>
      </c>
      <c r="C11" s="48"/>
    </row>
    <row r="12" spans="1:3" ht="13.5" customHeight="1" x14ac:dyDescent="0.25">
      <c r="A12" s="48" t="s">
        <v>72</v>
      </c>
      <c r="B12" s="48">
        <v>8</v>
      </c>
      <c r="C12" s="48"/>
    </row>
    <row r="13" spans="1:3" ht="13.5" customHeight="1" x14ac:dyDescent="0.25">
      <c r="A13" s="48" t="s">
        <v>1231</v>
      </c>
      <c r="B13" s="48">
        <v>9</v>
      </c>
      <c r="C13" s="48"/>
    </row>
    <row r="14" spans="1:3" ht="13.5" customHeight="1" x14ac:dyDescent="0.25">
      <c r="A14" s="48" t="s">
        <v>69</v>
      </c>
      <c r="B14" s="48">
        <v>10</v>
      </c>
      <c r="C14" s="48"/>
    </row>
    <row r="15" spans="1:3" ht="13.5" customHeight="1" x14ac:dyDescent="0.25">
      <c r="A15" s="48" t="s">
        <v>67</v>
      </c>
      <c r="B15" s="48">
        <v>11</v>
      </c>
      <c r="C15" s="48"/>
    </row>
    <row r="16" spans="1:3" ht="13.5" customHeight="1" x14ac:dyDescent="0.25">
      <c r="A16" s="48" t="s">
        <v>66</v>
      </c>
      <c r="B16" s="48">
        <v>12</v>
      </c>
      <c r="C16" s="48"/>
    </row>
    <row r="17" spans="1:5" ht="13.5" customHeight="1" x14ac:dyDescent="0.25">
      <c r="A17" s="48" t="s">
        <v>64</v>
      </c>
      <c r="B17" s="48">
        <v>13</v>
      </c>
      <c r="C17" s="48"/>
    </row>
    <row r="18" spans="1:5" ht="13.5" customHeight="1" x14ac:dyDescent="0.25">
      <c r="A18" s="48" t="s">
        <v>1116</v>
      </c>
      <c r="B18" s="48">
        <v>14</v>
      </c>
      <c r="C18" s="48"/>
    </row>
    <row r="19" spans="1:5" ht="13.5" customHeight="1" x14ac:dyDescent="0.25">
      <c r="A19" s="48" t="s">
        <v>63</v>
      </c>
      <c r="B19" s="48">
        <v>14</v>
      </c>
      <c r="C19" s="48"/>
    </row>
    <row r="20" spans="1:5" ht="13.5" customHeight="1" x14ac:dyDescent="0.25">
      <c r="A20" s="48" t="s">
        <v>61</v>
      </c>
      <c r="B20" s="48">
        <v>14</v>
      </c>
      <c r="C20" s="48"/>
    </row>
    <row r="21" spans="1:5" s="1417" customFormat="1" ht="13.5" customHeight="1" x14ac:dyDescent="0.25">
      <c r="A21" s="48" t="s">
        <v>61</v>
      </c>
      <c r="B21" s="48">
        <v>15</v>
      </c>
      <c r="C21" s="48"/>
    </row>
    <row r="22" spans="1:5" ht="13.5" customHeight="1" x14ac:dyDescent="0.25">
      <c r="A22" s="48"/>
      <c r="C22" s="48"/>
    </row>
    <row r="23" spans="1:5" ht="13.5" customHeight="1" x14ac:dyDescent="0.25">
      <c r="A23" s="44" t="s">
        <v>58</v>
      </c>
      <c r="B23" s="48"/>
      <c r="C23" s="48"/>
    </row>
    <row r="24" spans="1:5" ht="13.5" customHeight="1" x14ac:dyDescent="0.25">
      <c r="A24" s="44" t="s">
        <v>196</v>
      </c>
      <c r="B24" s="48"/>
      <c r="C24" s="48"/>
    </row>
    <row r="25" spans="1:5" ht="13.5" customHeight="1" x14ac:dyDescent="0.25">
      <c r="A25" s="48" t="s">
        <v>878</v>
      </c>
      <c r="B25" s="48">
        <v>17</v>
      </c>
      <c r="C25" s="48"/>
    </row>
    <row r="26" spans="1:5" ht="13.5" customHeight="1" x14ac:dyDescent="0.25">
      <c r="A26" s="48" t="s">
        <v>879</v>
      </c>
      <c r="B26" s="48">
        <v>18</v>
      </c>
      <c r="C26" s="48"/>
    </row>
    <row r="27" spans="1:5" ht="13.5" customHeight="1" x14ac:dyDescent="0.25">
      <c r="A27" s="48" t="s">
        <v>885</v>
      </c>
      <c r="B27" s="48">
        <v>18</v>
      </c>
      <c r="C27" s="48"/>
    </row>
    <row r="28" spans="1:5" ht="13.5" customHeight="1" x14ac:dyDescent="0.25">
      <c r="A28" s="48" t="s">
        <v>880</v>
      </c>
      <c r="B28" s="48">
        <v>19</v>
      </c>
      <c r="C28" s="48"/>
      <c r="D28" s="48"/>
      <c r="E28" s="48"/>
    </row>
    <row r="29" spans="1:5" ht="13.5" customHeight="1" x14ac:dyDescent="0.25">
      <c r="A29" s="48" t="s">
        <v>881</v>
      </c>
      <c r="B29" s="48">
        <v>19</v>
      </c>
      <c r="C29" s="48"/>
      <c r="D29" s="48"/>
      <c r="E29" s="48"/>
    </row>
    <row r="30" spans="1:5" ht="13.5" customHeight="1" x14ac:dyDescent="0.25">
      <c r="A30" s="48" t="s">
        <v>882</v>
      </c>
      <c r="B30" s="48">
        <v>20</v>
      </c>
      <c r="C30" s="48"/>
      <c r="D30" s="48"/>
      <c r="E30" s="48"/>
    </row>
    <row r="31" spans="1:5" ht="13.5" customHeight="1" x14ac:dyDescent="0.25">
      <c r="B31" s="48"/>
      <c r="C31" s="48"/>
      <c r="D31" s="48"/>
      <c r="E31" s="48"/>
    </row>
    <row r="32" spans="1:5" ht="13.5" customHeight="1" x14ac:dyDescent="0.25">
      <c r="A32" s="44" t="s">
        <v>57</v>
      </c>
      <c r="C32" s="48"/>
      <c r="D32" s="48"/>
      <c r="E32" s="48"/>
    </row>
    <row r="33" spans="1:5" ht="13.5" customHeight="1" x14ac:dyDescent="0.25">
      <c r="A33" s="48" t="s">
        <v>56</v>
      </c>
      <c r="B33" s="48">
        <v>22</v>
      </c>
      <c r="C33" s="48"/>
      <c r="D33" s="48"/>
      <c r="E33" s="48"/>
    </row>
    <row r="34" spans="1:5" s="1760" customFormat="1" ht="13.5" customHeight="1" x14ac:dyDescent="0.25">
      <c r="A34" s="48" t="s">
        <v>1113</v>
      </c>
      <c r="B34" s="48">
        <v>23</v>
      </c>
      <c r="C34" s="48"/>
      <c r="D34" s="48"/>
      <c r="E34" s="48"/>
    </row>
    <row r="35" spans="1:5" ht="13.5" customHeight="1" x14ac:dyDescent="0.25">
      <c r="A35" s="48" t="s">
        <v>55</v>
      </c>
      <c r="B35" s="48">
        <v>24</v>
      </c>
      <c r="C35" s="48"/>
      <c r="D35" s="48"/>
      <c r="E35" s="48"/>
    </row>
    <row r="36" spans="1:5" ht="13.5" customHeight="1" x14ac:dyDescent="0.25">
      <c r="B36" s="48"/>
      <c r="C36" s="48"/>
      <c r="D36" s="48"/>
      <c r="E36" s="48"/>
    </row>
    <row r="37" spans="1:5" ht="13.5" customHeight="1" x14ac:dyDescent="0.25">
      <c r="A37" s="44" t="s">
        <v>195</v>
      </c>
      <c r="B37" s="48"/>
      <c r="C37" s="48"/>
      <c r="D37" s="48"/>
      <c r="E37" s="48"/>
    </row>
    <row r="38" spans="1:5" ht="14.1" customHeight="1" x14ac:dyDescent="0.25">
      <c r="A38" s="48" t="s">
        <v>54</v>
      </c>
      <c r="B38" s="48">
        <v>26</v>
      </c>
      <c r="C38" s="48"/>
      <c r="D38" s="48"/>
      <c r="E38" s="48"/>
    </row>
    <row r="39" spans="1:5" ht="14.1" customHeight="1" x14ac:dyDescent="0.25">
      <c r="A39" s="48"/>
      <c r="B39" s="48"/>
      <c r="C39" s="48"/>
      <c r="D39" s="48"/>
      <c r="E39" s="48"/>
    </row>
    <row r="40" spans="1:5" ht="14.1" customHeight="1" x14ac:dyDescent="0.25">
      <c r="A40" s="44" t="s">
        <v>1078</v>
      </c>
      <c r="B40" s="48"/>
      <c r="C40" s="48"/>
      <c r="D40" s="48"/>
      <c r="E40" s="48"/>
    </row>
    <row r="41" spans="1:5" ht="14.1" customHeight="1" x14ac:dyDescent="0.25">
      <c r="A41" s="48" t="s">
        <v>1079</v>
      </c>
      <c r="B41" s="48">
        <v>28</v>
      </c>
      <c r="C41" s="48"/>
      <c r="D41" s="48"/>
      <c r="E41" s="48"/>
    </row>
    <row r="42" spans="1:5" ht="14.1" customHeight="1" x14ac:dyDescent="0.25">
      <c r="A42" s="48" t="s">
        <v>53</v>
      </c>
      <c r="B42" s="48">
        <v>28</v>
      </c>
    </row>
    <row r="43" spans="1:5" ht="13.2" x14ac:dyDescent="0.25">
      <c r="A43" s="48" t="s">
        <v>1082</v>
      </c>
      <c r="B43" s="48">
        <v>29</v>
      </c>
    </row>
    <row r="44" spans="1:5" ht="13.2" x14ac:dyDescent="0.25">
      <c r="A44" s="48" t="s">
        <v>1081</v>
      </c>
      <c r="B44" s="48">
        <v>29</v>
      </c>
    </row>
    <row r="45" spans="1:5" ht="13.2" x14ac:dyDescent="0.25">
      <c r="A45" s="48" t="s">
        <v>52</v>
      </c>
      <c r="B45" s="48">
        <v>30</v>
      </c>
    </row>
    <row r="46" spans="1:5" ht="13.2" x14ac:dyDescent="0.25">
      <c r="A46" s="48" t="s">
        <v>51</v>
      </c>
      <c r="B46" s="48">
        <v>31</v>
      </c>
    </row>
    <row r="47" spans="1:5" ht="13.2" x14ac:dyDescent="0.25">
      <c r="A47" s="48" t="s">
        <v>50</v>
      </c>
      <c r="B47" s="48">
        <v>32</v>
      </c>
    </row>
    <row r="49" spans="1:2" ht="13.2" x14ac:dyDescent="0.25">
      <c r="A49" s="44" t="s">
        <v>82</v>
      </c>
      <c r="B49" s="48"/>
    </row>
    <row r="50" spans="1:2" ht="13.2" x14ac:dyDescent="0.25">
      <c r="A50" s="48" t="s">
        <v>80</v>
      </c>
      <c r="B50" s="48">
        <v>34</v>
      </c>
    </row>
    <row r="51" spans="1:2" ht="13.2" x14ac:dyDescent="0.25">
      <c r="A51" s="1356"/>
      <c r="B51" s="48"/>
    </row>
    <row r="52" spans="1:2" ht="13.2" x14ac:dyDescent="0.25">
      <c r="A52" s="44" t="s">
        <v>78</v>
      </c>
      <c r="B52" s="48"/>
    </row>
    <row r="53" spans="1:2" ht="13.2" x14ac:dyDescent="0.25">
      <c r="A53" s="48" t="s">
        <v>76</v>
      </c>
      <c r="B53" s="48">
        <v>36</v>
      </c>
    </row>
    <row r="54" spans="1:2" ht="13.2" x14ac:dyDescent="0.25">
      <c r="A54" s="48" t="s">
        <v>75</v>
      </c>
      <c r="B54" s="48">
        <v>49</v>
      </c>
    </row>
    <row r="55" spans="1:2" ht="13.2" x14ac:dyDescent="0.25">
      <c r="A55" s="48" t="s">
        <v>1080</v>
      </c>
      <c r="B55" s="48">
        <v>50</v>
      </c>
    </row>
    <row r="56" spans="1:2" ht="13.2" x14ac:dyDescent="0.25">
      <c r="A56" s="48" t="s">
        <v>73</v>
      </c>
      <c r="B56" s="48">
        <v>51</v>
      </c>
    </row>
    <row r="57" spans="1:2" ht="13.2" x14ac:dyDescent="0.25">
      <c r="A57" s="48" t="s">
        <v>71</v>
      </c>
      <c r="B57" s="48">
        <v>52</v>
      </c>
    </row>
    <row r="58" spans="1:2" ht="13.2" x14ac:dyDescent="0.25">
      <c r="A58" s="48" t="s">
        <v>70</v>
      </c>
      <c r="B58" s="48">
        <v>66</v>
      </c>
    </row>
    <row r="59" spans="1:2" ht="13.2" x14ac:dyDescent="0.25">
      <c r="A59" s="48" t="s">
        <v>68</v>
      </c>
      <c r="B59" s="48">
        <v>67</v>
      </c>
    </row>
    <row r="60" spans="1:2" ht="13.2" x14ac:dyDescent="0.25">
      <c r="B60" s="48"/>
    </row>
    <row r="61" spans="1:2" ht="13.2" x14ac:dyDescent="0.25">
      <c r="A61" s="44" t="s">
        <v>65</v>
      </c>
      <c r="B61" s="48"/>
    </row>
    <row r="62" spans="1:2" ht="13.2" x14ac:dyDescent="0.25">
      <c r="A62" s="48" t="s">
        <v>883</v>
      </c>
      <c r="B62" s="48">
        <v>73</v>
      </c>
    </row>
    <row r="63" spans="1:2" ht="13.2" x14ac:dyDescent="0.25">
      <c r="A63" s="48" t="s">
        <v>62</v>
      </c>
      <c r="B63" s="48">
        <v>74</v>
      </c>
    </row>
    <row r="64" spans="1:2" ht="13.2" x14ac:dyDescent="0.25">
      <c r="A64" s="48" t="s">
        <v>60</v>
      </c>
      <c r="B64" s="48">
        <v>74</v>
      </c>
    </row>
    <row r="65" spans="1:2" ht="13.2" x14ac:dyDescent="0.25">
      <c r="A65" s="48"/>
      <c r="B65" s="48"/>
    </row>
    <row r="66" spans="1:2" ht="13.2" x14ac:dyDescent="0.25">
      <c r="A66" s="48" t="s">
        <v>59</v>
      </c>
      <c r="B66" s="48">
        <v>77</v>
      </c>
    </row>
  </sheetData>
  <printOptions horizontalCentered="1"/>
  <pageMargins left="0.7" right="0.7" top="0.75" bottom="0.75" header="0.3" footer="0.3"/>
  <pageSetup paperSize="9" scale="80" firstPageNumber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5"/>
  </sheetPr>
  <dimension ref="F3:G3"/>
  <sheetViews>
    <sheetView view="pageBreakPreview" topLeftCell="A25" zoomScale="80" zoomScaleNormal="100" zoomScaleSheetLayoutView="80" zoomScalePageLayoutView="80" workbookViewId="0">
      <selection activeCell="N35" sqref="N35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7" ht="35.4" x14ac:dyDescent="0.6">
      <c r="F3" s="50"/>
      <c r="G3" s="50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0DFF-8D63-49DD-BFFC-5CD40F3BB356}">
  <sheetPr>
    <tabColor theme="9" tint="0.59999389629810485"/>
  </sheetPr>
  <dimension ref="A1:P68"/>
  <sheetViews>
    <sheetView view="pageBreakPreview" topLeftCell="A46" zoomScaleNormal="100" zoomScaleSheetLayoutView="100" workbookViewId="0">
      <selection activeCell="A26" sqref="A26"/>
    </sheetView>
  </sheetViews>
  <sheetFormatPr defaultColWidth="9.109375" defaultRowHeight="13.5" customHeight="1" x14ac:dyDescent="0.3"/>
  <cols>
    <col min="1" max="1" width="25.109375" style="2024" customWidth="1"/>
    <col min="2" max="3" width="7.44140625" style="2024" customWidth="1"/>
    <col min="4" max="4" width="7.44140625" style="379" customWidth="1"/>
    <col min="5" max="6" width="7.44140625" style="2024" customWidth="1"/>
    <col min="7" max="9" width="8" style="2024" customWidth="1"/>
    <col min="10" max="10" width="9" style="2024" customWidth="1"/>
    <col min="11" max="16384" width="9.109375" style="2024"/>
  </cols>
  <sheetData>
    <row r="1" spans="1:16" ht="13.5" customHeight="1" x14ac:dyDescent="0.3">
      <c r="A1" s="1249" t="s">
        <v>409</v>
      </c>
      <c r="B1" s="386"/>
      <c r="C1" s="386"/>
      <c r="G1" s="1373" t="s">
        <v>369</v>
      </c>
      <c r="H1" s="1372"/>
      <c r="I1" s="1378" t="s">
        <v>368</v>
      </c>
      <c r="J1" s="391"/>
    </row>
    <row r="2" spans="1:16" ht="13.5" customHeight="1" x14ac:dyDescent="0.3">
      <c r="A2" s="2030"/>
      <c r="G2" s="1377"/>
      <c r="H2" s="707"/>
      <c r="I2" s="389"/>
      <c r="J2" s="1244"/>
    </row>
    <row r="3" spans="1:16" ht="13.5" customHeight="1" thickBot="1" x14ac:dyDescent="0.25">
      <c r="A3" s="384" t="s">
        <v>176</v>
      </c>
      <c r="B3" s="2653" t="s">
        <v>1255</v>
      </c>
      <c r="C3" s="2653" t="s">
        <v>1127</v>
      </c>
      <c r="D3" s="2653" t="s">
        <v>1043</v>
      </c>
      <c r="E3" s="2653" t="s">
        <v>993</v>
      </c>
      <c r="F3" s="2653" t="s">
        <v>911</v>
      </c>
      <c r="G3" s="2654" t="s">
        <v>1267</v>
      </c>
      <c r="H3" s="2655" t="s">
        <v>1266</v>
      </c>
      <c r="I3" s="2656" t="s">
        <v>1267</v>
      </c>
      <c r="J3" s="2657" t="s">
        <v>1266</v>
      </c>
    </row>
    <row r="4" spans="1:16" ht="13.5" customHeight="1" x14ac:dyDescent="0.2">
      <c r="A4" s="1991" t="s">
        <v>303</v>
      </c>
      <c r="B4" s="2658">
        <v>213</v>
      </c>
      <c r="C4" s="2658">
        <v>230</v>
      </c>
      <c r="D4" s="2658">
        <v>234</v>
      </c>
      <c r="E4" s="2658">
        <v>234</v>
      </c>
      <c r="F4" s="2658">
        <v>228</v>
      </c>
      <c r="G4" s="2659">
        <v>-7.0000000000000007E-2</v>
      </c>
      <c r="H4" s="2660">
        <v>-7.0000000000000007E-2</v>
      </c>
      <c r="I4" s="2661">
        <v>-7.0000000000000007E-2</v>
      </c>
      <c r="J4" s="2640">
        <v>-0.05</v>
      </c>
    </row>
    <row r="5" spans="1:16" ht="13.5" customHeight="1" x14ac:dyDescent="0.2">
      <c r="A5" s="1991" t="s">
        <v>163</v>
      </c>
      <c r="B5" s="2658">
        <v>105</v>
      </c>
      <c r="C5" s="2658">
        <v>107</v>
      </c>
      <c r="D5" s="2658">
        <v>93</v>
      </c>
      <c r="E5" s="2658">
        <v>151</v>
      </c>
      <c r="F5" s="2658">
        <v>118</v>
      </c>
      <c r="G5" s="2662">
        <v>-0.02</v>
      </c>
      <c r="H5" s="2661">
        <v>-0.11</v>
      </c>
      <c r="I5" s="2662">
        <v>-0.01</v>
      </c>
      <c r="J5" s="2640">
        <v>-0.09</v>
      </c>
    </row>
    <row r="6" spans="1:16" ht="13.5" customHeight="1" x14ac:dyDescent="0.2">
      <c r="A6" s="1991" t="s">
        <v>300</v>
      </c>
      <c r="B6" s="2658">
        <v>77</v>
      </c>
      <c r="C6" s="2658">
        <v>26</v>
      </c>
      <c r="D6" s="2658">
        <v>111</v>
      </c>
      <c r="E6" s="2658">
        <v>109</v>
      </c>
      <c r="F6" s="2658">
        <v>162</v>
      </c>
      <c r="G6" s="2662"/>
      <c r="H6" s="2661">
        <v>-0.52</v>
      </c>
      <c r="I6" s="2662"/>
      <c r="J6" s="2640">
        <v>-0.53</v>
      </c>
    </row>
    <row r="7" spans="1:16" ht="13.5" customHeight="1" x14ac:dyDescent="0.2">
      <c r="A7" s="1991" t="s">
        <v>359</v>
      </c>
      <c r="B7" s="2658">
        <v>0</v>
      </c>
      <c r="C7" s="2658">
        <v>1</v>
      </c>
      <c r="D7" s="2658">
        <v>0</v>
      </c>
      <c r="E7" s="2658">
        <v>0</v>
      </c>
      <c r="F7" s="2658">
        <v>0</v>
      </c>
      <c r="G7" s="2662"/>
      <c r="H7" s="2661"/>
      <c r="I7" s="2662"/>
      <c r="J7" s="2640"/>
    </row>
    <row r="8" spans="1:16" ht="13.5" customHeight="1" x14ac:dyDescent="0.2">
      <c r="A8" s="382" t="s">
        <v>389</v>
      </c>
      <c r="B8" s="2663">
        <v>395</v>
      </c>
      <c r="C8" s="2663">
        <v>364</v>
      </c>
      <c r="D8" s="2663">
        <v>438</v>
      </c>
      <c r="E8" s="2663">
        <v>494</v>
      </c>
      <c r="F8" s="2663">
        <v>508</v>
      </c>
      <c r="G8" s="2664">
        <v>0.09</v>
      </c>
      <c r="H8" s="2665">
        <v>-0.22</v>
      </c>
      <c r="I8" s="2664">
        <v>0.09</v>
      </c>
      <c r="J8" s="2666">
        <v>-0.21</v>
      </c>
    </row>
    <row r="9" spans="1:16" ht="13.5" customHeight="1" x14ac:dyDescent="0.2">
      <c r="A9" s="382" t="s">
        <v>388</v>
      </c>
      <c r="B9" s="2663">
        <v>-300</v>
      </c>
      <c r="C9" s="2663">
        <v>-235</v>
      </c>
      <c r="D9" s="2663">
        <v>-217</v>
      </c>
      <c r="E9" s="2663">
        <v>-213</v>
      </c>
      <c r="F9" s="2663">
        <v>-299</v>
      </c>
      <c r="G9" s="2664">
        <v>0.28000000000000003</v>
      </c>
      <c r="H9" s="2665">
        <v>0</v>
      </c>
      <c r="I9" s="2664">
        <v>0.28000000000000003</v>
      </c>
      <c r="J9" s="2666">
        <v>0.01</v>
      </c>
    </row>
    <row r="10" spans="1:16" ht="13.5" customHeight="1" x14ac:dyDescent="0.2">
      <c r="A10" s="382" t="s">
        <v>287</v>
      </c>
      <c r="B10" s="2663">
        <v>95</v>
      </c>
      <c r="C10" s="2663">
        <v>129</v>
      </c>
      <c r="D10" s="2663">
        <v>221</v>
      </c>
      <c r="E10" s="2663">
        <v>281</v>
      </c>
      <c r="F10" s="2663">
        <v>209</v>
      </c>
      <c r="G10" s="2664">
        <v>-0.26</v>
      </c>
      <c r="H10" s="2665">
        <v>-0.55000000000000004</v>
      </c>
      <c r="I10" s="2664">
        <v>-0.26</v>
      </c>
      <c r="J10" s="2666">
        <v>-0.54</v>
      </c>
    </row>
    <row r="11" spans="1:16" ht="13.5" customHeight="1" x14ac:dyDescent="0.2">
      <c r="A11" s="2033" t="s">
        <v>111</v>
      </c>
      <c r="B11" s="2658">
        <v>44</v>
      </c>
      <c r="C11" s="2658">
        <v>13</v>
      </c>
      <c r="D11" s="2658">
        <v>-5</v>
      </c>
      <c r="E11" s="2658">
        <v>-65</v>
      </c>
      <c r="F11" s="2658">
        <v>-35</v>
      </c>
      <c r="G11" s="2662"/>
      <c r="H11" s="2661"/>
      <c r="I11" s="2662"/>
      <c r="J11" s="2640"/>
    </row>
    <row r="12" spans="1:16" ht="13.5" customHeight="1" x14ac:dyDescent="0.2">
      <c r="A12" s="382" t="s">
        <v>108</v>
      </c>
      <c r="B12" s="2667">
        <v>139</v>
      </c>
      <c r="C12" s="2667">
        <v>142</v>
      </c>
      <c r="D12" s="2667">
        <v>216</v>
      </c>
      <c r="E12" s="2667">
        <v>216</v>
      </c>
      <c r="F12" s="2667">
        <v>174</v>
      </c>
      <c r="G12" s="2664">
        <v>-0.02</v>
      </c>
      <c r="H12" s="2665">
        <v>-0.2</v>
      </c>
      <c r="I12" s="2664">
        <v>-0.01</v>
      </c>
      <c r="J12" s="2666">
        <v>-0.19</v>
      </c>
    </row>
    <row r="13" spans="1:16" ht="13.5" customHeight="1" x14ac:dyDescent="0.2">
      <c r="A13" s="2033"/>
      <c r="B13" s="2668"/>
      <c r="C13" s="2668"/>
      <c r="D13" s="2668"/>
      <c r="E13" s="2668"/>
      <c r="F13" s="2668"/>
      <c r="G13" s="2662"/>
      <c r="H13" s="2669"/>
      <c r="I13" s="2670"/>
      <c r="J13" s="2671"/>
    </row>
    <row r="14" spans="1:16" ht="13.5" customHeight="1" x14ac:dyDescent="0.2">
      <c r="A14" s="1245" t="s">
        <v>107</v>
      </c>
      <c r="B14" s="2672">
        <v>76</v>
      </c>
      <c r="C14" s="2672">
        <v>65</v>
      </c>
      <c r="D14" s="2673">
        <v>50</v>
      </c>
      <c r="E14" s="2673">
        <v>43</v>
      </c>
      <c r="F14" s="2673">
        <v>59</v>
      </c>
      <c r="G14" s="2662"/>
      <c r="H14" s="2674"/>
      <c r="I14" s="2675"/>
      <c r="J14" s="2676"/>
    </row>
    <row r="15" spans="1:16" ht="13.5" customHeight="1" x14ac:dyDescent="0.2">
      <c r="A15" s="1245" t="s">
        <v>105</v>
      </c>
      <c r="B15" s="2677">
        <v>5</v>
      </c>
      <c r="C15" s="2677">
        <v>5</v>
      </c>
      <c r="D15" s="2678">
        <v>9</v>
      </c>
      <c r="E15" s="2678">
        <v>8</v>
      </c>
      <c r="F15" s="2678">
        <v>7</v>
      </c>
      <c r="G15" s="2662"/>
      <c r="H15" s="2679"/>
      <c r="I15" s="2680"/>
      <c r="J15" s="2681"/>
    </row>
    <row r="16" spans="1:16" ht="13.5" customHeight="1" x14ac:dyDescent="0.2">
      <c r="A16" s="1245" t="s">
        <v>102</v>
      </c>
      <c r="B16" s="2682">
        <v>8309</v>
      </c>
      <c r="C16" s="2682">
        <v>7938</v>
      </c>
      <c r="D16" s="2678">
        <v>7462</v>
      </c>
      <c r="E16" s="2678">
        <v>7741</v>
      </c>
      <c r="F16" s="2678">
        <v>7669</v>
      </c>
      <c r="G16" s="2683">
        <v>0.05</v>
      </c>
      <c r="H16" s="2684">
        <v>0.08</v>
      </c>
      <c r="I16" s="2680"/>
      <c r="J16" s="2685"/>
      <c r="K16" s="2032"/>
      <c r="L16" s="2032"/>
      <c r="M16" s="2032"/>
      <c r="N16" s="2032"/>
      <c r="O16" s="2032"/>
      <c r="P16" s="2032"/>
    </row>
    <row r="17" spans="1:16" ht="13.5" customHeight="1" x14ac:dyDescent="0.2">
      <c r="A17" s="1140" t="s">
        <v>100</v>
      </c>
      <c r="B17" s="2686">
        <v>49803</v>
      </c>
      <c r="C17" s="2686">
        <v>48246</v>
      </c>
      <c r="D17" s="2678">
        <v>37284</v>
      </c>
      <c r="E17" s="2678">
        <v>39196</v>
      </c>
      <c r="F17" s="2678">
        <v>38529</v>
      </c>
      <c r="G17" s="2687">
        <v>0.03</v>
      </c>
      <c r="H17" s="2688">
        <v>0.28999999999999998</v>
      </c>
      <c r="I17" s="2679"/>
      <c r="J17" s="2685"/>
      <c r="K17" s="2032"/>
      <c r="L17" s="2032"/>
      <c r="M17" s="2032"/>
      <c r="N17" s="2032"/>
      <c r="O17" s="2032"/>
      <c r="P17" s="2032"/>
    </row>
    <row r="18" spans="1:16" ht="13.5" customHeight="1" thickBot="1" x14ac:dyDescent="0.25">
      <c r="A18" s="1245" t="s">
        <v>98</v>
      </c>
      <c r="B18" s="2678">
        <v>3007</v>
      </c>
      <c r="C18" s="2678">
        <v>2981</v>
      </c>
      <c r="D18" s="2678">
        <v>3006</v>
      </c>
      <c r="E18" s="2678">
        <v>2958</v>
      </c>
      <c r="F18" s="2678">
        <v>2964</v>
      </c>
      <c r="G18" s="2689">
        <v>0.01</v>
      </c>
      <c r="H18" s="2690">
        <v>0.01</v>
      </c>
      <c r="I18" s="2691"/>
      <c r="J18" s="2692"/>
      <c r="K18" s="2032"/>
      <c r="L18" s="2032"/>
      <c r="M18" s="2032"/>
      <c r="N18" s="2032"/>
      <c r="O18" s="2032"/>
      <c r="P18" s="2032"/>
    </row>
    <row r="19" spans="1:16" ht="10.5" customHeight="1" thickBot="1" x14ac:dyDescent="0.35">
      <c r="A19" s="2031"/>
      <c r="B19" s="745"/>
      <c r="C19" s="745"/>
      <c r="D19" s="742"/>
      <c r="E19" s="743"/>
      <c r="F19" s="743"/>
      <c r="H19" s="2030"/>
    </row>
    <row r="20" spans="1:16" ht="13.5" customHeight="1" x14ac:dyDescent="0.3">
      <c r="A20" s="387" t="s">
        <v>408</v>
      </c>
      <c r="B20" s="744"/>
      <c r="C20" s="744"/>
      <c r="D20" s="742"/>
      <c r="E20" s="743"/>
      <c r="F20" s="743"/>
      <c r="G20" s="1373" t="s">
        <v>369</v>
      </c>
      <c r="H20" s="1372"/>
      <c r="I20" s="1378" t="s">
        <v>368</v>
      </c>
      <c r="J20" s="391"/>
    </row>
    <row r="21" spans="1:16" ht="13.5" customHeight="1" x14ac:dyDescent="0.3">
      <c r="A21" s="389"/>
      <c r="B21" s="741"/>
      <c r="C21" s="741"/>
      <c r="D21" s="742"/>
      <c r="E21" s="741"/>
      <c r="F21" s="741"/>
      <c r="G21" s="1377"/>
      <c r="H21" s="707"/>
      <c r="I21" s="389"/>
      <c r="J21" s="1244"/>
    </row>
    <row r="22" spans="1:16" ht="13.5" customHeight="1" thickBot="1" x14ac:dyDescent="0.25">
      <c r="A22" s="384" t="s">
        <v>367</v>
      </c>
      <c r="B22" s="2653" t="s">
        <v>1255</v>
      </c>
      <c r="C22" s="2653" t="s">
        <v>1127</v>
      </c>
      <c r="D22" s="2653" t="s">
        <v>1043</v>
      </c>
      <c r="E22" s="2653" t="s">
        <v>993</v>
      </c>
      <c r="F22" s="2653" t="s">
        <v>911</v>
      </c>
      <c r="G22" s="2654" t="s">
        <v>1267</v>
      </c>
      <c r="H22" s="2655" t="s">
        <v>1266</v>
      </c>
      <c r="I22" s="2656" t="s">
        <v>1267</v>
      </c>
      <c r="J22" s="2657" t="s">
        <v>1266</v>
      </c>
    </row>
    <row r="23" spans="1:16" ht="13.5" customHeight="1" x14ac:dyDescent="0.2">
      <c r="A23" s="1991" t="s">
        <v>91</v>
      </c>
      <c r="B23" s="2694">
        <v>79</v>
      </c>
      <c r="C23" s="2694">
        <v>69.2</v>
      </c>
      <c r="D23" s="2694">
        <v>77</v>
      </c>
      <c r="E23" s="2694">
        <v>76.099999999999994</v>
      </c>
      <c r="F23" s="2694">
        <v>74.599999999999994</v>
      </c>
      <c r="G23" s="2650">
        <v>0.14000000000000001</v>
      </c>
      <c r="H23" s="2651">
        <v>0.06</v>
      </c>
      <c r="I23" s="2652">
        <v>0.14000000000000001</v>
      </c>
      <c r="J23" s="2630">
        <v>0.04</v>
      </c>
      <c r="K23" s="2029"/>
      <c r="L23" s="2029"/>
      <c r="M23" s="2029"/>
      <c r="N23" s="2029"/>
      <c r="O23" s="2029"/>
      <c r="P23" s="2029"/>
    </row>
    <row r="24" spans="1:16" ht="13.5" customHeight="1" thickBot="1" x14ac:dyDescent="0.25">
      <c r="A24" s="1991" t="s">
        <v>87</v>
      </c>
      <c r="B24" s="2694">
        <v>50.6</v>
      </c>
      <c r="C24" s="2694">
        <v>42.2</v>
      </c>
      <c r="D24" s="2694">
        <v>51.8</v>
      </c>
      <c r="E24" s="2694">
        <v>48.7</v>
      </c>
      <c r="F24" s="2694">
        <v>52.6</v>
      </c>
      <c r="G24" s="2695">
        <v>0.2</v>
      </c>
      <c r="H24" s="2696">
        <v>-0.04</v>
      </c>
      <c r="I24" s="2697">
        <v>0.18</v>
      </c>
      <c r="J24" s="2696">
        <v>-0.05</v>
      </c>
      <c r="K24" s="2029"/>
      <c r="L24" s="2029"/>
      <c r="M24" s="2029"/>
      <c r="N24" s="2029"/>
      <c r="O24" s="2029"/>
      <c r="P24" s="2029"/>
    </row>
    <row r="25" spans="1:16" ht="13.5" customHeight="1" thickBot="1" x14ac:dyDescent="0.35">
      <c r="A25" s="2028"/>
      <c r="B25" s="2028"/>
      <c r="C25" s="2028"/>
      <c r="E25" s="2028"/>
      <c r="F25" s="2028"/>
      <c r="G25" s="2028"/>
      <c r="H25" s="2028"/>
      <c r="I25" s="2028"/>
      <c r="J25" s="2023"/>
    </row>
    <row r="26" spans="1:16" ht="13.5" customHeight="1" x14ac:dyDescent="0.3">
      <c r="A26" s="387" t="s">
        <v>939</v>
      </c>
      <c r="B26" s="385"/>
      <c r="C26" s="385"/>
      <c r="E26" s="385"/>
      <c r="F26" s="385"/>
      <c r="G26" s="1373" t="s">
        <v>369</v>
      </c>
      <c r="H26" s="1372"/>
    </row>
    <row r="27" spans="1:16" ht="11.25" customHeight="1" x14ac:dyDescent="0.3">
      <c r="A27" s="385"/>
      <c r="B27" s="385"/>
      <c r="C27" s="385"/>
      <c r="E27" s="385"/>
      <c r="F27" s="385"/>
      <c r="G27" s="1371"/>
      <c r="H27" s="1370"/>
    </row>
    <row r="28" spans="1:16" ht="13.5" customHeight="1" thickBot="1" x14ac:dyDescent="0.25">
      <c r="A28" s="384" t="s">
        <v>176</v>
      </c>
      <c r="B28" s="2653" t="s">
        <v>1255</v>
      </c>
      <c r="C28" s="2653" t="s">
        <v>1127</v>
      </c>
      <c r="D28" s="2653" t="s">
        <v>1043</v>
      </c>
      <c r="E28" s="2653" t="s">
        <v>993</v>
      </c>
      <c r="F28" s="2653" t="s">
        <v>911</v>
      </c>
      <c r="G28" s="2701" t="s">
        <v>1267</v>
      </c>
      <c r="H28" s="2702" t="s">
        <v>1266</v>
      </c>
    </row>
    <row r="29" spans="1:16" ht="13.5" customHeight="1" x14ac:dyDescent="0.2">
      <c r="A29" s="1991" t="s">
        <v>1273</v>
      </c>
      <c r="B29" s="2649">
        <v>34</v>
      </c>
      <c r="C29" s="2649">
        <v>36</v>
      </c>
      <c r="D29" s="2649">
        <v>35</v>
      </c>
      <c r="E29" s="2649">
        <v>39</v>
      </c>
      <c r="F29" s="2649">
        <v>37</v>
      </c>
      <c r="G29" s="2629">
        <v>-0.06</v>
      </c>
      <c r="H29" s="2630">
        <v>-0.08</v>
      </c>
    </row>
    <row r="30" spans="1:16" ht="13.5" customHeight="1" x14ac:dyDescent="0.2">
      <c r="A30" s="1991" t="s">
        <v>1272</v>
      </c>
      <c r="B30" s="2649">
        <v>30</v>
      </c>
      <c r="C30" s="2649">
        <v>30</v>
      </c>
      <c r="D30" s="2649">
        <v>30</v>
      </c>
      <c r="E30" s="2649">
        <v>28</v>
      </c>
      <c r="F30" s="2649">
        <v>29</v>
      </c>
      <c r="G30" s="2629">
        <v>0</v>
      </c>
      <c r="H30" s="2630">
        <v>0.03</v>
      </c>
    </row>
    <row r="31" spans="1:16" ht="13.5" customHeight="1" x14ac:dyDescent="0.2">
      <c r="A31" s="1991" t="s">
        <v>1271</v>
      </c>
      <c r="B31" s="2649">
        <v>82</v>
      </c>
      <c r="C31" s="2649">
        <v>93</v>
      </c>
      <c r="D31" s="2649">
        <v>93</v>
      </c>
      <c r="E31" s="2649">
        <v>91</v>
      </c>
      <c r="F31" s="2649">
        <v>88</v>
      </c>
      <c r="G31" s="2629">
        <v>-0.12</v>
      </c>
      <c r="H31" s="2630">
        <v>-7.0000000000000007E-2</v>
      </c>
    </row>
    <row r="32" spans="1:16" ht="13.5" customHeight="1" x14ac:dyDescent="0.2">
      <c r="A32" s="1991" t="s">
        <v>1270</v>
      </c>
      <c r="B32" s="2649">
        <v>55</v>
      </c>
      <c r="C32" s="2649">
        <v>56</v>
      </c>
      <c r="D32" s="2649">
        <v>55</v>
      </c>
      <c r="E32" s="2649">
        <v>53</v>
      </c>
      <c r="F32" s="2649">
        <v>52</v>
      </c>
      <c r="G32" s="2629">
        <v>-0.02</v>
      </c>
      <c r="H32" s="2630">
        <v>0.06</v>
      </c>
    </row>
    <row r="33" spans="1:10" s="385" customFormat="1" ht="13.5" customHeight="1" x14ac:dyDescent="0.2">
      <c r="A33" s="1367" t="s">
        <v>935</v>
      </c>
      <c r="B33" s="2698">
        <v>201</v>
      </c>
      <c r="C33" s="2698">
        <v>215</v>
      </c>
      <c r="D33" s="2698">
        <v>213</v>
      </c>
      <c r="E33" s="2698">
        <v>211</v>
      </c>
      <c r="F33" s="2698">
        <v>206</v>
      </c>
      <c r="G33" s="2632">
        <v>-7.0000000000000007E-2</v>
      </c>
      <c r="H33" s="2633">
        <v>-0.02</v>
      </c>
    </row>
    <row r="34" spans="1:10" s="385" customFormat="1" ht="13.5" customHeight="1" x14ac:dyDescent="0.2">
      <c r="A34" s="1367" t="s">
        <v>934</v>
      </c>
      <c r="B34" s="2698">
        <v>10</v>
      </c>
      <c r="C34" s="2698">
        <v>12</v>
      </c>
      <c r="D34" s="2698">
        <v>13</v>
      </c>
      <c r="E34" s="2698">
        <v>16</v>
      </c>
      <c r="F34" s="2698">
        <v>17</v>
      </c>
      <c r="G34" s="2634">
        <v>-0.17</v>
      </c>
      <c r="H34" s="2635">
        <v>-0.41</v>
      </c>
    </row>
    <row r="35" spans="1:10" s="385" customFormat="1" ht="13.5" customHeight="1" thickBot="1" x14ac:dyDescent="0.25">
      <c r="A35" s="1367" t="s">
        <v>3</v>
      </c>
      <c r="B35" s="2698">
        <v>2</v>
      </c>
      <c r="C35" s="2698">
        <v>3</v>
      </c>
      <c r="D35" s="2698">
        <v>8</v>
      </c>
      <c r="E35" s="2698">
        <v>7</v>
      </c>
      <c r="F35" s="2698">
        <v>5</v>
      </c>
      <c r="G35" s="2637">
        <v>-0.33</v>
      </c>
      <c r="H35" s="2638">
        <v>-0.6</v>
      </c>
    </row>
    <row r="36" spans="1:10" ht="13.5" customHeight="1" thickBot="1" x14ac:dyDescent="0.35">
      <c r="A36" s="381"/>
      <c r="B36" s="2699"/>
      <c r="C36" s="2699"/>
      <c r="D36" s="2700"/>
      <c r="E36" s="2699"/>
      <c r="F36" s="2699"/>
      <c r="G36" s="2699"/>
      <c r="H36" s="2699"/>
      <c r="I36" s="380"/>
    </row>
    <row r="37" spans="1:10" ht="13.5" customHeight="1" x14ac:dyDescent="0.3">
      <c r="A37" s="387" t="s">
        <v>938</v>
      </c>
      <c r="B37" s="2027"/>
      <c r="C37" s="2027"/>
      <c r="E37" s="2026"/>
      <c r="F37" s="2026"/>
      <c r="G37" s="1373" t="s">
        <v>369</v>
      </c>
      <c r="H37" s="1372"/>
    </row>
    <row r="38" spans="1:10" ht="13.5" customHeight="1" x14ac:dyDescent="0.3">
      <c r="A38" s="2027"/>
      <c r="B38" s="2027"/>
      <c r="C38" s="2027"/>
      <c r="E38" s="2026"/>
      <c r="F38" s="2026"/>
      <c r="G38" s="1371"/>
      <c r="H38" s="1370"/>
    </row>
    <row r="39" spans="1:10" ht="13.5" customHeight="1" thickBot="1" x14ac:dyDescent="0.25">
      <c r="A39" s="384" t="s">
        <v>176</v>
      </c>
      <c r="B39" s="2653" t="s">
        <v>1255</v>
      </c>
      <c r="C39" s="2653" t="s">
        <v>1127</v>
      </c>
      <c r="D39" s="2653" t="s">
        <v>1043</v>
      </c>
      <c r="E39" s="2653" t="s">
        <v>993</v>
      </c>
      <c r="F39" s="2653" t="s">
        <v>911</v>
      </c>
      <c r="G39" s="2701" t="s">
        <v>1267</v>
      </c>
      <c r="H39" s="2702" t="s">
        <v>1266</v>
      </c>
    </row>
    <row r="40" spans="1:10" ht="13.5" customHeight="1" x14ac:dyDescent="0.2">
      <c r="A40" s="1991" t="s">
        <v>1273</v>
      </c>
      <c r="B40" s="2658">
        <v>10</v>
      </c>
      <c r="C40" s="2658">
        <v>-46</v>
      </c>
      <c r="D40" s="2658">
        <v>-17</v>
      </c>
      <c r="E40" s="2658">
        <v>-3</v>
      </c>
      <c r="F40" s="2658">
        <v>-28</v>
      </c>
      <c r="G40" s="2703"/>
      <c r="H40" s="2688"/>
    </row>
    <row r="41" spans="1:10" ht="13.5" customHeight="1" x14ac:dyDescent="0.2">
      <c r="A41" s="1991" t="s">
        <v>1272</v>
      </c>
      <c r="B41" s="2658">
        <v>0</v>
      </c>
      <c r="C41" s="2658">
        <v>10</v>
      </c>
      <c r="D41" s="2658">
        <v>5</v>
      </c>
      <c r="E41" s="2658">
        <v>2</v>
      </c>
      <c r="F41" s="2658">
        <v>1</v>
      </c>
      <c r="G41" s="2703"/>
      <c r="H41" s="2688"/>
    </row>
    <row r="42" spans="1:10" ht="13.5" customHeight="1" x14ac:dyDescent="0.2">
      <c r="A42" s="1991" t="s">
        <v>1271</v>
      </c>
      <c r="B42" s="2658">
        <v>8</v>
      </c>
      <c r="C42" s="2658">
        <v>35</v>
      </c>
      <c r="D42" s="2658">
        <v>1</v>
      </c>
      <c r="E42" s="2658">
        <v>10</v>
      </c>
      <c r="F42" s="2658">
        <v>-12</v>
      </c>
      <c r="G42" s="2703">
        <v>-0.77</v>
      </c>
      <c r="H42" s="2688"/>
    </row>
    <row r="43" spans="1:10" ht="13.5" customHeight="1" x14ac:dyDescent="0.2">
      <c r="A43" s="1991" t="s">
        <v>1270</v>
      </c>
      <c r="B43" s="2658">
        <v>-2</v>
      </c>
      <c r="C43" s="2658">
        <v>-1</v>
      </c>
      <c r="D43" s="2658">
        <v>1</v>
      </c>
      <c r="E43" s="2658">
        <v>0</v>
      </c>
      <c r="F43" s="2658">
        <v>1</v>
      </c>
      <c r="G43" s="2703"/>
      <c r="H43" s="2688"/>
    </row>
    <row r="44" spans="1:10" ht="13.5" customHeight="1" x14ac:dyDescent="0.2">
      <c r="A44" s="1367" t="s">
        <v>935</v>
      </c>
      <c r="B44" s="2704">
        <v>16</v>
      </c>
      <c r="C44" s="2704">
        <v>-2</v>
      </c>
      <c r="D44" s="2704">
        <v>-11</v>
      </c>
      <c r="E44" s="2704">
        <v>9</v>
      </c>
      <c r="F44" s="2704">
        <v>-38</v>
      </c>
      <c r="G44" s="2705"/>
      <c r="H44" s="2645"/>
    </row>
    <row r="45" spans="1:10" ht="13.5" customHeight="1" x14ac:dyDescent="0.2">
      <c r="A45" s="1367" t="s">
        <v>934</v>
      </c>
      <c r="B45" s="2704">
        <v>12</v>
      </c>
      <c r="C45" s="2704">
        <v>16</v>
      </c>
      <c r="D45" s="2704">
        <v>7</v>
      </c>
      <c r="E45" s="2704">
        <v>-74</v>
      </c>
      <c r="F45" s="2704">
        <v>4</v>
      </c>
      <c r="G45" s="2644">
        <v>-0.25</v>
      </c>
      <c r="H45" s="2645"/>
    </row>
    <row r="46" spans="1:10" ht="13.5" customHeight="1" thickBot="1" x14ac:dyDescent="0.25">
      <c r="A46" s="1367" t="s">
        <v>3</v>
      </c>
      <c r="B46" s="2704">
        <v>16</v>
      </c>
      <c r="C46" s="2704">
        <v>-1</v>
      </c>
      <c r="D46" s="2704">
        <v>-1</v>
      </c>
      <c r="E46" s="2704">
        <v>0</v>
      </c>
      <c r="F46" s="2704">
        <v>-1</v>
      </c>
      <c r="G46" s="2647"/>
      <c r="H46" s="2648"/>
    </row>
    <row r="47" spans="1:10" ht="13.5" customHeight="1" thickBot="1" x14ac:dyDescent="0.25">
      <c r="A47" s="1991"/>
      <c r="B47" s="2025"/>
      <c r="C47" s="2025"/>
      <c r="D47" s="2025"/>
      <c r="E47" s="2025"/>
      <c r="F47" s="2025"/>
      <c r="G47" s="1375"/>
      <c r="H47" s="1374"/>
      <c r="I47" s="746"/>
      <c r="J47" s="746"/>
    </row>
    <row r="48" spans="1:10" ht="13.5" customHeight="1" x14ac:dyDescent="0.3">
      <c r="A48" s="387" t="s">
        <v>937</v>
      </c>
      <c r="G48" s="1373" t="s">
        <v>369</v>
      </c>
      <c r="H48" s="1372"/>
    </row>
    <row r="49" spans="1:10" ht="13.5" customHeight="1" x14ac:dyDescent="0.3">
      <c r="G49" s="1371"/>
      <c r="H49" s="1370"/>
    </row>
    <row r="50" spans="1:10" ht="13.5" customHeight="1" thickBot="1" x14ac:dyDescent="0.25">
      <c r="A50" s="384" t="s">
        <v>367</v>
      </c>
      <c r="B50" s="2653" t="s">
        <v>1255</v>
      </c>
      <c r="C50" s="2653" t="s">
        <v>1127</v>
      </c>
      <c r="D50" s="2653" t="s">
        <v>1043</v>
      </c>
      <c r="E50" s="2653" t="s">
        <v>993</v>
      </c>
      <c r="F50" s="2653" t="s">
        <v>911</v>
      </c>
      <c r="G50" s="2701" t="s">
        <v>1267</v>
      </c>
      <c r="H50" s="2702" t="s">
        <v>1266</v>
      </c>
    </row>
    <row r="51" spans="1:10" ht="13.5" customHeight="1" x14ac:dyDescent="0.2">
      <c r="A51" s="1991" t="s">
        <v>1273</v>
      </c>
      <c r="B51" s="2063">
        <v>10.1</v>
      </c>
      <c r="C51" s="2063">
        <v>9.9</v>
      </c>
      <c r="D51" s="2063">
        <v>9.3000000000000007</v>
      </c>
      <c r="E51" s="2063">
        <v>9.8000000000000007</v>
      </c>
      <c r="F51" s="2063">
        <v>9.6</v>
      </c>
      <c r="G51" s="2639">
        <v>0.02</v>
      </c>
      <c r="H51" s="2640">
        <v>0.05</v>
      </c>
    </row>
    <row r="52" spans="1:10" ht="13.5" customHeight="1" x14ac:dyDescent="0.2">
      <c r="A52" s="1991" t="s">
        <v>1272</v>
      </c>
      <c r="B52" s="2063">
        <v>7.7</v>
      </c>
      <c r="C52" s="2063">
        <v>7.3</v>
      </c>
      <c r="D52" s="2063">
        <v>7.1</v>
      </c>
      <c r="E52" s="2063">
        <v>7.1</v>
      </c>
      <c r="F52" s="2063">
        <v>6.7</v>
      </c>
      <c r="G52" s="2639">
        <v>0.05</v>
      </c>
      <c r="H52" s="2640">
        <v>0.15</v>
      </c>
    </row>
    <row r="53" spans="1:10" ht="13.5" customHeight="1" x14ac:dyDescent="0.2">
      <c r="A53" s="1991" t="s">
        <v>1271</v>
      </c>
      <c r="B53" s="2063">
        <v>14.8</v>
      </c>
      <c r="C53" s="2063">
        <v>14.4</v>
      </c>
      <c r="D53" s="2063">
        <v>14.7</v>
      </c>
      <c r="E53" s="2063">
        <v>15</v>
      </c>
      <c r="F53" s="2063">
        <v>14.7</v>
      </c>
      <c r="G53" s="2639">
        <v>0.03</v>
      </c>
      <c r="H53" s="2640">
        <v>0.01</v>
      </c>
    </row>
    <row r="54" spans="1:10" ht="13.5" customHeight="1" x14ac:dyDescent="0.2">
      <c r="A54" s="1991" t="s">
        <v>1270</v>
      </c>
      <c r="B54" s="2063">
        <v>13.3</v>
      </c>
      <c r="C54" s="2063">
        <v>12.9</v>
      </c>
      <c r="D54" s="2063">
        <v>12.6</v>
      </c>
      <c r="E54" s="2063">
        <v>12.7</v>
      </c>
      <c r="F54" s="2063">
        <v>11.5</v>
      </c>
      <c r="G54" s="2639">
        <v>0.03</v>
      </c>
      <c r="H54" s="2640">
        <v>0.16</v>
      </c>
    </row>
    <row r="55" spans="1:10" ht="13.5" customHeight="1" x14ac:dyDescent="0.2">
      <c r="A55" s="1367" t="s">
        <v>935</v>
      </c>
      <c r="B55" s="2641">
        <v>45.9</v>
      </c>
      <c r="C55" s="2641">
        <v>44.5</v>
      </c>
      <c r="D55" s="2641">
        <v>43.7</v>
      </c>
      <c r="E55" s="2641">
        <v>44.6</v>
      </c>
      <c r="F55" s="2641">
        <v>42.5</v>
      </c>
      <c r="G55" s="2642">
        <v>0.03</v>
      </c>
      <c r="H55" s="2643">
        <v>0.08</v>
      </c>
    </row>
    <row r="56" spans="1:10" ht="13.5" customHeight="1" x14ac:dyDescent="0.2">
      <c r="A56" s="1367" t="s">
        <v>934</v>
      </c>
      <c r="B56" s="2641">
        <v>2</v>
      </c>
      <c r="C56" s="2641">
        <v>2.1</v>
      </c>
      <c r="D56" s="2641">
        <v>2.2999999999999998</v>
      </c>
      <c r="E56" s="2641">
        <v>2.4</v>
      </c>
      <c r="F56" s="2641">
        <v>2.4</v>
      </c>
      <c r="G56" s="2644">
        <v>-0.05</v>
      </c>
      <c r="H56" s="2645">
        <v>-0.17</v>
      </c>
    </row>
    <row r="57" spans="1:10" ht="13.5" customHeight="1" thickBot="1" x14ac:dyDescent="0.25">
      <c r="A57" s="1367" t="s">
        <v>3</v>
      </c>
      <c r="B57" s="2646">
        <v>31.1</v>
      </c>
      <c r="C57" s="2646">
        <v>22.6</v>
      </c>
      <c r="D57" s="2646">
        <v>31</v>
      </c>
      <c r="E57" s="2646">
        <v>29.1</v>
      </c>
      <c r="F57" s="2646">
        <v>29.7</v>
      </c>
      <c r="G57" s="2647">
        <v>0.38</v>
      </c>
      <c r="H57" s="2648">
        <v>0.05</v>
      </c>
    </row>
    <row r="58" spans="1:10" ht="13.5" customHeight="1" thickBot="1" x14ac:dyDescent="0.25">
      <c r="A58" s="1991"/>
      <c r="B58" s="2025"/>
      <c r="C58" s="2025"/>
      <c r="D58" s="2025"/>
      <c r="E58" s="2025"/>
      <c r="F58" s="2025"/>
      <c r="G58" s="1375"/>
      <c r="H58" s="1374"/>
      <c r="I58" s="746"/>
      <c r="J58" s="746"/>
    </row>
    <row r="59" spans="1:10" ht="13.5" customHeight="1" x14ac:dyDescent="0.3">
      <c r="A59" s="387" t="s">
        <v>936</v>
      </c>
      <c r="G59" s="1373" t="s">
        <v>369</v>
      </c>
      <c r="H59" s="1372"/>
    </row>
    <row r="60" spans="1:10" ht="12" customHeight="1" x14ac:dyDescent="0.3">
      <c r="G60" s="1371"/>
      <c r="H60" s="1370"/>
    </row>
    <row r="61" spans="1:10" ht="13.5" customHeight="1" thickBot="1" x14ac:dyDescent="0.25">
      <c r="A61" s="384" t="s">
        <v>367</v>
      </c>
      <c r="B61" s="2653" t="s">
        <v>1255</v>
      </c>
      <c r="C61" s="2653" t="s">
        <v>1127</v>
      </c>
      <c r="D61" s="2653" t="s">
        <v>1043</v>
      </c>
      <c r="E61" s="2653" t="s">
        <v>993</v>
      </c>
      <c r="F61" s="2653" t="s">
        <v>911</v>
      </c>
      <c r="G61" s="2701" t="s">
        <v>1267</v>
      </c>
      <c r="H61" s="2702" t="s">
        <v>1266</v>
      </c>
    </row>
    <row r="62" spans="1:10" ht="13.5" customHeight="1" x14ac:dyDescent="0.2">
      <c r="A62" s="1991" t="s">
        <v>1273</v>
      </c>
      <c r="B62" s="2628">
        <v>5.5</v>
      </c>
      <c r="C62" s="2628">
        <v>5.9</v>
      </c>
      <c r="D62" s="2628">
        <v>5.8</v>
      </c>
      <c r="E62" s="2628">
        <v>5</v>
      </c>
      <c r="F62" s="2628">
        <v>5</v>
      </c>
      <c r="G62" s="2629">
        <v>-7.0000000000000007E-2</v>
      </c>
      <c r="H62" s="2630">
        <v>0.1</v>
      </c>
    </row>
    <row r="63" spans="1:10" ht="13.5" customHeight="1" x14ac:dyDescent="0.2">
      <c r="A63" s="1991" t="s">
        <v>1272</v>
      </c>
      <c r="B63" s="2628">
        <v>6.3</v>
      </c>
      <c r="C63" s="2628">
        <v>5</v>
      </c>
      <c r="D63" s="2628">
        <v>4</v>
      </c>
      <c r="E63" s="2628">
        <v>5.2</v>
      </c>
      <c r="F63" s="2628">
        <v>4.8</v>
      </c>
      <c r="G63" s="2629">
        <v>0.26</v>
      </c>
      <c r="H63" s="2630">
        <v>0.31</v>
      </c>
    </row>
    <row r="64" spans="1:10" ht="13.5" customHeight="1" x14ac:dyDescent="0.2">
      <c r="A64" s="1991" t="s">
        <v>1271</v>
      </c>
      <c r="B64" s="2628">
        <v>7.6</v>
      </c>
      <c r="C64" s="2628">
        <v>7.4</v>
      </c>
      <c r="D64" s="2628">
        <v>7.6</v>
      </c>
      <c r="E64" s="2628">
        <v>7</v>
      </c>
      <c r="F64" s="2628">
        <v>7.8</v>
      </c>
      <c r="G64" s="2629">
        <v>0.03</v>
      </c>
      <c r="H64" s="2630">
        <v>-0.03</v>
      </c>
    </row>
    <row r="65" spans="1:8" ht="13.5" customHeight="1" x14ac:dyDescent="0.2">
      <c r="A65" s="1991" t="s">
        <v>1270</v>
      </c>
      <c r="B65" s="2628">
        <v>6.4</v>
      </c>
      <c r="C65" s="2628">
        <v>6.5</v>
      </c>
      <c r="D65" s="2628">
        <v>7.2</v>
      </c>
      <c r="E65" s="2628">
        <v>6.1</v>
      </c>
      <c r="F65" s="2628">
        <v>6.2</v>
      </c>
      <c r="G65" s="2629">
        <v>-0.02</v>
      </c>
      <c r="H65" s="2630">
        <v>0.03</v>
      </c>
    </row>
    <row r="66" spans="1:8" ht="13.5" customHeight="1" x14ac:dyDescent="0.2">
      <c r="A66" s="1367" t="s">
        <v>935</v>
      </c>
      <c r="B66" s="2631">
        <v>25.8</v>
      </c>
      <c r="C66" s="2631">
        <v>24.8</v>
      </c>
      <c r="D66" s="2631">
        <v>24.6</v>
      </c>
      <c r="E66" s="2631">
        <v>23.3</v>
      </c>
      <c r="F66" s="2631">
        <v>23.8</v>
      </c>
      <c r="G66" s="2632">
        <v>0.04</v>
      </c>
      <c r="H66" s="2633">
        <v>0.08</v>
      </c>
    </row>
    <row r="67" spans="1:8" ht="13.5" customHeight="1" x14ac:dyDescent="0.2">
      <c r="A67" s="1367" t="s">
        <v>934</v>
      </c>
      <c r="B67" s="2631">
        <v>0.6</v>
      </c>
      <c r="C67" s="2631">
        <v>0.5</v>
      </c>
      <c r="D67" s="2631">
        <v>0.5</v>
      </c>
      <c r="E67" s="2631">
        <v>0.7</v>
      </c>
      <c r="F67" s="2631">
        <v>0.8</v>
      </c>
      <c r="G67" s="2634">
        <v>0.2</v>
      </c>
      <c r="H67" s="2635">
        <v>-0.25</v>
      </c>
    </row>
    <row r="68" spans="1:8" ht="13.5" customHeight="1" thickBot="1" x14ac:dyDescent="0.25">
      <c r="A68" s="1367" t="s">
        <v>3</v>
      </c>
      <c r="B68" s="2636">
        <v>24.2</v>
      </c>
      <c r="C68" s="2636">
        <v>16.899999999999999</v>
      </c>
      <c r="D68" s="2636">
        <v>26.7</v>
      </c>
      <c r="E68" s="2636">
        <v>24.7</v>
      </c>
      <c r="F68" s="2636">
        <v>28</v>
      </c>
      <c r="G68" s="2637">
        <v>0.43</v>
      </c>
      <c r="H68" s="2638">
        <v>-0.14000000000000001</v>
      </c>
    </row>
  </sheetData>
  <printOptions horizontalCentered="1"/>
  <pageMargins left="1" right="1" top="1" bottom="1" header="0.5" footer="0.5"/>
  <pageSetup paperSize="9" scale="76" fitToWidth="0" fitToHeight="0" orientation="portrait" r:id="rId1"/>
  <headerFooter>
    <oddHeader>&amp;R&amp;"Arial,Normal"&amp;8Wholesale Banking</oddHeader>
    <oddFooter>&amp;C&amp;"Calibri"&amp;11&amp;K000000&amp;"Calibri,Regular"&amp;7&amp;K000000Fact book - Q1 2019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>
    <tabColor theme="5"/>
  </sheetPr>
  <dimension ref="F3"/>
  <sheetViews>
    <sheetView view="pageBreakPreview" topLeftCell="A13" zoomScale="60" zoomScaleNormal="100" zoomScalePageLayoutView="80" workbookViewId="0">
      <selection activeCell="C36" sqref="C36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50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3F195-15C3-4D0E-949D-28DC37D52083}">
  <sheetPr>
    <tabColor theme="9" tint="0.59999389629810485"/>
  </sheetPr>
  <dimension ref="A1:J70"/>
  <sheetViews>
    <sheetView view="pageLayout" zoomScaleNormal="85" zoomScaleSheetLayoutView="100" workbookViewId="0">
      <selection activeCell="I13" sqref="I13"/>
    </sheetView>
  </sheetViews>
  <sheetFormatPr defaultColWidth="9.109375" defaultRowHeight="10.199999999999999" x14ac:dyDescent="0.2"/>
  <cols>
    <col min="1" max="1" width="30.44140625" style="1982" customWidth="1"/>
    <col min="2" max="3" width="7.5546875" style="1982" customWidth="1"/>
    <col min="4" max="5" width="7.109375" style="1982" customWidth="1"/>
    <col min="6" max="6" width="8.33203125" style="1982" customWidth="1"/>
    <col min="7" max="8" width="7.109375" style="1982" customWidth="1"/>
    <col min="9" max="10" width="8.44140625" style="1982" customWidth="1"/>
    <col min="11" max="16384" width="9.109375" style="1982"/>
  </cols>
  <sheetData>
    <row r="1" spans="1:10" ht="16.95" customHeight="1" x14ac:dyDescent="0.25">
      <c r="A1" s="415" t="s">
        <v>1083</v>
      </c>
      <c r="B1" s="414"/>
      <c r="C1" s="414"/>
      <c r="D1" s="414"/>
      <c r="E1" s="414"/>
      <c r="F1" s="2814"/>
      <c r="G1" s="2813" t="s">
        <v>369</v>
      </c>
      <c r="H1" s="2819"/>
      <c r="I1" s="2813" t="s">
        <v>368</v>
      </c>
      <c r="J1" s="2812"/>
    </row>
    <row r="2" spans="1:10" ht="13.5" customHeight="1" x14ac:dyDescent="0.2">
      <c r="F2" s="2038"/>
      <c r="G2" s="1989"/>
      <c r="H2" s="2038"/>
      <c r="I2" s="1989"/>
      <c r="J2" s="2038"/>
    </row>
    <row r="3" spans="1:10" ht="13.5" customHeight="1" thickBot="1" x14ac:dyDescent="0.25">
      <c r="A3" s="397" t="s">
        <v>176</v>
      </c>
      <c r="B3" s="418" t="s">
        <v>1255</v>
      </c>
      <c r="C3" s="418" t="s">
        <v>1127</v>
      </c>
      <c r="D3" s="418" t="s">
        <v>1043</v>
      </c>
      <c r="E3" s="418" t="s">
        <v>993</v>
      </c>
      <c r="F3" s="2815" t="s">
        <v>911</v>
      </c>
      <c r="G3" s="408" t="s">
        <v>1267</v>
      </c>
      <c r="H3" s="406" t="s">
        <v>1266</v>
      </c>
      <c r="I3" s="408" t="s">
        <v>1267</v>
      </c>
      <c r="J3" s="406" t="s">
        <v>1266</v>
      </c>
    </row>
    <row r="4" spans="1:10" ht="13.5" customHeight="1" x14ac:dyDescent="0.2">
      <c r="A4" s="1985" t="s">
        <v>303</v>
      </c>
      <c r="B4" s="2009">
        <v>13</v>
      </c>
      <c r="C4" s="2009">
        <v>15</v>
      </c>
      <c r="D4" s="2009">
        <v>18</v>
      </c>
      <c r="E4" s="2009">
        <v>18</v>
      </c>
      <c r="F4" s="2816">
        <v>18</v>
      </c>
      <c r="G4" s="2008">
        <v>-0.13333333333333333</v>
      </c>
      <c r="H4" s="1995">
        <v>-0.27777777777777779</v>
      </c>
      <c r="I4" s="2008">
        <v>-0.13</v>
      </c>
      <c r="J4" s="1995">
        <v>-0.27</v>
      </c>
    </row>
    <row r="5" spans="1:10" ht="13.5" customHeight="1" x14ac:dyDescent="0.2">
      <c r="A5" s="1985" t="s">
        <v>163</v>
      </c>
      <c r="B5" s="2009">
        <v>337</v>
      </c>
      <c r="C5" s="2009">
        <v>342</v>
      </c>
      <c r="D5" s="2009">
        <v>342</v>
      </c>
      <c r="E5" s="2009">
        <v>362</v>
      </c>
      <c r="F5" s="2816">
        <v>361</v>
      </c>
      <c r="G5" s="2008">
        <v>-1.4619883040935672E-2</v>
      </c>
      <c r="H5" s="1995">
        <v>-6.6481994459833799E-2</v>
      </c>
      <c r="I5" s="2008">
        <v>-0.01</v>
      </c>
      <c r="J5" s="1995">
        <v>-7.0000000000000007E-2</v>
      </c>
    </row>
    <row r="6" spans="1:10" ht="13.5" customHeight="1" x14ac:dyDescent="0.2">
      <c r="A6" s="1985" t="s">
        <v>300</v>
      </c>
      <c r="B6" s="2009">
        <v>45</v>
      </c>
      <c r="C6" s="2009">
        <v>33</v>
      </c>
      <c r="D6" s="2009">
        <v>30</v>
      </c>
      <c r="E6" s="2009">
        <v>38</v>
      </c>
      <c r="F6" s="2816">
        <v>64</v>
      </c>
      <c r="G6" s="2008">
        <v>0.36363636363636365</v>
      </c>
      <c r="H6" s="1995">
        <v>-0.296875</v>
      </c>
      <c r="I6" s="2008">
        <v>0.36</v>
      </c>
      <c r="J6" s="1995">
        <v>-0.28999999999999998</v>
      </c>
    </row>
    <row r="7" spans="1:10" ht="13.5" customHeight="1" x14ac:dyDescent="0.2">
      <c r="A7" s="1985" t="s">
        <v>359</v>
      </c>
      <c r="B7" s="2009">
        <v>9</v>
      </c>
      <c r="C7" s="2009">
        <v>15</v>
      </c>
      <c r="D7" s="2009">
        <v>10</v>
      </c>
      <c r="E7" s="2009">
        <v>8</v>
      </c>
      <c r="F7" s="2816">
        <v>4</v>
      </c>
      <c r="G7" s="2008">
        <v>-0.4</v>
      </c>
      <c r="H7" s="1995">
        <v>1.25</v>
      </c>
      <c r="I7" s="2008">
        <v>-0.4</v>
      </c>
      <c r="J7" s="1995">
        <v>1.25</v>
      </c>
    </row>
    <row r="8" spans="1:10" ht="13.5" customHeight="1" x14ac:dyDescent="0.2">
      <c r="A8" s="393" t="s">
        <v>389</v>
      </c>
      <c r="B8" s="405">
        <v>404</v>
      </c>
      <c r="C8" s="405">
        <v>405</v>
      </c>
      <c r="D8" s="405">
        <v>400</v>
      </c>
      <c r="E8" s="405">
        <v>426</v>
      </c>
      <c r="F8" s="2817">
        <v>447</v>
      </c>
      <c r="G8" s="417">
        <v>-2.4691358024691358E-3</v>
      </c>
      <c r="H8" s="403">
        <v>-9.6196868008948541E-2</v>
      </c>
      <c r="I8" s="417">
        <v>0</v>
      </c>
      <c r="J8" s="403">
        <v>-0.1</v>
      </c>
    </row>
    <row r="9" spans="1:10" ht="13.5" customHeight="1" x14ac:dyDescent="0.2">
      <c r="A9" s="393" t="s">
        <v>388</v>
      </c>
      <c r="B9" s="405">
        <v>-189</v>
      </c>
      <c r="C9" s="405">
        <v>-194</v>
      </c>
      <c r="D9" s="405">
        <v>-182</v>
      </c>
      <c r="E9" s="405">
        <v>-180</v>
      </c>
      <c r="F9" s="2817">
        <v>-204</v>
      </c>
      <c r="G9" s="417">
        <v>-2.5773195876288658E-2</v>
      </c>
      <c r="H9" s="403">
        <v>-7.3529411764705885E-2</v>
      </c>
      <c r="I9" s="417">
        <v>-0.02</v>
      </c>
      <c r="J9" s="403">
        <v>-0.06</v>
      </c>
    </row>
    <row r="10" spans="1:10" ht="13.5" customHeight="1" x14ac:dyDescent="0.2">
      <c r="A10" s="393" t="s">
        <v>287</v>
      </c>
      <c r="B10" s="405">
        <v>215</v>
      </c>
      <c r="C10" s="405">
        <v>211</v>
      </c>
      <c r="D10" s="405">
        <v>218</v>
      </c>
      <c r="E10" s="405">
        <v>246</v>
      </c>
      <c r="F10" s="2817">
        <v>243</v>
      </c>
      <c r="G10" s="417">
        <v>1.8957345971563982E-2</v>
      </c>
      <c r="H10" s="403">
        <v>-0.11522633744855967</v>
      </c>
      <c r="I10" s="417">
        <v>0.01</v>
      </c>
      <c r="J10" s="403">
        <v>-0.11</v>
      </c>
    </row>
    <row r="11" spans="1:10" ht="13.5" customHeight="1" x14ac:dyDescent="0.2">
      <c r="A11" s="1985" t="s">
        <v>111</v>
      </c>
      <c r="B11" s="2009">
        <v>0</v>
      </c>
      <c r="C11" s="2009">
        <v>-4</v>
      </c>
      <c r="D11" s="2009">
        <v>0</v>
      </c>
      <c r="E11" s="2009">
        <v>0</v>
      </c>
      <c r="F11" s="2816">
        <v>0</v>
      </c>
      <c r="G11" s="2008" t="s">
        <v>86</v>
      </c>
      <c r="H11" s="1995" t="s">
        <v>86</v>
      </c>
      <c r="I11" s="2008">
        <v>0</v>
      </c>
      <c r="J11" s="1995">
        <v>0</v>
      </c>
    </row>
    <row r="12" spans="1:10" ht="13.5" customHeight="1" x14ac:dyDescent="0.2">
      <c r="A12" s="393" t="s">
        <v>108</v>
      </c>
      <c r="B12" s="405">
        <v>215</v>
      </c>
      <c r="C12" s="405">
        <v>207</v>
      </c>
      <c r="D12" s="405">
        <v>218</v>
      </c>
      <c r="E12" s="405">
        <v>246</v>
      </c>
      <c r="F12" s="2817">
        <v>243</v>
      </c>
      <c r="G12" s="417">
        <v>3.864734299516908E-2</v>
      </c>
      <c r="H12" s="403">
        <v>-0.11522633744855967</v>
      </c>
      <c r="I12" s="417">
        <v>0.03</v>
      </c>
      <c r="J12" s="403">
        <v>-0.11</v>
      </c>
    </row>
    <row r="13" spans="1:10" ht="13.5" customHeight="1" x14ac:dyDescent="0.2">
      <c r="A13" s="2002"/>
      <c r="F13" s="2038"/>
      <c r="G13" s="2010"/>
      <c r="H13" s="1999"/>
      <c r="I13" s="2010"/>
      <c r="J13" s="1999"/>
    </row>
    <row r="14" spans="1:10" ht="13.5" customHeight="1" x14ac:dyDescent="0.2">
      <c r="A14" s="1985" t="s">
        <v>373</v>
      </c>
      <c r="B14" s="2009">
        <v>46.782178217821787</v>
      </c>
      <c r="C14" s="2009">
        <v>47.901234567901234</v>
      </c>
      <c r="D14" s="2009">
        <v>45.5</v>
      </c>
      <c r="E14" s="2009">
        <v>42.25352112676056</v>
      </c>
      <c r="F14" s="2816">
        <v>45.63758389261745</v>
      </c>
      <c r="G14" s="2008"/>
      <c r="H14" s="1995"/>
      <c r="I14" s="2008"/>
      <c r="J14" s="1995"/>
    </row>
    <row r="15" spans="1:10" ht="13.5" customHeight="1" x14ac:dyDescent="0.2">
      <c r="A15" s="1985" t="s">
        <v>372</v>
      </c>
      <c r="B15" s="2009">
        <v>31</v>
      </c>
      <c r="C15" s="2009">
        <v>28.4</v>
      </c>
      <c r="D15" s="2009">
        <v>28</v>
      </c>
      <c r="E15" s="2009">
        <v>31.3</v>
      </c>
      <c r="F15" s="2816">
        <v>28.6</v>
      </c>
      <c r="G15" s="2008"/>
      <c r="H15" s="1995"/>
      <c r="I15" s="2008"/>
      <c r="J15" s="1995"/>
    </row>
    <row r="16" spans="1:10" ht="13.5" customHeight="1" x14ac:dyDescent="0.2">
      <c r="A16" s="1985" t="s">
        <v>102</v>
      </c>
      <c r="B16" s="2007">
        <v>1968</v>
      </c>
      <c r="C16" s="2007">
        <v>2276</v>
      </c>
      <c r="D16" s="2007">
        <v>2207</v>
      </c>
      <c r="E16" s="2007">
        <v>2440</v>
      </c>
      <c r="F16" s="2818">
        <v>2358</v>
      </c>
      <c r="G16" s="2008">
        <v>-0.13532513181019332</v>
      </c>
      <c r="H16" s="1995">
        <v>-0.16539440203562342</v>
      </c>
      <c r="I16" s="2008">
        <v>-0.13532513181019332</v>
      </c>
      <c r="J16" s="1995">
        <v>-0.16539440203562342</v>
      </c>
    </row>
    <row r="17" spans="1:10" ht="13.5" customHeight="1" x14ac:dyDescent="0.2">
      <c r="A17" s="1985" t="s">
        <v>371</v>
      </c>
      <c r="B17" s="2007">
        <v>5481</v>
      </c>
      <c r="C17" s="2007">
        <v>5577</v>
      </c>
      <c r="D17" s="2007">
        <v>5330</v>
      </c>
      <c r="E17" s="2007">
        <v>5518</v>
      </c>
      <c r="F17" s="2818">
        <v>5525</v>
      </c>
      <c r="G17" s="2008">
        <v>-1.7213555675094135E-2</v>
      </c>
      <c r="H17" s="1995">
        <v>-7.9638009049773761E-3</v>
      </c>
      <c r="I17" s="2008">
        <v>-1.7213555675094135E-2</v>
      </c>
      <c r="J17" s="1995">
        <v>-7.9638009049773761E-3</v>
      </c>
    </row>
    <row r="18" spans="1:10" ht="13.5" customHeight="1" thickBot="1" x14ac:dyDescent="0.25">
      <c r="A18" s="1985" t="s">
        <v>98</v>
      </c>
      <c r="B18" s="2007">
        <v>2699</v>
      </c>
      <c r="C18" s="2007">
        <v>2712</v>
      </c>
      <c r="D18" s="2007">
        <v>2925</v>
      </c>
      <c r="E18" s="2007">
        <v>2948</v>
      </c>
      <c r="F18" s="2818">
        <v>3463</v>
      </c>
      <c r="G18" s="1993">
        <v>-4.7935103244837757E-3</v>
      </c>
      <c r="H18" s="1992">
        <v>-0.22061796130522668</v>
      </c>
      <c r="I18" s="2826">
        <v>-4.7935103244837757E-3</v>
      </c>
      <c r="J18" s="1992">
        <v>-0.22061796130522668</v>
      </c>
    </row>
    <row r="19" spans="1:10" ht="13.5" customHeight="1" thickBot="1" x14ac:dyDescent="0.25">
      <c r="A19" s="2002"/>
      <c r="D19" s="2005"/>
      <c r="E19" s="2005"/>
      <c r="F19" s="2005"/>
      <c r="G19" s="2005"/>
      <c r="H19" s="2825"/>
      <c r="I19" s="1983"/>
      <c r="J19" s="1983"/>
    </row>
    <row r="20" spans="1:10" ht="13.5" hidden="1" customHeight="1" thickBot="1" x14ac:dyDescent="0.25">
      <c r="A20" s="416"/>
      <c r="B20" s="2007"/>
      <c r="C20" s="2007">
        <v>2712</v>
      </c>
      <c r="D20" s="416"/>
      <c r="E20" s="416"/>
      <c r="F20" s="416"/>
      <c r="G20" s="416"/>
      <c r="H20" s="2497"/>
      <c r="I20" s="2006"/>
      <c r="J20" s="2006"/>
    </row>
    <row r="21" spans="1:10" ht="13.5" customHeight="1" x14ac:dyDescent="0.25">
      <c r="A21" s="415" t="s">
        <v>414</v>
      </c>
      <c r="B21" s="2005"/>
      <c r="C21" s="2005"/>
      <c r="D21" s="414"/>
      <c r="E21" s="414"/>
      <c r="F21" s="414"/>
      <c r="G21" s="1355" t="s">
        <v>369</v>
      </c>
      <c r="H21" s="413"/>
      <c r="I21" s="2496"/>
    </row>
    <row r="22" spans="1:10" ht="13.5" customHeight="1" x14ac:dyDescent="0.2">
      <c r="A22" s="412"/>
      <c r="B22" s="416"/>
      <c r="C22" s="416"/>
      <c r="D22" s="412"/>
      <c r="E22" s="412"/>
      <c r="F22" s="412"/>
      <c r="G22" s="411"/>
      <c r="H22" s="410"/>
      <c r="I22" s="412"/>
    </row>
    <row r="23" spans="1:10" ht="13.5" customHeight="1" thickBot="1" x14ac:dyDescent="0.25">
      <c r="A23" s="409" t="s">
        <v>176</v>
      </c>
      <c r="B23" s="408" t="s">
        <v>1255</v>
      </c>
      <c r="C23" s="408" t="s">
        <v>1127</v>
      </c>
      <c r="D23" s="408" t="s">
        <v>1043</v>
      </c>
      <c r="E23" s="408" t="s">
        <v>993</v>
      </c>
      <c r="F23" s="408" t="s">
        <v>911</v>
      </c>
      <c r="G23" s="407" t="s">
        <v>1267</v>
      </c>
      <c r="H23" s="406" t="s">
        <v>1266</v>
      </c>
      <c r="I23" s="2494"/>
    </row>
    <row r="24" spans="1:10" ht="12.75" customHeight="1" x14ac:dyDescent="0.2">
      <c r="A24" s="1985" t="s">
        <v>303</v>
      </c>
      <c r="B24" s="1994">
        <v>-1</v>
      </c>
      <c r="C24" s="1994">
        <v>0</v>
      </c>
      <c r="D24" s="1994">
        <v>-1</v>
      </c>
      <c r="E24" s="1994">
        <v>-1</v>
      </c>
      <c r="F24" s="1994">
        <v>-1</v>
      </c>
      <c r="G24" s="2004"/>
      <c r="H24" s="2003"/>
      <c r="I24" s="2495"/>
    </row>
    <row r="25" spans="1:10" ht="12.75" customHeight="1" x14ac:dyDescent="0.2">
      <c r="A25" s="1985" t="s">
        <v>163</v>
      </c>
      <c r="B25" s="1994">
        <v>220</v>
      </c>
      <c r="C25" s="1994">
        <v>222</v>
      </c>
      <c r="D25" s="1994">
        <v>219</v>
      </c>
      <c r="E25" s="1994">
        <v>229</v>
      </c>
      <c r="F25" s="1994">
        <v>229</v>
      </c>
      <c r="G25" s="1998">
        <v>-9.0090090090090089E-3</v>
      </c>
      <c r="H25" s="1995">
        <v>-3.9301310043668124E-2</v>
      </c>
      <c r="I25" s="2008"/>
    </row>
    <row r="26" spans="1:10" ht="12.75" customHeight="1" x14ac:dyDescent="0.2">
      <c r="A26" s="1985" t="s">
        <v>300</v>
      </c>
      <c r="B26" s="1994">
        <v>0</v>
      </c>
      <c r="C26" s="1994">
        <v>2</v>
      </c>
      <c r="D26" s="1994">
        <v>-1</v>
      </c>
      <c r="E26" s="1994">
        <v>3</v>
      </c>
      <c r="F26" s="1994">
        <v>5</v>
      </c>
      <c r="G26" s="1998"/>
      <c r="H26" s="1995"/>
      <c r="I26" s="2008"/>
    </row>
    <row r="27" spans="1:10" ht="12.75" customHeight="1" x14ac:dyDescent="0.2">
      <c r="A27" s="1985" t="s">
        <v>359</v>
      </c>
      <c r="B27" s="1994">
        <v>1</v>
      </c>
      <c r="C27" s="1994">
        <v>5</v>
      </c>
      <c r="D27" s="1994">
        <v>1</v>
      </c>
      <c r="E27" s="1994">
        <v>2</v>
      </c>
      <c r="F27" s="1994">
        <v>1</v>
      </c>
      <c r="G27" s="1998"/>
      <c r="H27" s="1995"/>
      <c r="I27" s="2008"/>
    </row>
    <row r="28" spans="1:10" ht="12.75" customHeight="1" x14ac:dyDescent="0.2">
      <c r="A28" s="393" t="s">
        <v>389</v>
      </c>
      <c r="B28" s="405">
        <v>220</v>
      </c>
      <c r="C28" s="405">
        <v>229</v>
      </c>
      <c r="D28" s="405">
        <v>218</v>
      </c>
      <c r="E28" s="405">
        <v>233</v>
      </c>
      <c r="F28" s="405">
        <v>234</v>
      </c>
      <c r="G28" s="404">
        <v>-3.9301310043668124E-2</v>
      </c>
      <c r="H28" s="403">
        <v>-5.9829059829059832E-2</v>
      </c>
      <c r="I28" s="2499"/>
    </row>
    <row r="29" spans="1:10" ht="12.75" customHeight="1" x14ac:dyDescent="0.2">
      <c r="A29" s="393" t="s">
        <v>388</v>
      </c>
      <c r="B29" s="405">
        <v>-73</v>
      </c>
      <c r="C29" s="405">
        <v>-79</v>
      </c>
      <c r="D29" s="405">
        <v>-72</v>
      </c>
      <c r="E29" s="405">
        <v>-71</v>
      </c>
      <c r="F29" s="405">
        <v>-74</v>
      </c>
      <c r="G29" s="404">
        <v>-7.5949367088607597E-2</v>
      </c>
      <c r="H29" s="403">
        <v>-1.3513513513513514E-2</v>
      </c>
      <c r="I29" s="2499"/>
    </row>
    <row r="30" spans="1:10" ht="12.75" customHeight="1" x14ac:dyDescent="0.2">
      <c r="A30" s="393" t="s">
        <v>287</v>
      </c>
      <c r="B30" s="405">
        <v>147</v>
      </c>
      <c r="C30" s="405">
        <v>150</v>
      </c>
      <c r="D30" s="405">
        <v>146</v>
      </c>
      <c r="E30" s="405">
        <v>162</v>
      </c>
      <c r="F30" s="405">
        <v>160</v>
      </c>
      <c r="G30" s="404">
        <v>-0.02</v>
      </c>
      <c r="H30" s="403">
        <v>-8.1250000000000003E-2</v>
      </c>
      <c r="I30" s="2499"/>
    </row>
    <row r="31" spans="1:10" ht="12.75" customHeight="1" x14ac:dyDescent="0.2">
      <c r="A31" s="1985" t="s">
        <v>111</v>
      </c>
      <c r="B31" s="1994">
        <v>0</v>
      </c>
      <c r="C31" s="1994">
        <v>0</v>
      </c>
      <c r="D31" s="1994">
        <v>0</v>
      </c>
      <c r="E31" s="1994">
        <v>0</v>
      </c>
      <c r="F31" s="1994">
        <v>0</v>
      </c>
      <c r="G31" s="1998">
        <v>0</v>
      </c>
      <c r="H31" s="1995">
        <v>0</v>
      </c>
      <c r="I31" s="2291"/>
    </row>
    <row r="32" spans="1:10" ht="12.75" customHeight="1" x14ac:dyDescent="0.2">
      <c r="A32" s="393" t="s">
        <v>108</v>
      </c>
      <c r="B32" s="405">
        <v>147</v>
      </c>
      <c r="C32" s="405">
        <v>150</v>
      </c>
      <c r="D32" s="405">
        <v>146</v>
      </c>
      <c r="E32" s="405">
        <v>162</v>
      </c>
      <c r="F32" s="405">
        <v>160</v>
      </c>
      <c r="G32" s="404">
        <v>-0.02</v>
      </c>
      <c r="H32" s="403">
        <v>-8.1250000000000003E-2</v>
      </c>
      <c r="I32" s="2499"/>
    </row>
    <row r="33" spans="1:10" ht="13.5" customHeight="1" x14ac:dyDescent="0.2">
      <c r="A33" s="2002"/>
      <c r="G33" s="2000"/>
      <c r="H33" s="1999"/>
      <c r="I33" s="2500"/>
    </row>
    <row r="34" spans="1:10" ht="13.5" customHeight="1" x14ac:dyDescent="0.2">
      <c r="A34" s="1985" t="s">
        <v>902</v>
      </c>
      <c r="B34" s="1994">
        <v>33.181818181818187</v>
      </c>
      <c r="C34" s="1994">
        <v>34.497816593886469</v>
      </c>
      <c r="D34" s="1994">
        <v>33.027522935779821</v>
      </c>
      <c r="E34" s="1994">
        <v>30.472103004291846</v>
      </c>
      <c r="F34" s="1994">
        <v>31.623931623931622</v>
      </c>
      <c r="G34" s="1998">
        <v>-3.8147295742232475E-2</v>
      </c>
      <c r="H34" s="1995">
        <v>4.92628992628995E-2</v>
      </c>
      <c r="I34" s="2008"/>
    </row>
    <row r="35" spans="1:10" ht="13.5" customHeight="1" x14ac:dyDescent="0.2">
      <c r="A35" s="1985" t="s">
        <v>413</v>
      </c>
      <c r="B35" s="1994">
        <v>42</v>
      </c>
      <c r="C35" s="1994">
        <v>43.3</v>
      </c>
      <c r="D35" s="1994">
        <v>40.5</v>
      </c>
      <c r="E35" s="1994">
        <v>43.5</v>
      </c>
      <c r="F35" s="1994">
        <v>42.8</v>
      </c>
      <c r="G35" s="1998">
        <v>-3.0023094688221647E-2</v>
      </c>
      <c r="H35" s="1995">
        <v>-1.8691588785046665E-2</v>
      </c>
      <c r="I35" s="2008"/>
    </row>
    <row r="36" spans="1:10" ht="13.5" customHeight="1" x14ac:dyDescent="0.2">
      <c r="A36" s="1985" t="s">
        <v>102</v>
      </c>
      <c r="B36" s="1994">
        <v>262</v>
      </c>
      <c r="C36" s="1994">
        <v>261</v>
      </c>
      <c r="D36" s="1994">
        <v>266</v>
      </c>
      <c r="E36" s="1994">
        <v>266</v>
      </c>
      <c r="F36" s="1994">
        <v>256</v>
      </c>
      <c r="G36" s="1998">
        <v>3.8314176245210726E-3</v>
      </c>
      <c r="H36" s="1995">
        <v>2.34375E-2</v>
      </c>
      <c r="I36" s="2008"/>
    </row>
    <row r="37" spans="1:10" ht="13.5" customHeight="1" x14ac:dyDescent="0.2">
      <c r="A37" s="1985" t="s">
        <v>100</v>
      </c>
      <c r="B37" s="1994">
        <v>942</v>
      </c>
      <c r="C37" s="1994">
        <v>1001</v>
      </c>
      <c r="D37" s="1994">
        <v>951</v>
      </c>
      <c r="E37" s="1994">
        <v>956</v>
      </c>
      <c r="F37" s="1994">
        <v>996</v>
      </c>
      <c r="G37" s="1996">
        <v>-5.8941058941058944E-2</v>
      </c>
      <c r="H37" s="1995">
        <v>-5.4216867469879519E-2</v>
      </c>
      <c r="I37" s="2008"/>
    </row>
    <row r="38" spans="1:10" x14ac:dyDescent="0.2">
      <c r="A38" s="1985" t="s">
        <v>1269</v>
      </c>
      <c r="B38" s="1997">
        <v>113.4</v>
      </c>
      <c r="C38" s="1997">
        <v>106.5</v>
      </c>
      <c r="D38" s="1997">
        <v>115.2</v>
      </c>
      <c r="E38" s="1997">
        <v>112.5</v>
      </c>
      <c r="F38" s="1997">
        <v>110.5</v>
      </c>
      <c r="G38" s="1996">
        <v>6.478873239436625E-2</v>
      </c>
      <c r="H38" s="1995">
        <v>2.6244343891402767E-2</v>
      </c>
      <c r="I38" s="2008"/>
    </row>
    <row r="39" spans="1:10" x14ac:dyDescent="0.2">
      <c r="A39" s="1985" t="s">
        <v>1129</v>
      </c>
      <c r="B39" s="1997">
        <v>103.8</v>
      </c>
      <c r="C39" s="1997">
        <v>98.3</v>
      </c>
      <c r="D39" s="1997">
        <v>101.6</v>
      </c>
      <c r="E39" s="1997">
        <v>100.9</v>
      </c>
      <c r="F39" s="1997">
        <v>105.3</v>
      </c>
      <c r="G39" s="1996">
        <v>5.595116988809766E-2</v>
      </c>
      <c r="H39" s="1995">
        <v>-1.4245014245014245E-2</v>
      </c>
      <c r="I39" s="2008"/>
    </row>
    <row r="40" spans="1:10" x14ac:dyDescent="0.2">
      <c r="A40" s="1985" t="s">
        <v>1268</v>
      </c>
      <c r="B40" s="1997">
        <v>-0.4</v>
      </c>
      <c r="C40" s="1997">
        <v>-0.2</v>
      </c>
      <c r="D40" s="1997">
        <v>0.3</v>
      </c>
      <c r="E40" s="1997">
        <v>-0.2</v>
      </c>
      <c r="F40" s="1997">
        <v>-0.8</v>
      </c>
      <c r="G40" s="1996"/>
      <c r="H40" s="1995"/>
      <c r="I40" s="2008"/>
    </row>
    <row r="41" spans="1:10" x14ac:dyDescent="0.2">
      <c r="A41" s="1985" t="s">
        <v>1128</v>
      </c>
      <c r="B41" s="1997">
        <v>0.1</v>
      </c>
      <c r="C41" s="1997">
        <v>-1.2</v>
      </c>
      <c r="D41" s="1997">
        <v>-0.4</v>
      </c>
      <c r="E41" s="1997">
        <v>-4.3</v>
      </c>
      <c r="F41" s="1997">
        <v>-1.6</v>
      </c>
      <c r="G41" s="1996"/>
      <c r="H41" s="1995"/>
      <c r="I41" s="2008"/>
    </row>
    <row r="42" spans="1:10" ht="10.8" thickBot="1" x14ac:dyDescent="0.25">
      <c r="A42" s="1985" t="s">
        <v>98</v>
      </c>
      <c r="B42" s="1994">
        <v>820</v>
      </c>
      <c r="C42" s="1994">
        <v>800</v>
      </c>
      <c r="D42" s="1994">
        <v>796</v>
      </c>
      <c r="E42" s="1994">
        <v>752</v>
      </c>
      <c r="F42" s="1994">
        <v>753</v>
      </c>
      <c r="G42" s="1993">
        <v>2.5000000000000001E-2</v>
      </c>
      <c r="H42" s="1992">
        <v>8.8977423638778225E-2</v>
      </c>
      <c r="I42" s="2008"/>
    </row>
    <row r="43" spans="1:10" ht="13.5" customHeight="1" thickBot="1" x14ac:dyDescent="0.25">
      <c r="G43" s="2498"/>
      <c r="H43" s="2498"/>
      <c r="I43" s="2498"/>
      <c r="J43" s="2498"/>
    </row>
    <row r="44" spans="1:10" ht="13.5" customHeight="1" x14ac:dyDescent="0.25">
      <c r="A44" s="387" t="s">
        <v>1084</v>
      </c>
      <c r="D44" s="386"/>
      <c r="E44" s="386"/>
      <c r="F44" s="386"/>
      <c r="G44" s="2820" t="s">
        <v>369</v>
      </c>
      <c r="H44" s="1372"/>
      <c r="I44" s="2822" t="s">
        <v>368</v>
      </c>
      <c r="J44" s="2821"/>
    </row>
    <row r="45" spans="1:10" x14ac:dyDescent="0.2">
      <c r="A45" s="389"/>
      <c r="D45" s="389"/>
      <c r="E45" s="389"/>
      <c r="F45" s="389"/>
      <c r="G45" s="388"/>
      <c r="H45" s="707"/>
      <c r="I45" s="389"/>
      <c r="J45" s="707"/>
    </row>
    <row r="46" spans="1:10" ht="13.5" customHeight="1" thickBot="1" x14ac:dyDescent="0.25">
      <c r="A46" s="384" t="s">
        <v>367</v>
      </c>
      <c r="B46" s="2693" t="s">
        <v>1255</v>
      </c>
      <c r="C46" s="2693" t="s">
        <v>1127</v>
      </c>
      <c r="D46" s="2693" t="s">
        <v>1043</v>
      </c>
      <c r="E46" s="2693" t="s">
        <v>993</v>
      </c>
      <c r="F46" s="2693" t="s">
        <v>911</v>
      </c>
      <c r="G46" s="2710" t="s">
        <v>1267</v>
      </c>
      <c r="H46" s="2711" t="s">
        <v>1266</v>
      </c>
      <c r="I46" s="2653" t="s">
        <v>1267</v>
      </c>
      <c r="J46" s="2711" t="s">
        <v>1266</v>
      </c>
    </row>
    <row r="47" spans="1:10" ht="13.5" customHeight="1" x14ac:dyDescent="0.2">
      <c r="A47" s="1991" t="s">
        <v>91</v>
      </c>
      <c r="B47" s="2628">
        <v>8.1999999999999993</v>
      </c>
      <c r="C47" s="2628">
        <v>8.1</v>
      </c>
      <c r="D47" s="2628">
        <v>9.1999999999999993</v>
      </c>
      <c r="E47" s="2628">
        <v>9.1</v>
      </c>
      <c r="F47" s="2628">
        <v>9.5</v>
      </c>
      <c r="G47" s="2706">
        <v>1.2345679012345635E-2</v>
      </c>
      <c r="H47" s="2708">
        <v>-0.13684210526315796</v>
      </c>
      <c r="I47" s="2707">
        <v>1.2345679012345635E-2</v>
      </c>
      <c r="J47" s="2708">
        <v>-0.13684210526315796</v>
      </c>
    </row>
    <row r="48" spans="1:10" ht="13.5" customHeight="1" thickBot="1" x14ac:dyDescent="0.25">
      <c r="A48" s="1991" t="s">
        <v>87</v>
      </c>
      <c r="B48" s="2628">
        <v>11.4</v>
      </c>
      <c r="C48" s="2628">
        <v>11.2</v>
      </c>
      <c r="D48" s="2628">
        <v>12.7</v>
      </c>
      <c r="E48" s="2628">
        <v>12.1</v>
      </c>
      <c r="F48" s="2628">
        <v>12.6</v>
      </c>
      <c r="G48" s="2709">
        <v>1.7857142857142953E-2</v>
      </c>
      <c r="H48" s="2824">
        <v>-9.5238095238095191E-2</v>
      </c>
      <c r="I48" s="2823">
        <v>1.7857142857142953E-2</v>
      </c>
      <c r="J48" s="2824">
        <v>-9.5238095238095191E-2</v>
      </c>
    </row>
    <row r="49" spans="1:10" ht="6" customHeight="1" x14ac:dyDescent="0.2">
      <c r="B49" s="389"/>
      <c r="C49" s="389"/>
      <c r="J49" s="1986"/>
    </row>
    <row r="50" spans="1:10" ht="13.5" customHeight="1" x14ac:dyDescent="0.2">
      <c r="A50" s="402" t="s">
        <v>1085</v>
      </c>
      <c r="D50" s="401"/>
      <c r="E50" s="401"/>
      <c r="F50" s="401"/>
      <c r="G50" s="1986"/>
      <c r="H50" s="1986"/>
      <c r="I50" s="1986"/>
      <c r="J50" s="398"/>
    </row>
    <row r="51" spans="1:10" ht="13.5" customHeight="1" x14ac:dyDescent="0.2">
      <c r="A51" s="400" t="s">
        <v>1255</v>
      </c>
      <c r="D51" s="400"/>
      <c r="E51" s="400"/>
      <c r="F51" s="400"/>
      <c r="G51" s="1986"/>
      <c r="H51" s="1986"/>
      <c r="I51" s="1986"/>
      <c r="J51" s="398"/>
    </row>
    <row r="52" spans="1:10" ht="32.25" customHeight="1" x14ac:dyDescent="0.2">
      <c r="A52" s="1989"/>
      <c r="B52" s="399"/>
      <c r="C52" s="399" t="s">
        <v>412</v>
      </c>
      <c r="D52" s="399" t="s">
        <v>411</v>
      </c>
      <c r="E52" s="399" t="s">
        <v>1086</v>
      </c>
      <c r="F52" s="398" t="s">
        <v>3</v>
      </c>
      <c r="I52" s="987" t="s">
        <v>856</v>
      </c>
      <c r="J52" s="394"/>
    </row>
    <row r="53" spans="1:10" ht="13.5" customHeight="1" thickBot="1" x14ac:dyDescent="0.25">
      <c r="A53" s="397" t="s">
        <v>176</v>
      </c>
      <c r="B53" s="396"/>
      <c r="C53" s="396"/>
      <c r="D53" s="396"/>
      <c r="E53" s="396"/>
      <c r="F53" s="395"/>
      <c r="I53" s="987"/>
      <c r="J53" s="394"/>
    </row>
    <row r="54" spans="1:10" ht="13.5" customHeight="1" x14ac:dyDescent="0.2">
      <c r="A54" s="1988" t="s">
        <v>303</v>
      </c>
      <c r="B54" s="1987"/>
      <c r="C54" s="1987">
        <v>-1</v>
      </c>
      <c r="D54" s="1987">
        <v>0</v>
      </c>
      <c r="E54" s="1987">
        <v>14</v>
      </c>
      <c r="F54" s="1987">
        <v>0</v>
      </c>
      <c r="I54" s="987">
        <v>0</v>
      </c>
      <c r="J54" s="1518"/>
    </row>
    <row r="55" spans="1:10" ht="13.5" customHeight="1" x14ac:dyDescent="0.2">
      <c r="A55" s="1988" t="s">
        <v>163</v>
      </c>
      <c r="B55" s="1987"/>
      <c r="C55" s="1987">
        <v>220</v>
      </c>
      <c r="D55" s="1987">
        <v>74</v>
      </c>
      <c r="E55" s="1987">
        <v>42</v>
      </c>
      <c r="F55" s="1987">
        <v>1</v>
      </c>
      <c r="I55" s="987">
        <v>0</v>
      </c>
      <c r="J55" s="1518"/>
    </row>
    <row r="56" spans="1:10" ht="13.5" customHeight="1" x14ac:dyDescent="0.2">
      <c r="A56" s="1988" t="s">
        <v>300</v>
      </c>
      <c r="B56" s="1987"/>
      <c r="C56" s="1987">
        <v>0</v>
      </c>
      <c r="D56" s="1987">
        <v>31</v>
      </c>
      <c r="E56" s="1987">
        <v>15</v>
      </c>
      <c r="F56" s="1987">
        <v>-1</v>
      </c>
      <c r="I56" s="987">
        <v>0</v>
      </c>
      <c r="J56" s="1518"/>
    </row>
    <row r="57" spans="1:10" ht="13.5" customHeight="1" x14ac:dyDescent="0.2">
      <c r="A57" s="1988" t="s">
        <v>359</v>
      </c>
      <c r="B57" s="1987"/>
      <c r="C57" s="1987">
        <v>1</v>
      </c>
      <c r="D57" s="1987">
        <v>4</v>
      </c>
      <c r="E57" s="1987">
        <v>0</v>
      </c>
      <c r="F57" s="1987">
        <v>4</v>
      </c>
      <c r="I57" s="987">
        <v>0</v>
      </c>
      <c r="J57" s="1518"/>
    </row>
    <row r="58" spans="1:10" ht="13.5" customHeight="1" x14ac:dyDescent="0.2">
      <c r="A58" s="393" t="s">
        <v>389</v>
      </c>
      <c r="B58" s="392"/>
      <c r="C58" s="392">
        <v>220</v>
      </c>
      <c r="D58" s="392">
        <v>109</v>
      </c>
      <c r="E58" s="392">
        <v>71</v>
      </c>
      <c r="F58" s="392">
        <v>4</v>
      </c>
      <c r="I58" s="987">
        <v>0</v>
      </c>
      <c r="J58" s="1518"/>
    </row>
    <row r="59" spans="1:10" ht="13.5" customHeight="1" x14ac:dyDescent="0.2">
      <c r="A59" s="393" t="s">
        <v>388</v>
      </c>
      <c r="B59" s="392"/>
      <c r="C59" s="392">
        <v>-73</v>
      </c>
      <c r="D59" s="392">
        <v>-29</v>
      </c>
      <c r="E59" s="392">
        <v>-67</v>
      </c>
      <c r="F59" s="392">
        <v>-20</v>
      </c>
      <c r="I59" s="987">
        <v>0</v>
      </c>
      <c r="J59" s="1518"/>
    </row>
    <row r="60" spans="1:10" x14ac:dyDescent="0.2">
      <c r="A60" s="393" t="s">
        <v>287</v>
      </c>
      <c r="B60" s="392"/>
      <c r="C60" s="392">
        <v>147</v>
      </c>
      <c r="D60" s="392">
        <v>80</v>
      </c>
      <c r="E60" s="392">
        <v>4</v>
      </c>
      <c r="F60" s="392">
        <v>-16</v>
      </c>
      <c r="I60" s="987">
        <v>0</v>
      </c>
      <c r="J60" s="1518"/>
    </row>
    <row r="61" spans="1:10" x14ac:dyDescent="0.2">
      <c r="A61" s="1985" t="s">
        <v>111</v>
      </c>
      <c r="B61" s="1984"/>
      <c r="C61" s="1984">
        <v>0</v>
      </c>
      <c r="D61" s="1984">
        <v>0</v>
      </c>
      <c r="E61" s="1984">
        <v>0</v>
      </c>
      <c r="F61" s="1984">
        <v>0</v>
      </c>
      <c r="I61" s="987">
        <v>0</v>
      </c>
      <c r="J61" s="1518"/>
    </row>
    <row r="62" spans="1:10" x14ac:dyDescent="0.2">
      <c r="A62" s="393" t="s">
        <v>108</v>
      </c>
      <c r="B62" s="392"/>
      <c r="C62" s="392">
        <v>147</v>
      </c>
      <c r="D62" s="392">
        <v>80</v>
      </c>
      <c r="E62" s="392">
        <v>4</v>
      </c>
      <c r="F62" s="392">
        <v>-16</v>
      </c>
      <c r="I62" s="987">
        <v>0</v>
      </c>
      <c r="J62" s="1518"/>
    </row>
    <row r="63" spans="1:10" x14ac:dyDescent="0.2">
      <c r="A63" s="1985" t="s">
        <v>358</v>
      </c>
      <c r="B63" s="1983"/>
      <c r="C63" s="1983">
        <v>820</v>
      </c>
      <c r="D63" s="1984">
        <v>618</v>
      </c>
      <c r="E63" s="1983">
        <v>850</v>
      </c>
      <c r="F63" s="1983">
        <v>411</v>
      </c>
      <c r="I63" s="987">
        <v>0</v>
      </c>
      <c r="J63" s="1518"/>
    </row>
    <row r="64" spans="1:10" x14ac:dyDescent="0.2">
      <c r="B64" s="1984"/>
      <c r="C64" s="1984"/>
    </row>
    <row r="65" spans="2:3" x14ac:dyDescent="0.2">
      <c r="B65" s="1984"/>
      <c r="C65" s="1984"/>
    </row>
    <row r="66" spans="2:3" x14ac:dyDescent="0.2">
      <c r="B66" s="392"/>
      <c r="C66" s="392"/>
    </row>
    <row r="67" spans="2:3" x14ac:dyDescent="0.2">
      <c r="B67" s="392"/>
      <c r="C67" s="392"/>
    </row>
    <row r="68" spans="2:3" x14ac:dyDescent="0.2">
      <c r="B68" s="1984"/>
      <c r="C68" s="1984"/>
    </row>
    <row r="69" spans="2:3" x14ac:dyDescent="0.2">
      <c r="B69" s="392"/>
      <c r="C69" s="392"/>
    </row>
    <row r="70" spans="2:3" x14ac:dyDescent="0.2">
      <c r="B70" s="1983"/>
      <c r="C70" s="1983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&amp;C&amp;"Calibri"&amp;11&amp;K000000&amp;"Calibri,Regular"&amp;7&amp;K000000Fact book - Q1  2019</oddFooter>
  </headerFooter>
  <rowBreaks count="1" manualBreakCount="1">
    <brk id="63" max="11" man="1"/>
  </row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308-990D-49E2-B5D6-B7CA2E765A6F}">
  <sheetPr>
    <tabColor theme="9" tint="0.59999389629810485"/>
  </sheetPr>
  <dimension ref="A1:I56"/>
  <sheetViews>
    <sheetView view="pageLayout" zoomScaleNormal="100" zoomScaleSheetLayoutView="100" workbookViewId="0">
      <selection activeCell="O12" sqref="O12"/>
    </sheetView>
  </sheetViews>
  <sheetFormatPr defaultColWidth="8.5546875" defaultRowHeight="10.199999999999999" x14ac:dyDescent="0.2"/>
  <cols>
    <col min="1" max="1" width="24.33203125" style="1982" customWidth="1"/>
    <col min="2" max="7" width="8.5546875" style="1982"/>
    <col min="8" max="9" width="8.5546875" style="1982" customWidth="1"/>
    <col min="10" max="16384" width="8.5546875" style="1989"/>
  </cols>
  <sheetData>
    <row r="1" spans="1:9" ht="13.5" customHeight="1" x14ac:dyDescent="0.25">
      <c r="A1" s="415" t="s">
        <v>1048</v>
      </c>
      <c r="G1" s="2034" t="s">
        <v>369</v>
      </c>
      <c r="H1" s="1372"/>
    </row>
    <row r="2" spans="1:9" ht="13.5" customHeight="1" x14ac:dyDescent="0.2">
      <c r="G2" s="1377"/>
      <c r="H2" s="707"/>
      <c r="I2" s="1989"/>
    </row>
    <row r="3" spans="1:9" s="2511" customFormat="1" ht="13.5" customHeight="1" thickBot="1" x14ac:dyDescent="0.25">
      <c r="A3" s="397" t="s">
        <v>176</v>
      </c>
      <c r="B3" s="418" t="s">
        <v>1255</v>
      </c>
      <c r="C3" s="418" t="s">
        <v>1127</v>
      </c>
      <c r="D3" s="418" t="s">
        <v>1043</v>
      </c>
      <c r="E3" s="418" t="s">
        <v>993</v>
      </c>
      <c r="F3" s="418" t="s">
        <v>911</v>
      </c>
      <c r="G3" s="2719" t="s">
        <v>1267</v>
      </c>
      <c r="H3" s="2720" t="s">
        <v>1266</v>
      </c>
    </row>
    <row r="4" spans="1:9" s="1987" customFormat="1" ht="13.5" customHeight="1" x14ac:dyDescent="0.3">
      <c r="A4" s="2056" t="s">
        <v>303</v>
      </c>
      <c r="B4" s="2713">
        <v>14</v>
      </c>
      <c r="C4" s="2713">
        <v>14</v>
      </c>
      <c r="D4" s="2713">
        <v>15</v>
      </c>
      <c r="E4" s="2713">
        <v>16</v>
      </c>
      <c r="F4" s="2713">
        <v>16</v>
      </c>
      <c r="G4" s="2039">
        <v>0</v>
      </c>
      <c r="H4" s="2035">
        <v>-0.125</v>
      </c>
    </row>
    <row r="5" spans="1:9" s="1987" customFormat="1" ht="13.5" customHeight="1" x14ac:dyDescent="0.3">
      <c r="A5" s="2056" t="s">
        <v>163</v>
      </c>
      <c r="B5" s="2713">
        <v>42</v>
      </c>
      <c r="C5" s="2713">
        <v>46</v>
      </c>
      <c r="D5" s="2713">
        <v>40</v>
      </c>
      <c r="E5" s="2713">
        <v>45</v>
      </c>
      <c r="F5" s="2713">
        <v>31</v>
      </c>
      <c r="G5" s="2039">
        <v>-8.6956521739130432E-2</v>
      </c>
      <c r="H5" s="2035">
        <v>0.35483870967741937</v>
      </c>
    </row>
    <row r="6" spans="1:9" s="1987" customFormat="1" ht="13.5" customHeight="1" x14ac:dyDescent="0.3">
      <c r="A6" s="2056" t="s">
        <v>300</v>
      </c>
      <c r="B6" s="2713">
        <v>15</v>
      </c>
      <c r="C6" s="2713">
        <v>7</v>
      </c>
      <c r="D6" s="2713">
        <v>6</v>
      </c>
      <c r="E6" s="2713">
        <v>9</v>
      </c>
      <c r="F6" s="2713">
        <v>8</v>
      </c>
      <c r="G6" s="2039">
        <v>1.1428571428571428</v>
      </c>
      <c r="H6" s="2035">
        <v>0.875</v>
      </c>
      <c r="I6" s="2508"/>
    </row>
    <row r="7" spans="1:9" s="1987" customFormat="1" ht="13.5" customHeight="1" x14ac:dyDescent="0.3">
      <c r="A7" s="2056" t="s">
        <v>359</v>
      </c>
      <c r="B7" s="2713">
        <v>0</v>
      </c>
      <c r="C7" s="2713">
        <v>0</v>
      </c>
      <c r="D7" s="2713">
        <v>0</v>
      </c>
      <c r="E7" s="2713">
        <v>0</v>
      </c>
      <c r="F7" s="2713">
        <v>0</v>
      </c>
      <c r="G7" s="2039" t="s">
        <v>86</v>
      </c>
      <c r="H7" s="2035">
        <v>0</v>
      </c>
      <c r="I7" s="2508"/>
    </row>
    <row r="8" spans="1:9" s="2783" customFormat="1" ht="13.5" customHeight="1" x14ac:dyDescent="0.3">
      <c r="A8" s="2057" t="s">
        <v>389</v>
      </c>
      <c r="B8" s="2714">
        <v>71</v>
      </c>
      <c r="C8" s="2714">
        <v>67</v>
      </c>
      <c r="D8" s="2714">
        <v>61</v>
      </c>
      <c r="E8" s="2714">
        <v>70</v>
      </c>
      <c r="F8" s="2714">
        <v>55</v>
      </c>
      <c r="G8" s="2040">
        <v>5.9701492537313432E-2</v>
      </c>
      <c r="H8" s="2041">
        <v>0.29090909090909089</v>
      </c>
      <c r="I8" s="2512"/>
    </row>
    <row r="9" spans="1:9" s="2783" customFormat="1" ht="13.5" customHeight="1" x14ac:dyDescent="0.3">
      <c r="A9" s="2057" t="s">
        <v>388</v>
      </c>
      <c r="B9" s="2714">
        <v>-67</v>
      </c>
      <c r="C9" s="2714">
        <v>-52</v>
      </c>
      <c r="D9" s="2714">
        <v>-53</v>
      </c>
      <c r="E9" s="2714">
        <v>-56</v>
      </c>
      <c r="F9" s="2714">
        <v>-57</v>
      </c>
      <c r="G9" s="2040">
        <v>0.28846153846153844</v>
      </c>
      <c r="H9" s="2041">
        <v>0.17543859649122806</v>
      </c>
      <c r="I9" s="2507"/>
    </row>
    <row r="10" spans="1:9" s="2783" customFormat="1" ht="13.5" customHeight="1" x14ac:dyDescent="0.3">
      <c r="A10" s="2057" t="s">
        <v>287</v>
      </c>
      <c r="B10" s="2714">
        <v>4</v>
      </c>
      <c r="C10" s="2714">
        <v>15</v>
      </c>
      <c r="D10" s="2714">
        <v>8</v>
      </c>
      <c r="E10" s="2714">
        <v>14</v>
      </c>
      <c r="F10" s="2714">
        <v>-2</v>
      </c>
      <c r="G10" s="2040" t="s">
        <v>86</v>
      </c>
      <c r="H10" s="2041" t="s">
        <v>86</v>
      </c>
      <c r="I10" s="2507"/>
    </row>
    <row r="11" spans="1:9" s="1987" customFormat="1" ht="13.5" customHeight="1" x14ac:dyDescent="0.3">
      <c r="A11" s="2056" t="s">
        <v>111</v>
      </c>
      <c r="B11" s="2713">
        <v>0</v>
      </c>
      <c r="C11" s="2713">
        <v>0</v>
      </c>
      <c r="D11" s="2713">
        <v>0</v>
      </c>
      <c r="E11" s="2713">
        <v>0</v>
      </c>
      <c r="F11" s="2713">
        <v>0</v>
      </c>
      <c r="G11" s="2039" t="s">
        <v>86</v>
      </c>
      <c r="H11" s="2035" t="s">
        <v>86</v>
      </c>
      <c r="I11" s="2506"/>
    </row>
    <row r="12" spans="1:9" s="2783" customFormat="1" ht="13.5" customHeight="1" x14ac:dyDescent="0.3">
      <c r="A12" s="2057" t="s">
        <v>108</v>
      </c>
      <c r="B12" s="2714">
        <v>4</v>
      </c>
      <c r="C12" s="2714">
        <v>15</v>
      </c>
      <c r="D12" s="2714">
        <v>8</v>
      </c>
      <c r="E12" s="2714">
        <v>14</v>
      </c>
      <c r="F12" s="2714">
        <v>-2</v>
      </c>
      <c r="G12" s="2040" t="s">
        <v>86</v>
      </c>
      <c r="H12" s="2041" t="s">
        <v>86</v>
      </c>
      <c r="I12" s="2507"/>
    </row>
    <row r="13" spans="1:9" ht="13.5" customHeight="1" x14ac:dyDescent="0.2">
      <c r="A13" s="2058"/>
      <c r="B13" s="2721"/>
      <c r="C13" s="2721"/>
      <c r="D13" s="2721"/>
      <c r="E13" s="2721"/>
      <c r="F13" s="2721"/>
      <c r="G13" s="2042"/>
      <c r="H13" s="2043"/>
      <c r="I13" s="2505"/>
    </row>
    <row r="14" spans="1:9" s="1987" customFormat="1" ht="13.5" customHeight="1" x14ac:dyDescent="0.3">
      <c r="A14" s="2059" t="s">
        <v>373</v>
      </c>
      <c r="B14" s="2722">
        <v>94.366197183098592</v>
      </c>
      <c r="C14" s="2722">
        <v>77.611940298507463</v>
      </c>
      <c r="D14" s="2722">
        <v>86.885245901639337</v>
      </c>
      <c r="E14" s="2722">
        <v>80</v>
      </c>
      <c r="F14" s="2722">
        <v>103.63636363636364</v>
      </c>
      <c r="G14" s="2039"/>
      <c r="H14" s="2035"/>
      <c r="I14" s="2508"/>
    </row>
    <row r="15" spans="1:9" s="1987" customFormat="1" ht="13.5" customHeight="1" x14ac:dyDescent="0.3">
      <c r="A15" s="2059" t="s">
        <v>372</v>
      </c>
      <c r="B15" s="2722">
        <v>3</v>
      </c>
      <c r="C15" s="2722">
        <v>11.6</v>
      </c>
      <c r="D15" s="2722">
        <v>6.2</v>
      </c>
      <c r="E15" s="2722">
        <v>10.3</v>
      </c>
      <c r="F15" s="2722">
        <v>-1.7</v>
      </c>
      <c r="G15" s="2039"/>
      <c r="H15" s="2035"/>
      <c r="I15" s="2508"/>
    </row>
    <row r="16" spans="1:9" s="1987" customFormat="1" ht="13.5" customHeight="1" x14ac:dyDescent="0.3">
      <c r="A16" s="2059" t="s">
        <v>102</v>
      </c>
      <c r="B16" s="2722">
        <v>432</v>
      </c>
      <c r="C16" s="2722">
        <v>446</v>
      </c>
      <c r="D16" s="2722">
        <v>388</v>
      </c>
      <c r="E16" s="2722">
        <v>419</v>
      </c>
      <c r="F16" s="2722">
        <v>406</v>
      </c>
      <c r="G16" s="2039">
        <v>-3.1390134529147982E-2</v>
      </c>
      <c r="H16" s="2035">
        <v>6.4039408866995079E-2</v>
      </c>
      <c r="I16" s="2508"/>
    </row>
    <row r="17" spans="1:9" s="1987" customFormat="1" ht="13.5" customHeight="1" x14ac:dyDescent="0.3">
      <c r="A17" s="2059" t="s">
        <v>371</v>
      </c>
      <c r="B17" s="2722">
        <v>2421</v>
      </c>
      <c r="C17" s="2722">
        <v>2506</v>
      </c>
      <c r="D17" s="2722">
        <v>1912</v>
      </c>
      <c r="E17" s="2722">
        <v>2051</v>
      </c>
      <c r="F17" s="2722">
        <v>2052</v>
      </c>
      <c r="G17" s="2039">
        <v>-3.391859537110934E-2</v>
      </c>
      <c r="H17" s="2035">
        <v>0.17982456140350878</v>
      </c>
      <c r="I17" s="2508"/>
    </row>
    <row r="18" spans="1:9" s="1987" customFormat="1" ht="13.5" customHeight="1" thickBot="1" x14ac:dyDescent="0.35">
      <c r="A18" s="2059" t="s">
        <v>98</v>
      </c>
      <c r="B18" s="2722">
        <v>850</v>
      </c>
      <c r="C18" s="2722">
        <v>848</v>
      </c>
      <c r="D18" s="2722">
        <v>850</v>
      </c>
      <c r="E18" s="2722">
        <v>885</v>
      </c>
      <c r="F18" s="2722">
        <v>893</v>
      </c>
      <c r="G18" s="2036">
        <v>2.3584905660377358E-3</v>
      </c>
      <c r="H18" s="2037">
        <v>-4.8152295632698766E-2</v>
      </c>
    </row>
    <row r="19" spans="1:9" s="1987" customFormat="1" ht="13.5" customHeight="1" x14ac:dyDescent="0.3">
      <c r="G19" s="2012"/>
      <c r="H19" s="2012"/>
    </row>
    <row r="20" spans="1:9" s="1987" customFormat="1" ht="13.5" customHeight="1" x14ac:dyDescent="0.3">
      <c r="G20" s="2012"/>
      <c r="H20" s="2012"/>
    </row>
    <row r="21" spans="1:9" s="2051" customFormat="1" ht="13.5" customHeight="1" thickBot="1" x14ac:dyDescent="0.35">
      <c r="A21" s="2005"/>
      <c r="B21" s="2005"/>
      <c r="C21" s="2005"/>
      <c r="D21" s="2005"/>
      <c r="E21" s="2005"/>
      <c r="F21" s="2005"/>
    </row>
    <row r="22" spans="1:9" s="1519" customFormat="1" ht="13.5" customHeight="1" x14ac:dyDescent="0.25">
      <c r="A22" s="387" t="s">
        <v>1091</v>
      </c>
      <c r="B22" s="386"/>
      <c r="C22" s="386"/>
      <c r="D22" s="386"/>
      <c r="E22" s="386"/>
      <c r="F22" s="386"/>
      <c r="G22" s="2034" t="s">
        <v>369</v>
      </c>
      <c r="H22" s="1372"/>
    </row>
    <row r="23" spans="1:9" s="389" customFormat="1" ht="13.5" customHeight="1" x14ac:dyDescent="0.2">
      <c r="G23" s="1377"/>
      <c r="H23" s="707"/>
    </row>
    <row r="24" spans="1:9" s="2509" customFormat="1" ht="13.5" customHeight="1" thickBot="1" x14ac:dyDescent="0.25">
      <c r="A24" s="384" t="s">
        <v>367</v>
      </c>
      <c r="B24" s="2653" t="s">
        <v>1255</v>
      </c>
      <c r="C24" s="2653" t="s">
        <v>1127</v>
      </c>
      <c r="D24" s="2653" t="s">
        <v>1043</v>
      </c>
      <c r="E24" s="2653" t="s">
        <v>993</v>
      </c>
      <c r="F24" s="2653" t="s">
        <v>911</v>
      </c>
      <c r="G24" s="2718" t="s">
        <v>1267</v>
      </c>
      <c r="H24" s="2717" t="s">
        <v>1266</v>
      </c>
    </row>
    <row r="25" spans="1:9" ht="13.5" customHeight="1" x14ac:dyDescent="0.2">
      <c r="A25" s="2060" t="s">
        <v>478</v>
      </c>
      <c r="B25" s="2001">
        <v>83.9</v>
      </c>
      <c r="C25" s="2001">
        <v>80.099999999999994</v>
      </c>
      <c r="D25" s="2001">
        <v>86.6</v>
      </c>
      <c r="E25" s="2001">
        <v>85</v>
      </c>
      <c r="F25" s="2001">
        <v>84.2</v>
      </c>
      <c r="G25" s="2782">
        <v>4.7440699126092528E-2</v>
      </c>
      <c r="H25" s="2053">
        <v>-3.5629453681709877E-3</v>
      </c>
      <c r="I25" s="1989"/>
    </row>
    <row r="26" spans="1:9" s="2510" customFormat="1" ht="13.5" customHeight="1" x14ac:dyDescent="0.3">
      <c r="A26" s="2061" t="s">
        <v>91</v>
      </c>
      <c r="B26" s="2063">
        <v>8.1999999999999993</v>
      </c>
      <c r="C26" s="2063">
        <v>8</v>
      </c>
      <c r="D26" s="2063">
        <v>7.8</v>
      </c>
      <c r="E26" s="2063">
        <v>7.6</v>
      </c>
      <c r="F26" s="2063">
        <v>8</v>
      </c>
      <c r="G26" s="2782">
        <v>2.4999999999999911E-2</v>
      </c>
      <c r="H26" s="2054">
        <v>2.4999999999999911E-2</v>
      </c>
    </row>
    <row r="27" spans="1:9" s="2510" customFormat="1" ht="13.5" customHeight="1" thickBot="1" x14ac:dyDescent="0.35">
      <c r="A27" s="2061" t="s">
        <v>87</v>
      </c>
      <c r="B27" s="2063">
        <v>11.4</v>
      </c>
      <c r="C27" s="2063">
        <v>11</v>
      </c>
      <c r="D27" s="2063">
        <v>9.8000000000000007</v>
      </c>
      <c r="E27" s="2063">
        <v>9.5</v>
      </c>
      <c r="F27" s="2063">
        <v>9.9</v>
      </c>
      <c r="G27" s="2052">
        <v>3.6363636363636397E-2</v>
      </c>
      <c r="H27" s="2055">
        <v>0.15151515151515152</v>
      </c>
    </row>
    <row r="28" spans="1:9" s="2510" customFormat="1" ht="13.5" customHeight="1" x14ac:dyDescent="0.3">
      <c r="A28" s="1990"/>
      <c r="B28" s="1990"/>
      <c r="C28" s="1990"/>
      <c r="D28" s="1990"/>
      <c r="E28" s="1990"/>
      <c r="F28" s="1990"/>
      <c r="G28" s="2011"/>
      <c r="H28" s="2011"/>
      <c r="I28" s="1990"/>
    </row>
    <row r="29" spans="1:9" ht="13.5" customHeight="1" thickBot="1" x14ac:dyDescent="0.25"/>
    <row r="30" spans="1:9" ht="13.5" customHeight="1" x14ac:dyDescent="0.25">
      <c r="A30" s="2712" t="s">
        <v>1087</v>
      </c>
      <c r="B30" s="1989"/>
      <c r="C30" s="1989"/>
      <c r="D30" s="1989"/>
      <c r="E30" s="1989"/>
      <c r="F30" s="1989"/>
      <c r="G30" s="2034" t="s">
        <v>369</v>
      </c>
      <c r="H30" s="1372"/>
      <c r="I30" s="1989"/>
    </row>
    <row r="31" spans="1:9" ht="13.5" customHeight="1" x14ac:dyDescent="0.2">
      <c r="G31" s="1377"/>
      <c r="H31" s="707"/>
      <c r="I31" s="1989"/>
    </row>
    <row r="32" spans="1:9" s="2511" customFormat="1" ht="13.5" customHeight="1" thickBot="1" x14ac:dyDescent="0.35">
      <c r="A32" s="419" t="s">
        <v>176</v>
      </c>
      <c r="B32" s="2715" t="s">
        <v>1255</v>
      </c>
      <c r="C32" s="2715" t="s">
        <v>1127</v>
      </c>
      <c r="D32" s="2715" t="s">
        <v>1043</v>
      </c>
      <c r="E32" s="2715" t="s">
        <v>993</v>
      </c>
      <c r="F32" s="2715" t="s">
        <v>911</v>
      </c>
      <c r="G32" s="2718" t="s">
        <v>1267</v>
      </c>
      <c r="H32" s="2717" t="s">
        <v>1266</v>
      </c>
    </row>
    <row r="33" spans="1:9" s="1987" customFormat="1" ht="13.5" customHeight="1" x14ac:dyDescent="0.3">
      <c r="A33" s="2056" t="s">
        <v>303</v>
      </c>
      <c r="B33" s="1994">
        <v>0</v>
      </c>
      <c r="C33" s="1994">
        <v>1</v>
      </c>
      <c r="D33" s="1994">
        <v>4</v>
      </c>
      <c r="E33" s="1994">
        <v>3</v>
      </c>
      <c r="F33" s="1994">
        <v>3</v>
      </c>
      <c r="G33" s="2778"/>
      <c r="H33" s="2044"/>
    </row>
    <row r="34" spans="1:9" s="1987" customFormat="1" ht="13.5" customHeight="1" x14ac:dyDescent="0.3">
      <c r="A34" s="2056" t="s">
        <v>163</v>
      </c>
      <c r="B34" s="1994">
        <v>1</v>
      </c>
      <c r="C34" s="1994">
        <v>-1</v>
      </c>
      <c r="D34" s="1994">
        <v>8</v>
      </c>
      <c r="E34" s="1994">
        <v>12</v>
      </c>
      <c r="F34" s="1994">
        <v>9</v>
      </c>
      <c r="G34" s="2778"/>
      <c r="H34" s="2045"/>
    </row>
    <row r="35" spans="1:9" s="1987" customFormat="1" ht="13.5" customHeight="1" x14ac:dyDescent="0.3">
      <c r="A35" s="2056" t="s">
        <v>300</v>
      </c>
      <c r="B35" s="1994">
        <v>-1</v>
      </c>
      <c r="C35" s="1994">
        <v>-2</v>
      </c>
      <c r="D35" s="1994">
        <v>2</v>
      </c>
      <c r="E35" s="1994">
        <v>0</v>
      </c>
      <c r="F35" s="1994">
        <v>2</v>
      </c>
      <c r="G35" s="2778"/>
      <c r="H35" s="2045"/>
      <c r="I35" s="2506"/>
    </row>
    <row r="36" spans="1:9" s="1987" customFormat="1" ht="13.5" customHeight="1" x14ac:dyDescent="0.3">
      <c r="A36" s="2056" t="s">
        <v>359</v>
      </c>
      <c r="B36" s="1994">
        <v>4</v>
      </c>
      <c r="C36" s="1994">
        <v>0</v>
      </c>
      <c r="D36" s="1994">
        <v>1</v>
      </c>
      <c r="E36" s="1994">
        <v>1</v>
      </c>
      <c r="F36" s="1994">
        <v>0</v>
      </c>
      <c r="G36" s="2778"/>
      <c r="H36" s="2045"/>
      <c r="I36" s="2506"/>
    </row>
    <row r="37" spans="1:9" s="2784" customFormat="1" ht="13.5" customHeight="1" x14ac:dyDescent="0.3">
      <c r="A37" s="2062" t="s">
        <v>389</v>
      </c>
      <c r="B37" s="2716">
        <v>4</v>
      </c>
      <c r="C37" s="2716">
        <v>-2</v>
      </c>
      <c r="D37" s="2716">
        <v>15</v>
      </c>
      <c r="E37" s="2716">
        <v>16</v>
      </c>
      <c r="F37" s="2716">
        <v>14</v>
      </c>
      <c r="G37" s="2779"/>
      <c r="H37" s="2046"/>
      <c r="I37" s="2506"/>
    </row>
    <row r="38" spans="1:9" s="2784" customFormat="1" ht="13.5" customHeight="1" x14ac:dyDescent="0.3">
      <c r="A38" s="2062" t="s">
        <v>388</v>
      </c>
      <c r="B38" s="2716">
        <v>-20</v>
      </c>
      <c r="C38" s="2716">
        <v>-30</v>
      </c>
      <c r="D38" s="2716">
        <v>-25</v>
      </c>
      <c r="E38" s="2716">
        <v>-19</v>
      </c>
      <c r="F38" s="2716">
        <v>-21</v>
      </c>
      <c r="G38" s="2779"/>
      <c r="H38" s="2046"/>
      <c r="I38" s="2506"/>
    </row>
    <row r="39" spans="1:9" s="2784" customFormat="1" ht="13.5" customHeight="1" x14ac:dyDescent="0.3">
      <c r="A39" s="2062" t="s">
        <v>287</v>
      </c>
      <c r="B39" s="2716">
        <v>-16</v>
      </c>
      <c r="C39" s="2716">
        <v>-32</v>
      </c>
      <c r="D39" s="2716">
        <v>-10</v>
      </c>
      <c r="E39" s="2716">
        <v>-3</v>
      </c>
      <c r="F39" s="2716">
        <v>-7</v>
      </c>
      <c r="G39" s="2779"/>
      <c r="H39" s="2046"/>
      <c r="I39" s="2506"/>
    </row>
    <row r="40" spans="1:9" s="1987" customFormat="1" ht="13.5" customHeight="1" x14ac:dyDescent="0.3">
      <c r="A40" s="2056" t="s">
        <v>111</v>
      </c>
      <c r="B40" s="1994">
        <v>0</v>
      </c>
      <c r="C40" s="1994">
        <v>-4</v>
      </c>
      <c r="D40" s="1994">
        <v>0</v>
      </c>
      <c r="E40" s="1994">
        <v>0</v>
      </c>
      <c r="F40" s="1994">
        <v>0</v>
      </c>
      <c r="G40" s="2778"/>
      <c r="H40" s="2045"/>
      <c r="I40" s="2506"/>
    </row>
    <row r="41" spans="1:9" s="2783" customFormat="1" ht="13.5" customHeight="1" x14ac:dyDescent="0.3">
      <c r="A41" s="2057" t="s">
        <v>108</v>
      </c>
      <c r="B41" s="405">
        <v>-16</v>
      </c>
      <c r="C41" s="405">
        <v>-36</v>
      </c>
      <c r="D41" s="405">
        <v>-10</v>
      </c>
      <c r="E41" s="405">
        <v>-3</v>
      </c>
      <c r="F41" s="405">
        <v>-7</v>
      </c>
      <c r="G41" s="2780"/>
      <c r="H41" s="2047"/>
      <c r="I41" s="2507"/>
    </row>
    <row r="42" spans="1:9" s="2051" customFormat="1" ht="13.5" customHeight="1" x14ac:dyDescent="0.3">
      <c r="A42" s="2002"/>
      <c r="B42" s="2001"/>
      <c r="C42" s="2001"/>
      <c r="D42" s="2001"/>
      <c r="E42" s="2001"/>
      <c r="F42" s="2001"/>
      <c r="G42" s="2781"/>
      <c r="H42" s="2048"/>
      <c r="I42" s="2501"/>
    </row>
    <row r="43" spans="1:9" s="2783" customFormat="1" ht="13.5" customHeight="1" x14ac:dyDescent="0.3">
      <c r="A43" s="2057" t="s">
        <v>102</v>
      </c>
      <c r="B43" s="405">
        <v>40</v>
      </c>
      <c r="C43" s="405">
        <v>45</v>
      </c>
      <c r="D43" s="405">
        <v>105</v>
      </c>
      <c r="E43" s="405">
        <v>179</v>
      </c>
      <c r="F43" s="405">
        <v>170</v>
      </c>
      <c r="G43" s="2040">
        <v>-0.1111111111111111</v>
      </c>
      <c r="H43" s="2041">
        <v>-0.76470588235294112</v>
      </c>
      <c r="I43" s="2507"/>
    </row>
    <row r="44" spans="1:9" s="2783" customFormat="1" ht="13.5" customHeight="1" thickBot="1" x14ac:dyDescent="0.35">
      <c r="A44" s="2057" t="s">
        <v>98</v>
      </c>
      <c r="B44" s="405">
        <v>411</v>
      </c>
      <c r="C44" s="405">
        <v>448</v>
      </c>
      <c r="D44" s="405">
        <v>590</v>
      </c>
      <c r="E44" s="405">
        <v>611</v>
      </c>
      <c r="F44" s="405">
        <v>633</v>
      </c>
      <c r="G44" s="2049">
        <v>-8.2589285714285712E-2</v>
      </c>
      <c r="H44" s="2050">
        <v>-0.35071090047393366</v>
      </c>
      <c r="I44" s="2507"/>
    </row>
    <row r="45" spans="1:9" ht="13.5" customHeight="1" x14ac:dyDescent="0.2">
      <c r="I45" s="2504"/>
    </row>
    <row r="46" spans="1:9" ht="13.5" customHeight="1" x14ac:dyDescent="0.2">
      <c r="I46" s="2504"/>
    </row>
    <row r="47" spans="1:9" ht="13.5" customHeight="1" thickBot="1" x14ac:dyDescent="0.25">
      <c r="I47" s="2504"/>
    </row>
    <row r="48" spans="1:9" s="1519" customFormat="1" ht="13.5" customHeight="1" x14ac:dyDescent="0.25">
      <c r="A48" s="387" t="s">
        <v>1122</v>
      </c>
      <c r="B48" s="386"/>
      <c r="C48" s="386"/>
      <c r="D48" s="386"/>
      <c r="E48" s="386"/>
      <c r="F48" s="386"/>
      <c r="G48" s="2034" t="s">
        <v>369</v>
      </c>
      <c r="H48" s="1372"/>
      <c r="I48" s="2502"/>
    </row>
    <row r="49" spans="1:9" s="389" customFormat="1" ht="13.5" customHeight="1" x14ac:dyDescent="0.2">
      <c r="G49" s="1377"/>
      <c r="H49" s="707"/>
      <c r="I49" s="2503"/>
    </row>
    <row r="50" spans="1:9" s="2509" customFormat="1" ht="13.5" customHeight="1" thickBot="1" x14ac:dyDescent="0.25">
      <c r="A50" s="384" t="s">
        <v>367</v>
      </c>
      <c r="B50" s="2653" t="s">
        <v>1255</v>
      </c>
      <c r="C50" s="2653" t="s">
        <v>1127</v>
      </c>
      <c r="D50" s="2653" t="s">
        <v>1043</v>
      </c>
      <c r="E50" s="2653" t="s">
        <v>993</v>
      </c>
      <c r="F50" s="2653" t="s">
        <v>911</v>
      </c>
      <c r="G50" s="2718" t="s">
        <v>1267</v>
      </c>
      <c r="H50" s="2717" t="s">
        <v>1266</v>
      </c>
    </row>
    <row r="51" spans="1:9" s="2510" customFormat="1" ht="13.5" customHeight="1" x14ac:dyDescent="0.3">
      <c r="A51" s="2061" t="s">
        <v>91</v>
      </c>
      <c r="B51" s="2063">
        <v>0</v>
      </c>
      <c r="C51" s="2063">
        <v>0.1</v>
      </c>
      <c r="D51" s="2063">
        <v>1.4</v>
      </c>
      <c r="E51" s="2063">
        <v>1.5</v>
      </c>
      <c r="F51" s="2063">
        <v>1.5</v>
      </c>
      <c r="G51" s="2039"/>
      <c r="H51" s="2035"/>
    </row>
    <row r="52" spans="1:9" s="2510" customFormat="1" ht="10.8" thickBot="1" x14ac:dyDescent="0.35">
      <c r="A52" s="2061" t="s">
        <v>87</v>
      </c>
      <c r="B52" s="2063">
        <v>0</v>
      </c>
      <c r="C52" s="2063">
        <v>0.2</v>
      </c>
      <c r="D52" s="2063">
        <v>2.9</v>
      </c>
      <c r="E52" s="2063">
        <v>2.6</v>
      </c>
      <c r="F52" s="2063">
        <v>2.7</v>
      </c>
      <c r="G52" s="2036"/>
      <c r="H52" s="2037"/>
    </row>
    <row r="53" spans="1:9" x14ac:dyDescent="0.2">
      <c r="I53" s="1989"/>
    </row>
    <row r="54" spans="1:9" x14ac:dyDescent="0.2">
      <c r="I54" s="1989"/>
    </row>
    <row r="55" spans="1:9" x14ac:dyDescent="0.2">
      <c r="A55" s="1989"/>
      <c r="B55" s="1989"/>
      <c r="C55" s="1989"/>
      <c r="D55" s="1989"/>
      <c r="E55" s="1989"/>
      <c r="F55" s="1989"/>
      <c r="G55" s="1989"/>
      <c r="H55" s="1989"/>
      <c r="I55" s="1989"/>
    </row>
    <row r="56" spans="1:9" x14ac:dyDescent="0.2">
      <c r="A56" s="1989"/>
      <c r="B56" s="1989"/>
      <c r="C56" s="1989"/>
      <c r="D56" s="1989"/>
      <c r="E56" s="1989"/>
      <c r="F56" s="1989"/>
      <c r="G56" s="1989"/>
      <c r="H56" s="1989"/>
      <c r="I56" s="1989"/>
    </row>
  </sheetData>
  <printOptions horizontalCentered="1"/>
  <pageMargins left="0.7" right="0.7" top="0.75" bottom="0.75" header="0.3" footer="0.3"/>
  <pageSetup paperSize="9" scale="80" orientation="portrait" r:id="rId1"/>
  <headerFooter>
    <oddFooter>&amp;C&amp;"Calibri"&amp;11&amp;K000000&amp;"Calibri,Regular"&amp;7&amp;K000000Fact book - Q1  2019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718A-DB39-4D35-BADD-142B9810A432}">
  <dimension ref="A1:AA143"/>
  <sheetViews>
    <sheetView view="pageBreakPreview" topLeftCell="A31" zoomScaleNormal="100" zoomScaleSheetLayoutView="100" workbookViewId="0">
      <selection activeCell="A45" sqref="A45:XFD45"/>
    </sheetView>
  </sheetViews>
  <sheetFormatPr defaultColWidth="9.109375" defaultRowHeight="14.4" x14ac:dyDescent="0.3"/>
  <cols>
    <col min="1" max="1" width="35.44140625" style="420" bestFit="1" customWidth="1"/>
    <col min="2" max="2" width="9.109375" style="420" customWidth="1"/>
    <col min="3" max="9" width="9.109375" style="420"/>
    <col min="10" max="10" width="34.88671875" style="420" bestFit="1" customWidth="1"/>
    <col min="11" max="11" width="9.109375" style="420" customWidth="1"/>
    <col min="12" max="16384" width="9.109375" style="420"/>
  </cols>
  <sheetData>
    <row r="1" spans="1:27" ht="15" customHeight="1" x14ac:dyDescent="0.3">
      <c r="A1" s="491" t="s">
        <v>460</v>
      </c>
      <c r="B1" s="489"/>
      <c r="C1" s="489"/>
      <c r="D1" s="489"/>
      <c r="E1" s="489"/>
      <c r="F1" s="489"/>
      <c r="G1" s="489"/>
      <c r="H1" s="489"/>
      <c r="I1" s="489"/>
      <c r="J1" s="441" t="s">
        <v>459</v>
      </c>
      <c r="K1" s="490"/>
      <c r="L1" s="490"/>
      <c r="M1" s="490"/>
      <c r="N1" s="490"/>
      <c r="O1" s="423"/>
      <c r="P1" s="423"/>
      <c r="Q1" s="423"/>
    </row>
    <row r="2" spans="1:27" ht="15" customHeight="1" thickBot="1" x14ac:dyDescent="0.35">
      <c r="A2" s="489"/>
      <c r="B2" s="489"/>
      <c r="C2" s="489"/>
      <c r="D2" s="489"/>
      <c r="E2" s="489"/>
      <c r="F2" s="489"/>
      <c r="G2" s="489"/>
      <c r="H2" s="489"/>
      <c r="I2" s="489"/>
      <c r="J2" s="459"/>
      <c r="K2" s="488"/>
      <c r="L2" s="488"/>
      <c r="M2" s="488"/>
      <c r="N2" s="488"/>
      <c r="O2" s="423"/>
      <c r="P2" s="447"/>
      <c r="Q2" s="447"/>
    </row>
    <row r="3" spans="1:27" ht="15" customHeight="1" thickBot="1" x14ac:dyDescent="0.35">
      <c r="A3" s="487" t="s">
        <v>176</v>
      </c>
      <c r="B3" s="2727" t="s">
        <v>1243</v>
      </c>
      <c r="C3" s="2727" t="s">
        <v>1123</v>
      </c>
      <c r="D3" s="2727" t="s">
        <v>1032</v>
      </c>
      <c r="E3" s="2728" t="s">
        <v>990</v>
      </c>
      <c r="F3" s="2728" t="s">
        <v>905</v>
      </c>
      <c r="G3" s="486"/>
      <c r="H3" s="486"/>
      <c r="I3" s="486"/>
      <c r="J3" s="485" t="s">
        <v>176</v>
      </c>
      <c r="K3" s="2727" t="s">
        <v>1243</v>
      </c>
      <c r="L3" s="2730" t="s">
        <v>1123</v>
      </c>
      <c r="M3" s="2730" t="s">
        <v>1032</v>
      </c>
      <c r="N3" s="2730" t="s">
        <v>990</v>
      </c>
      <c r="O3" s="2730" t="s">
        <v>905</v>
      </c>
      <c r="P3" s="470"/>
      <c r="Q3" s="470"/>
    </row>
    <row r="4" spans="1:27" ht="15" customHeight="1" x14ac:dyDescent="0.3">
      <c r="A4" s="475" t="s">
        <v>303</v>
      </c>
      <c r="B4" s="1971">
        <v>0</v>
      </c>
      <c r="C4" s="1971">
        <v>0</v>
      </c>
      <c r="D4" s="1971">
        <v>0</v>
      </c>
      <c r="E4" s="1971">
        <v>0</v>
      </c>
      <c r="F4" s="1975">
        <v>0</v>
      </c>
      <c r="G4" s="1975"/>
      <c r="H4" s="1975"/>
      <c r="I4" s="1975"/>
      <c r="J4" s="484" t="s">
        <v>458</v>
      </c>
      <c r="K4" s="2739"/>
      <c r="L4" s="2739"/>
      <c r="M4" s="2739"/>
      <c r="N4" s="2739"/>
      <c r="O4" s="2739"/>
      <c r="P4" s="1977"/>
      <c r="Q4" s="1977"/>
    </row>
    <row r="5" spans="1:27" ht="15" customHeight="1" x14ac:dyDescent="0.3">
      <c r="A5" s="475" t="s">
        <v>163</v>
      </c>
      <c r="B5" s="1971">
        <v>73.540000000000006</v>
      </c>
      <c r="C5" s="1971">
        <v>74.873000000000033</v>
      </c>
      <c r="D5" s="1971">
        <v>75.596999999999994</v>
      </c>
      <c r="E5" s="1971">
        <v>76.043000000000006</v>
      </c>
      <c r="F5" s="1975">
        <v>92</v>
      </c>
      <c r="G5" s="1975"/>
      <c r="H5" s="1975"/>
      <c r="I5" s="1975"/>
      <c r="J5" s="1964" t="s">
        <v>457</v>
      </c>
      <c r="K5" s="2732">
        <v>6.8</v>
      </c>
      <c r="L5" s="2732">
        <v>7.1</v>
      </c>
      <c r="M5" s="2732">
        <v>7.2</v>
      </c>
      <c r="N5" s="2732">
        <v>5.6</v>
      </c>
      <c r="O5" s="2732">
        <v>29</v>
      </c>
      <c r="P5" s="481"/>
      <c r="Q5"/>
    </row>
    <row r="6" spans="1:27" ht="15" customHeight="1" x14ac:dyDescent="0.3">
      <c r="A6" s="475" t="s">
        <v>300</v>
      </c>
      <c r="B6" s="1971">
        <v>31.228000000000002</v>
      </c>
      <c r="C6" s="1971">
        <v>26.1</v>
      </c>
      <c r="D6" s="1971">
        <v>22.949000000000002</v>
      </c>
      <c r="E6" s="1971">
        <v>25.945</v>
      </c>
      <c r="F6" s="1975">
        <v>49</v>
      </c>
      <c r="G6" s="1975"/>
      <c r="H6" s="1975"/>
      <c r="I6" s="1975"/>
      <c r="J6" s="1964" t="s">
        <v>456</v>
      </c>
      <c r="K6" s="2732">
        <v>-0.6</v>
      </c>
      <c r="L6" s="2732">
        <v>5.3</v>
      </c>
      <c r="M6" s="2732">
        <v>0</v>
      </c>
      <c r="N6" s="2732">
        <v>0.6</v>
      </c>
      <c r="O6" s="2732">
        <v>0.76</v>
      </c>
      <c r="P6" s="481"/>
      <c r="Q6" s="1821"/>
    </row>
    <row r="7" spans="1:27" ht="15" customHeight="1" x14ac:dyDescent="0.3">
      <c r="A7" s="475" t="s">
        <v>359</v>
      </c>
      <c r="B7" s="1971">
        <v>3.9</v>
      </c>
      <c r="C7" s="1971">
        <v>10</v>
      </c>
      <c r="D7" s="1971">
        <v>7.8019999999999996</v>
      </c>
      <c r="E7" s="1971">
        <v>4.6310000000000002</v>
      </c>
      <c r="F7" s="1975">
        <v>3</v>
      </c>
      <c r="G7" s="1976"/>
      <c r="H7" s="1976"/>
      <c r="I7" s="1975"/>
      <c r="J7" s="1964" t="s">
        <v>455</v>
      </c>
      <c r="K7" s="2732">
        <v>0.5</v>
      </c>
      <c r="L7" s="2732">
        <v>-3.2</v>
      </c>
      <c r="M7" s="2732">
        <v>0</v>
      </c>
      <c r="N7" s="2732">
        <v>1</v>
      </c>
      <c r="O7" s="2732">
        <v>-1.4</v>
      </c>
      <c r="P7" s="481"/>
      <c r="Q7" s="1821"/>
    </row>
    <row r="8" spans="1:27" ht="15" customHeight="1" x14ac:dyDescent="0.3">
      <c r="A8" s="483" t="s">
        <v>389</v>
      </c>
      <c r="B8" s="1514">
        <v>108.66800000000001</v>
      </c>
      <c r="C8" s="1514">
        <v>110.97299999999998</v>
      </c>
      <c r="D8" s="1514">
        <v>106.34799999999998</v>
      </c>
      <c r="E8" s="1514">
        <v>106.61900000000003</v>
      </c>
      <c r="F8" s="482">
        <v>144</v>
      </c>
      <c r="G8" s="1609"/>
      <c r="H8" s="1609"/>
      <c r="I8" s="1695"/>
      <c r="J8" s="1964" t="s">
        <v>454</v>
      </c>
      <c r="K8" s="2732">
        <v>1.5</v>
      </c>
      <c r="L8" s="2732">
        <v>-0.4</v>
      </c>
      <c r="M8" s="2732">
        <v>0.5</v>
      </c>
      <c r="N8" s="2732">
        <v>0.8</v>
      </c>
      <c r="O8" s="2732">
        <v>-3.9</v>
      </c>
      <c r="P8" s="2864"/>
      <c r="Q8" s="2865"/>
      <c r="S8" s="1251"/>
    </row>
    <row r="9" spans="1:27" ht="15" customHeight="1" x14ac:dyDescent="0.3">
      <c r="A9" s="475"/>
      <c r="B9" s="1971"/>
      <c r="C9" s="1971"/>
      <c r="D9" s="1971"/>
      <c r="E9" s="1971"/>
      <c r="F9" s="1975"/>
      <c r="G9" s="1976"/>
      <c r="H9" s="1976"/>
      <c r="I9" s="1979"/>
      <c r="J9" s="2064" t="s">
        <v>1265</v>
      </c>
      <c r="K9" s="2740">
        <f t="shared" ref="K9:O9" si="0">K10-SUM(K5:K8)</f>
        <v>-4.2999999999999989</v>
      </c>
      <c r="L9" s="2740">
        <f t="shared" si="0"/>
        <v>-3.3999999999999986</v>
      </c>
      <c r="M9" s="2740">
        <f t="shared" si="0"/>
        <v>-7.8</v>
      </c>
      <c r="N9" s="2740">
        <f t="shared" si="0"/>
        <v>-8.6</v>
      </c>
      <c r="O9" s="2740">
        <f t="shared" si="0"/>
        <v>-6.4600000000000044</v>
      </c>
      <c r="P9" s="2866"/>
      <c r="Q9" s="2866"/>
      <c r="S9" s="1251"/>
    </row>
    <row r="10" spans="1:27" ht="15" customHeight="1" x14ac:dyDescent="0.3">
      <c r="A10" s="475"/>
      <c r="B10" s="1971"/>
      <c r="C10" s="1971"/>
      <c r="D10" s="1971"/>
      <c r="E10" s="1971"/>
      <c r="F10" s="1975"/>
      <c r="G10" s="1976"/>
      <c r="H10" s="1976"/>
      <c r="I10" s="1979"/>
      <c r="J10" s="484" t="s">
        <v>453</v>
      </c>
      <c r="K10" s="2741">
        <v>3.9</v>
      </c>
      <c r="L10" s="2741">
        <v>5.4</v>
      </c>
      <c r="M10" s="2741">
        <v>-0.1</v>
      </c>
      <c r="N10" s="2741">
        <v>-0.6</v>
      </c>
      <c r="O10" s="2741">
        <v>18</v>
      </c>
      <c r="P10" s="481"/>
      <c r="Q10" s="470"/>
      <c r="S10" s="1251"/>
    </row>
    <row r="11" spans="1:27" ht="15" customHeight="1" x14ac:dyDescent="0.3">
      <c r="A11" s="483" t="s">
        <v>388</v>
      </c>
      <c r="B11" s="1514">
        <v>-28.818000000000001</v>
      </c>
      <c r="C11" s="1514">
        <v>-33.309054000000003</v>
      </c>
      <c r="D11" s="1514">
        <v>-32.32</v>
      </c>
      <c r="E11" s="1514">
        <v>-34.001999999999995</v>
      </c>
      <c r="F11" s="482">
        <v>-52</v>
      </c>
      <c r="G11" s="1609"/>
      <c r="H11" s="1609"/>
      <c r="I11" s="1695"/>
      <c r="J11" s="484" t="s">
        <v>441</v>
      </c>
      <c r="K11" s="2741">
        <v>53.2</v>
      </c>
      <c r="L11" s="2741">
        <v>51.821849999999991</v>
      </c>
      <c r="M11" s="2741">
        <v>56.4</v>
      </c>
      <c r="N11" s="2741">
        <v>53.5</v>
      </c>
      <c r="O11" s="2741">
        <v>63.1</v>
      </c>
      <c r="P11" s="481"/>
      <c r="Q11" s="1977"/>
      <c r="S11" s="1251"/>
    </row>
    <row r="12" spans="1:27" ht="15" customHeight="1" x14ac:dyDescent="0.3">
      <c r="A12" s="483" t="s">
        <v>287</v>
      </c>
      <c r="B12" s="1514">
        <v>79.849000000000004</v>
      </c>
      <c r="C12" s="1514">
        <v>77.663945999999981</v>
      </c>
      <c r="D12" s="1514">
        <v>74.028999999999996</v>
      </c>
      <c r="E12" s="1514">
        <v>72.617000000000019</v>
      </c>
      <c r="F12" s="482">
        <v>92</v>
      </c>
      <c r="G12" s="1609"/>
      <c r="H12" s="1609"/>
      <c r="I12" s="1695"/>
      <c r="J12" s="484" t="s">
        <v>439</v>
      </c>
      <c r="K12" s="2741">
        <v>18.3</v>
      </c>
      <c r="L12" s="2741">
        <v>18.037839999999999</v>
      </c>
      <c r="M12" s="2741">
        <v>17.7</v>
      </c>
      <c r="N12" s="2741">
        <v>17.5</v>
      </c>
      <c r="O12" s="2741">
        <v>22.6</v>
      </c>
      <c r="P12" s="481"/>
      <c r="Q12"/>
      <c r="S12" s="1981"/>
    </row>
    <row r="13" spans="1:27" ht="15" customHeight="1" x14ac:dyDescent="0.3">
      <c r="A13" s="475" t="s">
        <v>111</v>
      </c>
      <c r="B13" s="1971">
        <v>0</v>
      </c>
      <c r="C13" s="1971">
        <v>0</v>
      </c>
      <c r="D13" s="1971">
        <v>0</v>
      </c>
      <c r="E13" s="1971">
        <v>0</v>
      </c>
      <c r="F13" s="1975">
        <v>0</v>
      </c>
      <c r="G13" s="1976"/>
      <c r="H13" s="1976"/>
      <c r="I13" s="1979"/>
      <c r="J13" s="449" t="s">
        <v>452</v>
      </c>
      <c r="K13" s="2742">
        <v>75.400000000000006</v>
      </c>
      <c r="L13" s="2742">
        <v>75.272489999999991</v>
      </c>
      <c r="M13" s="2742">
        <v>74</v>
      </c>
      <c r="N13" s="2742">
        <v>70</v>
      </c>
      <c r="O13" s="2742">
        <v>103.7</v>
      </c>
      <c r="P13" s="481"/>
      <c r="Q13" s="1821"/>
      <c r="S13" s="1251"/>
    </row>
    <row r="14" spans="1:27" ht="15" customHeight="1" x14ac:dyDescent="0.3">
      <c r="A14" s="483" t="s">
        <v>108</v>
      </c>
      <c r="B14" s="1514">
        <v>79.849000000000004</v>
      </c>
      <c r="C14" s="1514">
        <v>77.663945999999981</v>
      </c>
      <c r="D14" s="1514">
        <v>74.028999999999996</v>
      </c>
      <c r="E14" s="1514">
        <v>72.617000000000019</v>
      </c>
      <c r="F14" s="482">
        <v>92</v>
      </c>
      <c r="G14" s="1609"/>
      <c r="H14" s="1609"/>
      <c r="I14" s="1695"/>
      <c r="J14" s="1964" t="s">
        <v>451</v>
      </c>
      <c r="K14" s="2732">
        <v>4.4000000000000004</v>
      </c>
      <c r="L14" s="2732">
        <v>2</v>
      </c>
      <c r="M14" s="2732">
        <v>2.1718999999999999E-2</v>
      </c>
      <c r="N14" s="2732">
        <v>3</v>
      </c>
      <c r="O14" s="2732">
        <v>-11</v>
      </c>
      <c r="P14" s="481"/>
      <c r="Q14" s="447"/>
      <c r="S14" s="1251"/>
      <c r="W14" s="1694"/>
      <c r="X14" s="1694"/>
      <c r="Y14" s="1694"/>
      <c r="Z14" s="1694"/>
      <c r="AA14" s="1694"/>
    </row>
    <row r="15" spans="1:27" ht="15" customHeight="1" x14ac:dyDescent="0.3">
      <c r="A15" s="1980"/>
      <c r="B15" s="1975"/>
      <c r="C15" s="1975"/>
      <c r="D15" s="1975"/>
      <c r="E15" s="1975"/>
      <c r="F15" s="1975"/>
      <c r="G15" s="1976"/>
      <c r="H15" s="1976"/>
      <c r="I15" s="1979"/>
      <c r="J15" s="449" t="s">
        <v>108</v>
      </c>
      <c r="K15" s="2742">
        <v>79.8</v>
      </c>
      <c r="L15" s="2742">
        <v>77.663945999999981</v>
      </c>
      <c r="M15" s="2742">
        <v>74</v>
      </c>
      <c r="N15" s="2742">
        <v>73</v>
      </c>
      <c r="O15" s="2742">
        <v>92.3</v>
      </c>
      <c r="P15" s="480"/>
      <c r="Q15" s="470"/>
      <c r="W15" s="1694"/>
      <c r="X15" s="1694"/>
      <c r="Y15" s="1694"/>
      <c r="Z15" s="1694"/>
      <c r="AA15" s="1694"/>
    </row>
    <row r="16" spans="1:27" ht="15" customHeight="1" x14ac:dyDescent="0.3">
      <c r="A16" s="475" t="s">
        <v>107</v>
      </c>
      <c r="B16" s="1971">
        <v>26.519306511576545</v>
      </c>
      <c r="C16" s="1971">
        <v>30.015457814062884</v>
      </c>
      <c r="D16" s="1971">
        <v>30</v>
      </c>
      <c r="E16" s="1971">
        <v>32</v>
      </c>
      <c r="F16" s="1971">
        <v>36</v>
      </c>
      <c r="G16" s="1978"/>
      <c r="H16" s="1978"/>
      <c r="I16" s="1971"/>
      <c r="J16" s="478" t="s">
        <v>1047</v>
      </c>
      <c r="K16" s="2743">
        <v>4.5999999999999996</v>
      </c>
      <c r="L16" s="2743">
        <v>4.5999999999999996</v>
      </c>
      <c r="M16" s="2743">
        <v>4.5</v>
      </c>
      <c r="N16" s="2743">
        <v>4.5999999999999996</v>
      </c>
      <c r="O16" s="2743">
        <v>4.5999999999999996</v>
      </c>
      <c r="Q16" s="1977"/>
      <c r="W16" s="1694"/>
      <c r="X16" s="1694"/>
      <c r="Y16" s="1694"/>
      <c r="Z16" s="1694"/>
      <c r="AA16" s="1694"/>
    </row>
    <row r="17" spans="1:27" ht="15" customHeight="1" x14ac:dyDescent="0.3">
      <c r="A17" s="475" t="s">
        <v>450</v>
      </c>
      <c r="B17" s="1976">
        <v>21</v>
      </c>
      <c r="C17" s="1976">
        <v>19</v>
      </c>
      <c r="D17" s="1975">
        <v>18</v>
      </c>
      <c r="E17" s="1975">
        <v>16</v>
      </c>
      <c r="F17" s="1975">
        <v>17</v>
      </c>
      <c r="G17" s="1975"/>
      <c r="H17" s="1975"/>
      <c r="I17" s="1975"/>
      <c r="J17" s="479"/>
      <c r="K17" s="478"/>
      <c r="P17" s="476"/>
      <c r="Q17"/>
      <c r="W17" s="1694"/>
      <c r="X17" s="1694"/>
      <c r="Y17" s="1694"/>
      <c r="Z17" s="1694"/>
      <c r="AA17" s="1694"/>
    </row>
    <row r="18" spans="1:27" ht="15" customHeight="1" x14ac:dyDescent="0.3">
      <c r="A18" s="475" t="s">
        <v>109</v>
      </c>
      <c r="B18" s="1974">
        <v>1234</v>
      </c>
      <c r="C18" s="1974">
        <v>1524</v>
      </c>
      <c r="D18" s="1969">
        <v>1448</v>
      </c>
      <c r="E18" s="1969">
        <v>1576</v>
      </c>
      <c r="F18" s="1969">
        <v>1526</v>
      </c>
      <c r="G18" s="1969"/>
      <c r="H18" s="1969"/>
      <c r="I18" s="1969"/>
      <c r="J18" s="1251"/>
      <c r="K18" s="476"/>
      <c r="L18" s="476"/>
      <c r="M18" s="476"/>
      <c r="N18" s="476"/>
      <c r="O18" s="476"/>
      <c r="P18" s="476"/>
      <c r="Q18" s="1821"/>
      <c r="W18" s="1694"/>
      <c r="X18" s="1694"/>
      <c r="Y18" s="1694"/>
      <c r="Z18" s="1694"/>
      <c r="AA18" s="1694"/>
    </row>
    <row r="19" spans="1:27" ht="15" customHeight="1" x14ac:dyDescent="0.3">
      <c r="A19" s="475" t="s">
        <v>449</v>
      </c>
      <c r="B19" s="1973">
        <v>45.1</v>
      </c>
      <c r="C19" s="1973">
        <v>41.854999999999997</v>
      </c>
      <c r="D19" s="1972">
        <v>45</v>
      </c>
      <c r="E19" s="1972">
        <v>44</v>
      </c>
      <c r="F19" s="1972">
        <v>67.3</v>
      </c>
      <c r="G19" s="1971"/>
      <c r="H19" s="1971"/>
      <c r="I19" s="1971"/>
      <c r="J19" s="1251"/>
      <c r="K19" s="476"/>
      <c r="L19" s="476"/>
      <c r="M19" s="476"/>
      <c r="N19" s="476"/>
      <c r="O19" s="476"/>
      <c r="P19" s="476"/>
      <c r="Q19" s="476"/>
      <c r="W19" s="1694"/>
      <c r="X19" s="1694"/>
      <c r="Y19" s="1694"/>
      <c r="Z19" s="1694"/>
      <c r="AA19" s="1694"/>
    </row>
    <row r="20" spans="1:27" ht="15" customHeight="1" x14ac:dyDescent="0.3">
      <c r="A20" s="475" t="s">
        <v>448</v>
      </c>
      <c r="B20" s="1970">
        <v>1297.9000000000001</v>
      </c>
      <c r="C20" s="1970">
        <v>960.9</v>
      </c>
      <c r="D20" s="1969">
        <v>931.7</v>
      </c>
      <c r="E20" s="1969">
        <v>986.7</v>
      </c>
      <c r="F20" s="1969">
        <v>1867</v>
      </c>
      <c r="G20" s="1969"/>
      <c r="H20" s="1969"/>
      <c r="I20" s="1969"/>
      <c r="J20" s="477"/>
      <c r="K20" s="476"/>
      <c r="L20" s="476"/>
      <c r="M20" s="476"/>
      <c r="N20" s="476"/>
      <c r="O20" s="476"/>
      <c r="P20" s="476"/>
      <c r="Q20" s="476"/>
      <c r="W20" s="1694"/>
      <c r="X20" s="1694"/>
      <c r="Y20" s="1694"/>
      <c r="Z20" s="1694"/>
      <c r="AA20" s="1694"/>
    </row>
    <row r="21" spans="1:27" ht="15.75" customHeight="1" x14ac:dyDescent="0.3">
      <c r="A21" s="475" t="s">
        <v>98</v>
      </c>
      <c r="B21" s="1970">
        <v>618</v>
      </c>
      <c r="C21" s="1970">
        <v>616</v>
      </c>
      <c r="D21" s="1969">
        <v>689</v>
      </c>
      <c r="E21" s="1969">
        <v>699.9</v>
      </c>
      <c r="F21" s="1969">
        <v>1184</v>
      </c>
      <c r="G21" s="1969"/>
      <c r="H21" s="1969"/>
      <c r="I21" s="1969"/>
      <c r="J21" s="477"/>
      <c r="K21" s="476"/>
      <c r="L21" s="476"/>
      <c r="M21" s="476"/>
      <c r="N21" s="476"/>
      <c r="O21" s="476"/>
      <c r="P21" s="1934"/>
      <c r="Q21" s="1934"/>
      <c r="W21" s="1694"/>
      <c r="X21" s="1694"/>
      <c r="Y21" s="1694"/>
      <c r="Z21" s="1694"/>
      <c r="AA21" s="1694"/>
    </row>
    <row r="22" spans="1:27" ht="15" customHeight="1" x14ac:dyDescent="0.3">
      <c r="A22" s="1256"/>
      <c r="B22" s="1256"/>
      <c r="C22" s="1256"/>
      <c r="D22" s="474"/>
      <c r="E22" s="474"/>
      <c r="F22" s="474"/>
      <c r="G22" s="474"/>
      <c r="H22" s="474"/>
      <c r="I22" s="474"/>
      <c r="J22" s="468" t="s">
        <v>447</v>
      </c>
      <c r="K22" s="2872" t="s">
        <v>1264</v>
      </c>
      <c r="L22" s="2873"/>
      <c r="M22" s="2873"/>
      <c r="N22" s="2873"/>
      <c r="O22" s="2873"/>
      <c r="P22" s="1934"/>
      <c r="Q22" s="1934"/>
      <c r="W22" s="1694"/>
      <c r="X22" s="1694"/>
      <c r="Y22" s="1694"/>
      <c r="Z22" s="1694"/>
      <c r="AA22" s="1694"/>
    </row>
    <row r="23" spans="1:27" ht="15" customHeight="1" x14ac:dyDescent="0.3">
      <c r="A23" s="435" t="s">
        <v>446</v>
      </c>
      <c r="B23" s="445"/>
      <c r="C23" s="445"/>
      <c r="D23" s="423"/>
      <c r="J23" s="473"/>
      <c r="K23" s="2873"/>
      <c r="L23" s="2873"/>
      <c r="M23" s="2873"/>
      <c r="N23" s="2873"/>
      <c r="O23" s="2873"/>
      <c r="P23" s="1937"/>
      <c r="Q23" s="1934"/>
      <c r="W23" s="1694"/>
      <c r="X23" s="1694"/>
      <c r="Y23" s="1694"/>
      <c r="Z23" s="1694"/>
      <c r="AA23" s="1694"/>
    </row>
    <row r="24" spans="1:27" ht="15" customHeight="1" thickBot="1" x14ac:dyDescent="0.35">
      <c r="J24" s="468" t="s">
        <v>445</v>
      </c>
      <c r="K24" s="2872" t="s">
        <v>444</v>
      </c>
      <c r="L24" s="2873"/>
      <c r="M24" s="2873"/>
      <c r="N24" s="2873"/>
      <c r="O24" s="2873"/>
      <c r="P24" s="1937"/>
      <c r="Q24" s="1934"/>
      <c r="W24" s="1694"/>
      <c r="X24" s="1694"/>
      <c r="Y24" s="1694"/>
      <c r="Z24" s="1694"/>
      <c r="AA24" s="1694"/>
    </row>
    <row r="25" spans="1:27" ht="15" customHeight="1" thickBot="1" x14ac:dyDescent="0.35">
      <c r="A25" s="471" t="s">
        <v>176</v>
      </c>
      <c r="B25" s="2729" t="str">
        <f>B3</f>
        <v>Q1/19</v>
      </c>
      <c r="C25" s="2729" t="s">
        <v>1123</v>
      </c>
      <c r="D25" s="2729" t="s">
        <v>1032</v>
      </c>
      <c r="E25" s="2730" t="s">
        <v>990</v>
      </c>
      <c r="F25" s="2730" t="s">
        <v>905</v>
      </c>
      <c r="G25" s="470"/>
      <c r="H25" s="470"/>
      <c r="I25" s="470"/>
      <c r="J25" s="472"/>
      <c r="K25" s="2873"/>
      <c r="L25" s="2873"/>
      <c r="M25" s="2873"/>
      <c r="N25" s="2873"/>
      <c r="O25" s="2873"/>
      <c r="P25" s="1934"/>
      <c r="Q25" s="1934"/>
      <c r="W25" s="1694"/>
      <c r="X25" s="1694"/>
      <c r="Y25" s="1694"/>
      <c r="Z25" s="1694"/>
      <c r="AA25" s="1694"/>
    </row>
    <row r="26" spans="1:27" ht="15" customHeight="1" x14ac:dyDescent="0.3">
      <c r="A26" s="428" t="s">
        <v>424</v>
      </c>
      <c r="B26" s="2731" t="s">
        <v>944</v>
      </c>
      <c r="C26" s="2731" t="s">
        <v>944</v>
      </c>
      <c r="D26" s="2731" t="s">
        <v>944</v>
      </c>
      <c r="E26" s="2731" t="s">
        <v>944</v>
      </c>
      <c r="F26" s="2731">
        <v>602.51900999999998</v>
      </c>
      <c r="G26" s="1966"/>
      <c r="H26" s="1966"/>
      <c r="I26" s="1966"/>
      <c r="J26" s="468" t="s">
        <v>443</v>
      </c>
      <c r="K26" s="2872" t="s">
        <v>1263</v>
      </c>
      <c r="L26" s="2866"/>
      <c r="M26" s="2866"/>
      <c r="N26" s="2866"/>
      <c r="O26" s="2866"/>
      <c r="P26" s="1934"/>
      <c r="Q26" s="1934"/>
      <c r="W26" s="1694"/>
      <c r="X26" s="1694"/>
      <c r="Y26" s="1694"/>
      <c r="Z26" s="1694"/>
      <c r="AA26" s="1694"/>
    </row>
    <row r="27" spans="1:27" ht="15" customHeight="1" x14ac:dyDescent="0.3">
      <c r="A27" s="428" t="s">
        <v>423</v>
      </c>
      <c r="B27" s="2732">
        <v>311.39999999999998</v>
      </c>
      <c r="C27" s="2732">
        <v>303.3</v>
      </c>
      <c r="D27" s="2732">
        <v>259.10000000000002</v>
      </c>
      <c r="E27" s="2732">
        <v>277.8</v>
      </c>
      <c r="F27" s="2731">
        <v>265.92346500000002</v>
      </c>
      <c r="G27" s="1966"/>
      <c r="H27" s="1966"/>
      <c r="I27" s="1966"/>
      <c r="J27" s="469"/>
      <c r="K27" s="2866"/>
      <c r="L27" s="2866"/>
      <c r="M27" s="2866"/>
      <c r="N27" s="2866"/>
      <c r="O27" s="2866"/>
      <c r="P27" s="1935"/>
      <c r="Q27" s="466"/>
      <c r="W27" s="1694"/>
      <c r="X27" s="1694"/>
      <c r="Y27" s="1694"/>
      <c r="Z27" s="1694"/>
      <c r="AA27" s="1694"/>
    </row>
    <row r="28" spans="1:27" ht="15" customHeight="1" x14ac:dyDescent="0.3">
      <c r="A28" s="428" t="s">
        <v>422</v>
      </c>
      <c r="B28" s="2732">
        <v>458.7</v>
      </c>
      <c r="C28" s="2732">
        <v>286.89999999999998</v>
      </c>
      <c r="D28" s="2732">
        <v>288.89999999999998</v>
      </c>
      <c r="E28" s="2732">
        <v>259.7</v>
      </c>
      <c r="F28" s="2731">
        <v>448.045996</v>
      </c>
      <c r="G28" s="1966"/>
      <c r="H28" s="1966"/>
      <c r="I28" s="1966"/>
      <c r="J28" s="468" t="s">
        <v>442</v>
      </c>
      <c r="K28" s="2874" t="s">
        <v>1262</v>
      </c>
      <c r="L28" s="2866"/>
      <c r="M28" s="2866"/>
      <c r="N28" s="2866"/>
      <c r="O28" s="2866"/>
      <c r="P28" s="1935"/>
      <c r="Q28" s="466"/>
      <c r="W28" s="1694"/>
      <c r="X28" s="1694"/>
      <c r="Y28" s="1694"/>
      <c r="Z28" s="1694"/>
      <c r="AA28" s="1694"/>
    </row>
    <row r="29" spans="1:27" ht="15" customHeight="1" x14ac:dyDescent="0.3">
      <c r="A29" s="428" t="s">
        <v>421</v>
      </c>
      <c r="B29" s="2732">
        <v>527.70000000000005</v>
      </c>
      <c r="C29" s="2732">
        <v>371.3</v>
      </c>
      <c r="D29" s="2732">
        <v>383.9</v>
      </c>
      <c r="E29" s="2732">
        <v>449.3</v>
      </c>
      <c r="F29" s="2731">
        <v>550.021072</v>
      </c>
      <c r="G29" s="1966"/>
      <c r="H29" s="1966"/>
      <c r="I29" s="1966"/>
      <c r="J29" s="468"/>
      <c r="K29" s="2866"/>
      <c r="L29" s="2866"/>
      <c r="M29" s="2866"/>
      <c r="N29" s="2866"/>
      <c r="O29" s="2866"/>
      <c r="P29" s="1936"/>
      <c r="Q29" s="465"/>
      <c r="W29" s="1694"/>
      <c r="X29" s="1694"/>
      <c r="Y29" s="1694"/>
      <c r="Z29" s="1694"/>
      <c r="AA29" s="1694"/>
    </row>
    <row r="30" spans="1:27" ht="15" customHeight="1" x14ac:dyDescent="0.3">
      <c r="A30" s="428" t="s">
        <v>431</v>
      </c>
      <c r="B30" s="2732">
        <v>0</v>
      </c>
      <c r="C30" s="2732">
        <v>0</v>
      </c>
      <c r="D30" s="2732">
        <v>0</v>
      </c>
      <c r="E30" s="2732">
        <v>0</v>
      </c>
      <c r="F30" s="2731">
        <v>0</v>
      </c>
      <c r="G30" s="1966"/>
      <c r="H30" s="1966"/>
      <c r="I30" s="1966"/>
      <c r="J30" s="466" t="s">
        <v>441</v>
      </c>
      <c r="K30" s="2875" t="s">
        <v>440</v>
      </c>
      <c r="L30" s="2866"/>
      <c r="M30" s="2866"/>
      <c r="N30" s="2866"/>
      <c r="O30" s="2866"/>
      <c r="P30" s="1936"/>
      <c r="Q30" s="465"/>
      <c r="W30" s="1694"/>
      <c r="X30" s="1694"/>
      <c r="Y30" s="1694"/>
      <c r="Z30" s="1694"/>
      <c r="AA30" s="1694"/>
    </row>
    <row r="31" spans="1:27" ht="15" customHeight="1" x14ac:dyDescent="0.3">
      <c r="A31" s="428" t="s">
        <v>3</v>
      </c>
      <c r="B31" s="2732">
        <v>0</v>
      </c>
      <c r="C31" s="2732">
        <v>0</v>
      </c>
      <c r="D31" s="2732">
        <v>0</v>
      </c>
      <c r="E31" s="2732">
        <v>0</v>
      </c>
      <c r="F31" s="2731">
        <v>0</v>
      </c>
      <c r="G31" s="1966"/>
      <c r="H31" s="1966"/>
      <c r="I31" s="1966"/>
      <c r="J31" s="466"/>
      <c r="K31" s="2866"/>
      <c r="L31" s="2866"/>
      <c r="M31" s="2866"/>
      <c r="N31" s="2866"/>
      <c r="O31" s="2866"/>
      <c r="P31" s="1936"/>
      <c r="Q31" s="465"/>
      <c r="R31" s="1967"/>
      <c r="S31" s="1968"/>
      <c r="T31" s="1967"/>
      <c r="U31" s="1967"/>
      <c r="W31" s="1694"/>
      <c r="X31" s="1694"/>
      <c r="Y31" s="1694"/>
      <c r="Z31" s="1694"/>
      <c r="AA31" s="1694"/>
    </row>
    <row r="32" spans="1:27" ht="15" customHeight="1" x14ac:dyDescent="0.3">
      <c r="A32" s="1763" t="s">
        <v>360</v>
      </c>
      <c r="B32" s="2733">
        <f>SUM(B26:B31)</f>
        <v>1297.8</v>
      </c>
      <c r="C32" s="2733">
        <v>961.2</v>
      </c>
      <c r="D32" s="2733">
        <v>931.9</v>
      </c>
      <c r="E32" s="2733">
        <v>986.8</v>
      </c>
      <c r="F32" s="2734">
        <v>1866.5095430000001</v>
      </c>
      <c r="G32" s="467"/>
      <c r="H32" s="467"/>
      <c r="I32" s="467"/>
      <c r="J32" s="466" t="s">
        <v>439</v>
      </c>
      <c r="K32" s="2875" t="s">
        <v>438</v>
      </c>
      <c r="L32" s="2866"/>
      <c r="M32" s="2866"/>
      <c r="N32" s="2866"/>
      <c r="O32" s="2866"/>
      <c r="P32" s="1936"/>
      <c r="Q32" s="465"/>
      <c r="R32" s="1967"/>
      <c r="S32" s="1967"/>
      <c r="T32" s="1967"/>
      <c r="U32" s="1967"/>
      <c r="W32" s="1694"/>
      <c r="X32" s="1694"/>
      <c r="Y32" s="1694"/>
      <c r="Z32" s="1694"/>
      <c r="AA32" s="1694"/>
    </row>
    <row r="33" spans="1:27" ht="15" customHeight="1" x14ac:dyDescent="0.3">
      <c r="A33" s="1251"/>
      <c r="B33" s="481"/>
      <c r="C33" s="481"/>
      <c r="D33" s="481"/>
      <c r="E33" s="481"/>
      <c r="F33" s="481"/>
      <c r="G33" s="464"/>
      <c r="H33" s="464"/>
      <c r="I33" s="464"/>
      <c r="J33" s="466"/>
      <c r="K33" s="2866"/>
      <c r="L33" s="2866"/>
      <c r="M33" s="2866"/>
      <c r="N33" s="2866"/>
      <c r="O33" s="2866"/>
      <c r="P33" s="1358"/>
      <c r="Q33" s="1358"/>
      <c r="R33" s="1967"/>
      <c r="S33" s="1967"/>
      <c r="T33" s="1967"/>
      <c r="U33" s="1967"/>
      <c r="W33" s="1694"/>
      <c r="X33" s="1694"/>
      <c r="Y33" s="1694"/>
      <c r="Z33" s="1694"/>
      <c r="AA33" s="1694"/>
    </row>
    <row r="34" spans="1:27" ht="15" customHeight="1" x14ac:dyDescent="0.3">
      <c r="A34" s="1251"/>
      <c r="B34" s="1608"/>
      <c r="C34" s="1608"/>
      <c r="D34" s="1608"/>
      <c r="E34" s="1608"/>
      <c r="F34" s="1608"/>
      <c r="G34" s="423"/>
      <c r="H34" s="423"/>
      <c r="I34" s="423"/>
      <c r="J34" s="468"/>
      <c r="K34" s="1358"/>
      <c r="L34" s="1358"/>
      <c r="M34" s="1358"/>
      <c r="N34" s="1358"/>
      <c r="O34" s="1358"/>
      <c r="P34" s="1358"/>
      <c r="Q34" s="1358"/>
      <c r="R34" s="1967"/>
      <c r="S34" s="1968"/>
      <c r="T34" s="1967"/>
      <c r="U34" s="1967"/>
      <c r="W34" s="1694"/>
      <c r="X34" s="1694"/>
      <c r="Y34" s="1694"/>
      <c r="Z34" s="1694"/>
      <c r="AA34" s="1694"/>
    </row>
    <row r="35" spans="1:27" ht="15" customHeight="1" thickBot="1" x14ac:dyDescent="0.35">
      <c r="A35" s="441" t="s">
        <v>436</v>
      </c>
      <c r="B35" s="458"/>
      <c r="E35" s="458"/>
      <c r="G35" s="423"/>
      <c r="H35" s="423"/>
      <c r="I35" s="423"/>
      <c r="J35" s="469"/>
      <c r="K35" s="1358"/>
      <c r="L35" s="1358"/>
      <c r="M35" s="1358"/>
      <c r="N35" s="1358"/>
      <c r="O35" s="1358"/>
      <c r="P35" s="1513"/>
      <c r="Q35" s="1512"/>
      <c r="R35" s="1967"/>
      <c r="S35" s="1967"/>
      <c r="T35" s="1967"/>
      <c r="U35" s="1967"/>
      <c r="W35" s="1694"/>
      <c r="X35" s="1694"/>
      <c r="Y35" s="1694"/>
      <c r="Z35" s="1694"/>
      <c r="AA35" s="1694"/>
    </row>
    <row r="36" spans="1:27" ht="15" customHeight="1" thickBot="1" x14ac:dyDescent="0.35">
      <c r="A36" s="457"/>
      <c r="B36" s="2867" t="s">
        <v>434</v>
      </c>
      <c r="C36" s="2868"/>
      <c r="D36" s="2869"/>
      <c r="E36" s="2870" t="s">
        <v>433</v>
      </c>
      <c r="F36" s="2871"/>
      <c r="G36" s="456"/>
      <c r="H36" s="456"/>
      <c r="I36" s="454"/>
      <c r="J36" s="466"/>
      <c r="K36" s="1511"/>
      <c r="L36" s="1511"/>
      <c r="M36" s="1511"/>
      <c r="N36" s="1511"/>
      <c r="O36" s="1511"/>
      <c r="P36" s="1511"/>
      <c r="Q36" s="1510"/>
      <c r="R36" s="1967"/>
      <c r="S36" s="1967"/>
      <c r="T36" s="1967"/>
      <c r="U36" s="1967"/>
      <c r="W36" s="1694"/>
      <c r="X36" s="1694"/>
      <c r="Y36" s="1694"/>
      <c r="Z36" s="1694"/>
      <c r="AA36" s="1694"/>
    </row>
    <row r="37" spans="1:27" ht="15" customHeight="1" thickBot="1" x14ac:dyDescent="0.35">
      <c r="A37" s="455" t="s">
        <v>367</v>
      </c>
      <c r="B37" s="2729" t="s">
        <v>1243</v>
      </c>
      <c r="C37" s="2735" t="s">
        <v>1123</v>
      </c>
      <c r="D37" s="2736" t="s">
        <v>1032</v>
      </c>
      <c r="E37" s="2729" t="s">
        <v>1243</v>
      </c>
      <c r="F37" s="2737" t="s">
        <v>1123</v>
      </c>
      <c r="G37" s="454"/>
      <c r="H37" s="454"/>
      <c r="I37" s="450"/>
      <c r="J37" s="466"/>
      <c r="K37" s="1511"/>
      <c r="L37" s="1511"/>
      <c r="M37" s="1511"/>
      <c r="N37" s="1511"/>
      <c r="O37" s="1511"/>
      <c r="P37" s="463"/>
      <c r="Q37" s="463"/>
    </row>
    <row r="38" spans="1:27" ht="15" customHeight="1" thickBot="1" x14ac:dyDescent="0.35">
      <c r="A38" s="1964" t="s">
        <v>423</v>
      </c>
      <c r="B38" s="453">
        <v>17.457000000000001</v>
      </c>
      <c r="C38" s="453">
        <v>16.530268892999999</v>
      </c>
      <c r="D38" s="452">
        <v>17.645286903999999</v>
      </c>
      <c r="E38" s="2738">
        <v>7.11</v>
      </c>
      <c r="F38" s="427">
        <v>5.53</v>
      </c>
      <c r="G38" s="427"/>
      <c r="H38" s="427"/>
      <c r="I38" s="427"/>
      <c r="J38" s="435" t="s">
        <v>437</v>
      </c>
      <c r="K38" s="424"/>
      <c r="L38" s="423"/>
      <c r="M38" s="423"/>
      <c r="N38" s="423"/>
    </row>
    <row r="39" spans="1:27" ht="15" customHeight="1" thickBot="1" x14ac:dyDescent="0.35">
      <c r="A39" s="1964" t="s">
        <v>422</v>
      </c>
      <c r="B39" s="450">
        <v>13.222</v>
      </c>
      <c r="C39" s="450">
        <v>12.158775575</v>
      </c>
      <c r="D39" s="427">
        <v>13.092580105</v>
      </c>
      <c r="E39" s="427">
        <v>8.98</v>
      </c>
      <c r="F39" s="427">
        <v>8.3000000000000007</v>
      </c>
      <c r="G39" s="427"/>
      <c r="H39" s="427"/>
      <c r="I39" s="427"/>
      <c r="J39" s="462"/>
      <c r="K39" s="461"/>
      <c r="L39" s="461" t="s">
        <v>176</v>
      </c>
      <c r="M39" s="460"/>
      <c r="N39" s="460"/>
      <c r="O39" s="460" t="s">
        <v>435</v>
      </c>
    </row>
    <row r="40" spans="1:27" ht="15" customHeight="1" thickBot="1" x14ac:dyDescent="0.35">
      <c r="A40" s="1964" t="s">
        <v>421</v>
      </c>
      <c r="B40" s="450">
        <v>14.374000000000001</v>
      </c>
      <c r="C40" s="450">
        <v>13.166281637000001</v>
      </c>
      <c r="D40" s="450">
        <v>14.236753702</v>
      </c>
      <c r="E40" s="450">
        <v>11.18</v>
      </c>
      <c r="F40" s="450">
        <v>10.08</v>
      </c>
      <c r="G40" s="427"/>
      <c r="H40" s="427"/>
      <c r="I40" s="427"/>
      <c r="J40" s="434" t="s">
        <v>176</v>
      </c>
      <c r="K40" s="2729" t="s">
        <v>1243</v>
      </c>
      <c r="L40" s="2729" t="s">
        <v>1123</v>
      </c>
      <c r="M40" s="2744" t="s">
        <v>1032</v>
      </c>
      <c r="N40" s="2729" t="s">
        <v>1243</v>
      </c>
      <c r="O40" s="2744" t="s">
        <v>1123</v>
      </c>
    </row>
    <row r="41" spans="1:27" ht="15" customHeight="1" x14ac:dyDescent="0.3">
      <c r="A41" s="1964" t="s">
        <v>431</v>
      </c>
      <c r="B41" s="450">
        <v>0</v>
      </c>
      <c r="C41" s="450">
        <v>0</v>
      </c>
      <c r="D41" s="450">
        <v>2.5606509999999999E-2</v>
      </c>
      <c r="E41" s="450">
        <v>0</v>
      </c>
      <c r="F41" s="450">
        <v>0</v>
      </c>
      <c r="G41" s="427"/>
      <c r="H41" s="427"/>
      <c r="I41" s="427"/>
      <c r="J41" s="428" t="s">
        <v>423</v>
      </c>
      <c r="K41" s="2745">
        <v>1041.5999999999999</v>
      </c>
      <c r="L41" s="2745">
        <v>1006.5</v>
      </c>
      <c r="M41" s="2745">
        <v>1167.9000000000001</v>
      </c>
      <c r="N41" s="2745">
        <v>52.3</v>
      </c>
      <c r="O41" s="2745">
        <v>52</v>
      </c>
    </row>
    <row r="42" spans="1:27" ht="15" customHeight="1" x14ac:dyDescent="0.3">
      <c r="A42" s="1964" t="s">
        <v>3</v>
      </c>
      <c r="B42" s="450">
        <v>0</v>
      </c>
      <c r="C42" s="450">
        <v>0</v>
      </c>
      <c r="D42" s="450">
        <v>0</v>
      </c>
      <c r="E42" s="450">
        <v>0</v>
      </c>
      <c r="F42" s="450">
        <v>0</v>
      </c>
      <c r="G42" s="427"/>
      <c r="H42" s="427"/>
      <c r="I42" s="427"/>
      <c r="J42" s="428" t="s">
        <v>422</v>
      </c>
      <c r="K42" s="2745">
        <v>365.6</v>
      </c>
      <c r="L42" s="2745">
        <v>315.7</v>
      </c>
      <c r="M42" s="2745">
        <v>343.1</v>
      </c>
      <c r="N42" s="2745">
        <v>7.5</v>
      </c>
      <c r="O42" s="2745">
        <v>6.7</v>
      </c>
    </row>
    <row r="43" spans="1:27" ht="15" customHeight="1" x14ac:dyDescent="0.3">
      <c r="A43" s="484" t="s">
        <v>360</v>
      </c>
      <c r="B43" s="1254">
        <v>45.054000000000002</v>
      </c>
      <c r="C43" s="1254">
        <v>41.854999999999997</v>
      </c>
      <c r="D43" s="1254">
        <v>45</v>
      </c>
      <c r="E43" s="1509"/>
      <c r="F43" s="1509"/>
      <c r="G43" s="426"/>
      <c r="H43" s="426"/>
      <c r="I43" s="426"/>
      <c r="J43" s="428" t="s">
        <v>421</v>
      </c>
      <c r="K43" s="2745">
        <v>1054.2</v>
      </c>
      <c r="L43" s="2745">
        <v>1000</v>
      </c>
      <c r="M43" s="2745">
        <v>1178.0999999999999</v>
      </c>
      <c r="N43" s="2745">
        <v>45.6</v>
      </c>
      <c r="O43" s="2745">
        <v>43.4</v>
      </c>
    </row>
    <row r="44" spans="1:27" ht="15" customHeight="1" x14ac:dyDescent="0.3">
      <c r="A44" s="1508"/>
      <c r="B44" s="1507"/>
      <c r="C44" s="1507"/>
      <c r="D44" s="1507"/>
      <c r="E44" s="445"/>
      <c r="F44" s="445"/>
      <c r="G44" s="443"/>
      <c r="H44" s="443"/>
      <c r="I44" s="443"/>
      <c r="J44" s="451" t="s">
        <v>360</v>
      </c>
      <c r="K44" s="2746">
        <v>2461.4</v>
      </c>
      <c r="L44" s="2746">
        <v>2322.1999999999998</v>
      </c>
      <c r="M44" s="2746">
        <v>2689.2</v>
      </c>
      <c r="N44" s="2746">
        <v>26.9</v>
      </c>
      <c r="O44" s="2746">
        <v>26</v>
      </c>
    </row>
    <row r="45" spans="1:27" ht="15" customHeight="1" x14ac:dyDescent="0.3">
      <c r="A45" s="441" t="s">
        <v>432</v>
      </c>
      <c r="B45" s="440"/>
      <c r="C45" s="440"/>
      <c r="D45" s="440"/>
      <c r="E45" s="440"/>
      <c r="F45" s="439"/>
      <c r="G45" s="1255"/>
      <c r="H45" s="1255"/>
      <c r="I45" s="1255"/>
      <c r="P45" s="445"/>
    </row>
    <row r="46" spans="1:27" ht="15" customHeight="1" thickBot="1" x14ac:dyDescent="0.35">
      <c r="A46" s="438"/>
      <c r="B46" s="437"/>
      <c r="C46" s="437"/>
      <c r="D46" s="437"/>
      <c r="E46" s="437"/>
      <c r="F46" s="437"/>
      <c r="G46" s="445"/>
      <c r="H46" s="445"/>
      <c r="I46" s="445"/>
      <c r="J46" s="435" t="s">
        <v>1406</v>
      </c>
      <c r="K46" s="430"/>
      <c r="L46" s="430"/>
      <c r="M46" s="430"/>
      <c r="N46" s="430"/>
      <c r="O46" s="430"/>
      <c r="P46" s="445"/>
    </row>
    <row r="47" spans="1:27" ht="15" customHeight="1" thickBot="1" x14ac:dyDescent="0.35">
      <c r="A47" s="436" t="s">
        <v>367</v>
      </c>
      <c r="B47" s="1859" t="s">
        <v>423</v>
      </c>
      <c r="C47" s="1859" t="s">
        <v>422</v>
      </c>
      <c r="D47" s="1859" t="s">
        <v>421</v>
      </c>
      <c r="E47" s="1859" t="s">
        <v>431</v>
      </c>
      <c r="F47" s="1506" t="s">
        <v>3</v>
      </c>
      <c r="G47" s="1505"/>
      <c r="H47" s="1693"/>
      <c r="I47" s="1693"/>
      <c r="J47" s="448"/>
      <c r="K47" s="447"/>
      <c r="L47" s="446"/>
      <c r="M47" s="445"/>
      <c r="N47" s="430"/>
      <c r="O47" s="444"/>
      <c r="P47" s="445"/>
    </row>
    <row r="48" spans="1:27" ht="15" customHeight="1" thickBot="1" x14ac:dyDescent="0.35">
      <c r="A48" s="451" t="s">
        <v>430</v>
      </c>
      <c r="B48" s="1254">
        <v>2.5259999999999998</v>
      </c>
      <c r="C48" s="1254">
        <v>6.51</v>
      </c>
      <c r="D48" s="1254">
        <v>1.431</v>
      </c>
      <c r="E48" s="1254">
        <v>0</v>
      </c>
      <c r="F48" s="1254">
        <v>0</v>
      </c>
      <c r="G48" s="1380"/>
      <c r="H48" s="1254"/>
      <c r="I48" s="1254"/>
      <c r="J48" s="434" t="s">
        <v>176</v>
      </c>
      <c r="K48" s="433" t="s">
        <v>423</v>
      </c>
      <c r="L48" s="433" t="s">
        <v>422</v>
      </c>
      <c r="M48" s="433" t="s">
        <v>421</v>
      </c>
      <c r="N48" s="442" t="s">
        <v>420</v>
      </c>
      <c r="O48" s="431"/>
      <c r="P48" s="445"/>
    </row>
    <row r="49" spans="1:16" ht="15" customHeight="1" x14ac:dyDescent="0.3">
      <c r="A49" s="428" t="s">
        <v>429</v>
      </c>
      <c r="B49" s="432">
        <v>0</v>
      </c>
      <c r="C49" s="432">
        <v>2.2135265000000001E-2</v>
      </c>
      <c r="D49" s="432">
        <v>0</v>
      </c>
      <c r="E49" s="432">
        <v>0</v>
      </c>
      <c r="F49" s="432">
        <v>0</v>
      </c>
      <c r="G49" s="1380"/>
      <c r="H49" s="432"/>
      <c r="I49" s="432"/>
      <c r="J49" s="428" t="s">
        <v>1165</v>
      </c>
      <c r="K49" s="2745">
        <v>640.05406782337366</v>
      </c>
      <c r="L49" s="2745">
        <v>651.02108522013975</v>
      </c>
      <c r="M49" s="2745">
        <v>235.22966472347056</v>
      </c>
      <c r="N49" s="2745">
        <v>1920.1381730000001</v>
      </c>
      <c r="O49" s="431"/>
      <c r="P49" s="445"/>
    </row>
    <row r="50" spans="1:16" ht="15" customHeight="1" x14ac:dyDescent="0.3">
      <c r="A50" s="428" t="s">
        <v>428</v>
      </c>
      <c r="B50" s="432">
        <v>1.3843382179999999</v>
      </c>
      <c r="C50" s="432">
        <v>2.4960574179999999</v>
      </c>
      <c r="D50" s="432">
        <v>0</v>
      </c>
      <c r="E50" s="432">
        <v>0</v>
      </c>
      <c r="F50" s="432">
        <v>0</v>
      </c>
      <c r="G50" s="1380"/>
      <c r="H50" s="432"/>
      <c r="I50" s="432"/>
      <c r="J50" s="428" t="s">
        <v>1164</v>
      </c>
      <c r="K50" s="2745">
        <v>1245.5055811029365</v>
      </c>
      <c r="L50" s="2745">
        <v>1131.5041707188202</v>
      </c>
      <c r="M50" s="2745">
        <v>480.89271780679979</v>
      </c>
      <c r="N50" s="2745">
        <v>2884.6771773502596</v>
      </c>
      <c r="O50" s="431"/>
      <c r="P50" s="445"/>
    </row>
    <row r="51" spans="1:16" ht="15" customHeight="1" x14ac:dyDescent="0.3">
      <c r="A51" s="428" t="s">
        <v>427</v>
      </c>
      <c r="B51" s="432">
        <v>2.1991704000000001E-2</v>
      </c>
      <c r="C51" s="432">
        <v>3.429087478</v>
      </c>
      <c r="D51" s="432">
        <v>1.3594558969999999</v>
      </c>
      <c r="E51" s="432">
        <v>0</v>
      </c>
      <c r="F51" s="432">
        <v>0</v>
      </c>
      <c r="G51" s="1380"/>
      <c r="H51" s="432"/>
      <c r="I51" s="432"/>
      <c r="J51" s="428" t="s">
        <v>1163</v>
      </c>
      <c r="K51" s="2745">
        <v>605.45151327956285</v>
      </c>
      <c r="L51" s="2745">
        <v>480.48308549868045</v>
      </c>
      <c r="M51" s="2745">
        <v>245.66305308332923</v>
      </c>
      <c r="N51" s="2745">
        <v>964.53900435025957</v>
      </c>
      <c r="O51" s="428"/>
      <c r="P51" s="445"/>
    </row>
    <row r="52" spans="1:16" ht="15" customHeight="1" x14ac:dyDescent="0.3">
      <c r="A52" s="428" t="s">
        <v>426</v>
      </c>
      <c r="B52" s="432">
        <v>0.49172696900000001</v>
      </c>
      <c r="C52" s="432">
        <v>0</v>
      </c>
      <c r="D52" s="432">
        <v>0</v>
      </c>
      <c r="E52" s="432">
        <v>0</v>
      </c>
      <c r="F52" s="432">
        <v>0</v>
      </c>
      <c r="G52" s="1380"/>
      <c r="H52" s="432"/>
      <c r="I52" s="432"/>
      <c r="J52" s="428" t="s">
        <v>1261</v>
      </c>
      <c r="K52" s="2747">
        <v>1.9459380757293154</v>
      </c>
      <c r="L52" s="2747">
        <v>1.7380453512288427</v>
      </c>
      <c r="M52" s="2747">
        <v>2.0443540502092876</v>
      </c>
      <c r="N52" s="2747">
        <v>1.5023279146850541</v>
      </c>
      <c r="O52" s="428"/>
      <c r="P52" s="445"/>
    </row>
    <row r="53" spans="1:16" ht="15" customHeight="1" x14ac:dyDescent="0.3">
      <c r="A53" s="428" t="s">
        <v>419</v>
      </c>
      <c r="B53" s="432">
        <v>0.62794310900000005</v>
      </c>
      <c r="C53" s="432">
        <v>0.56271983999999997</v>
      </c>
      <c r="D53" s="432">
        <v>7.1544101999999998E-2</v>
      </c>
      <c r="E53" s="432">
        <v>0</v>
      </c>
      <c r="F53" s="432">
        <v>0</v>
      </c>
      <c r="G53" s="1380"/>
      <c r="H53" s="432"/>
      <c r="I53" s="432"/>
      <c r="J53" s="428"/>
      <c r="K53" s="428"/>
      <c r="L53" s="428"/>
      <c r="M53" s="428"/>
      <c r="N53" s="428"/>
      <c r="O53" s="428"/>
      <c r="P53" s="445"/>
    </row>
    <row r="54" spans="1:16" ht="15" customHeight="1" x14ac:dyDescent="0.3">
      <c r="A54" s="451" t="s">
        <v>418</v>
      </c>
      <c r="B54" s="1254">
        <v>14.930999999999999</v>
      </c>
      <c r="C54" s="1254">
        <v>6.7110000000000003</v>
      </c>
      <c r="D54" s="1254">
        <v>12.943</v>
      </c>
      <c r="E54" s="1254">
        <v>0</v>
      </c>
      <c r="F54" s="1254">
        <v>0</v>
      </c>
      <c r="G54" s="1380"/>
      <c r="H54" s="1254"/>
      <c r="I54" s="1254"/>
      <c r="J54" s="428"/>
      <c r="K54" s="430"/>
      <c r="L54" s="430"/>
      <c r="M54" s="430"/>
      <c r="N54" s="430"/>
      <c r="O54" s="430"/>
      <c r="P54" s="445"/>
    </row>
    <row r="55" spans="1:16" x14ac:dyDescent="0.3">
      <c r="A55" s="428" t="s">
        <v>417</v>
      </c>
      <c r="B55" s="432">
        <v>4.3054489000000001E-2</v>
      </c>
      <c r="C55" s="432">
        <v>1.0296325559999999</v>
      </c>
      <c r="D55" s="432">
        <v>1.310131036</v>
      </c>
      <c r="E55" s="432">
        <v>0</v>
      </c>
      <c r="F55" s="432">
        <v>0</v>
      </c>
      <c r="G55" s="1380"/>
      <c r="H55" s="1965"/>
      <c r="I55" s="1965"/>
      <c r="J55" s="435" t="s">
        <v>1407</v>
      </c>
      <c r="K55" s="430"/>
      <c r="L55" s="430"/>
      <c r="M55" s="430"/>
      <c r="N55" s="430"/>
      <c r="O55" s="429"/>
      <c r="P55" s="445"/>
    </row>
    <row r="56" spans="1:16" ht="15" thickBot="1" x14ac:dyDescent="0.35">
      <c r="A56" s="428" t="s">
        <v>416</v>
      </c>
      <c r="B56" s="432">
        <v>14.88794551</v>
      </c>
      <c r="C56" s="432">
        <v>5.6813674450000002</v>
      </c>
      <c r="D56" s="432">
        <v>11.63286896</v>
      </c>
      <c r="E56" s="432">
        <v>0</v>
      </c>
      <c r="F56" s="432">
        <v>0</v>
      </c>
      <c r="G56" s="1380"/>
      <c r="H56" s="1965"/>
      <c r="I56" s="1965"/>
      <c r="J56" s="428"/>
      <c r="K56" s="430"/>
      <c r="L56" s="430"/>
      <c r="M56" s="430"/>
      <c r="N56" s="430"/>
      <c r="O56" s="430"/>
      <c r="P56" s="445"/>
    </row>
    <row r="57" spans="1:16" ht="15" thickBot="1" x14ac:dyDescent="0.35">
      <c r="A57" s="451" t="s">
        <v>415</v>
      </c>
      <c r="B57" s="1254">
        <v>17.457000000000001</v>
      </c>
      <c r="C57" s="1254">
        <v>13.221</v>
      </c>
      <c r="D57" s="1254">
        <v>14.374000000000001</v>
      </c>
      <c r="E57" s="1254">
        <v>0</v>
      </c>
      <c r="F57" s="1254">
        <v>0</v>
      </c>
      <c r="G57" s="1380"/>
      <c r="H57" s="1254"/>
      <c r="I57" s="1254"/>
      <c r="J57" s="434"/>
      <c r="K57" s="433" t="s">
        <v>423</v>
      </c>
      <c r="L57" s="433" t="s">
        <v>422</v>
      </c>
      <c r="M57" s="433" t="s">
        <v>421</v>
      </c>
      <c r="N57" s="433" t="s">
        <v>1260</v>
      </c>
      <c r="O57" s="430"/>
      <c r="P57" s="445"/>
    </row>
    <row r="58" spans="1:16" x14ac:dyDescent="0.3">
      <c r="G58" s="1379"/>
      <c r="H58" s="445"/>
      <c r="I58" s="445"/>
      <c r="J58" s="428" t="s">
        <v>1162</v>
      </c>
      <c r="K58" s="2748">
        <v>1.9459380757293154</v>
      </c>
      <c r="L58" s="2748">
        <v>1.7380453512288427</v>
      </c>
      <c r="M58" s="2748">
        <v>2.0443540502092876</v>
      </c>
      <c r="N58" s="2748">
        <v>1.5023279146850541</v>
      </c>
      <c r="O58" s="431"/>
      <c r="P58" s="445"/>
    </row>
    <row r="59" spans="1:16" x14ac:dyDescent="0.3">
      <c r="A59" s="1251"/>
      <c r="G59" s="445"/>
      <c r="H59" s="445"/>
      <c r="I59" s="445"/>
      <c r="J59" s="428" t="s">
        <v>1121</v>
      </c>
      <c r="K59" s="2748">
        <v>1.8615236615770661</v>
      </c>
      <c r="L59" s="2748">
        <v>1.7168730971061683</v>
      </c>
      <c r="M59" s="2748">
        <v>2.0570088213747915</v>
      </c>
      <c r="N59" s="2748">
        <v>1.5204257685832725</v>
      </c>
      <c r="O59" s="430"/>
      <c r="P59" s="445"/>
    </row>
    <row r="60" spans="1:16" ht="15.75" customHeight="1" x14ac:dyDescent="0.3">
      <c r="A60" s="1253"/>
      <c r="B60" s="1252"/>
      <c r="C60" s="1252"/>
      <c r="D60" s="1252"/>
      <c r="E60" s="1252"/>
      <c r="F60" s="1252"/>
      <c r="G60" s="1252"/>
      <c r="H60" s="445"/>
      <c r="I60" s="445"/>
      <c r="J60" s="428" t="s">
        <v>1120</v>
      </c>
      <c r="K60" s="2748">
        <v>2.018436905943974</v>
      </c>
      <c r="L60" s="2748">
        <v>1.9117207481702456</v>
      </c>
      <c r="M60" s="2748">
        <v>2.0621047837102977</v>
      </c>
      <c r="N60" s="2748">
        <v>1.544245782215927</v>
      </c>
      <c r="O60" s="429"/>
      <c r="P60" s="445"/>
    </row>
    <row r="61" spans="1:16" ht="15.75" customHeight="1" x14ac:dyDescent="0.3">
      <c r="A61" s="1253"/>
      <c r="B61" s="1252"/>
      <c r="C61" s="1252"/>
      <c r="D61" s="1252"/>
      <c r="E61" s="1252"/>
      <c r="F61" s="1252"/>
      <c r="G61" s="1252"/>
      <c r="J61" s="428" t="s">
        <v>1119</v>
      </c>
      <c r="K61" s="2748">
        <v>1.9575113718876875</v>
      </c>
      <c r="L61" s="2748">
        <v>1.7475002300966853</v>
      </c>
      <c r="M61" s="2748">
        <v>2.1839691917974919</v>
      </c>
      <c r="N61" s="2748">
        <v>1.5342384009596264</v>
      </c>
      <c r="O61" s="447"/>
      <c r="P61" s="445"/>
    </row>
    <row r="62" spans="1:16" x14ac:dyDescent="0.3">
      <c r="A62" s="1253"/>
      <c r="B62" s="1252"/>
      <c r="C62" s="1252"/>
      <c r="D62" s="1252"/>
      <c r="E62" s="1252"/>
      <c r="F62" s="1252"/>
      <c r="G62" s="1252"/>
      <c r="J62" s="1508"/>
      <c r="K62" s="1820"/>
      <c r="L62" s="1820"/>
      <c r="M62" s="1820"/>
      <c r="N62" s="1820"/>
      <c r="O62" s="1820"/>
      <c r="P62" s="445"/>
    </row>
    <row r="63" spans="1:16" x14ac:dyDescent="0.3">
      <c r="A63" s="1253"/>
      <c r="B63" s="1252"/>
      <c r="C63" s="1252"/>
      <c r="D63" s="1252"/>
      <c r="E63" s="1252"/>
      <c r="F63" s="1252"/>
      <c r="G63" s="1252"/>
      <c r="J63" s="1508"/>
      <c r="K63" s="445"/>
      <c r="L63" s="445"/>
      <c r="M63" s="445"/>
      <c r="N63" s="445"/>
      <c r="O63" s="445"/>
    </row>
    <row r="64" spans="1:16" x14ac:dyDescent="0.3">
      <c r="A64" s="1251"/>
      <c r="B64" s="1250"/>
      <c r="C64" s="1250"/>
      <c r="D64" s="1250"/>
      <c r="E64" s="1250"/>
      <c r="F64" s="1250"/>
    </row>
    <row r="65" spans="1:14" x14ac:dyDescent="0.3">
      <c r="A65" s="422"/>
      <c r="B65" s="421"/>
      <c r="C65" s="421"/>
      <c r="D65" s="421"/>
      <c r="E65" s="421"/>
    </row>
    <row r="66" spans="1:14" x14ac:dyDescent="0.3">
      <c r="A66" s="422"/>
      <c r="B66" s="421"/>
      <c r="C66" s="421"/>
      <c r="D66" s="421"/>
      <c r="E66" s="421"/>
    </row>
    <row r="67" spans="1:14" x14ac:dyDescent="0.3">
      <c r="A67" s="422"/>
      <c r="B67" s="421"/>
      <c r="C67" s="421"/>
      <c r="D67" s="421"/>
      <c r="E67" s="421"/>
    </row>
    <row r="70" spans="1:14" x14ac:dyDescent="0.3">
      <c r="N70" s="1819"/>
    </row>
    <row r="71" spans="1:14" x14ac:dyDescent="0.3">
      <c r="A71" s="422"/>
      <c r="B71" s="421"/>
      <c r="C71" s="421"/>
      <c r="D71" s="421"/>
      <c r="E71" s="421"/>
      <c r="K71" s="1819"/>
      <c r="L71" s="1819"/>
      <c r="N71" s="1819"/>
    </row>
    <row r="72" spans="1:14" x14ac:dyDescent="0.3">
      <c r="N72" s="1819"/>
    </row>
    <row r="73" spans="1:14" x14ac:dyDescent="0.3">
      <c r="K73" s="1818"/>
      <c r="L73" s="1818"/>
      <c r="M73" s="1818"/>
      <c r="N73" s="1818"/>
    </row>
    <row r="75" spans="1:14" x14ac:dyDescent="0.3">
      <c r="A75" s="1964"/>
      <c r="B75" s="427"/>
      <c r="C75" s="427"/>
      <c r="D75" s="427"/>
      <c r="E75" s="427"/>
      <c r="F75" s="1963"/>
    </row>
    <row r="76" spans="1:14" x14ac:dyDescent="0.3">
      <c r="F76" s="426"/>
    </row>
    <row r="77" spans="1:14" x14ac:dyDescent="0.3">
      <c r="A77" s="425"/>
      <c r="B77" s="423"/>
      <c r="C77" s="424"/>
      <c r="D77" s="423"/>
      <c r="E77" s="423"/>
    </row>
    <row r="78" spans="1:14" x14ac:dyDescent="0.3">
      <c r="A78" s="422"/>
      <c r="B78" s="421"/>
      <c r="C78" s="421"/>
      <c r="D78" s="421"/>
      <c r="E78" s="421"/>
    </row>
    <row r="79" spans="1:14" x14ac:dyDescent="0.3">
      <c r="A79" s="422"/>
      <c r="B79" s="421"/>
      <c r="C79" s="421"/>
      <c r="D79" s="421"/>
      <c r="E79" s="421"/>
    </row>
    <row r="80" spans="1:14" x14ac:dyDescent="0.3">
      <c r="A80" s="422"/>
      <c r="B80" s="421"/>
      <c r="C80" s="421"/>
      <c r="D80" s="421"/>
      <c r="E80" s="421"/>
    </row>
    <row r="84" spans="1:5" x14ac:dyDescent="0.3">
      <c r="A84" s="422"/>
      <c r="B84" s="421"/>
      <c r="C84" s="421"/>
      <c r="D84" s="421"/>
      <c r="E84" s="421"/>
    </row>
    <row r="143" spans="1:1" x14ac:dyDescent="0.3">
      <c r="A143" s="1781" t="s">
        <v>1259</v>
      </c>
    </row>
  </sheetData>
  <mergeCells count="9">
    <mergeCell ref="P8:Q9"/>
    <mergeCell ref="B36:D36"/>
    <mergeCell ref="E36:F36"/>
    <mergeCell ref="K22:O23"/>
    <mergeCell ref="K24:O25"/>
    <mergeCell ref="K26:O27"/>
    <mergeCell ref="K28:O29"/>
    <mergeCell ref="K30:O31"/>
    <mergeCell ref="K32:O33"/>
  </mergeCells>
  <pageMargins left="0.7" right="0.7" top="0.75" bottom="0.75" header="0.3" footer="0.3"/>
  <pageSetup paperSize="9" scale="80" orientation="portrait" r:id="rId1"/>
  <rowBreaks count="1" manualBreakCount="1">
    <brk id="65" max="1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5416A-4FA7-43A9-963D-24C2C23C62C8}">
  <sheetPr>
    <tabColor theme="9" tint="0.59999389629810485"/>
  </sheetPr>
  <dimension ref="A1:L62"/>
  <sheetViews>
    <sheetView view="pageLayout" zoomScaleNormal="100" zoomScaleSheetLayoutView="90" workbookViewId="0">
      <selection activeCell="G1" sqref="G1"/>
    </sheetView>
  </sheetViews>
  <sheetFormatPr defaultRowHeight="14.4" x14ac:dyDescent="0.3"/>
  <cols>
    <col min="1" max="1" width="19.6640625" customWidth="1"/>
    <col min="2" max="5" width="8.6640625" customWidth="1"/>
    <col min="6" max="6" width="9.33203125" customWidth="1"/>
    <col min="7" max="11" width="8.6640625" customWidth="1"/>
  </cols>
  <sheetData>
    <row r="1" spans="1:11" ht="13.5" customHeight="1" x14ac:dyDescent="0.3">
      <c r="A1" s="990" t="s">
        <v>858</v>
      </c>
      <c r="B1" s="738"/>
      <c r="C1" s="737"/>
      <c r="D1" s="737"/>
      <c r="E1" s="2022"/>
      <c r="F1" s="2022"/>
      <c r="G1" s="2022"/>
      <c r="H1" s="2022"/>
      <c r="I1" s="2022"/>
      <c r="J1" s="2022"/>
      <c r="K1" s="2022"/>
    </row>
    <row r="2" spans="1:11" ht="13.5" customHeight="1" x14ac:dyDescent="0.3">
      <c r="A2" s="736"/>
      <c r="B2" s="736"/>
      <c r="C2" s="735"/>
      <c r="D2" s="735"/>
      <c r="E2" s="735"/>
      <c r="F2" s="735"/>
      <c r="G2" s="735"/>
      <c r="H2" s="735"/>
      <c r="I2" s="735"/>
      <c r="J2" s="735"/>
      <c r="K2" s="735"/>
    </row>
    <row r="3" spans="1:11" ht="13.5" customHeight="1" x14ac:dyDescent="0.3">
      <c r="A3" s="735"/>
      <c r="B3" s="735"/>
      <c r="C3" s="735"/>
      <c r="D3" s="735"/>
      <c r="E3" s="735"/>
      <c r="F3" s="735"/>
      <c r="G3" s="735"/>
      <c r="H3" s="735"/>
      <c r="I3" s="735"/>
      <c r="J3" s="735"/>
      <c r="K3" s="735"/>
    </row>
    <row r="4" spans="1:11" ht="13.5" customHeight="1" thickBot="1" x14ac:dyDescent="0.35">
      <c r="A4" s="732" t="s">
        <v>176</v>
      </c>
      <c r="B4" s="731" t="s">
        <v>1243</v>
      </c>
      <c r="C4" s="731" t="s">
        <v>1403</v>
      </c>
      <c r="D4" s="731" t="s">
        <v>1032</v>
      </c>
      <c r="E4" s="731" t="s">
        <v>1114</v>
      </c>
      <c r="F4" s="731" t="s">
        <v>905</v>
      </c>
      <c r="G4" s="731" t="s">
        <v>886</v>
      </c>
      <c r="H4" s="731" t="s">
        <v>844</v>
      </c>
      <c r="I4" s="731" t="s">
        <v>275</v>
      </c>
      <c r="J4" s="731" t="s">
        <v>274</v>
      </c>
      <c r="K4" s="731" t="s">
        <v>273</v>
      </c>
    </row>
    <row r="5" spans="1:11" ht="13.5" customHeight="1" x14ac:dyDescent="0.3">
      <c r="A5" s="730" t="s">
        <v>478</v>
      </c>
      <c r="B5" s="739">
        <v>300233.22657019185</v>
      </c>
      <c r="C5" s="739">
        <v>282600</v>
      </c>
      <c r="D5" s="739">
        <v>311549.05888333044</v>
      </c>
      <c r="E5" s="739">
        <v>306982</v>
      </c>
      <c r="F5" s="739">
        <v>320072</v>
      </c>
      <c r="G5" s="739">
        <v>330407.98833992844</v>
      </c>
      <c r="H5" s="739">
        <v>330899.66093333415</v>
      </c>
      <c r="I5" s="739">
        <v>332127.50620208198</v>
      </c>
      <c r="J5" s="739">
        <v>330055.29341387289</v>
      </c>
      <c r="K5" s="734">
        <v>322710.14995601552</v>
      </c>
    </row>
    <row r="6" spans="1:11" ht="13.5" customHeight="1" x14ac:dyDescent="0.3">
      <c r="A6" s="730" t="s">
        <v>477</v>
      </c>
      <c r="B6" s="739">
        <v>999.99999999999977</v>
      </c>
      <c r="C6" s="739">
        <v>-1900</v>
      </c>
      <c r="D6" s="739">
        <v>-576</v>
      </c>
      <c r="E6" s="739">
        <v>-5680</v>
      </c>
      <c r="F6" s="739">
        <v>-3592</v>
      </c>
      <c r="G6" s="739">
        <v>-1035</v>
      </c>
      <c r="H6" s="730">
        <v>311</v>
      </c>
      <c r="I6" s="739">
        <v>1926</v>
      </c>
      <c r="J6" s="739">
        <v>1276</v>
      </c>
      <c r="K6" s="729">
        <v>-183</v>
      </c>
    </row>
    <row r="7" spans="1:11" ht="13.5" customHeight="1" x14ac:dyDescent="0.3">
      <c r="A7" s="2021"/>
      <c r="B7" s="2021"/>
      <c r="C7" s="2020"/>
      <c r="D7" s="2020"/>
      <c r="E7" s="2020"/>
      <c r="F7" s="2020"/>
      <c r="G7" s="2020"/>
      <c r="H7" s="2020"/>
      <c r="I7" s="2020"/>
      <c r="J7" s="2020"/>
      <c r="K7" s="2020"/>
    </row>
    <row r="8" spans="1:11" ht="13.5" customHeight="1" thickBot="1" x14ac:dyDescent="0.35">
      <c r="A8" s="732" t="s">
        <v>176</v>
      </c>
      <c r="B8" s="731" t="s">
        <v>272</v>
      </c>
      <c r="C8" s="731" t="s">
        <v>271</v>
      </c>
      <c r="D8" s="731" t="s">
        <v>270</v>
      </c>
      <c r="E8" s="731" t="s">
        <v>269</v>
      </c>
      <c r="F8" s="731" t="s">
        <v>268</v>
      </c>
      <c r="G8" s="731" t="s">
        <v>267</v>
      </c>
      <c r="H8" s="731" t="s">
        <v>266</v>
      </c>
      <c r="I8" s="731" t="s">
        <v>500</v>
      </c>
      <c r="J8" s="731" t="s">
        <v>390</v>
      </c>
      <c r="K8" s="731" t="s">
        <v>499</v>
      </c>
    </row>
    <row r="9" spans="1:11" ht="13.5" customHeight="1" x14ac:dyDescent="0.3">
      <c r="A9" s="730" t="s">
        <v>478</v>
      </c>
      <c r="B9" s="734">
        <v>318051</v>
      </c>
      <c r="C9" s="734">
        <v>300538</v>
      </c>
      <c r="D9" s="734">
        <v>291126</v>
      </c>
      <c r="E9" s="734">
        <v>288695</v>
      </c>
      <c r="F9" s="734">
        <v>274146</v>
      </c>
      <c r="G9" s="734">
        <v>286170</v>
      </c>
      <c r="H9" s="733">
        <v>290114</v>
      </c>
      <c r="I9" s="733">
        <v>248859</v>
      </c>
      <c r="J9" s="733">
        <v>238762</v>
      </c>
      <c r="K9" s="733">
        <v>232108</v>
      </c>
    </row>
    <row r="10" spans="1:11" ht="13.5" customHeight="1" x14ac:dyDescent="0.3">
      <c r="A10" s="730" t="s">
        <v>477</v>
      </c>
      <c r="B10" s="729">
        <v>9589</v>
      </c>
      <c r="C10" s="729">
        <v>5802</v>
      </c>
      <c r="D10" s="729">
        <v>4091</v>
      </c>
      <c r="E10" s="729">
        <v>1823</v>
      </c>
      <c r="F10" s="729">
        <v>2756</v>
      </c>
      <c r="G10" s="729">
        <v>3133</v>
      </c>
      <c r="H10" s="729">
        <v>7173</v>
      </c>
      <c r="I10" s="729">
        <v>4861</v>
      </c>
      <c r="J10" s="729">
        <v>3820</v>
      </c>
      <c r="K10" s="729">
        <v>2123</v>
      </c>
    </row>
    <row r="11" spans="1:11" ht="13.5" customHeight="1" x14ac:dyDescent="0.3">
      <c r="A11" s="2021"/>
      <c r="B11" s="2021"/>
      <c r="C11" s="2020"/>
      <c r="D11" s="2020"/>
      <c r="E11" s="2020"/>
      <c r="F11" s="2020"/>
      <c r="G11" s="2020"/>
      <c r="H11" s="2020"/>
      <c r="I11" s="2020"/>
      <c r="J11" s="2020"/>
      <c r="K11" s="2020"/>
    </row>
    <row r="12" spans="1:11" ht="13.5" customHeight="1" thickBot="1" x14ac:dyDescent="0.35">
      <c r="A12" s="732" t="s">
        <v>176</v>
      </c>
      <c r="B12" s="731" t="s">
        <v>498</v>
      </c>
      <c r="C12" s="731" t="s">
        <v>497</v>
      </c>
      <c r="D12" s="731" t="s">
        <v>496</v>
      </c>
      <c r="E12" s="731" t="s">
        <v>495</v>
      </c>
      <c r="F12" s="731" t="s">
        <v>494</v>
      </c>
      <c r="G12" s="731" t="s">
        <v>493</v>
      </c>
      <c r="H12" s="731" t="s">
        <v>492</v>
      </c>
      <c r="I12" s="731" t="s">
        <v>491</v>
      </c>
      <c r="J12" s="731" t="s">
        <v>490</v>
      </c>
      <c r="K12" s="731" t="s">
        <v>489</v>
      </c>
    </row>
    <row r="13" spans="1:11" ht="13.5" customHeight="1" x14ac:dyDescent="0.3">
      <c r="A13" s="730" t="s">
        <v>478</v>
      </c>
      <c r="B13" s="733">
        <v>226323</v>
      </c>
      <c r="C13" s="733">
        <v>217390</v>
      </c>
      <c r="D13" s="733">
        <v>220835</v>
      </c>
      <c r="E13" s="733">
        <v>218151</v>
      </c>
      <c r="F13" s="733">
        <v>210589</v>
      </c>
      <c r="G13" s="733">
        <v>199951</v>
      </c>
      <c r="H13" s="729">
        <v>197521</v>
      </c>
      <c r="I13" s="729">
        <v>187222</v>
      </c>
      <c r="J13" s="729">
        <v>178233</v>
      </c>
      <c r="K13" s="729">
        <v>190046</v>
      </c>
    </row>
    <row r="14" spans="1:11" ht="13.5" customHeight="1" x14ac:dyDescent="0.3">
      <c r="A14" s="730" t="s">
        <v>477</v>
      </c>
      <c r="B14" s="729">
        <v>2335</v>
      </c>
      <c r="C14" s="729">
        <v>2680</v>
      </c>
      <c r="D14" s="729">
        <v>-726</v>
      </c>
      <c r="E14" s="729">
        <v>3087</v>
      </c>
      <c r="F14" s="729">
        <v>2643</v>
      </c>
      <c r="G14" s="729">
        <v>2176</v>
      </c>
      <c r="H14" s="729">
        <v>1221</v>
      </c>
      <c r="I14" s="729">
        <v>1749</v>
      </c>
      <c r="J14" s="729">
        <v>-713</v>
      </c>
      <c r="K14" s="729">
        <v>1724</v>
      </c>
    </row>
    <row r="15" spans="1:11" ht="13.5" customHeight="1" x14ac:dyDescent="0.3">
      <c r="A15" s="2021"/>
      <c r="B15" s="2021"/>
      <c r="C15" s="2020"/>
      <c r="D15" s="2020"/>
      <c r="E15" s="2020"/>
      <c r="F15" s="2020"/>
      <c r="G15" s="2020"/>
      <c r="H15" s="2020"/>
      <c r="I15" s="2020"/>
      <c r="J15" s="2020"/>
      <c r="K15" s="2020"/>
    </row>
    <row r="16" spans="1:11" ht="13.5" customHeight="1" thickBot="1" x14ac:dyDescent="0.35">
      <c r="A16" s="732" t="s">
        <v>176</v>
      </c>
      <c r="B16" s="731" t="s">
        <v>488</v>
      </c>
      <c r="C16" s="731" t="s">
        <v>487</v>
      </c>
      <c r="D16" s="731" t="s">
        <v>486</v>
      </c>
      <c r="E16" s="731" t="s">
        <v>485</v>
      </c>
      <c r="F16" s="731" t="s">
        <v>484</v>
      </c>
      <c r="G16" s="731" t="s">
        <v>483</v>
      </c>
      <c r="H16" s="731" t="s">
        <v>482</v>
      </c>
      <c r="I16" s="731" t="s">
        <v>481</v>
      </c>
      <c r="J16" s="731" t="s">
        <v>480</v>
      </c>
      <c r="K16" s="731" t="s">
        <v>479</v>
      </c>
    </row>
    <row r="17" spans="1:11" ht="13.5" customHeight="1" x14ac:dyDescent="0.3">
      <c r="A17" s="730" t="s">
        <v>478</v>
      </c>
      <c r="B17" s="729">
        <v>189844</v>
      </c>
      <c r="C17" s="729">
        <v>189287</v>
      </c>
      <c r="D17" s="729">
        <v>180427</v>
      </c>
      <c r="E17" s="729">
        <v>170360</v>
      </c>
      <c r="F17" s="729">
        <v>170214</v>
      </c>
      <c r="G17" s="729">
        <v>159396</v>
      </c>
      <c r="H17" s="729">
        <v>148848</v>
      </c>
      <c r="I17" s="729">
        <v>136081</v>
      </c>
      <c r="J17" s="729">
        <v>124444</v>
      </c>
      <c r="K17" s="729">
        <v>125546</v>
      </c>
    </row>
    <row r="18" spans="1:11" ht="13.5" customHeight="1" x14ac:dyDescent="0.3">
      <c r="A18" s="730" t="s">
        <v>477</v>
      </c>
      <c r="B18" s="729">
        <v>2297</v>
      </c>
      <c r="C18" s="729">
        <v>816</v>
      </c>
      <c r="D18" s="729">
        <v>3244</v>
      </c>
      <c r="E18" s="729">
        <v>2105</v>
      </c>
      <c r="F18" s="729">
        <v>3365</v>
      </c>
      <c r="G18" s="729">
        <v>3435</v>
      </c>
      <c r="H18" s="729">
        <v>2978</v>
      </c>
      <c r="I18" s="729">
        <v>2818</v>
      </c>
      <c r="J18" s="729">
        <v>68</v>
      </c>
      <c r="K18" s="729">
        <v>-2414</v>
      </c>
    </row>
    <row r="19" spans="1:11" ht="13.5" customHeight="1" x14ac:dyDescent="0.3">
      <c r="A19" s="728"/>
      <c r="B19" s="728"/>
      <c r="F19" s="728"/>
      <c r="G19" s="728"/>
      <c r="H19" s="728"/>
      <c r="I19" s="728"/>
      <c r="J19" s="728"/>
      <c r="K19" s="711"/>
    </row>
    <row r="20" spans="1:11" ht="13.5" customHeight="1" x14ac:dyDescent="0.3">
      <c r="A20" s="492" t="s">
        <v>1339</v>
      </c>
      <c r="B20" s="728"/>
      <c r="F20" s="728"/>
      <c r="G20" s="728"/>
      <c r="H20" s="728"/>
      <c r="I20" s="728"/>
      <c r="J20" s="728"/>
      <c r="K20" s="711"/>
    </row>
    <row r="21" spans="1:11" ht="13.5" customHeight="1" x14ac:dyDescent="0.3">
      <c r="A21" s="492" t="s">
        <v>1340</v>
      </c>
      <c r="B21" s="728"/>
      <c r="F21" s="728"/>
      <c r="G21" s="728"/>
      <c r="H21" s="728"/>
      <c r="I21" s="728"/>
      <c r="J21" s="728"/>
      <c r="K21" s="711"/>
    </row>
    <row r="22" spans="1:11" ht="13.5" customHeight="1" x14ac:dyDescent="0.3"/>
    <row r="23" spans="1:11" ht="13.5" customHeight="1" x14ac:dyDescent="0.3"/>
    <row r="24" spans="1:11" ht="13.5" customHeight="1" x14ac:dyDescent="0.3"/>
    <row r="26" spans="1:11" ht="13.5" customHeight="1" x14ac:dyDescent="0.3"/>
    <row r="27" spans="1:11" ht="13.5" customHeight="1" x14ac:dyDescent="0.3"/>
    <row r="28" spans="1:11" ht="13.5" customHeight="1" x14ac:dyDescent="0.3"/>
    <row r="29" spans="1:11" ht="13.5" customHeight="1" x14ac:dyDescent="0.3">
      <c r="A29" s="989" t="s">
        <v>476</v>
      </c>
      <c r="B29" s="713"/>
      <c r="C29" s="711"/>
      <c r="D29" s="711"/>
      <c r="E29" s="711"/>
      <c r="F29" s="711"/>
      <c r="G29" s="711"/>
      <c r="H29" s="711"/>
      <c r="I29" s="711"/>
      <c r="J29" s="727"/>
      <c r="K29" s="2019"/>
    </row>
    <row r="30" spans="1:11" ht="13.5" customHeight="1" x14ac:dyDescent="0.3">
      <c r="A30" s="726" t="s">
        <v>1255</v>
      </c>
      <c r="B30" s="726"/>
      <c r="C30" s="711"/>
      <c r="D30" s="711"/>
      <c r="E30" s="711"/>
      <c r="F30" s="711"/>
      <c r="G30" s="711"/>
      <c r="H30" s="711"/>
      <c r="I30" s="708"/>
      <c r="J30" s="725"/>
      <c r="K30" s="2019"/>
    </row>
    <row r="31" spans="1:11" ht="13.5" customHeight="1" thickBot="1" x14ac:dyDescent="0.35">
      <c r="I31" s="708"/>
      <c r="J31" s="725"/>
      <c r="K31" s="2019"/>
    </row>
    <row r="32" spans="1:11" ht="27" customHeight="1" thickBot="1" x14ac:dyDescent="0.35">
      <c r="A32" s="724" t="s">
        <v>0</v>
      </c>
      <c r="B32" s="1517" t="s">
        <v>475</v>
      </c>
      <c r="C32" s="1536" t="s">
        <v>474</v>
      </c>
      <c r="D32" s="1517" t="s">
        <v>473</v>
      </c>
      <c r="E32" s="1517" t="s">
        <v>472</v>
      </c>
      <c r="F32" s="1516" t="s">
        <v>471</v>
      </c>
      <c r="G32" s="722"/>
      <c r="H32" s="723"/>
      <c r="I32" s="722"/>
      <c r="J32" s="718"/>
      <c r="K32" s="718"/>
    </row>
    <row r="33" spans="1:12" ht="13.5" customHeight="1" x14ac:dyDescent="0.3">
      <c r="A33" s="2017" t="s">
        <v>424</v>
      </c>
      <c r="B33" s="2018">
        <v>18.309000000000001</v>
      </c>
      <c r="C33" s="2015">
        <v>27.143217470055674</v>
      </c>
      <c r="D33" s="2015">
        <v>31.620999999999999</v>
      </c>
      <c r="E33" s="2015">
        <v>4.1429999999999998</v>
      </c>
      <c r="F33" s="721">
        <v>81.216217470055682</v>
      </c>
      <c r="G33" s="2013"/>
      <c r="H33" s="2013"/>
      <c r="I33" s="2013"/>
      <c r="J33" s="718"/>
      <c r="K33" s="718"/>
    </row>
    <row r="34" spans="1:12" ht="13.5" customHeight="1" x14ac:dyDescent="0.3">
      <c r="A34" s="2017" t="s">
        <v>423</v>
      </c>
      <c r="B34" s="2015">
        <v>5.4080000000000004</v>
      </c>
      <c r="C34" s="2015">
        <v>29.611999999999998</v>
      </c>
      <c r="D34" s="2015">
        <v>3.7509999999999999</v>
      </c>
      <c r="E34" s="2015">
        <v>18.149000000000001</v>
      </c>
      <c r="F34" s="721">
        <v>56.92</v>
      </c>
      <c r="G34" s="2013"/>
      <c r="H34" s="2013"/>
      <c r="I34" s="2013"/>
      <c r="J34" s="718"/>
      <c r="K34" s="718"/>
    </row>
    <row r="35" spans="1:12" ht="13.5" customHeight="1" x14ac:dyDescent="0.3">
      <c r="A35" s="2017" t="s">
        <v>422</v>
      </c>
      <c r="B35" s="2015">
        <v>3.4609999999999999</v>
      </c>
      <c r="C35" s="2015">
        <v>6.5681007411421541</v>
      </c>
      <c r="D35" s="2015">
        <v>5.3689999999999998</v>
      </c>
      <c r="E35" s="2015">
        <v>13.803000000000001</v>
      </c>
      <c r="F35" s="721">
        <v>29.201100741142152</v>
      </c>
      <c r="G35" s="2013"/>
      <c r="H35" s="2013"/>
      <c r="I35" s="2013"/>
      <c r="J35" s="718"/>
      <c r="K35" s="718"/>
    </row>
    <row r="36" spans="1:12" x14ac:dyDescent="0.3">
      <c r="A36" s="2017" t="s">
        <v>421</v>
      </c>
      <c r="B36" s="2015">
        <v>34.344000000000001</v>
      </c>
      <c r="C36" s="2015">
        <v>20.545908358994005</v>
      </c>
      <c r="D36" s="2015">
        <v>7.8739999999999997</v>
      </c>
      <c r="E36" s="2015">
        <v>14.98</v>
      </c>
      <c r="F36" s="721">
        <v>77.743908358993991</v>
      </c>
      <c r="G36" s="2013"/>
      <c r="H36" s="2013"/>
      <c r="I36" s="2013"/>
      <c r="J36" s="718"/>
      <c r="K36" s="718"/>
    </row>
    <row r="37" spans="1:12" ht="13.5" customHeight="1" x14ac:dyDescent="0.3">
      <c r="A37" s="2016" t="s">
        <v>470</v>
      </c>
      <c r="B37" s="2015">
        <v>-0.28599999999999998</v>
      </c>
      <c r="C37" s="2014">
        <v>0.29199999999999998</v>
      </c>
      <c r="D37" s="2014">
        <v>55.145000000000003</v>
      </c>
      <c r="E37" s="2014">
        <v>0</v>
      </c>
      <c r="F37" s="721">
        <v>55.151000000000003</v>
      </c>
      <c r="G37" s="2013"/>
      <c r="H37" s="2013"/>
      <c r="I37" s="2013"/>
      <c r="J37" s="708"/>
      <c r="K37" s="708"/>
    </row>
    <row r="38" spans="1:12" ht="13.5" customHeight="1" x14ac:dyDescent="0.3">
      <c r="A38" s="720" t="s">
        <v>469</v>
      </c>
      <c r="B38" s="719">
        <v>61.235999999999997</v>
      </c>
      <c r="C38" s="719">
        <v>84.161226570191843</v>
      </c>
      <c r="D38" s="719">
        <v>103.76</v>
      </c>
      <c r="E38" s="719">
        <v>51.076000000000001</v>
      </c>
      <c r="F38" s="719">
        <v>300.23322657019185</v>
      </c>
      <c r="G38" s="718"/>
      <c r="H38" s="718"/>
      <c r="I38" s="718"/>
      <c r="J38" s="708"/>
      <c r="K38" s="708"/>
    </row>
    <row r="39" spans="1:12" ht="13.5" customHeight="1" x14ac:dyDescent="0.3">
      <c r="I39" s="708"/>
      <c r="J39" s="708"/>
      <c r="K39" s="708"/>
    </row>
    <row r="40" spans="1:12" ht="13.5" customHeight="1" x14ac:dyDescent="0.3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</row>
    <row r="41" spans="1:12" ht="13.5" customHeight="1" x14ac:dyDescent="0.3">
      <c r="A41" s="991" t="s">
        <v>468</v>
      </c>
      <c r="B41" s="717"/>
      <c r="C41" s="716"/>
      <c r="D41" s="716"/>
      <c r="E41" s="716"/>
      <c r="F41" s="716"/>
      <c r="G41" s="716"/>
      <c r="H41" s="716"/>
      <c r="I41" s="716"/>
      <c r="J41" s="716"/>
      <c r="K41" s="716"/>
    </row>
    <row r="42" spans="1:12" ht="13.5" customHeight="1" thickBot="1" x14ac:dyDescent="0.35">
      <c r="A42" s="493" t="s">
        <v>367</v>
      </c>
      <c r="B42" s="2723" t="s">
        <v>1243</v>
      </c>
      <c r="C42" s="2723" t="s">
        <v>1123</v>
      </c>
      <c r="D42" s="2723" t="s">
        <v>1032</v>
      </c>
      <c r="E42" s="2723" t="s">
        <v>990</v>
      </c>
      <c r="F42" s="1515" t="s">
        <v>905</v>
      </c>
      <c r="G42" s="1515" t="s">
        <v>886</v>
      </c>
      <c r="H42" s="1515" t="s">
        <v>844</v>
      </c>
      <c r="I42" s="1515" t="s">
        <v>275</v>
      </c>
      <c r="J42" s="1515" t="s">
        <v>274</v>
      </c>
      <c r="K42" s="1515" t="s">
        <v>273</v>
      </c>
      <c r="L42" s="1616"/>
    </row>
    <row r="43" spans="1:12" ht="23.25" customHeight="1" x14ac:dyDescent="0.3">
      <c r="A43" s="492" t="s">
        <v>467</v>
      </c>
      <c r="B43" s="2725">
        <v>-0.2</v>
      </c>
      <c r="C43" s="2725">
        <v>-0.6</v>
      </c>
      <c r="D43" s="2725">
        <v>-0.24399999999999999</v>
      </c>
      <c r="E43" s="2725">
        <v>-0.75</v>
      </c>
      <c r="F43" s="2725">
        <v>-0.34799999999999998</v>
      </c>
      <c r="G43" s="2725">
        <v>-4.3999999999999997E-2</v>
      </c>
      <c r="H43" s="2725">
        <v>-0.14599999999999999</v>
      </c>
      <c r="I43" s="2725">
        <v>0.28999999999999998</v>
      </c>
      <c r="J43" s="2725">
        <v>0.26100000000000001</v>
      </c>
      <c r="K43" s="2725">
        <v>0.89300000000000002</v>
      </c>
      <c r="L43" s="715"/>
    </row>
    <row r="44" spans="1:12" ht="13.5" customHeight="1" x14ac:dyDescent="0.3">
      <c r="A44" s="492" t="s">
        <v>410</v>
      </c>
      <c r="B44" s="2725">
        <v>0.7</v>
      </c>
      <c r="C44" s="2725">
        <v>0</v>
      </c>
      <c r="D44" s="2725">
        <v>5.6000000000000001E-2</v>
      </c>
      <c r="E44" s="2725">
        <v>-0.63100000000000001</v>
      </c>
      <c r="F44" s="2725">
        <v>-1.25</v>
      </c>
      <c r="G44" s="2725">
        <v>-1.4159999999999999</v>
      </c>
      <c r="H44" s="2725">
        <v>-0.26700000000000002</v>
      </c>
      <c r="I44" s="2725">
        <v>0.28000000000000003</v>
      </c>
      <c r="J44" s="2725">
        <v>0.82200000000000006</v>
      </c>
      <c r="K44" s="2725">
        <v>0.38</v>
      </c>
      <c r="L44" s="715"/>
    </row>
    <row r="45" spans="1:12" ht="13.5" customHeight="1" x14ac:dyDescent="0.3">
      <c r="A45" s="492" t="s">
        <v>466</v>
      </c>
      <c r="B45" s="2725">
        <v>0.1</v>
      </c>
      <c r="C45" s="2725">
        <v>-1.2</v>
      </c>
      <c r="D45" s="2725">
        <v>-0.44700000000000001</v>
      </c>
      <c r="E45" s="2725">
        <v>-4.3339999999999996</v>
      </c>
      <c r="F45" s="2725">
        <v>-1.9610000000000001</v>
      </c>
      <c r="G45" s="2725">
        <v>0.52979999999999983</v>
      </c>
      <c r="H45" s="2725">
        <v>0.41380000000000006</v>
      </c>
      <c r="I45" s="2725">
        <v>0.94980000000000009</v>
      </c>
      <c r="J45" s="2725">
        <v>-0.22900000000000004</v>
      </c>
      <c r="K45" s="2725">
        <v>-1.4690000000000001</v>
      </c>
      <c r="L45" s="715"/>
    </row>
    <row r="46" spans="1:12" ht="13.5" customHeight="1" x14ac:dyDescent="0.3">
      <c r="A46" s="492" t="s">
        <v>411</v>
      </c>
      <c r="B46" s="2725">
        <v>0.4</v>
      </c>
      <c r="C46" s="2725">
        <v>-0.1</v>
      </c>
      <c r="D46" s="2725">
        <v>5.8999999999999997E-2</v>
      </c>
      <c r="E46" s="2725">
        <v>3.5999999999999997E-2</v>
      </c>
      <c r="F46" s="2725">
        <v>-3.4000000000000002E-2</v>
      </c>
      <c r="G46" s="2725">
        <v>-9.6000000000000002E-2</v>
      </c>
      <c r="H46" s="2725">
        <v>0.309</v>
      </c>
      <c r="I46" s="2725">
        <v>0.39500000000000002</v>
      </c>
      <c r="J46" s="2725">
        <v>0.39100000000000001</v>
      </c>
      <c r="K46" s="2725">
        <v>1.2999999999999999E-2</v>
      </c>
      <c r="L46" s="715"/>
    </row>
    <row r="47" spans="1:12" x14ac:dyDescent="0.3">
      <c r="A47" s="494" t="s">
        <v>360</v>
      </c>
      <c r="B47" s="2726">
        <v>0.99999999999999978</v>
      </c>
      <c r="C47" s="2726">
        <v>-1.9</v>
      </c>
      <c r="D47" s="2726">
        <v>-0.57599999999999996</v>
      </c>
      <c r="E47" s="2726">
        <v>-5.68</v>
      </c>
      <c r="F47" s="2726">
        <v>-3.5920000000000001</v>
      </c>
      <c r="G47" s="2726">
        <v>-1.0349999999999999</v>
      </c>
      <c r="H47" s="2726">
        <v>0.311</v>
      </c>
      <c r="I47" s="2726">
        <v>1.9259999999999999</v>
      </c>
      <c r="J47" s="2726">
        <v>1.276</v>
      </c>
      <c r="K47" s="2726">
        <v>-0.183</v>
      </c>
      <c r="L47" s="1618"/>
    </row>
    <row r="48" spans="1:12" ht="13.5" customHeight="1" x14ac:dyDescent="0.3">
      <c r="B48" s="492"/>
      <c r="I48" s="714"/>
      <c r="J48" s="714"/>
      <c r="K48" s="832"/>
    </row>
    <row r="49" spans="1:12" ht="13.5" customHeight="1" x14ac:dyDescent="0.3"/>
    <row r="50" spans="1:12" ht="13.5" customHeight="1" x14ac:dyDescent="0.3">
      <c r="A50" s="989" t="s">
        <v>465</v>
      </c>
      <c r="B50" s="709"/>
      <c r="C50" s="989"/>
      <c r="D50" s="989"/>
      <c r="E50" s="989"/>
      <c r="F50" s="713"/>
      <c r="G50" s="713"/>
      <c r="H50" s="713"/>
      <c r="I50" s="712"/>
      <c r="J50" s="712"/>
      <c r="K50" s="712"/>
    </row>
    <row r="51" spans="1:12" ht="13.5" customHeight="1" thickBot="1" x14ac:dyDescent="0.35">
      <c r="A51" s="493" t="s">
        <v>464</v>
      </c>
      <c r="B51" s="2723" t="s">
        <v>1404</v>
      </c>
      <c r="C51" s="2723" t="s">
        <v>1123</v>
      </c>
      <c r="D51" s="2723" t="s">
        <v>1032</v>
      </c>
      <c r="E51" s="1515" t="s">
        <v>990</v>
      </c>
      <c r="F51" s="1515" t="s">
        <v>905</v>
      </c>
      <c r="G51" s="1515" t="s">
        <v>886</v>
      </c>
      <c r="H51" s="1515" t="s">
        <v>844</v>
      </c>
      <c r="I51" s="2723" t="s">
        <v>275</v>
      </c>
      <c r="J51" s="2723" t="s">
        <v>274</v>
      </c>
      <c r="K51" s="2723" t="s">
        <v>273</v>
      </c>
      <c r="L51" s="1617"/>
    </row>
    <row r="52" spans="1:12" ht="13.5" customHeight="1" x14ac:dyDescent="0.3">
      <c r="A52" s="492" t="s">
        <v>462</v>
      </c>
      <c r="B52" s="2724">
        <v>43</v>
      </c>
      <c r="C52" s="2724">
        <v>40</v>
      </c>
      <c r="D52" s="2724">
        <v>42.675528154284763</v>
      </c>
      <c r="E52" s="2724">
        <v>42.325851369752293</v>
      </c>
      <c r="F52" s="2724">
        <v>41.064489223579727</v>
      </c>
      <c r="G52" s="2724">
        <v>41.475897389659423</v>
      </c>
      <c r="H52" s="2724">
        <v>41.3266521572234</v>
      </c>
      <c r="I52" s="2724">
        <v>40.354115534719355</v>
      </c>
      <c r="J52" s="2724">
        <v>38.432351014632943</v>
      </c>
      <c r="K52" s="2724">
        <v>40.200000368019815</v>
      </c>
      <c r="L52" s="710"/>
    </row>
    <row r="53" spans="1:12" ht="13.5" customHeight="1" x14ac:dyDescent="0.3">
      <c r="A53" s="492" t="s">
        <v>461</v>
      </c>
      <c r="B53" s="2724">
        <v>57</v>
      </c>
      <c r="C53" s="2724">
        <v>58</v>
      </c>
      <c r="D53" s="2724">
        <v>55.323466056451068</v>
      </c>
      <c r="E53" s="2724">
        <v>55.790264642842331</v>
      </c>
      <c r="F53" s="2724">
        <v>56.940737854358574</v>
      </c>
      <c r="G53" s="2724">
        <v>56.518174096205122</v>
      </c>
      <c r="H53" s="2724">
        <v>56.680322084469402</v>
      </c>
      <c r="I53" s="2724">
        <v>57.532317205698916</v>
      </c>
      <c r="J53" s="2724">
        <v>59.233625667607917</v>
      </c>
      <c r="K53" s="2724">
        <v>57.658584338180766</v>
      </c>
      <c r="L53" s="710"/>
    </row>
    <row r="54" spans="1:12" ht="13.5" customHeight="1" x14ac:dyDescent="0.3">
      <c r="A54" s="492" t="s">
        <v>3</v>
      </c>
      <c r="B54" s="2724">
        <v>0</v>
      </c>
      <c r="C54" s="2724">
        <v>2</v>
      </c>
      <c r="D54" s="2724">
        <v>2.0010057892641648</v>
      </c>
      <c r="E54" s="2724">
        <v>1.883883987405369</v>
      </c>
      <c r="F54" s="2724">
        <v>1.9947729220617008</v>
      </c>
      <c r="G54" s="2724">
        <v>2.0059285141354577</v>
      </c>
      <c r="H54" s="2724">
        <v>1.993025758307196</v>
      </c>
      <c r="I54" s="2724">
        <v>2.1135672595817239</v>
      </c>
      <c r="J54" s="2724">
        <v>2.3340233177591316</v>
      </c>
      <c r="K54" s="2724">
        <v>2.141415293799418</v>
      </c>
      <c r="L54" s="710"/>
    </row>
    <row r="55" spans="1:12" ht="13.5" customHeight="1" x14ac:dyDescent="0.3">
      <c r="B55" s="709"/>
      <c r="K55" s="709"/>
    </row>
    <row r="56" spans="1:12" ht="13.5" customHeight="1" x14ac:dyDescent="0.3">
      <c r="A56" s="492" t="s">
        <v>1405</v>
      </c>
      <c r="K56" s="709"/>
    </row>
    <row r="57" spans="1:12" ht="13.5" customHeight="1" x14ac:dyDescent="0.3"/>
    <row r="58" spans="1:12" ht="13.5" customHeight="1" x14ac:dyDescent="0.3"/>
    <row r="59" spans="1:12" ht="13.5" customHeight="1" x14ac:dyDescent="0.3"/>
    <row r="60" spans="1:12" ht="13.5" customHeight="1" x14ac:dyDescent="0.3"/>
    <row r="61" spans="1:12" ht="13.5" customHeight="1" x14ac:dyDescent="0.3"/>
    <row r="62" spans="1:12" ht="13.5" customHeight="1" x14ac:dyDescent="0.3"/>
  </sheetData>
  <printOptions horizontalCentered="1"/>
  <pageMargins left="0.7" right="0.7" top="0.75" bottom="0.75" header="0.3" footer="0.3"/>
  <pageSetup paperSize="9" scale="80" orientation="portrait" r:id="rId1"/>
  <headerFooter>
    <oddFooter>&amp;C&amp;"Calibri"&amp;11&amp;K000000&amp;"Arial,Normal"&amp;7&amp;K000000Fact book - Q1 2019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theme="5"/>
  </sheetPr>
  <dimension ref="F3"/>
  <sheetViews>
    <sheetView view="pageBreakPreview" zoomScaleNormal="100" zoomScaleSheetLayoutView="100" zoomScalePageLayoutView="80" workbookViewId="0">
      <selection activeCell="Q44" sqref="Q44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50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BFF82-23C4-4E17-9D99-AAB070758DCE}">
  <sheetPr>
    <tabColor theme="0" tint="-0.34998626667073579"/>
  </sheetPr>
  <dimension ref="A1:H79"/>
  <sheetViews>
    <sheetView view="pageBreakPreview" topLeftCell="A46" zoomScale="90" zoomScaleNormal="85" zoomScaleSheetLayoutView="90" zoomScalePageLayoutView="90" workbookViewId="0">
      <selection activeCell="I25" sqref="I25"/>
    </sheetView>
  </sheetViews>
  <sheetFormatPr defaultColWidth="9.109375" defaultRowHeight="10.199999999999999" x14ac:dyDescent="0.2"/>
  <cols>
    <col min="1" max="1" width="28.109375" style="2286" customWidth="1"/>
    <col min="2" max="2" width="9.88671875" style="2287" customWidth="1"/>
    <col min="3" max="6" width="8.44140625" style="2286" customWidth="1"/>
    <col min="7" max="7" width="6.6640625" style="2286" customWidth="1"/>
    <col min="8" max="8" width="7.109375" style="2286" customWidth="1"/>
    <col min="9" max="16384" width="9.109375" style="2286"/>
  </cols>
  <sheetData>
    <row r="1" spans="1:8" ht="13.5" customHeight="1" x14ac:dyDescent="0.2">
      <c r="A1" s="2305"/>
      <c r="B1" s="2289"/>
      <c r="C1" s="2305"/>
      <c r="D1" s="2305"/>
      <c r="E1" s="2305"/>
      <c r="F1" s="2305"/>
      <c r="G1" s="2288"/>
      <c r="H1" s="2288"/>
    </row>
    <row r="2" spans="1:8" ht="13.5" customHeight="1" thickBot="1" x14ac:dyDescent="0.3">
      <c r="A2" s="1535" t="s">
        <v>1000</v>
      </c>
      <c r="B2" s="1828"/>
      <c r="C2" s="1535"/>
      <c r="D2" s="1535"/>
      <c r="E2" s="1535"/>
      <c r="F2" s="1534"/>
      <c r="G2" s="2304"/>
      <c r="H2" s="1829"/>
    </row>
    <row r="3" spans="1:8" ht="13.5" customHeight="1" x14ac:dyDescent="0.25">
      <c r="A3" s="2303"/>
      <c r="B3" s="2292"/>
      <c r="C3" s="2303"/>
      <c r="D3" s="2303"/>
      <c r="E3" s="2303"/>
      <c r="F3" s="2303"/>
      <c r="G3" s="1827" t="s">
        <v>369</v>
      </c>
      <c r="H3" s="1826"/>
    </row>
    <row r="4" spans="1:8" ht="27.75" customHeight="1" thickBot="1" x14ac:dyDescent="0.25">
      <c r="A4" s="1533" t="s">
        <v>176</v>
      </c>
      <c r="B4" s="2749" t="s">
        <v>1255</v>
      </c>
      <c r="C4" s="2749" t="s">
        <v>1127</v>
      </c>
      <c r="D4" s="2749" t="s">
        <v>1043</v>
      </c>
      <c r="E4" s="2749" t="s">
        <v>993</v>
      </c>
      <c r="F4" s="2749" t="s">
        <v>911</v>
      </c>
      <c r="G4" s="1825" t="s">
        <v>1267</v>
      </c>
      <c r="H4" s="1824" t="s">
        <v>1266</v>
      </c>
    </row>
    <row r="5" spans="1:8" ht="13.5" customHeight="1" x14ac:dyDescent="0.2">
      <c r="A5" s="2300" t="s">
        <v>303</v>
      </c>
      <c r="B5" s="2750">
        <v>-21</v>
      </c>
      <c r="C5" s="2754">
        <v>15</v>
      </c>
      <c r="D5" s="2754">
        <v>35</v>
      </c>
      <c r="E5" s="2752">
        <v>5</v>
      </c>
      <c r="F5" s="2752">
        <v>5</v>
      </c>
      <c r="G5" s="2302"/>
      <c r="H5" s="2301"/>
    </row>
    <row r="6" spans="1:8" ht="13.5" customHeight="1" x14ac:dyDescent="0.2">
      <c r="A6" s="2300" t="s">
        <v>163</v>
      </c>
      <c r="B6" s="2750">
        <v>11</v>
      </c>
      <c r="C6" s="2754">
        <v>-8</v>
      </c>
      <c r="D6" s="2754">
        <v>-9</v>
      </c>
      <c r="E6" s="2752">
        <v>-6</v>
      </c>
      <c r="F6" s="2752">
        <v>-3</v>
      </c>
      <c r="G6" s="2297"/>
      <c r="H6" s="2296"/>
    </row>
    <row r="7" spans="1:8" ht="13.5" customHeight="1" x14ac:dyDescent="0.2">
      <c r="A7" s="2300" t="s">
        <v>300</v>
      </c>
      <c r="B7" s="2750">
        <v>47</v>
      </c>
      <c r="C7" s="2754">
        <v>13</v>
      </c>
      <c r="D7" s="2754">
        <v>-12</v>
      </c>
      <c r="E7" s="2752">
        <v>42</v>
      </c>
      <c r="F7" s="2752">
        <v>7</v>
      </c>
      <c r="G7" s="2297"/>
      <c r="H7" s="2296"/>
    </row>
    <row r="8" spans="1:8" ht="13.5" customHeight="1" x14ac:dyDescent="0.2">
      <c r="A8" s="2300" t="s">
        <v>359</v>
      </c>
      <c r="B8" s="2750">
        <v>43</v>
      </c>
      <c r="C8" s="2754">
        <v>55</v>
      </c>
      <c r="D8" s="2754">
        <v>52</v>
      </c>
      <c r="E8" s="2752">
        <v>389</v>
      </c>
      <c r="F8" s="2752">
        <v>31</v>
      </c>
      <c r="G8" s="2297"/>
      <c r="H8" s="2296"/>
    </row>
    <row r="9" spans="1:8" ht="13.5" customHeight="1" x14ac:dyDescent="0.2">
      <c r="A9" s="1907" t="s">
        <v>297</v>
      </c>
      <c r="B9" s="2751">
        <v>80</v>
      </c>
      <c r="C9" s="2755">
        <v>75</v>
      </c>
      <c r="D9" s="2755">
        <v>66</v>
      </c>
      <c r="E9" s="2756">
        <v>430</v>
      </c>
      <c r="F9" s="2756">
        <v>40</v>
      </c>
      <c r="G9" s="1823"/>
      <c r="H9" s="1822"/>
    </row>
    <row r="10" spans="1:8" ht="13.5" customHeight="1" x14ac:dyDescent="0.2">
      <c r="A10" s="1907" t="s">
        <v>288</v>
      </c>
      <c r="B10" s="2751">
        <v>-152</v>
      </c>
      <c r="C10" s="2755">
        <v>-215</v>
      </c>
      <c r="D10" s="2755">
        <v>-18</v>
      </c>
      <c r="E10" s="2756">
        <v>-33</v>
      </c>
      <c r="F10" s="2756">
        <v>-28</v>
      </c>
      <c r="G10" s="1823"/>
      <c r="H10" s="1822"/>
    </row>
    <row r="11" spans="1:8" ht="13.5" customHeight="1" x14ac:dyDescent="0.2">
      <c r="A11" s="1907" t="s">
        <v>287</v>
      </c>
      <c r="B11" s="2751">
        <v>-72</v>
      </c>
      <c r="C11" s="2755">
        <v>-140</v>
      </c>
      <c r="D11" s="2755">
        <v>48</v>
      </c>
      <c r="E11" s="2756">
        <v>397</v>
      </c>
      <c r="F11" s="2756">
        <v>12</v>
      </c>
      <c r="G11" s="1823"/>
      <c r="H11" s="1822"/>
    </row>
    <row r="12" spans="1:8" ht="13.5" customHeight="1" x14ac:dyDescent="0.2">
      <c r="A12" s="2300" t="s">
        <v>111</v>
      </c>
      <c r="B12" s="2750">
        <v>-1</v>
      </c>
      <c r="C12" s="2754">
        <v>13</v>
      </c>
      <c r="D12" s="2754">
        <v>8</v>
      </c>
      <c r="E12" s="2752">
        <v>9</v>
      </c>
      <c r="F12" s="2752">
        <v>-4</v>
      </c>
      <c r="G12" s="2297"/>
      <c r="H12" s="2296"/>
    </row>
    <row r="13" spans="1:8" ht="13.5" customHeight="1" x14ac:dyDescent="0.2">
      <c r="A13" s="1907" t="s">
        <v>108</v>
      </c>
      <c r="B13" s="2751">
        <v>-73</v>
      </c>
      <c r="C13" s="2755">
        <v>-127</v>
      </c>
      <c r="D13" s="2755">
        <v>56</v>
      </c>
      <c r="E13" s="2756">
        <v>406</v>
      </c>
      <c r="F13" s="2756">
        <v>8</v>
      </c>
      <c r="G13" s="1823"/>
      <c r="H13" s="1822"/>
    </row>
    <row r="14" spans="1:8" ht="13.5" customHeight="1" x14ac:dyDescent="0.2">
      <c r="A14" s="2288"/>
      <c r="B14" s="2750"/>
      <c r="C14" s="2754"/>
      <c r="D14" s="2754"/>
      <c r="E14" s="2754"/>
      <c r="F14" s="2754"/>
      <c r="G14" s="2299"/>
      <c r="H14" s="2298"/>
    </row>
    <row r="15" spans="1:8" ht="13.5" customHeight="1" x14ac:dyDescent="0.2">
      <c r="A15" s="2295" t="s">
        <v>102</v>
      </c>
      <c r="B15" s="2752">
        <v>2716</v>
      </c>
      <c r="C15" s="2752">
        <v>2237</v>
      </c>
      <c r="D15" s="2752">
        <v>2560</v>
      </c>
      <c r="E15" s="2753">
        <v>2385</v>
      </c>
      <c r="F15" s="2752">
        <v>2395</v>
      </c>
      <c r="G15" s="2297">
        <v>0.21412606168976309</v>
      </c>
      <c r="H15" s="2296">
        <v>0.13402922755741128</v>
      </c>
    </row>
    <row r="16" spans="1:8" ht="13.5" customHeight="1" x14ac:dyDescent="0.2">
      <c r="A16" s="2295" t="s">
        <v>371</v>
      </c>
      <c r="B16" s="2752">
        <v>17911</v>
      </c>
      <c r="C16" s="2752">
        <v>16264</v>
      </c>
      <c r="D16" s="2752">
        <v>17559</v>
      </c>
      <c r="E16" s="2752">
        <v>17512</v>
      </c>
      <c r="F16" s="2752">
        <v>18668.204654283007</v>
      </c>
      <c r="G16" s="2297">
        <v>0.10126660108214461</v>
      </c>
      <c r="H16" s="2296">
        <v>-4.0561193125193365E-2</v>
      </c>
    </row>
    <row r="17" spans="1:8" s="2288" customFormat="1" ht="13.5" customHeight="1" thickBot="1" x14ac:dyDescent="0.25">
      <c r="A17" s="2295" t="s">
        <v>98</v>
      </c>
      <c r="B17" s="2752">
        <v>9358</v>
      </c>
      <c r="C17" s="2752">
        <v>9363</v>
      </c>
      <c r="D17" s="2752">
        <v>9215</v>
      </c>
      <c r="E17" s="2752">
        <v>9272</v>
      </c>
      <c r="F17" s="2752">
        <v>9202</v>
      </c>
      <c r="G17" s="2294">
        <v>-5.3401687493324793E-4</v>
      </c>
      <c r="H17" s="2293">
        <v>1.6952836339926104E-2</v>
      </c>
    </row>
    <row r="18" spans="1:8" s="2288" customFormat="1" ht="13.5" customHeight="1" x14ac:dyDescent="0.2">
      <c r="A18" s="2290"/>
      <c r="B18" s="2292"/>
      <c r="C18" s="2290"/>
      <c r="D18" s="2290"/>
      <c r="E18" s="2290"/>
      <c r="F18" s="2290"/>
      <c r="G18" s="2291"/>
      <c r="H18" s="2291"/>
    </row>
    <row r="19" spans="1:8" s="2288" customFormat="1" ht="13.5" customHeight="1" x14ac:dyDescent="0.2">
      <c r="B19" s="2289"/>
      <c r="C19" s="2290"/>
      <c r="D19" s="2290"/>
      <c r="E19" s="2290"/>
      <c r="F19" s="2290"/>
      <c r="G19" s="2291"/>
      <c r="H19" s="2291"/>
    </row>
    <row r="20" spans="1:8" s="2288" customFormat="1" x14ac:dyDescent="0.2">
      <c r="B20" s="2289"/>
      <c r="C20" s="2290"/>
      <c r="D20" s="2290"/>
      <c r="E20" s="2290"/>
      <c r="F20" s="2290"/>
      <c r="G20" s="2291"/>
      <c r="H20" s="2291"/>
    </row>
    <row r="21" spans="1:8" s="2288" customFormat="1" x14ac:dyDescent="0.2">
      <c r="B21" s="2289"/>
      <c r="G21" s="2291"/>
      <c r="H21" s="2291"/>
    </row>
    <row r="22" spans="1:8" s="2288" customFormat="1" x14ac:dyDescent="0.2">
      <c r="B22" s="2289"/>
      <c r="G22" s="2291"/>
      <c r="H22" s="2291"/>
    </row>
    <row r="23" spans="1:8" s="2288" customFormat="1" x14ac:dyDescent="0.2">
      <c r="B23" s="2289"/>
      <c r="G23" s="2291"/>
      <c r="H23" s="2291"/>
    </row>
    <row r="24" spans="1:8" s="2288" customFormat="1" x14ac:dyDescent="0.2">
      <c r="B24" s="2289"/>
      <c r="H24" s="2290"/>
    </row>
    <row r="25" spans="1:8" s="2288" customFormat="1" x14ac:dyDescent="0.2">
      <c r="B25" s="2289"/>
    </row>
    <row r="26" spans="1:8" s="2288" customFormat="1" x14ac:dyDescent="0.2">
      <c r="B26" s="2289"/>
    </row>
    <row r="27" spans="1:8" s="2288" customFormat="1" x14ac:dyDescent="0.2">
      <c r="B27" s="2289"/>
    </row>
    <row r="28" spans="1:8" s="2288" customFormat="1" x14ac:dyDescent="0.2">
      <c r="B28" s="2289"/>
    </row>
    <row r="29" spans="1:8" s="2288" customFormat="1" x14ac:dyDescent="0.2">
      <c r="B29" s="2289"/>
    </row>
    <row r="30" spans="1:8" s="2288" customFormat="1" x14ac:dyDescent="0.2">
      <c r="B30" s="2289"/>
    </row>
    <row r="31" spans="1:8" s="2288" customFormat="1" x14ac:dyDescent="0.2">
      <c r="B31" s="2289"/>
    </row>
    <row r="32" spans="1:8" s="2288" customFormat="1" x14ac:dyDescent="0.2">
      <c r="B32" s="2289"/>
    </row>
    <row r="33" spans="2:7" s="2288" customFormat="1" x14ac:dyDescent="0.2">
      <c r="B33" s="2289"/>
    </row>
    <row r="34" spans="2:7" s="2288" customFormat="1" x14ac:dyDescent="0.2">
      <c r="B34" s="2289"/>
      <c r="G34" s="2290"/>
    </row>
    <row r="35" spans="2:7" s="2288" customFormat="1" x14ac:dyDescent="0.2">
      <c r="B35" s="2289"/>
      <c r="G35" s="2290"/>
    </row>
    <row r="36" spans="2:7" s="2288" customFormat="1" x14ac:dyDescent="0.2">
      <c r="B36" s="2289"/>
    </row>
    <row r="37" spans="2:7" s="2288" customFormat="1" x14ac:dyDescent="0.2">
      <c r="B37" s="2289"/>
    </row>
    <row r="38" spans="2:7" s="2288" customFormat="1" x14ac:dyDescent="0.2">
      <c r="B38" s="2289"/>
    </row>
    <row r="39" spans="2:7" s="2288" customFormat="1" x14ac:dyDescent="0.2">
      <c r="B39" s="2289"/>
    </row>
    <row r="40" spans="2:7" s="2288" customFormat="1" x14ac:dyDescent="0.2">
      <c r="B40" s="2289"/>
    </row>
    <row r="41" spans="2:7" s="2288" customFormat="1" x14ac:dyDescent="0.2">
      <c r="B41" s="2289"/>
    </row>
    <row r="42" spans="2:7" s="2288" customFormat="1" x14ac:dyDescent="0.2">
      <c r="B42" s="2289"/>
    </row>
    <row r="43" spans="2:7" s="2288" customFormat="1" x14ac:dyDescent="0.2">
      <c r="B43" s="2289"/>
    </row>
    <row r="44" spans="2:7" s="2288" customFormat="1" x14ac:dyDescent="0.2">
      <c r="B44" s="2289"/>
    </row>
    <row r="45" spans="2:7" s="2288" customFormat="1" x14ac:dyDescent="0.2">
      <c r="B45" s="2289"/>
    </row>
    <row r="46" spans="2:7" s="2288" customFormat="1" x14ac:dyDescent="0.2">
      <c r="B46" s="2289"/>
    </row>
    <row r="47" spans="2:7" s="2288" customFormat="1" x14ac:dyDescent="0.2">
      <c r="B47" s="2289"/>
    </row>
    <row r="48" spans="2:7" s="2288" customFormat="1" x14ac:dyDescent="0.2">
      <c r="B48" s="2289"/>
    </row>
    <row r="49" spans="2:2" s="2288" customFormat="1" x14ac:dyDescent="0.2">
      <c r="B49" s="2289"/>
    </row>
    <row r="50" spans="2:2" s="2288" customFormat="1" x14ac:dyDescent="0.2">
      <c r="B50" s="2289"/>
    </row>
    <row r="51" spans="2:2" s="2288" customFormat="1" x14ac:dyDescent="0.2">
      <c r="B51" s="2289"/>
    </row>
    <row r="52" spans="2:2" s="2288" customFormat="1" x14ac:dyDescent="0.2">
      <c r="B52" s="2289"/>
    </row>
    <row r="53" spans="2:2" s="2288" customFormat="1" x14ac:dyDescent="0.2">
      <c r="B53" s="2289"/>
    </row>
    <row r="54" spans="2:2" s="2288" customFormat="1" x14ac:dyDescent="0.2">
      <c r="B54" s="2289"/>
    </row>
    <row r="55" spans="2:2" s="2288" customFormat="1" x14ac:dyDescent="0.2">
      <c r="B55" s="2289"/>
    </row>
    <row r="56" spans="2:2" s="2288" customFormat="1" x14ac:dyDescent="0.2">
      <c r="B56" s="2289"/>
    </row>
    <row r="57" spans="2:2" s="2288" customFormat="1" x14ac:dyDescent="0.2">
      <c r="B57" s="2289"/>
    </row>
    <row r="58" spans="2:2" s="2288" customFormat="1" x14ac:dyDescent="0.2">
      <c r="B58" s="2289"/>
    </row>
    <row r="59" spans="2:2" s="2288" customFormat="1" x14ac:dyDescent="0.2">
      <c r="B59" s="2289"/>
    </row>
    <row r="60" spans="2:2" s="2288" customFormat="1" x14ac:dyDescent="0.2">
      <c r="B60" s="2289"/>
    </row>
    <row r="61" spans="2:2" s="2288" customFormat="1" x14ac:dyDescent="0.2">
      <c r="B61" s="2289"/>
    </row>
    <row r="62" spans="2:2" s="2288" customFormat="1" x14ac:dyDescent="0.2">
      <c r="B62" s="2289"/>
    </row>
    <row r="63" spans="2:2" s="2288" customFormat="1" x14ac:dyDescent="0.2">
      <c r="B63" s="2289"/>
    </row>
    <row r="64" spans="2:2" s="2288" customFormat="1" x14ac:dyDescent="0.2">
      <c r="B64" s="2289"/>
    </row>
    <row r="65" spans="2:2" s="2288" customFormat="1" x14ac:dyDescent="0.2">
      <c r="B65" s="2289"/>
    </row>
    <row r="66" spans="2:2" s="2288" customFormat="1" x14ac:dyDescent="0.2">
      <c r="B66" s="2289"/>
    </row>
    <row r="67" spans="2:2" s="2288" customFormat="1" x14ac:dyDescent="0.2">
      <c r="B67" s="2289"/>
    </row>
    <row r="68" spans="2:2" s="2288" customFormat="1" x14ac:dyDescent="0.2">
      <c r="B68" s="2289"/>
    </row>
    <row r="69" spans="2:2" s="2288" customFormat="1" x14ac:dyDescent="0.2">
      <c r="B69" s="2289"/>
    </row>
    <row r="70" spans="2:2" s="2288" customFormat="1" x14ac:dyDescent="0.2">
      <c r="B70" s="2289"/>
    </row>
    <row r="71" spans="2:2" s="2288" customFormat="1" x14ac:dyDescent="0.2">
      <c r="B71" s="2289"/>
    </row>
    <row r="72" spans="2:2" s="2288" customFormat="1" x14ac:dyDescent="0.2">
      <c r="B72" s="2289"/>
    </row>
    <row r="73" spans="2:2" s="2288" customFormat="1" x14ac:dyDescent="0.2">
      <c r="B73" s="2289"/>
    </row>
    <row r="74" spans="2:2" s="2288" customFormat="1" x14ac:dyDescent="0.2">
      <c r="B74" s="2289"/>
    </row>
    <row r="75" spans="2:2" s="2288" customFormat="1" x14ac:dyDescent="0.2">
      <c r="B75" s="2289"/>
    </row>
    <row r="76" spans="2:2" s="2288" customFormat="1" x14ac:dyDescent="0.2">
      <c r="B76" s="2289"/>
    </row>
    <row r="77" spans="2:2" s="2288" customFormat="1" x14ac:dyDescent="0.2">
      <c r="B77" s="2289"/>
    </row>
    <row r="78" spans="2:2" s="2288" customFormat="1" x14ac:dyDescent="0.2">
      <c r="B78" s="2289"/>
    </row>
    <row r="79" spans="2:2" s="2288" customFormat="1" x14ac:dyDescent="0.2">
      <c r="B79" s="2289"/>
    </row>
  </sheetData>
  <printOptions horizontalCentered="1"/>
  <pageMargins left="0.7" right="0.7" top="0.75" bottom="0.75" header="0.3" footer="0.3"/>
  <pageSetup paperSize="9" scale="8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5"/>
  </sheetPr>
  <dimension ref="F3"/>
  <sheetViews>
    <sheetView view="pageBreakPreview" zoomScaleNormal="100" zoomScaleSheetLayoutView="100" zoomScalePageLayoutView="80" workbookViewId="0">
      <selection activeCell="O10" sqref="O10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50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colBreaks count="1" manualBreakCount="1">
    <brk id="14" max="62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/>
  </sheetPr>
  <dimension ref="F3"/>
  <sheetViews>
    <sheetView view="pageLayout" topLeftCell="L7" zoomScale="90" zoomScaleNormal="100" zoomScaleSheetLayoutView="70" zoomScalePageLayoutView="90" workbookViewId="0">
      <selection activeCell="N22" sqref="N22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>
    <row r="3" spans="6:6" ht="35.4" x14ac:dyDescent="0.6">
      <c r="F3" s="50" t="s">
        <v>85</v>
      </c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B4013-6CE4-41F9-A570-2E72CFCE76ED}">
  <dimension ref="A1:K42"/>
  <sheetViews>
    <sheetView view="pageBreakPreview" topLeftCell="A3" zoomScale="85" zoomScaleNormal="100" zoomScaleSheetLayoutView="85" workbookViewId="0">
      <selection activeCell="I19" sqref="I19"/>
    </sheetView>
  </sheetViews>
  <sheetFormatPr defaultRowHeight="14.4" x14ac:dyDescent="0.3"/>
  <cols>
    <col min="1" max="1" width="8.109375" customWidth="1"/>
    <col min="2" max="10" width="10.5546875" customWidth="1"/>
    <col min="11" max="11" width="19.44140625" bestFit="1" customWidth="1"/>
  </cols>
  <sheetData>
    <row r="1" spans="1:11" ht="14.25" customHeight="1" x14ac:dyDescent="0.3">
      <c r="A1" s="518" t="s">
        <v>1051</v>
      </c>
      <c r="B1" s="2395"/>
      <c r="C1" s="2395"/>
      <c r="D1" s="2395"/>
      <c r="E1" s="2395"/>
      <c r="F1" s="2395"/>
      <c r="G1" s="1398"/>
      <c r="H1" s="2395"/>
      <c r="J1" s="995"/>
    </row>
    <row r="2" spans="1:11" ht="14.25" customHeight="1" x14ac:dyDescent="0.3">
      <c r="A2" s="2876" t="s">
        <v>1050</v>
      </c>
      <c r="B2" s="2877"/>
      <c r="C2" s="2877"/>
      <c r="D2" s="2877"/>
      <c r="E2" s="2877"/>
      <c r="F2" s="2878"/>
      <c r="G2" s="2879" t="s">
        <v>1049</v>
      </c>
      <c r="H2" s="2880"/>
      <c r="I2" s="2881"/>
      <c r="J2" s="1397"/>
    </row>
    <row r="3" spans="1:11" s="2256" customFormat="1" ht="22.8" x14ac:dyDescent="0.3">
      <c r="A3" s="1528" t="s">
        <v>367</v>
      </c>
      <c r="B3" s="2399" t="s">
        <v>527</v>
      </c>
      <c r="C3" s="2399" t="s">
        <v>526</v>
      </c>
      <c r="D3" s="2399" t="s">
        <v>525</v>
      </c>
      <c r="E3" s="2399" t="s">
        <v>524</v>
      </c>
      <c r="F3" s="1527" t="s">
        <v>523</v>
      </c>
      <c r="G3" s="2398" t="s">
        <v>952</v>
      </c>
      <c r="H3" s="2398" t="s">
        <v>524</v>
      </c>
      <c r="I3" s="2398" t="s">
        <v>526</v>
      </c>
      <c r="J3" s="1634" t="s">
        <v>951</v>
      </c>
    </row>
    <row r="4" spans="1:11" ht="13.5" customHeight="1" x14ac:dyDescent="0.3">
      <c r="A4" s="1632" t="s">
        <v>492</v>
      </c>
      <c r="B4" s="1631">
        <v>160.8277618610926</v>
      </c>
      <c r="C4" s="1631">
        <v>122.98430901904011</v>
      </c>
      <c r="D4" s="1631">
        <v>29.91443418416641</v>
      </c>
      <c r="E4" s="1631">
        <v>22.378132000000001</v>
      </c>
      <c r="F4" s="1630">
        <v>4.6633689462058099</v>
      </c>
      <c r="G4" s="1395">
        <v>18.475141183257353</v>
      </c>
      <c r="H4" s="510">
        <v>22.378132000000001</v>
      </c>
      <c r="I4" s="1395">
        <v>27.669968023494942</v>
      </c>
      <c r="J4" s="1628">
        <v>340.76800601050491</v>
      </c>
    </row>
    <row r="5" spans="1:11" ht="13.5" customHeight="1" x14ac:dyDescent="0.3">
      <c r="A5" s="1632" t="s">
        <v>493</v>
      </c>
      <c r="B5" s="1631">
        <v>163.23129678221503</v>
      </c>
      <c r="C5" s="1631">
        <v>125.24847772693984</v>
      </c>
      <c r="D5" s="1631">
        <v>29.577674897748835</v>
      </c>
      <c r="E5" s="1631">
        <v>27.392963000000002</v>
      </c>
      <c r="F5" s="1630">
        <v>4.8560721863327165</v>
      </c>
      <c r="G5" s="1395">
        <v>18.87211357540988</v>
      </c>
      <c r="H5" s="510">
        <v>27.392963000000002</v>
      </c>
      <c r="I5" s="1395">
        <v>28.012800877525766</v>
      </c>
      <c r="J5" s="1628">
        <v>350.30648459323646</v>
      </c>
    </row>
    <row r="6" spans="1:11" ht="13.5" customHeight="1" x14ac:dyDescent="0.3">
      <c r="A6" s="1632" t="s">
        <v>494</v>
      </c>
      <c r="B6" s="1631">
        <v>161.69990097086827</v>
      </c>
      <c r="C6" s="1631">
        <v>128.68626234642511</v>
      </c>
      <c r="D6" s="1631">
        <v>29.458624442830896</v>
      </c>
      <c r="E6" s="1631">
        <v>28.644242999999999</v>
      </c>
      <c r="F6" s="1630">
        <v>4.6589802195096697</v>
      </c>
      <c r="G6" s="1395">
        <v>18.727277392008286</v>
      </c>
      <c r="H6" s="510">
        <v>28.644242999999999</v>
      </c>
      <c r="I6" s="1395">
        <v>28.594334204278724</v>
      </c>
      <c r="J6" s="1628">
        <v>353.14801097963397</v>
      </c>
    </row>
    <row r="7" spans="1:11" ht="13.5" customHeight="1" x14ac:dyDescent="0.3">
      <c r="A7" s="1632" t="s">
        <v>495</v>
      </c>
      <c r="B7" s="1631">
        <v>156.6537698477475</v>
      </c>
      <c r="C7" s="1631">
        <v>129.49763772222454</v>
      </c>
      <c r="D7" s="1631">
        <v>29.333187588430388</v>
      </c>
      <c r="E7" s="1631">
        <v>26.120191234181998</v>
      </c>
      <c r="F7" s="1630">
        <v>4.6460146762524905</v>
      </c>
      <c r="G7" s="1395">
        <v>19.142959131120691</v>
      </c>
      <c r="H7" s="510">
        <v>26.120191234181998</v>
      </c>
      <c r="I7" s="1395">
        <v>28.979556901755792</v>
      </c>
      <c r="J7" s="1628">
        <v>346.25080106883695</v>
      </c>
    </row>
    <row r="8" spans="1:11" ht="13.5" customHeight="1" x14ac:dyDescent="0.3">
      <c r="A8" s="1632" t="s">
        <v>496</v>
      </c>
      <c r="B8" s="1631">
        <v>156.2834633369655</v>
      </c>
      <c r="C8" s="1631">
        <v>130.10628407790463</v>
      </c>
      <c r="D8" s="1631">
        <v>29.163547548182979</v>
      </c>
      <c r="E8" s="1631">
        <v>34.408369</v>
      </c>
      <c r="F8" s="1630">
        <v>5.2285524686082461</v>
      </c>
      <c r="G8" s="1395">
        <v>19.424848460958998</v>
      </c>
      <c r="H8" s="1633">
        <v>34.408369</v>
      </c>
      <c r="I8" s="1395">
        <v>28.965377381254811</v>
      </c>
      <c r="J8" s="1628">
        <v>355.19021643166138</v>
      </c>
      <c r="K8" s="994"/>
    </row>
    <row r="9" spans="1:11" ht="13.5" customHeight="1" x14ac:dyDescent="0.3">
      <c r="A9" s="1632" t="s">
        <v>522</v>
      </c>
      <c r="B9" s="1631">
        <v>148.51430618343645</v>
      </c>
      <c r="C9" s="1631">
        <v>123.72123018196838</v>
      </c>
      <c r="D9" s="1631">
        <v>28.438548370072898</v>
      </c>
      <c r="E9" s="1631">
        <v>35.276477103234292</v>
      </c>
      <c r="F9" s="1630">
        <v>4.4032512500009391</v>
      </c>
      <c r="G9" s="1395">
        <v>19.569254938596007</v>
      </c>
      <c r="H9" s="510">
        <v>35.276477103234292</v>
      </c>
      <c r="I9" s="1395">
        <v>28.799081278355771</v>
      </c>
      <c r="J9" s="1628">
        <v>340.35381308871297</v>
      </c>
      <c r="K9" s="994"/>
    </row>
    <row r="10" spans="1:11" ht="13.5" customHeight="1" x14ac:dyDescent="0.3">
      <c r="A10" s="1632" t="s">
        <v>498</v>
      </c>
      <c r="B10" s="1631">
        <v>146.94835276476152</v>
      </c>
      <c r="C10" s="1631">
        <v>125.25674454968396</v>
      </c>
      <c r="D10" s="1631">
        <v>28.865797581079057</v>
      </c>
      <c r="E10" s="1631">
        <v>36.870469811562451</v>
      </c>
      <c r="F10" s="1630">
        <v>5.3070232710134295</v>
      </c>
      <c r="G10" s="1395">
        <v>19.682158389771732</v>
      </c>
      <c r="H10" s="510">
        <v>36.870469811562451</v>
      </c>
      <c r="I10" s="1395">
        <v>28.780704092786273</v>
      </c>
      <c r="J10" s="1628">
        <v>343.24838797810037</v>
      </c>
    </row>
    <row r="11" spans="1:11" ht="13.5" customHeight="1" x14ac:dyDescent="0.3">
      <c r="A11" s="1632" t="s">
        <v>499</v>
      </c>
      <c r="B11" s="1631">
        <v>143.91675807308684</v>
      </c>
      <c r="C11" s="1631">
        <v>125.02745958712059</v>
      </c>
      <c r="D11" s="1631">
        <v>27.984664025552863</v>
      </c>
      <c r="E11" s="1631">
        <v>39.713667999999998</v>
      </c>
      <c r="F11" s="1630">
        <v>5.8087598866655625</v>
      </c>
      <c r="G11" s="1395">
        <v>19.998694085314316</v>
      </c>
      <c r="H11" s="510">
        <v>39.713667999999998</v>
      </c>
      <c r="I11" s="1395">
        <v>28.850997793224568</v>
      </c>
      <c r="J11" s="1628">
        <v>342.45130957242583</v>
      </c>
      <c r="K11" s="994"/>
    </row>
    <row r="12" spans="1:11" ht="13.5" customHeight="1" x14ac:dyDescent="0.3">
      <c r="A12" s="1632" t="s">
        <v>390</v>
      </c>
      <c r="B12" s="1631">
        <v>145.8449991209188</v>
      </c>
      <c r="C12" s="1631">
        <v>126.24797089955871</v>
      </c>
      <c r="D12" s="1631">
        <v>27.723349685720713</v>
      </c>
      <c r="E12" s="1631">
        <v>40.809472</v>
      </c>
      <c r="F12" s="1630">
        <v>5.7585031195677034</v>
      </c>
      <c r="G12" s="1395">
        <v>20.750818097479975</v>
      </c>
      <c r="H12" s="510">
        <v>40.809472</v>
      </c>
      <c r="I12" s="1395">
        <v>29.220314696017894</v>
      </c>
      <c r="J12" s="1628">
        <v>346.38429482576595</v>
      </c>
      <c r="K12" s="994"/>
    </row>
    <row r="13" spans="1:11" ht="13.5" customHeight="1" x14ac:dyDescent="0.3">
      <c r="A13" s="1632" t="s">
        <v>500</v>
      </c>
      <c r="B13" s="1631">
        <v>144.47634833432065</v>
      </c>
      <c r="C13" s="1631">
        <v>126.55514614383659</v>
      </c>
      <c r="D13" s="1631">
        <v>28.298320649334574</v>
      </c>
      <c r="E13" s="1631">
        <v>42.563318000000002</v>
      </c>
      <c r="F13" s="1630">
        <v>5.1830472331914477</v>
      </c>
      <c r="G13" s="1395">
        <v>21.126714080691372</v>
      </c>
      <c r="H13" s="510">
        <v>42.563318000000002</v>
      </c>
      <c r="I13" s="1395">
        <v>29.484479129122686</v>
      </c>
      <c r="J13" s="1628">
        <v>347.07618036068328</v>
      </c>
      <c r="K13" s="994"/>
    </row>
    <row r="14" spans="1:11" ht="13.5" customHeight="1" x14ac:dyDescent="0.3">
      <c r="A14" s="1632" t="s">
        <v>501</v>
      </c>
      <c r="B14" s="1631">
        <v>147.57353661104349</v>
      </c>
      <c r="C14" s="1631">
        <v>128.83688928318716</v>
      </c>
      <c r="D14" s="1631">
        <v>28.479810828424014</v>
      </c>
      <c r="E14" s="1631">
        <v>49.320723000000001</v>
      </c>
      <c r="F14" s="1630">
        <v>5.6045786241039321</v>
      </c>
      <c r="G14" s="1395">
        <v>21.358344994128295</v>
      </c>
      <c r="H14" s="510">
        <v>49.320723000000001</v>
      </c>
      <c r="I14" s="1395">
        <v>29.539646091682226</v>
      </c>
      <c r="J14" s="1628">
        <v>359.81553834675861</v>
      </c>
      <c r="K14" s="994"/>
    </row>
    <row r="15" spans="1:11" ht="13.5" customHeight="1" x14ac:dyDescent="0.3">
      <c r="A15" s="1632" t="s">
        <v>463</v>
      </c>
      <c r="B15" s="1631">
        <v>143.78151748039048</v>
      </c>
      <c r="C15" s="1631">
        <v>125.93057882087889</v>
      </c>
      <c r="D15" s="1631">
        <v>28.054300524751163</v>
      </c>
      <c r="E15" s="1631">
        <v>44.508420000000001</v>
      </c>
      <c r="F15" s="1630">
        <v>5.8102083389784189</v>
      </c>
      <c r="G15" s="1395">
        <v>21.620766233761831</v>
      </c>
      <c r="H15" s="510">
        <v>44.508420000000001</v>
      </c>
      <c r="I15" s="1395">
        <v>29.64313240500719</v>
      </c>
      <c r="J15" s="1628">
        <v>348.08502516499897</v>
      </c>
      <c r="K15" s="994"/>
    </row>
    <row r="16" spans="1:11" ht="13.5" customHeight="1" x14ac:dyDescent="0.3">
      <c r="A16" s="1632" t="s">
        <v>266</v>
      </c>
      <c r="B16" s="1631">
        <v>149.96778900026283</v>
      </c>
      <c r="C16" s="1631">
        <v>128.65738900530326</v>
      </c>
      <c r="D16" s="1631">
        <v>27.858975156928746</v>
      </c>
      <c r="E16" s="1631">
        <v>46.231977000000001</v>
      </c>
      <c r="F16" s="1630">
        <v>5.0043545969021421</v>
      </c>
      <c r="G16" s="1395">
        <v>21.943040587538306</v>
      </c>
      <c r="H16" s="510">
        <v>46.231977000000001</v>
      </c>
      <c r="I16" s="1395">
        <v>29.677520134409686</v>
      </c>
      <c r="J16" s="1628">
        <v>357.72048475939704</v>
      </c>
      <c r="K16" s="994"/>
    </row>
    <row r="17" spans="1:11" ht="13.5" customHeight="1" x14ac:dyDescent="0.3">
      <c r="A17" s="1632" t="s">
        <v>267</v>
      </c>
      <c r="B17" s="1631">
        <v>147.4377713990113</v>
      </c>
      <c r="C17" s="1631">
        <v>130.47011111911166</v>
      </c>
      <c r="D17" s="1631">
        <v>28.114068988630052</v>
      </c>
      <c r="E17" s="1631">
        <v>46.945017</v>
      </c>
      <c r="F17" s="1630">
        <v>4.6131314929684928</v>
      </c>
      <c r="G17" s="1395">
        <v>21.616913255775451</v>
      </c>
      <c r="H17" s="510">
        <v>46.945017</v>
      </c>
      <c r="I17" s="1395">
        <v>29.549917671840653</v>
      </c>
      <c r="J17" s="1628">
        <v>357.58009999972148</v>
      </c>
      <c r="K17" s="994"/>
    </row>
    <row r="18" spans="1:11" ht="13.5" customHeight="1" x14ac:dyDescent="0.3">
      <c r="A18" s="1632" t="s">
        <v>268</v>
      </c>
      <c r="B18" s="1631">
        <v>146.06525389121373</v>
      </c>
      <c r="C18" s="1631">
        <v>126.9985850881984</v>
      </c>
      <c r="D18" s="1631">
        <v>27.996236766816811</v>
      </c>
      <c r="E18" s="1631">
        <v>43.784286000000002</v>
      </c>
      <c r="F18" s="1630">
        <v>4.4923882541233704</v>
      </c>
      <c r="G18" s="1395">
        <v>21.140411118149778</v>
      </c>
      <c r="H18" s="510">
        <v>43.784286000000002</v>
      </c>
      <c r="I18" s="1395">
        <v>27.8591280115856</v>
      </c>
      <c r="J18" s="1628">
        <v>349.33675000035237</v>
      </c>
      <c r="K18" s="994"/>
    </row>
    <row r="19" spans="1:11" ht="13.5" customHeight="1" x14ac:dyDescent="0.3">
      <c r="A19" s="1396" t="s">
        <v>269</v>
      </c>
      <c r="B19" s="511">
        <v>145.26866887731182</v>
      </c>
      <c r="C19" s="511">
        <v>130.23153946655165</v>
      </c>
      <c r="D19" s="511">
        <v>27.918527235066406</v>
      </c>
      <c r="E19" s="511">
        <v>32.27364</v>
      </c>
      <c r="F19" s="1629">
        <v>5.2279537354331422</v>
      </c>
      <c r="G19" s="1395">
        <v>21.523412396846599</v>
      </c>
      <c r="H19" s="511">
        <v>32.27364</v>
      </c>
      <c r="I19" s="1395">
        <v>30.135555523181271</v>
      </c>
      <c r="J19" s="1628">
        <v>340.92032931436302</v>
      </c>
      <c r="K19" s="994"/>
    </row>
    <row r="20" spans="1:11" ht="13.5" customHeight="1" x14ac:dyDescent="0.3">
      <c r="A20" s="1396" t="s">
        <v>270</v>
      </c>
      <c r="B20" s="1627">
        <v>143.54878025743486</v>
      </c>
      <c r="C20" s="1627">
        <v>132.96892137290143</v>
      </c>
      <c r="D20" s="1627">
        <v>27.623518554289621</v>
      </c>
      <c r="E20" s="1627">
        <v>33.897911000000001</v>
      </c>
      <c r="F20" s="1626">
        <v>4.6919572459078207</v>
      </c>
      <c r="G20" s="1395">
        <v>22.155025047250703</v>
      </c>
      <c r="H20" s="508">
        <v>33.897911000000001</v>
      </c>
      <c r="I20" s="1395">
        <v>30.221762986891449</v>
      </c>
      <c r="J20" s="1625">
        <v>342.73108843053376</v>
      </c>
      <c r="K20" s="994"/>
    </row>
    <row r="21" spans="1:11" ht="13.5" customHeight="1" x14ac:dyDescent="0.3">
      <c r="A21" s="1396" t="s">
        <v>271</v>
      </c>
      <c r="B21" s="1627">
        <v>143.11938331443403</v>
      </c>
      <c r="C21" s="1627">
        <v>134.01874400475666</v>
      </c>
      <c r="D21" s="1627">
        <v>27.698421928278758</v>
      </c>
      <c r="E21" s="1627">
        <v>35.677188999999998</v>
      </c>
      <c r="F21" s="1626">
        <v>4.0664614572116209</v>
      </c>
      <c r="G21" s="1395">
        <v>22.243719565948123</v>
      </c>
      <c r="H21" s="508">
        <v>35.677188999999998</v>
      </c>
      <c r="I21" s="1395">
        <v>30.426963159577127</v>
      </c>
      <c r="J21" s="1625">
        <v>344.58019970468109</v>
      </c>
      <c r="K21" s="994"/>
    </row>
    <row r="22" spans="1:11" ht="13.5" customHeight="1" x14ac:dyDescent="0.3">
      <c r="A22" s="1396" t="s">
        <v>272</v>
      </c>
      <c r="B22" s="1627">
        <v>135.61674948061395</v>
      </c>
      <c r="C22" s="1627">
        <v>132.48569096348319</v>
      </c>
      <c r="D22" s="1627">
        <v>27.486039897345165</v>
      </c>
      <c r="E22" s="1627">
        <v>26.457393</v>
      </c>
      <c r="F22" s="1626">
        <v>3.6180076210775991</v>
      </c>
      <c r="G22" s="1395">
        <v>22.074771793717051</v>
      </c>
      <c r="H22" s="508">
        <v>26.457393</v>
      </c>
      <c r="I22" s="1395">
        <v>30.556749954165873</v>
      </c>
      <c r="J22" s="1625">
        <v>325.66388096251995</v>
      </c>
      <c r="K22" s="994"/>
    </row>
    <row r="23" spans="1:11" ht="13.5" customHeight="1" x14ac:dyDescent="0.3">
      <c r="A23" s="1396" t="s">
        <v>273</v>
      </c>
      <c r="B23" s="1627">
        <v>133.78792034895963</v>
      </c>
      <c r="C23" s="1627">
        <v>133.34060692153113</v>
      </c>
      <c r="D23" s="1627">
        <v>27.758609970098743</v>
      </c>
      <c r="E23" s="1627">
        <v>19.175809999999998</v>
      </c>
      <c r="F23" s="1626">
        <v>3.6259217990662438</v>
      </c>
      <c r="G23" s="1395">
        <v>21.428509148095195</v>
      </c>
      <c r="H23" s="508">
        <v>19.175809999999998</v>
      </c>
      <c r="I23" s="1395">
        <v>31.030671821451769</v>
      </c>
      <c r="J23" s="1625">
        <v>317.68886903965574</v>
      </c>
      <c r="K23" s="1329"/>
    </row>
    <row r="24" spans="1:11" ht="13.5" customHeight="1" x14ac:dyDescent="0.3">
      <c r="A24" s="1396" t="s">
        <v>274</v>
      </c>
      <c r="B24" s="1627">
        <v>135.07618043344465</v>
      </c>
      <c r="C24" s="1627">
        <v>134.11164067245306</v>
      </c>
      <c r="D24" s="1627">
        <v>26.83039318024306</v>
      </c>
      <c r="E24" s="1627">
        <v>20.850673</v>
      </c>
      <c r="F24" s="1626">
        <v>3.1832180624085882</v>
      </c>
      <c r="G24" s="1395">
        <v>21.255167031941113</v>
      </c>
      <c r="H24" s="508">
        <v>20.850673</v>
      </c>
      <c r="I24" s="1395">
        <v>31.039749455051183</v>
      </c>
      <c r="J24" s="1625">
        <v>320.05210534854933</v>
      </c>
      <c r="K24" s="993"/>
    </row>
    <row r="25" spans="1:11" ht="14.25" customHeight="1" x14ac:dyDescent="0.3">
      <c r="A25" s="1396" t="s">
        <v>275</v>
      </c>
      <c r="B25" s="1627">
        <v>133.25030835000001</v>
      </c>
      <c r="C25" s="1627">
        <v>133.68191683000001</v>
      </c>
      <c r="D25" s="1627">
        <v>27.125147330000004</v>
      </c>
      <c r="E25" s="1627">
        <v>16.772660999999999</v>
      </c>
      <c r="F25" s="1626">
        <v>3.8497697500000005</v>
      </c>
      <c r="G25" s="508">
        <v>20.380210829999999</v>
      </c>
      <c r="H25" s="508">
        <v>16.772660999999999</v>
      </c>
      <c r="I25" s="508">
        <v>31.374866919999999</v>
      </c>
      <c r="J25" s="1625">
        <v>314.67980326000003</v>
      </c>
      <c r="K25" s="509"/>
    </row>
    <row r="26" spans="1:11" ht="14.25" customHeight="1" x14ac:dyDescent="0.3">
      <c r="A26" s="1396" t="s">
        <v>844</v>
      </c>
      <c r="B26" s="1627">
        <v>132.10629931</v>
      </c>
      <c r="C26" s="1627">
        <v>134.73789069999998</v>
      </c>
      <c r="D26" s="1627">
        <v>26.504089159999999</v>
      </c>
      <c r="E26" s="1627">
        <v>17.125460539999999</v>
      </c>
      <c r="F26" s="1626">
        <v>3.2340501000000001</v>
      </c>
      <c r="G26" s="508">
        <v>20.771909959999999</v>
      </c>
      <c r="H26" s="508">
        <v>17.125460539999999</v>
      </c>
      <c r="I26" s="508">
        <v>31.411083550000001</v>
      </c>
      <c r="J26" s="1625">
        <v>313.70778980999995</v>
      </c>
    </row>
    <row r="27" spans="1:11" ht="14.25" customHeight="1" x14ac:dyDescent="0.3">
      <c r="A27" s="1396" t="s">
        <v>886</v>
      </c>
      <c r="B27" s="1627">
        <v>130.71611482</v>
      </c>
      <c r="C27" s="1627">
        <v>132.47711695999999</v>
      </c>
      <c r="D27" s="1627">
        <v>26.107472380000001</v>
      </c>
      <c r="E27" s="1627">
        <v>16.291809659999998</v>
      </c>
      <c r="F27" s="1626">
        <v>4.5654386300000001</v>
      </c>
      <c r="G27" s="508">
        <v>21.12347316</v>
      </c>
      <c r="H27" s="508">
        <v>16.291809659999998</v>
      </c>
      <c r="I27" s="508">
        <v>31.104562900000001</v>
      </c>
      <c r="J27" s="1625">
        <v>310.15795245000004</v>
      </c>
    </row>
    <row r="28" spans="1:11" ht="14.25" customHeight="1" x14ac:dyDescent="0.3">
      <c r="A28" s="1396" t="s">
        <v>905</v>
      </c>
      <c r="B28" s="1627">
        <v>128.66556386532065</v>
      </c>
      <c r="C28" s="1627">
        <v>130.53787481307941</v>
      </c>
      <c r="D28" s="1627">
        <v>25.460851736530003</v>
      </c>
      <c r="E28" s="1627">
        <v>23.404632350189999</v>
      </c>
      <c r="F28" s="1626">
        <v>2.8566860193800001</v>
      </c>
      <c r="G28" s="508">
        <v>26.19914893355066</v>
      </c>
      <c r="H28" s="508">
        <v>23.404632350189999</v>
      </c>
      <c r="I28" s="508">
        <v>31.083240595749402</v>
      </c>
      <c r="J28" s="1625">
        <v>310.92623693376049</v>
      </c>
    </row>
    <row r="29" spans="1:11" ht="14.25" customHeight="1" x14ac:dyDescent="0.3">
      <c r="A29" s="1396" t="s">
        <v>990</v>
      </c>
      <c r="B29" s="1627">
        <v>131.41827084452999</v>
      </c>
      <c r="C29" s="1627">
        <v>131.35802387119</v>
      </c>
      <c r="D29" s="1627">
        <v>24.950549271480003</v>
      </c>
      <c r="E29" s="1627">
        <v>22.461380844260002</v>
      </c>
      <c r="F29" s="1626">
        <v>4.4071998853100007</v>
      </c>
      <c r="G29" s="508">
        <v>26.521696437130007</v>
      </c>
      <c r="H29" s="508">
        <v>22.461380844260002</v>
      </c>
      <c r="I29" s="508">
        <v>31.330696577699999</v>
      </c>
      <c r="J29" s="1625">
        <v>314.81289700000002</v>
      </c>
    </row>
    <row r="30" spans="1:11" ht="14.25" customHeight="1" x14ac:dyDescent="0.3">
      <c r="A30" s="1396" t="s">
        <v>1032</v>
      </c>
      <c r="B30" s="1627">
        <v>131.27306471083998</v>
      </c>
      <c r="C30" s="1627">
        <v>132.44742941606</v>
      </c>
      <c r="D30" s="1627">
        <v>24.950549271480003</v>
      </c>
      <c r="E30" s="1627">
        <v>24.833017554239994</v>
      </c>
      <c r="F30" s="1626">
        <v>2.9903571472699997</v>
      </c>
      <c r="G30" s="508">
        <v>26.267313584050008</v>
      </c>
      <c r="H30" s="508">
        <v>24.832618</v>
      </c>
      <c r="I30" s="508">
        <v>31.15568557512</v>
      </c>
      <c r="J30" s="1625">
        <v>316.49443200000002</v>
      </c>
      <c r="K30" s="711"/>
    </row>
    <row r="31" spans="1:11" ht="14.25" customHeight="1" x14ac:dyDescent="0.3">
      <c r="A31" s="1396" t="s">
        <v>1123</v>
      </c>
      <c r="B31" s="1627">
        <v>130.71686340611998</v>
      </c>
      <c r="C31" s="1627">
        <v>132.22709210359002</v>
      </c>
      <c r="D31" s="1627">
        <v>24.802066212379998</v>
      </c>
      <c r="E31" s="1627">
        <v>16.71068194191</v>
      </c>
      <c r="F31" s="1626">
        <v>3.8477111596099998</v>
      </c>
      <c r="G31" s="508">
        <v>25.738484176239997</v>
      </c>
      <c r="H31" s="508">
        <v>16.71068194191</v>
      </c>
      <c r="I31" s="508">
        <v>31.383853071160001</v>
      </c>
      <c r="J31" s="1625">
        <v>308.30425600000001</v>
      </c>
      <c r="K31" s="727"/>
    </row>
    <row r="32" spans="1:11" ht="14.25" customHeight="1" x14ac:dyDescent="0.3">
      <c r="A32" s="1624" t="s">
        <v>1243</v>
      </c>
      <c r="B32" s="1623">
        <v>133.02087509371998</v>
      </c>
      <c r="C32" s="1623">
        <v>136.75894464826001</v>
      </c>
      <c r="D32" s="1623">
        <v>25.804378080700001</v>
      </c>
      <c r="E32" s="1623">
        <v>24.970094079229998</v>
      </c>
      <c r="F32" s="1622">
        <v>5.0225599682499995</v>
      </c>
      <c r="G32" s="1394">
        <v>26.810512783899995</v>
      </c>
      <c r="H32" s="1394">
        <v>24.970094079229998</v>
      </c>
      <c r="I32" s="1394">
        <v>31.468379388950002</v>
      </c>
      <c r="J32" s="1621">
        <v>325.57685187016</v>
      </c>
      <c r="K32" s="2397"/>
    </row>
    <row r="33" spans="1:11" ht="14.25" customHeight="1" x14ac:dyDescent="0.3">
      <c r="A33" s="1329" t="s">
        <v>884</v>
      </c>
      <c r="B33" s="1623"/>
      <c r="C33" s="1623"/>
      <c r="D33" s="1623"/>
      <c r="E33" s="1623"/>
      <c r="F33" s="1623"/>
      <c r="G33" s="1394"/>
      <c r="H33" s="1394"/>
      <c r="I33" s="1394"/>
      <c r="J33" s="1623"/>
      <c r="K33" s="2397"/>
    </row>
    <row r="34" spans="1:11" ht="14.25" customHeight="1" x14ac:dyDescent="0.3">
      <c r="A34" s="1906" t="s">
        <v>1317</v>
      </c>
      <c r="B34" s="1619"/>
      <c r="C34" s="1619"/>
      <c r="D34" s="1619"/>
      <c r="E34" s="1620"/>
      <c r="F34" s="1619"/>
      <c r="G34" s="1619"/>
      <c r="H34" s="1620"/>
      <c r="I34" s="1619"/>
      <c r="J34" s="1797"/>
      <c r="K34" s="727"/>
    </row>
    <row r="35" spans="1:11" ht="14.25" customHeight="1" x14ac:dyDescent="0.3">
      <c r="A35" s="1906"/>
      <c r="B35" s="1619"/>
      <c r="C35" s="1619"/>
      <c r="D35" s="1619"/>
      <c r="E35" s="1620"/>
      <c r="F35" s="1619"/>
      <c r="G35" s="1619"/>
      <c r="H35" s="1620"/>
      <c r="I35" s="1619"/>
      <c r="J35" s="1797"/>
      <c r="K35" s="727"/>
    </row>
    <row r="36" spans="1:11" ht="14.25" customHeight="1" x14ac:dyDescent="0.3">
      <c r="A36" s="1906"/>
      <c r="B36" s="1619"/>
      <c r="C36" s="1619"/>
      <c r="D36" s="1619"/>
      <c r="E36" s="1620"/>
      <c r="F36" s="1619"/>
      <c r="G36" s="1619"/>
      <c r="H36" s="1620"/>
      <c r="I36" s="1619"/>
      <c r="J36" s="1797"/>
      <c r="K36" s="727"/>
    </row>
    <row r="37" spans="1:11" ht="14.25" customHeight="1" x14ac:dyDescent="0.3">
      <c r="A37" s="1906"/>
      <c r="B37" s="1619"/>
      <c r="C37" s="1619"/>
      <c r="D37" s="1619"/>
      <c r="E37" s="1620"/>
      <c r="F37" s="1619"/>
      <c r="G37" s="1619"/>
      <c r="H37" s="1620"/>
      <c r="I37" s="1619"/>
      <c r="J37" s="1797"/>
      <c r="K37" s="727"/>
    </row>
    <row r="38" spans="1:11" ht="14.25" customHeight="1" x14ac:dyDescent="0.3">
      <c r="A38" s="1906"/>
      <c r="B38" s="1619"/>
      <c r="C38" s="1619"/>
      <c r="D38" s="1619"/>
      <c r="E38" s="1620"/>
      <c r="F38" s="1619"/>
      <c r="G38" s="1619"/>
      <c r="H38" s="1620"/>
      <c r="I38" s="1619"/>
      <c r="J38" s="1797"/>
      <c r="K38" s="727"/>
    </row>
    <row r="39" spans="1:11" ht="14.25" customHeight="1" x14ac:dyDescent="0.3">
      <c r="A39" s="1906"/>
      <c r="B39" s="1619"/>
      <c r="C39" s="1619"/>
      <c r="D39" s="1619"/>
      <c r="E39" s="1620"/>
      <c r="F39" s="1619"/>
      <c r="G39" s="1619"/>
      <c r="H39" s="1620"/>
      <c r="I39" s="1619"/>
      <c r="J39" s="1797"/>
      <c r="K39" s="727"/>
    </row>
    <row r="40" spans="1:11" ht="14.25" customHeight="1" x14ac:dyDescent="0.3">
      <c r="A40" s="1906"/>
      <c r="B40" s="1619"/>
      <c r="C40" s="1619"/>
      <c r="D40" s="1619"/>
      <c r="E40" s="1620"/>
      <c r="F40" s="1619"/>
      <c r="G40" s="1619"/>
      <c r="H40" s="1620"/>
      <c r="I40" s="1619"/>
      <c r="J40" s="1797"/>
      <c r="K40" s="727"/>
    </row>
    <row r="41" spans="1:11" x14ac:dyDescent="0.3">
      <c r="A41" s="2395"/>
      <c r="B41" s="2395"/>
      <c r="C41" s="2396"/>
      <c r="D41" s="2395"/>
      <c r="E41" s="2395"/>
      <c r="F41" s="2395"/>
      <c r="G41" s="2395"/>
      <c r="H41" s="2396"/>
      <c r="I41" s="1009"/>
      <c r="J41" s="1393"/>
      <c r="K41" s="711"/>
    </row>
    <row r="42" spans="1:11" x14ac:dyDescent="0.3">
      <c r="A42" s="2395"/>
      <c r="B42" s="2395"/>
      <c r="C42" s="2395"/>
      <c r="D42" s="2395"/>
      <c r="E42" s="2395"/>
      <c r="F42" s="2395"/>
      <c r="G42" s="2395"/>
      <c r="H42" s="2395"/>
      <c r="K42" s="711"/>
    </row>
  </sheetData>
  <mergeCells count="2">
    <mergeCell ref="A2:F2"/>
    <mergeCell ref="G2:I2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2D1A-72BB-49A8-920D-6D607F4C4108}">
  <dimension ref="A1:N76"/>
  <sheetViews>
    <sheetView view="pageBreakPreview" topLeftCell="A67" zoomScale="90" zoomScaleNormal="100" zoomScaleSheetLayoutView="90" workbookViewId="0">
      <selection activeCell="F8" sqref="F8"/>
    </sheetView>
  </sheetViews>
  <sheetFormatPr defaultRowHeight="14.4" x14ac:dyDescent="0.3"/>
  <cols>
    <col min="1" max="1" width="49.44140625" customWidth="1"/>
    <col min="2" max="6" width="12.33203125" customWidth="1"/>
    <col min="7" max="7" width="9.109375" style="2400"/>
  </cols>
  <sheetData>
    <row r="1" spans="1:11" x14ac:dyDescent="0.3">
      <c r="A1" s="533" t="s">
        <v>1318</v>
      </c>
    </row>
    <row r="2" spans="1:11" x14ac:dyDescent="0.3">
      <c r="A2" s="2395"/>
      <c r="B2" s="2395"/>
      <c r="C2" s="2395"/>
      <c r="D2" s="1804"/>
      <c r="E2" s="711"/>
      <c r="F2" s="711"/>
      <c r="G2" s="2409"/>
      <c r="H2" s="711"/>
      <c r="I2" s="711"/>
      <c r="J2" s="711"/>
      <c r="K2" s="711"/>
    </row>
    <row r="3" spans="1:11" x14ac:dyDescent="0.3">
      <c r="A3" s="1638" t="s">
        <v>176</v>
      </c>
      <c r="B3" s="1802" t="s">
        <v>555</v>
      </c>
      <c r="C3" s="1801" t="s">
        <v>424</v>
      </c>
      <c r="D3" s="1801" t="s">
        <v>423</v>
      </c>
      <c r="E3" s="1801" t="s">
        <v>422</v>
      </c>
      <c r="F3" s="1801" t="s">
        <v>421</v>
      </c>
      <c r="J3" s="711"/>
      <c r="K3" s="711"/>
    </row>
    <row r="4" spans="1:11" x14ac:dyDescent="0.3">
      <c r="A4" s="2407" t="s">
        <v>553</v>
      </c>
      <c r="B4" s="2408">
        <v>98.67676385</v>
      </c>
      <c r="C4" s="2408">
        <v>1.6767638499999999</v>
      </c>
      <c r="D4" s="2408"/>
      <c r="E4" s="2408">
        <v>97</v>
      </c>
      <c r="F4" s="2408">
        <v>0</v>
      </c>
      <c r="H4" s="1009"/>
      <c r="J4" s="711"/>
      <c r="K4" s="711"/>
    </row>
    <row r="5" spans="1:11" x14ac:dyDescent="0.3">
      <c r="A5" s="2407" t="s">
        <v>552</v>
      </c>
      <c r="B5" s="2408">
        <v>6.2983214399999996</v>
      </c>
      <c r="C5" s="2408">
        <v>6.2983214399999996</v>
      </c>
      <c r="D5" s="2408"/>
      <c r="E5" s="2408"/>
      <c r="F5" s="2408">
        <v>0</v>
      </c>
      <c r="H5" s="1009"/>
      <c r="J5" s="711"/>
      <c r="K5" s="711"/>
    </row>
    <row r="6" spans="1:11" x14ac:dyDescent="0.3">
      <c r="A6" s="2407" t="s">
        <v>551</v>
      </c>
      <c r="B6" s="2408">
        <v>195.81735451</v>
      </c>
      <c r="C6" s="2408">
        <v>195.81735451</v>
      </c>
      <c r="D6" s="2408"/>
      <c r="E6" s="2408"/>
      <c r="F6" s="2408">
        <v>0</v>
      </c>
      <c r="H6" s="1009"/>
    </row>
    <row r="7" spans="1:11" x14ac:dyDescent="0.3">
      <c r="A7" s="2407" t="s">
        <v>550</v>
      </c>
      <c r="B7" s="2408">
        <v>128.97345232999999</v>
      </c>
      <c r="C7" s="2408">
        <v>128.97345232999999</v>
      </c>
      <c r="D7" s="2408"/>
      <c r="E7" s="2408"/>
      <c r="F7" s="2408">
        <v>0</v>
      </c>
      <c r="H7" s="1009"/>
    </row>
    <row r="8" spans="1:11" x14ac:dyDescent="0.3">
      <c r="A8" s="2407" t="s">
        <v>549</v>
      </c>
      <c r="B8" s="2408">
        <v>55.086307599999998</v>
      </c>
      <c r="C8" s="2408">
        <v>55.086307599999998</v>
      </c>
      <c r="D8" s="2408"/>
      <c r="E8" s="2408"/>
      <c r="F8" s="2408">
        <v>0</v>
      </c>
      <c r="H8" s="1009"/>
    </row>
    <row r="9" spans="1:11" x14ac:dyDescent="0.3">
      <c r="A9" s="2407" t="s">
        <v>548</v>
      </c>
      <c r="B9" s="2408">
        <v>2071.0237975599998</v>
      </c>
      <c r="C9" s="2408">
        <v>2042.8628638599998</v>
      </c>
      <c r="D9" s="2408"/>
      <c r="E9" s="2408"/>
      <c r="F9" s="2408">
        <v>28.160933700000001</v>
      </c>
      <c r="H9" s="1009"/>
    </row>
    <row r="10" spans="1:11" x14ac:dyDescent="0.3">
      <c r="A10" s="2407" t="s">
        <v>547</v>
      </c>
      <c r="B10" s="2408">
        <v>697.35731050999993</v>
      </c>
      <c r="C10" s="2408">
        <v>697.35731050999993</v>
      </c>
      <c r="D10" s="2408"/>
      <c r="E10" s="2408"/>
      <c r="F10" s="2408">
        <v>0</v>
      </c>
      <c r="H10" s="1009"/>
    </row>
    <row r="11" spans="1:11" x14ac:dyDescent="0.3">
      <c r="A11" s="2407" t="s">
        <v>546</v>
      </c>
      <c r="B11" s="2408">
        <v>3.2454746500000002</v>
      </c>
      <c r="C11" s="2408">
        <v>3.2454746500000002</v>
      </c>
      <c r="D11" s="2408"/>
      <c r="E11" s="2408"/>
      <c r="F11" s="2408">
        <v>0</v>
      </c>
      <c r="H11" s="1009"/>
    </row>
    <row r="12" spans="1:11" x14ac:dyDescent="0.3">
      <c r="A12" s="2407" t="s">
        <v>545</v>
      </c>
      <c r="B12" s="2408">
        <v>295.99218433000004</v>
      </c>
      <c r="C12" s="2408">
        <v>295.99218433000004</v>
      </c>
      <c r="D12" s="2408"/>
      <c r="E12" s="2408"/>
      <c r="F12" s="2408">
        <v>0</v>
      </c>
      <c r="H12" s="1009"/>
    </row>
    <row r="13" spans="1:11" x14ac:dyDescent="0.3">
      <c r="A13" s="2407" t="s">
        <v>544</v>
      </c>
      <c r="B13" s="2408">
        <v>100.80310573</v>
      </c>
      <c r="C13" s="2408">
        <v>100.80310573</v>
      </c>
      <c r="D13" s="2408"/>
      <c r="E13" s="2408"/>
      <c r="F13" s="2408">
        <v>0</v>
      </c>
      <c r="H13" s="1009"/>
    </row>
    <row r="14" spans="1:11" x14ac:dyDescent="0.3">
      <c r="A14" s="2407" t="s">
        <v>543</v>
      </c>
      <c r="B14" s="2408">
        <v>796.66660386000001</v>
      </c>
      <c r="C14" s="2408">
        <v>796.66660386000001</v>
      </c>
      <c r="D14" s="2408"/>
      <c r="E14" s="2408"/>
      <c r="F14" s="2408">
        <v>0</v>
      </c>
      <c r="H14" s="1009"/>
    </row>
    <row r="15" spans="1:11" x14ac:dyDescent="0.3">
      <c r="A15" s="2407" t="s">
        <v>542</v>
      </c>
      <c r="B15" s="2408">
        <v>796.94698095999991</v>
      </c>
      <c r="C15" s="2408">
        <v>796.94698095999991</v>
      </c>
      <c r="D15" s="2408"/>
      <c r="E15" s="2408"/>
      <c r="F15" s="2408">
        <v>0</v>
      </c>
      <c r="H15" s="1009"/>
    </row>
    <row r="16" spans="1:11" x14ac:dyDescent="0.3">
      <c r="A16" s="2407" t="s">
        <v>541</v>
      </c>
      <c r="B16" s="2408">
        <v>5159.4414661499995</v>
      </c>
      <c r="C16" s="2408">
        <v>5159.4414661499995</v>
      </c>
      <c r="D16" s="2408"/>
      <c r="E16" s="2408"/>
      <c r="F16" s="2408">
        <v>0</v>
      </c>
      <c r="H16" s="1009"/>
    </row>
    <row r="17" spans="1:12" x14ac:dyDescent="0.3">
      <c r="A17" s="2407" t="s">
        <v>540</v>
      </c>
      <c r="B17" s="2408">
        <v>500.18244986000002</v>
      </c>
      <c r="C17" s="2408">
        <v>500.18244986000002</v>
      </c>
      <c r="D17" s="2408"/>
      <c r="E17" s="2408"/>
      <c r="F17" s="2408">
        <v>0</v>
      </c>
      <c r="H17" s="1009"/>
    </row>
    <row r="18" spans="1:12" x14ac:dyDescent="0.3">
      <c r="A18" s="2407" t="s">
        <v>539</v>
      </c>
      <c r="B18" s="2408">
        <v>0</v>
      </c>
      <c r="C18" s="2408">
        <v>0</v>
      </c>
      <c r="D18" s="2408"/>
      <c r="E18" s="2408"/>
      <c r="F18" s="2408">
        <v>0</v>
      </c>
      <c r="H18" s="1009"/>
    </row>
    <row r="19" spans="1:12" x14ac:dyDescent="0.3">
      <c r="A19" s="1335" t="s">
        <v>538</v>
      </c>
      <c r="B19" s="998">
        <v>3151.6530417700001</v>
      </c>
      <c r="C19" s="998">
        <v>631.68795963000002</v>
      </c>
      <c r="D19" s="998"/>
      <c r="E19" s="998"/>
      <c r="F19" s="998">
        <v>2519.96508214</v>
      </c>
      <c r="H19" s="1009"/>
    </row>
    <row r="20" spans="1:12" x14ac:dyDescent="0.3">
      <c r="A20" s="1335" t="s">
        <v>537</v>
      </c>
      <c r="B20" s="998">
        <v>7834.3922941800001</v>
      </c>
      <c r="C20" s="998">
        <v>7765.7397773000002</v>
      </c>
      <c r="D20" s="998"/>
      <c r="E20" s="998"/>
      <c r="F20" s="998">
        <v>68.652516879999993</v>
      </c>
      <c r="H20" s="1009"/>
    </row>
    <row r="21" spans="1:12" x14ac:dyDescent="0.3">
      <c r="A21" s="1335" t="s">
        <v>1054</v>
      </c>
      <c r="B21" s="998">
        <v>5405.3623767299996</v>
      </c>
      <c r="C21" s="998">
        <v>5336.7098598499997</v>
      </c>
      <c r="D21" s="998"/>
      <c r="E21" s="998"/>
      <c r="F21" s="998">
        <v>68.652516879999993</v>
      </c>
      <c r="H21" s="1009"/>
    </row>
    <row r="22" spans="1:12" x14ac:dyDescent="0.3">
      <c r="A22" s="1335" t="s">
        <v>1053</v>
      </c>
      <c r="B22" s="998">
        <v>2429.0299174500001</v>
      </c>
      <c r="C22" s="998">
        <v>2429.0299174500001</v>
      </c>
      <c r="D22" s="998"/>
      <c r="E22" s="998"/>
      <c r="F22" s="998">
        <v>0</v>
      </c>
      <c r="H22" s="1009"/>
    </row>
    <row r="23" spans="1:12" x14ac:dyDescent="0.3">
      <c r="A23" s="1335" t="s">
        <v>536</v>
      </c>
      <c r="B23" s="998">
        <v>423.60918691000001</v>
      </c>
      <c r="C23" s="998">
        <v>423.60918691000001</v>
      </c>
      <c r="D23" s="998"/>
      <c r="E23" s="998"/>
      <c r="F23" s="998">
        <v>0</v>
      </c>
      <c r="H23" s="1009"/>
    </row>
    <row r="24" spans="1:12" x14ac:dyDescent="0.3">
      <c r="A24" s="1335" t="s">
        <v>535</v>
      </c>
      <c r="B24" s="515">
        <v>2.02397486</v>
      </c>
      <c r="C24" s="515">
        <v>2.02397486</v>
      </c>
      <c r="D24" s="515"/>
      <c r="E24" s="515"/>
      <c r="F24" s="515">
        <v>0</v>
      </c>
      <c r="H24" s="1009"/>
    </row>
    <row r="25" spans="1:12" x14ac:dyDescent="0.3">
      <c r="A25" s="2407" t="s">
        <v>534</v>
      </c>
      <c r="B25" s="2406">
        <v>99.672277069999993</v>
      </c>
      <c r="C25" s="2406">
        <v>99.672277069999993</v>
      </c>
      <c r="D25" s="2408"/>
      <c r="E25" s="2406"/>
      <c r="F25" s="2406">
        <v>0</v>
      </c>
      <c r="H25" s="1009"/>
    </row>
    <row r="26" spans="1:12" x14ac:dyDescent="0.3">
      <c r="A26" s="2407" t="s">
        <v>533</v>
      </c>
      <c r="B26" s="2406">
        <v>691.77256957999998</v>
      </c>
      <c r="C26" s="2406">
        <v>691.77256957999998</v>
      </c>
      <c r="D26" s="2406"/>
      <c r="E26" s="2406"/>
      <c r="F26" s="2406">
        <v>0</v>
      </c>
      <c r="H26" s="1009"/>
    </row>
    <row r="27" spans="1:12" ht="15" thickBot="1" x14ac:dyDescent="0.35">
      <c r="A27" s="2405" t="s">
        <v>532</v>
      </c>
      <c r="B27" s="2403">
        <v>3700.8778661899996</v>
      </c>
      <c r="C27" s="2404">
        <v>1997.1082252400001</v>
      </c>
      <c r="D27" s="2404"/>
      <c r="E27" s="2404"/>
      <c r="F27" s="2404">
        <v>1703.7696409499997</v>
      </c>
      <c r="H27" s="1009"/>
    </row>
    <row r="28" spans="1:12" x14ac:dyDescent="0.3">
      <c r="A28" s="1641" t="s">
        <v>531</v>
      </c>
      <c r="B28" s="1639">
        <v>26810.512783899994</v>
      </c>
      <c r="C28" s="1639">
        <v>22392.964610229992</v>
      </c>
      <c r="D28" s="1639">
        <v>0</v>
      </c>
      <c r="E28" s="1640">
        <v>97</v>
      </c>
      <c r="F28" s="1639">
        <v>4320.5481736699994</v>
      </c>
      <c r="H28" s="2400"/>
      <c r="I28" s="2400"/>
      <c r="J28" s="2400"/>
      <c r="K28" s="2402"/>
      <c r="L28" s="2400"/>
    </row>
    <row r="29" spans="1:12" x14ac:dyDescent="0.3">
      <c r="A29" s="2407" t="s">
        <v>896</v>
      </c>
      <c r="B29" s="2406">
        <v>31423.477888920002</v>
      </c>
      <c r="C29" s="2406">
        <v>31423.477888920002</v>
      </c>
      <c r="D29" s="2406"/>
      <c r="E29" s="2406"/>
      <c r="F29" s="2406">
        <v>0</v>
      </c>
      <c r="H29" s="1009"/>
    </row>
    <row r="30" spans="1:12" x14ac:dyDescent="0.3">
      <c r="A30" s="2407" t="s">
        <v>895</v>
      </c>
      <c r="B30" s="2406">
        <v>44.901500030000228</v>
      </c>
      <c r="C30" s="2406">
        <v>0</v>
      </c>
      <c r="D30" s="2406"/>
      <c r="E30" s="2406"/>
      <c r="F30" s="2406">
        <v>44.901500030000228</v>
      </c>
      <c r="H30" s="1009"/>
    </row>
    <row r="31" spans="1:12" ht="15" thickBot="1" x14ac:dyDescent="0.35">
      <c r="A31" s="2405" t="s">
        <v>894</v>
      </c>
      <c r="B31" s="2404">
        <v>0</v>
      </c>
      <c r="C31" s="2404">
        <v>0</v>
      </c>
      <c r="D31" s="2404"/>
      <c r="E31" s="2404"/>
      <c r="F31" s="2403">
        <v>0</v>
      </c>
      <c r="H31" s="1009"/>
    </row>
    <row r="32" spans="1:12" ht="15" thickBot="1" x14ac:dyDescent="0.35">
      <c r="A32" s="1334" t="s">
        <v>530</v>
      </c>
      <c r="B32" s="1637">
        <v>31468.379388950001</v>
      </c>
      <c r="C32" s="1637">
        <v>31423.477888920002</v>
      </c>
      <c r="D32" s="1637"/>
      <c r="E32" s="1637">
        <v>0</v>
      </c>
      <c r="F32" s="1637">
        <v>44.901500030000228</v>
      </c>
      <c r="H32" s="1009"/>
    </row>
    <row r="33" spans="1:14" ht="15" thickBot="1" x14ac:dyDescent="0.35">
      <c r="A33" s="526" t="s">
        <v>523</v>
      </c>
      <c r="B33" s="1636">
        <v>0</v>
      </c>
      <c r="C33" s="1636">
        <v>0</v>
      </c>
      <c r="D33" s="1636"/>
      <c r="E33" s="1636"/>
      <c r="F33" s="1636">
        <v>0</v>
      </c>
      <c r="H33" s="1009"/>
    </row>
    <row r="34" spans="1:14" ht="15" thickBot="1" x14ac:dyDescent="0.35">
      <c r="A34" s="526" t="s">
        <v>1052</v>
      </c>
      <c r="B34" s="1636">
        <v>24970.094079229999</v>
      </c>
      <c r="C34" s="1636">
        <v>0</v>
      </c>
      <c r="D34" s="1636">
        <v>0</v>
      </c>
      <c r="E34" s="1636"/>
      <c r="F34" s="1636">
        <v>0</v>
      </c>
      <c r="H34" s="1009"/>
    </row>
    <row r="35" spans="1:14" ht="15" thickBot="1" x14ac:dyDescent="0.35">
      <c r="A35" s="1334" t="s">
        <v>529</v>
      </c>
      <c r="B35" s="1642">
        <v>83248.986252079994</v>
      </c>
      <c r="C35" s="1637">
        <v>53816.442499149998</v>
      </c>
      <c r="D35" s="1637">
        <v>0</v>
      </c>
      <c r="E35" s="1637">
        <v>97</v>
      </c>
      <c r="F35" s="1637">
        <v>4365.4496736999999</v>
      </c>
      <c r="H35" s="2400"/>
      <c r="I35" s="2402"/>
      <c r="J35" s="2402"/>
      <c r="K35" s="2402"/>
      <c r="L35" s="2402"/>
    </row>
    <row r="36" spans="1:14" ht="15" thickBot="1" x14ac:dyDescent="0.35">
      <c r="A36" s="526" t="s">
        <v>528</v>
      </c>
      <c r="B36" s="1636">
        <v>58278.892172849999</v>
      </c>
      <c r="C36" s="1636">
        <v>53816.442499149998</v>
      </c>
      <c r="D36" s="1636">
        <v>0</v>
      </c>
      <c r="E36" s="1636">
        <v>97</v>
      </c>
      <c r="F36" s="1636">
        <v>4365.4496736999999</v>
      </c>
      <c r="H36" s="1009"/>
    </row>
    <row r="37" spans="1:14" x14ac:dyDescent="0.3">
      <c r="A37" s="1635"/>
      <c r="B37" s="1803"/>
      <c r="C37" s="1635"/>
      <c r="F37" s="1635"/>
    </row>
    <row r="38" spans="1:14" x14ac:dyDescent="0.3">
      <c r="A38" s="533" t="s">
        <v>1152</v>
      </c>
      <c r="B38" s="711"/>
      <c r="C38" s="711"/>
    </row>
    <row r="39" spans="1:14" x14ac:dyDescent="0.3">
      <c r="B39" s="1009"/>
    </row>
    <row r="40" spans="1:14" x14ac:dyDescent="0.3">
      <c r="A40" s="1638" t="s">
        <v>176</v>
      </c>
      <c r="B40" s="1802" t="s">
        <v>555</v>
      </c>
      <c r="C40" s="1801" t="s">
        <v>424</v>
      </c>
      <c r="D40" s="1801" t="s">
        <v>423</v>
      </c>
      <c r="E40" s="1801" t="s">
        <v>422</v>
      </c>
      <c r="F40" s="1801" t="s">
        <v>421</v>
      </c>
    </row>
    <row r="41" spans="1:14" x14ac:dyDescent="0.3">
      <c r="A41" s="2407" t="s">
        <v>553</v>
      </c>
      <c r="B41" s="2408">
        <v>100.68447037</v>
      </c>
      <c r="C41" s="2408">
        <v>1.6844703700000001</v>
      </c>
      <c r="D41" s="2408"/>
      <c r="E41" s="2408">
        <v>99</v>
      </c>
      <c r="F41" s="2408">
        <v>0</v>
      </c>
      <c r="H41" s="1009"/>
      <c r="I41" s="1847"/>
      <c r="J41" s="2401"/>
      <c r="K41" s="2401"/>
      <c r="L41" s="2401"/>
      <c r="M41" s="2401"/>
      <c r="N41" s="2401"/>
    </row>
    <row r="42" spans="1:14" x14ac:dyDescent="0.3">
      <c r="A42" s="2407" t="s">
        <v>552</v>
      </c>
      <c r="B42" s="2408">
        <v>6.5760654999999995</v>
      </c>
      <c r="C42" s="2408">
        <v>6.5760654999999995</v>
      </c>
      <c r="D42" s="2408"/>
      <c r="E42" s="2408"/>
      <c r="F42" s="2408">
        <v>0</v>
      </c>
      <c r="H42" s="1009"/>
      <c r="I42" s="1847"/>
      <c r="J42" s="2401"/>
      <c r="K42" s="2401"/>
      <c r="L42" s="2401"/>
      <c r="M42" s="2401"/>
      <c r="N42" s="2401"/>
    </row>
    <row r="43" spans="1:14" x14ac:dyDescent="0.3">
      <c r="A43" s="2407" t="s">
        <v>551</v>
      </c>
      <c r="B43" s="2408">
        <v>197.98800047999998</v>
      </c>
      <c r="C43" s="2408">
        <v>197.98800047999998</v>
      </c>
      <c r="D43" s="2408"/>
      <c r="E43" s="2408"/>
      <c r="F43" s="2408">
        <v>0</v>
      </c>
      <c r="H43" s="1009"/>
      <c r="I43" s="1847"/>
      <c r="J43" s="2401"/>
      <c r="K43" s="2401"/>
      <c r="L43" s="2401"/>
      <c r="M43" s="2401"/>
      <c r="N43" s="2401"/>
    </row>
    <row r="44" spans="1:14" x14ac:dyDescent="0.3">
      <c r="A44" s="2407" t="s">
        <v>550</v>
      </c>
      <c r="B44" s="2408">
        <v>132.89703434</v>
      </c>
      <c r="C44" s="2408">
        <v>132.89703434</v>
      </c>
      <c r="D44" s="2408"/>
      <c r="E44" s="2408"/>
      <c r="F44" s="2408">
        <v>0</v>
      </c>
      <c r="H44" s="1009"/>
      <c r="I44" s="1847"/>
      <c r="J44" s="2401"/>
      <c r="K44" s="2401"/>
      <c r="L44" s="2401"/>
      <c r="M44" s="2401"/>
      <c r="N44" s="2401"/>
    </row>
    <row r="45" spans="1:14" x14ac:dyDescent="0.3">
      <c r="A45" s="2407" t="s">
        <v>549</v>
      </c>
      <c r="B45" s="2408">
        <v>54.422876309999999</v>
      </c>
      <c r="C45" s="2408">
        <v>54.422876309999999</v>
      </c>
      <c r="D45" s="2408"/>
      <c r="E45" s="2408"/>
      <c r="F45" s="2408">
        <v>0</v>
      </c>
      <c r="H45" s="1009"/>
      <c r="I45" s="1847"/>
      <c r="J45" s="2401"/>
      <c r="K45" s="2401"/>
      <c r="L45" s="2401"/>
      <c r="M45" s="2401"/>
      <c r="N45" s="2401"/>
    </row>
    <row r="46" spans="1:14" x14ac:dyDescent="0.3">
      <c r="A46" s="2407" t="s">
        <v>548</v>
      </c>
      <c r="B46" s="2408">
        <v>2048.5718398200002</v>
      </c>
      <c r="C46" s="2408">
        <v>2020.2469978400002</v>
      </c>
      <c r="D46" s="2408"/>
      <c r="E46" s="2408"/>
      <c r="F46" s="2408">
        <v>28.324841980000002</v>
      </c>
      <c r="H46" s="1009"/>
      <c r="I46" s="1847"/>
      <c r="J46" s="2401"/>
      <c r="K46" s="2401"/>
      <c r="L46" s="2401"/>
      <c r="M46" s="2401"/>
      <c r="N46" s="2401"/>
    </row>
    <row r="47" spans="1:14" x14ac:dyDescent="0.3">
      <c r="A47" s="2407" t="s">
        <v>547</v>
      </c>
      <c r="B47" s="2408">
        <v>696.97913505000008</v>
      </c>
      <c r="C47" s="2408">
        <v>696.97913505000008</v>
      </c>
      <c r="D47" s="2408"/>
      <c r="E47" s="2408"/>
      <c r="F47" s="2408">
        <v>0</v>
      </c>
      <c r="H47" s="1009"/>
      <c r="I47" s="1847"/>
      <c r="J47" s="2401"/>
      <c r="K47" s="2401"/>
      <c r="L47" s="2401"/>
      <c r="M47" s="2401"/>
      <c r="N47" s="2401"/>
    </row>
    <row r="48" spans="1:14" x14ac:dyDescent="0.3">
      <c r="A48" s="2407" t="s">
        <v>546</v>
      </c>
      <c r="B48" s="2408">
        <v>3.1971584100000001</v>
      </c>
      <c r="C48" s="2408">
        <v>3.1971584100000001</v>
      </c>
      <c r="D48" s="2408"/>
      <c r="E48" s="2408"/>
      <c r="F48" s="2408">
        <v>0</v>
      </c>
      <c r="H48" s="1009"/>
      <c r="I48" s="1847"/>
      <c r="J48" s="2401"/>
      <c r="K48" s="2401"/>
      <c r="L48" s="2401"/>
      <c r="M48" s="2401"/>
      <c r="N48" s="2401"/>
    </row>
    <row r="49" spans="1:14" x14ac:dyDescent="0.3">
      <c r="A49" s="2407" t="s">
        <v>545</v>
      </c>
      <c r="B49" s="2408">
        <v>298.48639718999999</v>
      </c>
      <c r="C49" s="2408">
        <v>298.48639718999999</v>
      </c>
      <c r="D49" s="2408"/>
      <c r="E49" s="2408"/>
      <c r="F49" s="2408">
        <v>0</v>
      </c>
      <c r="H49" s="1009"/>
      <c r="I49" s="1847"/>
      <c r="J49" s="2401"/>
      <c r="K49" s="2401"/>
      <c r="L49" s="2401"/>
      <c r="M49" s="2401"/>
      <c r="N49" s="2401"/>
    </row>
    <row r="50" spans="1:14" x14ac:dyDescent="0.3">
      <c r="A50" s="2407" t="s">
        <v>544</v>
      </c>
      <c r="B50" s="2408">
        <v>102.26621134999999</v>
      </c>
      <c r="C50" s="2408">
        <v>102.26621134999999</v>
      </c>
      <c r="D50" s="2408"/>
      <c r="E50" s="2408"/>
      <c r="F50" s="2408">
        <v>0</v>
      </c>
      <c r="H50" s="1009"/>
      <c r="I50" s="1847"/>
      <c r="J50" s="2401"/>
      <c r="K50" s="2401"/>
      <c r="L50" s="2401"/>
      <c r="M50" s="2401"/>
      <c r="N50" s="2401"/>
    </row>
    <row r="51" spans="1:14" x14ac:dyDescent="0.3">
      <c r="A51" s="2407" t="s">
        <v>543</v>
      </c>
      <c r="B51" s="2408">
        <v>624.36136195999995</v>
      </c>
      <c r="C51" s="2408">
        <v>624.36136195999995</v>
      </c>
      <c r="D51" s="2408"/>
      <c r="E51" s="2408"/>
      <c r="F51" s="2408">
        <v>0</v>
      </c>
      <c r="H51" s="1009"/>
      <c r="I51" s="1847"/>
      <c r="J51" s="2401"/>
      <c r="K51" s="2401"/>
      <c r="L51" s="2401"/>
      <c r="M51" s="2401"/>
      <c r="N51" s="2401"/>
    </row>
    <row r="52" spans="1:14" x14ac:dyDescent="0.3">
      <c r="A52" s="2407" t="s">
        <v>542</v>
      </c>
      <c r="B52" s="2408">
        <v>797.55572339000003</v>
      </c>
      <c r="C52" s="2408">
        <v>797.55572339000003</v>
      </c>
      <c r="D52" s="2408"/>
      <c r="E52" s="2408"/>
      <c r="F52" s="2408">
        <v>0</v>
      </c>
      <c r="H52" s="1009"/>
      <c r="I52" s="1847"/>
      <c r="J52" s="2401"/>
      <c r="K52" s="2401"/>
      <c r="L52" s="2401"/>
      <c r="M52" s="2401"/>
      <c r="N52" s="2401"/>
    </row>
    <row r="53" spans="1:14" x14ac:dyDescent="0.3">
      <c r="A53" s="2407" t="s">
        <v>541</v>
      </c>
      <c r="B53" s="2408">
        <v>5208.50924734</v>
      </c>
      <c r="C53" s="2408">
        <v>5208.50924734</v>
      </c>
      <c r="D53" s="2408"/>
      <c r="E53" s="2408"/>
      <c r="F53" s="2408">
        <v>0</v>
      </c>
      <c r="H53" s="1009"/>
      <c r="I53" s="1847"/>
      <c r="J53" s="2401"/>
      <c r="K53" s="2401"/>
      <c r="L53" s="2401"/>
      <c r="M53" s="2401"/>
      <c r="N53" s="2401"/>
    </row>
    <row r="54" spans="1:14" x14ac:dyDescent="0.3">
      <c r="A54" s="2407" t="s">
        <v>540</v>
      </c>
      <c r="B54" s="2408">
        <v>500.50781141000004</v>
      </c>
      <c r="C54" s="2408">
        <v>500.50781141000004</v>
      </c>
      <c r="D54" s="2408"/>
      <c r="E54" s="2408"/>
      <c r="F54" s="2408">
        <v>0</v>
      </c>
      <c r="H54" s="1009"/>
      <c r="I54" s="1847"/>
      <c r="J54" s="2401"/>
      <c r="K54" s="2401"/>
      <c r="L54" s="2401"/>
      <c r="M54" s="2401"/>
      <c r="N54" s="2401"/>
    </row>
    <row r="55" spans="1:14" x14ac:dyDescent="0.3">
      <c r="A55" s="2407" t="s">
        <v>539</v>
      </c>
      <c r="B55" s="2408">
        <v>0</v>
      </c>
      <c r="C55" s="2408">
        <v>0</v>
      </c>
      <c r="D55" s="2408"/>
      <c r="E55" s="2408"/>
      <c r="F55" s="2408">
        <v>0</v>
      </c>
      <c r="H55" s="1009"/>
      <c r="I55" s="1847"/>
      <c r="J55" s="2401"/>
      <c r="K55" s="2401"/>
      <c r="L55" s="2401"/>
      <c r="M55" s="2401"/>
      <c r="N55" s="2401"/>
    </row>
    <row r="56" spans="1:14" x14ac:dyDescent="0.3">
      <c r="A56" s="1335" t="s">
        <v>538</v>
      </c>
      <c r="B56" s="2408">
        <v>3414.0754942499998</v>
      </c>
      <c r="C56" s="998">
        <v>601.57630104999998</v>
      </c>
      <c r="D56" s="998"/>
      <c r="E56" s="998"/>
      <c r="F56" s="998">
        <v>2812.4991931999998</v>
      </c>
      <c r="H56" s="1009"/>
      <c r="I56" s="1847"/>
      <c r="J56" s="2401"/>
      <c r="K56" s="2401"/>
      <c r="L56" s="2401"/>
      <c r="M56" s="2401"/>
      <c r="N56" s="2401"/>
    </row>
    <row r="57" spans="1:14" x14ac:dyDescent="0.3">
      <c r="A57" s="1335" t="s">
        <v>537</v>
      </c>
      <c r="B57" s="998">
        <v>7791.5210020600007</v>
      </c>
      <c r="C57" s="998">
        <v>7721.6880985000007</v>
      </c>
      <c r="D57" s="998"/>
      <c r="E57" s="998"/>
      <c r="F57" s="998">
        <v>69.832903560000005</v>
      </c>
      <c r="H57" s="1009"/>
      <c r="I57" s="1847"/>
      <c r="J57" s="2401"/>
      <c r="K57" s="2401"/>
      <c r="L57" s="2401"/>
      <c r="M57" s="2401"/>
      <c r="N57" s="2401"/>
    </row>
    <row r="58" spans="1:14" x14ac:dyDescent="0.3">
      <c r="A58" s="1335" t="s">
        <v>1054</v>
      </c>
      <c r="B58" s="998">
        <v>5424.0596807499996</v>
      </c>
      <c r="C58" s="998">
        <v>5354.2267771899997</v>
      </c>
      <c r="D58" s="998"/>
      <c r="E58" s="998"/>
      <c r="F58" s="998">
        <v>69.832903560000005</v>
      </c>
      <c r="H58" s="1009"/>
      <c r="I58" s="1847"/>
      <c r="J58" s="2401"/>
      <c r="K58" s="2401"/>
      <c r="L58" s="2401"/>
      <c r="M58" s="2401"/>
      <c r="N58" s="2401"/>
    </row>
    <row r="59" spans="1:14" x14ac:dyDescent="0.3">
      <c r="A59" s="1335" t="s">
        <v>1053</v>
      </c>
      <c r="B59" s="515">
        <v>2367.4613213100001</v>
      </c>
      <c r="C59" s="515">
        <v>2367.4613213100001</v>
      </c>
      <c r="D59" s="515"/>
      <c r="E59" s="515"/>
      <c r="F59" s="515">
        <v>0</v>
      </c>
      <c r="H59" s="1009"/>
      <c r="I59" s="1847"/>
      <c r="J59" s="2401"/>
      <c r="K59" s="2401"/>
      <c r="L59" s="2401"/>
      <c r="M59" s="2401"/>
      <c r="N59" s="2401"/>
    </row>
    <row r="60" spans="1:14" x14ac:dyDescent="0.3">
      <c r="A60" s="1335" t="s">
        <v>536</v>
      </c>
      <c r="B60" s="515">
        <v>419.73708610999995</v>
      </c>
      <c r="C60" s="515">
        <v>419.73708610999995</v>
      </c>
      <c r="D60" s="515"/>
      <c r="E60" s="515"/>
      <c r="F60" s="515">
        <v>0</v>
      </c>
      <c r="H60" s="1009"/>
      <c r="I60" s="1847"/>
      <c r="J60" s="2401"/>
      <c r="K60" s="2401"/>
      <c r="L60" s="2401"/>
      <c r="M60" s="2401"/>
      <c r="N60" s="2401"/>
    </row>
    <row r="61" spans="1:14" x14ac:dyDescent="0.3">
      <c r="A61" s="1335" t="s">
        <v>535</v>
      </c>
      <c r="B61" s="515">
        <v>2.03441742</v>
      </c>
      <c r="C61" s="515">
        <v>2.03441742</v>
      </c>
      <c r="D61" s="515"/>
      <c r="E61" s="515"/>
      <c r="F61" s="515">
        <v>0</v>
      </c>
      <c r="H61" s="1009"/>
      <c r="I61" s="1847"/>
      <c r="J61" s="2401"/>
      <c r="K61" s="2401"/>
      <c r="L61" s="2401"/>
      <c r="M61" s="2401"/>
      <c r="N61" s="2401"/>
    </row>
    <row r="62" spans="1:14" x14ac:dyDescent="0.3">
      <c r="A62" s="2407" t="s">
        <v>534</v>
      </c>
      <c r="B62" s="2406">
        <v>104.44314706</v>
      </c>
      <c r="C62" s="2406">
        <v>101.44314706</v>
      </c>
      <c r="D62" s="2406">
        <v>3</v>
      </c>
      <c r="E62" s="2406"/>
      <c r="F62" s="2406">
        <v>0</v>
      </c>
      <c r="H62" s="1009"/>
      <c r="I62" s="1847"/>
      <c r="J62" s="2401"/>
      <c r="K62" s="2401"/>
      <c r="L62" s="2401"/>
      <c r="M62" s="2401"/>
      <c r="N62" s="2401"/>
    </row>
    <row r="63" spans="1:14" x14ac:dyDescent="0.3">
      <c r="A63" s="2407" t="s">
        <v>533</v>
      </c>
      <c r="B63" s="2406">
        <v>705.41487687000006</v>
      </c>
      <c r="C63" s="2406">
        <v>705.41487687000006</v>
      </c>
      <c r="D63" s="2406"/>
      <c r="E63" s="2406"/>
      <c r="F63" s="2406">
        <v>0</v>
      </c>
      <c r="H63" s="1009"/>
      <c r="I63" s="1847"/>
      <c r="J63" s="2401"/>
      <c r="K63" s="2401"/>
      <c r="L63" s="2401"/>
      <c r="M63" s="2401"/>
      <c r="N63" s="2401"/>
    </row>
    <row r="64" spans="1:14" ht="15" thickBot="1" x14ac:dyDescent="0.35">
      <c r="A64" s="2405" t="s">
        <v>532</v>
      </c>
      <c r="B64" s="2403">
        <v>2528.2548195499999</v>
      </c>
      <c r="C64" s="2404">
        <v>1440.5436135799998</v>
      </c>
      <c r="D64" s="2404"/>
      <c r="E64" s="2404"/>
      <c r="F64" s="2404">
        <v>1087.71120597</v>
      </c>
      <c r="H64" s="1009"/>
      <c r="I64" s="1847"/>
      <c r="J64" s="2401"/>
      <c r="K64" s="2401"/>
      <c r="L64" s="2401"/>
      <c r="M64" s="2401"/>
      <c r="N64" s="2401"/>
    </row>
    <row r="65" spans="1:14" x14ac:dyDescent="0.3">
      <c r="A65" s="1334" t="s">
        <v>531</v>
      </c>
      <c r="B65" s="1798">
        <v>25738.484176239996</v>
      </c>
      <c r="C65" s="1798">
        <v>21638.11603153</v>
      </c>
      <c r="D65" s="1800">
        <v>3</v>
      </c>
      <c r="E65" s="1799">
        <v>99</v>
      </c>
      <c r="F65" s="1798">
        <v>3998.3681447099998</v>
      </c>
      <c r="H65" s="2402"/>
      <c r="I65" s="1847"/>
      <c r="J65" s="2401"/>
      <c r="K65" s="2401"/>
      <c r="L65" s="2401"/>
      <c r="M65" s="2401"/>
      <c r="N65" s="2401"/>
    </row>
    <row r="66" spans="1:14" x14ac:dyDescent="0.3">
      <c r="A66" s="2407" t="s">
        <v>896</v>
      </c>
      <c r="B66" s="2406">
        <v>31353.85307112</v>
      </c>
      <c r="C66" s="2406">
        <v>31353.85307112</v>
      </c>
      <c r="D66" s="2406"/>
      <c r="E66" s="2406"/>
      <c r="F66" s="2406">
        <v>0</v>
      </c>
      <c r="H66" s="2402"/>
      <c r="I66" s="1847"/>
      <c r="J66" s="2401"/>
      <c r="K66" s="2401"/>
      <c r="L66" s="2401"/>
      <c r="M66" s="2401"/>
      <c r="N66" s="2401"/>
    </row>
    <row r="67" spans="1:14" x14ac:dyDescent="0.3">
      <c r="A67" s="2407" t="s">
        <v>895</v>
      </c>
      <c r="B67" s="2406">
        <v>30.000000040000305</v>
      </c>
      <c r="C67" s="2406">
        <v>0</v>
      </c>
      <c r="D67" s="2406"/>
      <c r="E67" s="2406"/>
      <c r="F67" s="2406">
        <v>30.000000040000305</v>
      </c>
      <c r="H67" s="2402"/>
      <c r="I67" s="1847"/>
      <c r="J67" s="2401"/>
      <c r="K67" s="2401"/>
      <c r="L67" s="2401"/>
      <c r="M67" s="2401"/>
      <c r="N67" s="2401"/>
    </row>
    <row r="68" spans="1:14" ht="15" thickBot="1" x14ac:dyDescent="0.35">
      <c r="A68" s="2405" t="s">
        <v>894</v>
      </c>
      <c r="B68" s="2404">
        <v>0</v>
      </c>
      <c r="C68" s="2404">
        <v>0</v>
      </c>
      <c r="D68" s="2404"/>
      <c r="E68" s="2404"/>
      <c r="F68" s="2403">
        <v>0</v>
      </c>
      <c r="H68" s="2402"/>
      <c r="I68" s="1847"/>
      <c r="J68" s="2401"/>
      <c r="K68" s="2401"/>
      <c r="L68" s="2401"/>
      <c r="M68" s="2401"/>
      <c r="N68" s="2401"/>
    </row>
    <row r="69" spans="1:14" ht="15" thickBot="1" x14ac:dyDescent="0.35">
      <c r="A69" s="1334" t="s">
        <v>530</v>
      </c>
      <c r="B69" s="1637">
        <v>31383.85307116</v>
      </c>
      <c r="C69" s="1637">
        <v>31353.85307112</v>
      </c>
      <c r="D69" s="1637"/>
      <c r="E69" s="1637">
        <v>0</v>
      </c>
      <c r="F69" s="1637">
        <v>30.000000040000305</v>
      </c>
      <c r="H69" s="2402"/>
      <c r="I69" s="1847"/>
      <c r="J69" s="2401"/>
      <c r="K69" s="2401"/>
      <c r="L69" s="2401"/>
      <c r="M69" s="2401"/>
      <c r="N69" s="2401"/>
    </row>
    <row r="70" spans="1:14" ht="15" thickBot="1" x14ac:dyDescent="0.35">
      <c r="A70" s="526" t="s">
        <v>523</v>
      </c>
      <c r="B70" s="1636">
        <v>0</v>
      </c>
      <c r="C70" s="1636">
        <v>0</v>
      </c>
      <c r="D70" s="1636"/>
      <c r="E70" s="1636"/>
      <c r="F70" s="1636">
        <v>0</v>
      </c>
      <c r="H70" s="2402"/>
      <c r="I70" s="1847"/>
      <c r="J70" s="2401"/>
      <c r="K70" s="2401"/>
      <c r="L70" s="2401"/>
      <c r="M70" s="2401"/>
      <c r="N70" s="2401"/>
    </row>
    <row r="71" spans="1:14" ht="15" thickBot="1" x14ac:dyDescent="0.35">
      <c r="A71" s="526" t="s">
        <v>1052</v>
      </c>
      <c r="B71" s="1636">
        <v>16710.681941909999</v>
      </c>
      <c r="C71" s="1636">
        <v>0</v>
      </c>
      <c r="D71" s="1636">
        <v>16710.681941909999</v>
      </c>
      <c r="E71" s="1636"/>
      <c r="F71" s="1636">
        <v>0</v>
      </c>
      <c r="H71" s="2402"/>
      <c r="I71" s="1847"/>
      <c r="J71" s="2401"/>
      <c r="K71" s="2401"/>
      <c r="L71" s="2401"/>
      <c r="M71" s="2401"/>
      <c r="N71" s="2401"/>
    </row>
    <row r="72" spans="1:14" ht="15" thickBot="1" x14ac:dyDescent="0.35">
      <c r="A72" s="1334" t="s">
        <v>529</v>
      </c>
      <c r="B72" s="1637">
        <v>73833.019189309998</v>
      </c>
      <c r="C72" s="1637">
        <v>52991.96910265</v>
      </c>
      <c r="D72" s="1637">
        <v>16713.681941909999</v>
      </c>
      <c r="E72" s="1637">
        <v>99</v>
      </c>
      <c r="F72" s="1637">
        <v>4028.3681447500003</v>
      </c>
      <c r="H72" s="2402"/>
      <c r="I72" s="1847"/>
      <c r="J72" s="2401"/>
      <c r="K72" s="2401"/>
      <c r="L72" s="2401"/>
      <c r="M72" s="2401"/>
      <c r="N72" s="2401"/>
    </row>
    <row r="73" spans="1:14" ht="15" thickBot="1" x14ac:dyDescent="0.35">
      <c r="A73" s="526" t="s">
        <v>528</v>
      </c>
      <c r="B73" s="1636">
        <v>57122.337247399999</v>
      </c>
      <c r="C73" s="1636">
        <v>52991.96910265</v>
      </c>
      <c r="D73" s="1636">
        <v>3</v>
      </c>
      <c r="E73" s="1636">
        <v>99</v>
      </c>
      <c r="F73" s="1636">
        <v>4028.3681447500003</v>
      </c>
      <c r="I73" s="1847"/>
      <c r="J73" s="2401"/>
      <c r="K73" s="2401"/>
      <c r="L73" s="2401"/>
      <c r="M73" s="2401"/>
      <c r="N73" s="2401"/>
    </row>
    <row r="74" spans="1:14" x14ac:dyDescent="0.3">
      <c r="A74" s="1635"/>
      <c r="B74" s="1635"/>
      <c r="C74" s="1635"/>
      <c r="F74" s="1635"/>
    </row>
    <row r="75" spans="1:14" x14ac:dyDescent="0.3">
      <c r="B75" s="1635"/>
      <c r="F75" s="1635"/>
    </row>
    <row r="76" spans="1:14" x14ac:dyDescent="0.3">
      <c r="F76" s="1009"/>
    </row>
  </sheetData>
  <pageMargins left="0.7" right="0.7" top="0.75" bottom="0.75" header="0.3" footer="0.3"/>
  <pageSetup paperSize="9" scale="70" orientation="portrait" r:id="rId1"/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E57F-E588-41F0-905F-12D2FEA914D0}">
  <dimension ref="A1:L326"/>
  <sheetViews>
    <sheetView view="pageLayout" topLeftCell="A356" zoomScaleNormal="90" zoomScaleSheetLayoutView="85" workbookViewId="0">
      <selection activeCell="J40" sqref="J40:J41"/>
    </sheetView>
  </sheetViews>
  <sheetFormatPr defaultColWidth="9.109375" defaultRowHeight="14.4" x14ac:dyDescent="0.3"/>
  <cols>
    <col min="1" max="1" width="47.88671875" style="2411" customWidth="1"/>
    <col min="2" max="8" width="7.6640625" style="2412" customWidth="1"/>
    <col min="9" max="9" width="7.6640625" style="2411" customWidth="1"/>
    <col min="10" max="10" width="7.6640625" style="2256" customWidth="1"/>
    <col min="11" max="11" width="7.6640625" style="2410" customWidth="1"/>
    <col min="12" max="12" width="11" style="2410" customWidth="1"/>
    <col min="13" max="13" width="51.44140625" style="2256" bestFit="1" customWidth="1"/>
    <col min="14" max="15" width="9.109375" style="2256"/>
    <col min="16" max="17" width="8.5546875" style="2256" bestFit="1" customWidth="1"/>
    <col min="18" max="18" width="8.33203125" style="2256" bestFit="1" customWidth="1"/>
    <col min="19" max="23" width="8.5546875" style="2256" bestFit="1" customWidth="1"/>
    <col min="24" max="16384" width="9.109375" style="2256"/>
  </cols>
  <sheetData>
    <row r="1" spans="1:12" x14ac:dyDescent="0.3">
      <c r="A1" s="518" t="s">
        <v>1320</v>
      </c>
      <c r="I1" s="2412"/>
    </row>
    <row r="2" spans="1:12" ht="13.5" customHeight="1" x14ac:dyDescent="0.3">
      <c r="A2" s="1357"/>
      <c r="H2" s="1399"/>
      <c r="I2" s="517"/>
      <c r="J2" s="2882" t="s">
        <v>1060</v>
      </c>
    </row>
    <row r="3" spans="1:12" ht="26.25" customHeight="1" thickBot="1" x14ac:dyDescent="0.35">
      <c r="A3" s="516" t="s">
        <v>176</v>
      </c>
      <c r="B3" s="2757" t="s">
        <v>1061</v>
      </c>
      <c r="C3" s="2758" t="s">
        <v>464</v>
      </c>
      <c r="D3" s="1333" t="s">
        <v>424</v>
      </c>
      <c r="E3" s="1333" t="s">
        <v>423</v>
      </c>
      <c r="F3" s="1333" t="s">
        <v>422</v>
      </c>
      <c r="G3" s="1333" t="s">
        <v>421</v>
      </c>
      <c r="H3" s="2759" t="s">
        <v>407</v>
      </c>
      <c r="I3" s="2760" t="s">
        <v>554</v>
      </c>
      <c r="J3" s="2883"/>
      <c r="K3" s="2430"/>
      <c r="L3" s="2429"/>
    </row>
    <row r="4" spans="1:12" ht="13.5" customHeight="1" x14ac:dyDescent="0.3">
      <c r="A4" s="2407" t="s">
        <v>553</v>
      </c>
      <c r="B4" s="1330">
        <v>1811.73630211</v>
      </c>
      <c r="C4" s="2424">
        <v>5.5646962973661292E-3</v>
      </c>
      <c r="D4" s="2416">
        <v>447.84781913999996</v>
      </c>
      <c r="E4" s="2416">
        <v>57.525494899999998</v>
      </c>
      <c r="F4" s="2417">
        <v>533.27704088999997</v>
      </c>
      <c r="G4" s="2416">
        <v>392.76331511999996</v>
      </c>
      <c r="H4" s="2416">
        <v>22.84583598</v>
      </c>
      <c r="I4" s="2416">
        <v>357.47679607999999</v>
      </c>
      <c r="J4" s="2417">
        <v>98.67676385</v>
      </c>
      <c r="K4" s="2418"/>
      <c r="L4" s="2418"/>
    </row>
    <row r="5" spans="1:12" ht="13.5" customHeight="1" x14ac:dyDescent="0.3">
      <c r="A5" s="2407" t="s">
        <v>552</v>
      </c>
      <c r="B5" s="500">
        <v>663.17014604000008</v>
      </c>
      <c r="C5" s="2424">
        <v>2.0369081592584238E-3</v>
      </c>
      <c r="D5" s="2416">
        <v>29.34022968</v>
      </c>
      <c r="E5" s="2416">
        <v>192.85536764</v>
      </c>
      <c r="F5" s="2416">
        <v>144.05002707</v>
      </c>
      <c r="G5" s="2416">
        <v>259.66500751000001</v>
      </c>
      <c r="H5" s="2416">
        <v>37.25951414</v>
      </c>
      <c r="I5" s="2416">
        <v>0</v>
      </c>
      <c r="J5" s="2417">
        <v>6.2983214399999996</v>
      </c>
      <c r="K5" s="2418"/>
      <c r="L5" s="2418"/>
    </row>
    <row r="6" spans="1:12" ht="13.5" customHeight="1" x14ac:dyDescent="0.3">
      <c r="A6" s="2407" t="s">
        <v>551</v>
      </c>
      <c r="B6" s="500">
        <v>1489.64300192</v>
      </c>
      <c r="C6" s="2424">
        <v>4.5753959268396314E-3</v>
      </c>
      <c r="D6" s="2416">
        <v>267.73527457</v>
      </c>
      <c r="E6" s="2416">
        <v>680.46514586000001</v>
      </c>
      <c r="F6" s="2416">
        <v>71.574792040000005</v>
      </c>
      <c r="G6" s="2416">
        <v>380.18051919000004</v>
      </c>
      <c r="H6" s="2416">
        <v>0</v>
      </c>
      <c r="I6" s="2416">
        <v>89.687270260000005</v>
      </c>
      <c r="J6" s="2417">
        <v>195.81735451</v>
      </c>
      <c r="K6" s="2418"/>
      <c r="L6" s="2418"/>
    </row>
    <row r="7" spans="1:12" ht="13.5" customHeight="1" x14ac:dyDescent="0.3">
      <c r="A7" s="2407" t="s">
        <v>550</v>
      </c>
      <c r="B7" s="500">
        <v>4234.4454801400007</v>
      </c>
      <c r="C7" s="2424">
        <v>1.3005978329898887E-2</v>
      </c>
      <c r="D7" s="2416">
        <v>406.30790231999998</v>
      </c>
      <c r="E7" s="2416">
        <v>1250.0443809400001</v>
      </c>
      <c r="F7" s="2416">
        <v>355.49183581</v>
      </c>
      <c r="G7" s="2416">
        <v>1688.6290156</v>
      </c>
      <c r="H7" s="2416">
        <v>503.08628457999998</v>
      </c>
      <c r="I7" s="2416">
        <v>30.88606089</v>
      </c>
      <c r="J7" s="2417">
        <v>128.97345232999999</v>
      </c>
      <c r="K7" s="2418"/>
      <c r="L7" s="2418"/>
    </row>
    <row r="8" spans="1:12" ht="13.5" customHeight="1" x14ac:dyDescent="0.3">
      <c r="A8" s="2407" t="s">
        <v>549</v>
      </c>
      <c r="B8" s="500">
        <v>1399.8979738400001</v>
      </c>
      <c r="C8" s="2424">
        <v>4.2997466367734258E-3</v>
      </c>
      <c r="D8" s="2416">
        <v>388.87601101999996</v>
      </c>
      <c r="E8" s="2416">
        <v>528.79961115999993</v>
      </c>
      <c r="F8" s="2416">
        <v>82.157140630000001</v>
      </c>
      <c r="G8" s="2416">
        <v>328.27994679999995</v>
      </c>
      <c r="H8" s="2416">
        <v>-1.7799999999999999E-6</v>
      </c>
      <c r="I8" s="2416">
        <v>71.785266010000001</v>
      </c>
      <c r="J8" s="2417">
        <v>55.086307599999998</v>
      </c>
      <c r="K8" s="2418"/>
      <c r="L8" s="2418"/>
    </row>
    <row r="9" spans="1:12" ht="13.5" customHeight="1" x14ac:dyDescent="0.3">
      <c r="A9" s="2407" t="s">
        <v>548</v>
      </c>
      <c r="B9" s="500">
        <v>13245.07307101</v>
      </c>
      <c r="C9" s="2424">
        <v>4.068186357515409E-2</v>
      </c>
      <c r="D9" s="2416">
        <v>4453.24167846</v>
      </c>
      <c r="E9" s="2416">
        <v>1488.0664165200001</v>
      </c>
      <c r="F9" s="2416">
        <v>3771.3154013999997</v>
      </c>
      <c r="G9" s="2416">
        <v>3249.2545715600004</v>
      </c>
      <c r="H9" s="2416">
        <v>0.29651029000000001</v>
      </c>
      <c r="I9" s="2416">
        <v>282.89849278000003</v>
      </c>
      <c r="J9" s="2417">
        <v>2071.0237975599998</v>
      </c>
      <c r="K9" s="2418"/>
      <c r="L9" s="2418"/>
    </row>
    <row r="10" spans="1:12" ht="13.5" customHeight="1" x14ac:dyDescent="0.3">
      <c r="A10" s="2407" t="s">
        <v>547</v>
      </c>
      <c r="B10" s="500">
        <v>5021.1830888299992</v>
      </c>
      <c r="C10" s="2424">
        <v>1.5422420420824165E-2</v>
      </c>
      <c r="D10" s="2416">
        <v>1118.24245221</v>
      </c>
      <c r="E10" s="2416">
        <v>830.31578543000001</v>
      </c>
      <c r="F10" s="2416">
        <v>2161.0822225700003</v>
      </c>
      <c r="G10" s="2416">
        <v>846.85008043999994</v>
      </c>
      <c r="H10" s="2416">
        <v>-2.7000000000000001E-7</v>
      </c>
      <c r="I10" s="2416">
        <v>64.692548450000004</v>
      </c>
      <c r="J10" s="2417">
        <v>697.35731050999993</v>
      </c>
      <c r="K10" s="2418"/>
      <c r="L10" s="2418"/>
    </row>
    <row r="11" spans="1:12" ht="13.5" customHeight="1" x14ac:dyDescent="0.3">
      <c r="A11" s="2407" t="s">
        <v>546</v>
      </c>
      <c r="B11" s="500">
        <v>7642.2197842199994</v>
      </c>
      <c r="C11" s="2424">
        <v>2.347285975744896E-2</v>
      </c>
      <c r="D11" s="2416">
        <v>164.35805005999998</v>
      </c>
      <c r="E11" s="2416">
        <v>183.75643656999998</v>
      </c>
      <c r="F11" s="2416">
        <v>4606.1573109400006</v>
      </c>
      <c r="G11" s="2416">
        <v>115.73592791999999</v>
      </c>
      <c r="H11" s="2416">
        <v>0</v>
      </c>
      <c r="I11" s="2416">
        <v>2572.2120587299996</v>
      </c>
      <c r="J11" s="2417">
        <v>3.2454746500000002</v>
      </c>
      <c r="K11" s="2418"/>
      <c r="L11" s="2418"/>
    </row>
    <row r="12" spans="1:12" ht="13.5" customHeight="1" x14ac:dyDescent="0.3">
      <c r="A12" s="2407" t="s">
        <v>545</v>
      </c>
      <c r="B12" s="500">
        <v>3235.5399579799996</v>
      </c>
      <c r="C12" s="2424">
        <v>9.9378685535983155E-3</v>
      </c>
      <c r="D12" s="2416">
        <v>537.20861887000001</v>
      </c>
      <c r="E12" s="2416">
        <v>1038.3194734799999</v>
      </c>
      <c r="F12" s="2416">
        <v>597.57848153999998</v>
      </c>
      <c r="G12" s="2416">
        <v>877.09447963000002</v>
      </c>
      <c r="H12" s="2416">
        <v>76.347950549999993</v>
      </c>
      <c r="I12" s="2416">
        <v>108.99095391</v>
      </c>
      <c r="J12" s="2417">
        <v>295.99218433000004</v>
      </c>
      <c r="K12" s="2418"/>
      <c r="L12" s="2418"/>
    </row>
    <row r="13" spans="1:12" ht="13.5" customHeight="1" x14ac:dyDescent="0.3">
      <c r="A13" s="2407" t="s">
        <v>544</v>
      </c>
      <c r="B13" s="500">
        <v>1499.5803289099999</v>
      </c>
      <c r="C13" s="2424">
        <v>4.605918142816961E-3</v>
      </c>
      <c r="D13" s="2416">
        <v>240.55240584000001</v>
      </c>
      <c r="E13" s="2416">
        <v>352.96019577999999</v>
      </c>
      <c r="F13" s="2416">
        <v>170.57841425000001</v>
      </c>
      <c r="G13" s="2416">
        <v>677.82851255999992</v>
      </c>
      <c r="H13" s="2416">
        <v>7.1072813500000001</v>
      </c>
      <c r="I13" s="2416">
        <v>50.553519129999998</v>
      </c>
      <c r="J13" s="2417">
        <v>100.80310573</v>
      </c>
      <c r="K13" s="2418"/>
      <c r="L13" s="2418"/>
    </row>
    <row r="14" spans="1:12" ht="13.5" customHeight="1" x14ac:dyDescent="0.3">
      <c r="A14" s="2407" t="s">
        <v>543</v>
      </c>
      <c r="B14" s="500">
        <v>2382.6448336099998</v>
      </c>
      <c r="C14" s="2424">
        <v>7.318225543135967E-3</v>
      </c>
      <c r="D14" s="2416">
        <v>1024.0923216900001</v>
      </c>
      <c r="E14" s="2416">
        <v>595.84708331000002</v>
      </c>
      <c r="F14" s="2416">
        <v>168.16923226</v>
      </c>
      <c r="G14" s="2416">
        <v>594.52148094999995</v>
      </c>
      <c r="H14" s="2416">
        <v>0</v>
      </c>
      <c r="I14" s="2416">
        <v>1.47154E-2</v>
      </c>
      <c r="J14" s="2417">
        <v>796.66660386000001</v>
      </c>
      <c r="K14" s="2418"/>
      <c r="L14" s="2418"/>
    </row>
    <row r="15" spans="1:12" ht="13.5" customHeight="1" x14ac:dyDescent="0.3">
      <c r="A15" s="2407" t="s">
        <v>542</v>
      </c>
      <c r="B15" s="500">
        <v>9000.280561829999</v>
      </c>
      <c r="C15" s="2424">
        <v>2.764410464113496E-2</v>
      </c>
      <c r="D15" s="2416">
        <v>3494.8800418200003</v>
      </c>
      <c r="E15" s="2416">
        <v>1772.3118265000001</v>
      </c>
      <c r="F15" s="2416">
        <v>1002.7340092100001</v>
      </c>
      <c r="G15" s="2416">
        <v>2647.4668421800002</v>
      </c>
      <c r="H15" s="2416">
        <v>6.1014093999999996</v>
      </c>
      <c r="I15" s="2416">
        <v>76.786432719999993</v>
      </c>
      <c r="J15" s="2417">
        <v>796.94698095999991</v>
      </c>
      <c r="K15" s="2418"/>
      <c r="L15" s="2418"/>
    </row>
    <row r="16" spans="1:12" ht="13.5" customHeight="1" x14ac:dyDescent="0.3">
      <c r="A16" s="2407" t="s">
        <v>541</v>
      </c>
      <c r="B16" s="500">
        <v>10060.86436702</v>
      </c>
      <c r="C16" s="2424">
        <v>3.0901657501843136E-2</v>
      </c>
      <c r="D16" s="2416">
        <v>6849.3344674499995</v>
      </c>
      <c r="E16" s="2416">
        <v>862.18714792999992</v>
      </c>
      <c r="F16" s="2416">
        <v>1554.5313419699999</v>
      </c>
      <c r="G16" s="2416">
        <v>740.38817084999994</v>
      </c>
      <c r="H16" s="2416">
        <v>1.45659535</v>
      </c>
      <c r="I16" s="2416">
        <v>52.966643469999994</v>
      </c>
      <c r="J16" s="2417">
        <v>5159.4414661499995</v>
      </c>
      <c r="K16" s="2418"/>
      <c r="L16" s="2418"/>
    </row>
    <row r="17" spans="1:12" ht="13.5" customHeight="1" x14ac:dyDescent="0.3">
      <c r="A17" s="2407" t="s">
        <v>540</v>
      </c>
      <c r="B17" s="500">
        <v>1427.4663169</v>
      </c>
      <c r="C17" s="2424">
        <v>4.3844220149572349E-3</v>
      </c>
      <c r="D17" s="2416">
        <v>736.92793798000002</v>
      </c>
      <c r="E17" s="2416">
        <v>341.25565716</v>
      </c>
      <c r="F17" s="2416">
        <v>95.349787590000005</v>
      </c>
      <c r="G17" s="2416">
        <v>244.09075621</v>
      </c>
      <c r="H17" s="2416">
        <v>0.60744113</v>
      </c>
      <c r="I17" s="2416">
        <v>9.2347368299999992</v>
      </c>
      <c r="J17" s="2417">
        <v>500.18244986000002</v>
      </c>
      <c r="K17" s="2418"/>
      <c r="L17" s="2418"/>
    </row>
    <row r="18" spans="1:12" ht="13.5" customHeight="1" x14ac:dyDescent="0.3">
      <c r="A18" s="2407" t="s">
        <v>539</v>
      </c>
      <c r="B18" s="500">
        <v>0</v>
      </c>
      <c r="C18" s="2424">
        <v>0</v>
      </c>
      <c r="D18" s="2416">
        <v>0</v>
      </c>
      <c r="E18" s="2416">
        <v>0</v>
      </c>
      <c r="F18" s="2416">
        <v>0</v>
      </c>
      <c r="G18" s="2416">
        <v>0</v>
      </c>
      <c r="H18" s="2416">
        <v>0</v>
      </c>
      <c r="I18" s="2416">
        <v>0</v>
      </c>
      <c r="J18" s="2417">
        <v>0</v>
      </c>
      <c r="K18" s="2418"/>
      <c r="L18" s="2418"/>
    </row>
    <row r="19" spans="1:12" ht="13.5" customHeight="1" x14ac:dyDescent="0.3">
      <c r="A19" s="1335" t="s">
        <v>538</v>
      </c>
      <c r="B19" s="1330">
        <v>14727.63375132</v>
      </c>
      <c r="C19" s="1650">
        <v>4.5235506353484181E-2</v>
      </c>
      <c r="D19" s="500">
        <v>3011.0625661799995</v>
      </c>
      <c r="E19" s="500">
        <v>1898.9352926400002</v>
      </c>
      <c r="F19" s="500">
        <v>1596.0057062599999</v>
      </c>
      <c r="G19" s="1330">
        <v>8152.6721568699986</v>
      </c>
      <c r="H19" s="500">
        <v>0</v>
      </c>
      <c r="I19" s="1330">
        <v>68.95802937000002</v>
      </c>
      <c r="J19" s="2417">
        <v>3151.6530417700001</v>
      </c>
      <c r="K19" s="2418"/>
      <c r="L19" s="2418"/>
    </row>
    <row r="20" spans="1:12" s="1658" customFormat="1" ht="13.5" customHeight="1" x14ac:dyDescent="0.3">
      <c r="A20" s="1335" t="s">
        <v>537</v>
      </c>
      <c r="B20" s="1330">
        <v>42328.245779520003</v>
      </c>
      <c r="C20" s="1651">
        <v>0.13000999775131589</v>
      </c>
      <c r="D20" s="1330">
        <v>9827.25501024</v>
      </c>
      <c r="E20" s="1330">
        <v>8122.2540354300017</v>
      </c>
      <c r="F20" s="1330">
        <v>8637.6076766500028</v>
      </c>
      <c r="G20" s="1330">
        <v>15002.38677934</v>
      </c>
      <c r="H20" s="1330">
        <v>17.60017646</v>
      </c>
      <c r="I20" s="1330">
        <v>721.1421014</v>
      </c>
      <c r="J20" s="2417">
        <v>7834.3922941800001</v>
      </c>
      <c r="K20" s="2418"/>
      <c r="L20" s="2418"/>
    </row>
    <row r="21" spans="1:12" s="1658" customFormat="1" ht="13.5" customHeight="1" x14ac:dyDescent="0.3">
      <c r="A21" s="1335" t="s">
        <v>1054</v>
      </c>
      <c r="B21" s="500">
        <v>24929.682467140003</v>
      </c>
      <c r="C21" s="1650">
        <v>7.6570807549555031E-2</v>
      </c>
      <c r="D21" s="1330">
        <v>6391.1570384199995</v>
      </c>
      <c r="E21" s="1330">
        <v>4259.7564343900012</v>
      </c>
      <c r="F21" s="1330">
        <v>6950.3621976200029</v>
      </c>
      <c r="G21" s="1330">
        <v>6589.6645188500015</v>
      </c>
      <c r="H21" s="1330">
        <v>17.60017646</v>
      </c>
      <c r="I21" s="1330">
        <v>721.1421014</v>
      </c>
      <c r="J21" s="2417">
        <v>5405.3623767299996</v>
      </c>
      <c r="K21" s="2418"/>
      <c r="L21" s="2418"/>
    </row>
    <row r="22" spans="1:12" ht="13.5" customHeight="1" x14ac:dyDescent="0.3">
      <c r="A22" s="1335" t="s">
        <v>1053</v>
      </c>
      <c r="B22" s="500">
        <v>17398.563312380003</v>
      </c>
      <c r="C22" s="1650">
        <v>5.3439190201760869E-2</v>
      </c>
      <c r="D22" s="500">
        <v>3436.0979718200001</v>
      </c>
      <c r="E22" s="500">
        <v>3862.4976010400001</v>
      </c>
      <c r="F22" s="500">
        <v>1687.2454790300001</v>
      </c>
      <c r="G22" s="500">
        <v>8412.7222604899998</v>
      </c>
      <c r="H22" s="500">
        <v>0</v>
      </c>
      <c r="I22" s="500">
        <v>0</v>
      </c>
      <c r="J22" s="2417">
        <v>2429.0299174500001</v>
      </c>
      <c r="K22" s="2418"/>
      <c r="L22" s="2418"/>
    </row>
    <row r="23" spans="1:12" ht="13.5" customHeight="1" x14ac:dyDescent="0.3">
      <c r="A23" s="1335" t="s">
        <v>536</v>
      </c>
      <c r="B23" s="500">
        <v>1994.8801396700001</v>
      </c>
      <c r="C23" s="1650">
        <v>6.1272173626937031E-3</v>
      </c>
      <c r="D23" s="500">
        <v>742.78753506999999</v>
      </c>
      <c r="E23" s="500">
        <v>459.63957676000001</v>
      </c>
      <c r="F23" s="500">
        <v>246.81841141000001</v>
      </c>
      <c r="G23" s="500">
        <v>415.07171806999997</v>
      </c>
      <c r="H23" s="500">
        <v>0</v>
      </c>
      <c r="I23" s="500">
        <v>130.56289836000002</v>
      </c>
      <c r="J23" s="2417">
        <v>423.60918691000001</v>
      </c>
      <c r="K23" s="2418"/>
      <c r="L23" s="2418"/>
    </row>
    <row r="24" spans="1:12" ht="13.5" customHeight="1" x14ac:dyDescent="0.3">
      <c r="A24" s="1335" t="s">
        <v>535</v>
      </c>
      <c r="B24" s="500">
        <v>26.297542050000001</v>
      </c>
      <c r="C24" s="1650">
        <v>8.0772149183650993E-5</v>
      </c>
      <c r="D24" s="500">
        <v>13.158584980000001</v>
      </c>
      <c r="E24" s="500">
        <v>7.8615780600000003</v>
      </c>
      <c r="F24" s="500">
        <v>2.4013058099999998</v>
      </c>
      <c r="G24" s="500">
        <v>2.8760759299999998</v>
      </c>
      <c r="H24" s="500">
        <v>-2.7299999999999997E-6</v>
      </c>
      <c r="I24" s="500">
        <v>0</v>
      </c>
      <c r="J24" s="2417">
        <v>2.02397486</v>
      </c>
      <c r="K24" s="2418"/>
      <c r="L24" s="2418"/>
    </row>
    <row r="25" spans="1:12" ht="13.5" customHeight="1" x14ac:dyDescent="0.3">
      <c r="A25" s="2407" t="s">
        <v>534</v>
      </c>
      <c r="B25" s="1330">
        <v>762.81788577999987</v>
      </c>
      <c r="C25" s="2424">
        <v>2.3429733453046949E-3</v>
      </c>
      <c r="D25" s="2416">
        <v>119.68339796999999</v>
      </c>
      <c r="E25" s="2417">
        <v>159.16550409000001</v>
      </c>
      <c r="F25" s="2416">
        <v>296.36773463999998</v>
      </c>
      <c r="G25" s="2416">
        <v>187.60125703</v>
      </c>
      <c r="H25" s="2416">
        <v>-7.9500000000000001E-6</v>
      </c>
      <c r="I25" s="2416">
        <v>0</v>
      </c>
      <c r="J25" s="2417">
        <v>99.672277069999993</v>
      </c>
      <c r="K25" s="2418"/>
      <c r="L25" s="2418"/>
    </row>
    <row r="26" spans="1:12" ht="13.5" customHeight="1" x14ac:dyDescent="0.3">
      <c r="A26" s="2407" t="s">
        <v>533</v>
      </c>
      <c r="B26" s="500">
        <v>4700.3063168099998</v>
      </c>
      <c r="C26" s="2424">
        <v>1.443685658182014E-2</v>
      </c>
      <c r="D26" s="2416">
        <v>920.28546196999991</v>
      </c>
      <c r="E26" s="2416">
        <v>1882.6335815699999</v>
      </c>
      <c r="F26" s="2416">
        <v>751.41665786999999</v>
      </c>
      <c r="G26" s="2416">
        <v>829.16821216000005</v>
      </c>
      <c r="H26" s="2416">
        <v>176.61545970999998</v>
      </c>
      <c r="I26" s="2416">
        <v>140.18694352999998</v>
      </c>
      <c r="J26" s="2417">
        <v>691.77256957999998</v>
      </c>
      <c r="K26" s="2418"/>
      <c r="L26" s="2418"/>
    </row>
    <row r="27" spans="1:12" ht="13.5" customHeight="1" thickBot="1" x14ac:dyDescent="0.35">
      <c r="A27" s="2405" t="s">
        <v>532</v>
      </c>
      <c r="B27" s="1648">
        <v>5366.9484642099997</v>
      </c>
      <c r="C27" s="1649">
        <v>1.6484428894073644E-2</v>
      </c>
      <c r="D27" s="1648">
        <v>2566.1042552100002</v>
      </c>
      <c r="E27" s="1648">
        <v>0.20118963000000178</v>
      </c>
      <c r="F27" s="1648">
        <v>96.599977989999985</v>
      </c>
      <c r="G27" s="1648">
        <v>2617.1127513099996</v>
      </c>
      <c r="H27" s="1648">
        <v>0</v>
      </c>
      <c r="I27" s="1648">
        <v>86.930290069999998</v>
      </c>
      <c r="J27" s="2417">
        <v>3700.8778661899996</v>
      </c>
      <c r="K27" s="2418"/>
      <c r="L27" s="2418"/>
    </row>
    <row r="28" spans="1:12" ht="13.5" customHeight="1" thickBot="1" x14ac:dyDescent="0.35">
      <c r="A28" s="526" t="s">
        <v>531</v>
      </c>
      <c r="B28" s="1643">
        <v>133020.87509371998</v>
      </c>
      <c r="C28" s="1644">
        <v>0.40856981793892611</v>
      </c>
      <c r="D28" s="1643">
        <v>37359.282022730004</v>
      </c>
      <c r="E28" s="1643">
        <v>22705.400781360004</v>
      </c>
      <c r="F28" s="1643">
        <v>26941.26450880001</v>
      </c>
      <c r="G28" s="1643">
        <v>40249.637577230002</v>
      </c>
      <c r="H28" s="1643">
        <v>849.32444620999991</v>
      </c>
      <c r="I28" s="1643">
        <v>4915.9657573899995</v>
      </c>
      <c r="J28" s="2419">
        <v>26810.512783899994</v>
      </c>
      <c r="K28" s="2418"/>
      <c r="L28" s="2418"/>
    </row>
    <row r="29" spans="1:12" ht="13.5" customHeight="1" x14ac:dyDescent="0.3">
      <c r="A29" s="2407" t="s">
        <v>896</v>
      </c>
      <c r="B29" s="2428">
        <v>136758.94464826002</v>
      </c>
      <c r="C29" s="2424">
        <v>0.42005119179295791</v>
      </c>
      <c r="D29" s="2416">
        <v>31423.477888920002</v>
      </c>
      <c r="E29" s="2416">
        <v>29221.68200198</v>
      </c>
      <c r="F29" s="2416">
        <v>32846.503405390002</v>
      </c>
      <c r="G29" s="2416">
        <v>43143.740569729998</v>
      </c>
      <c r="H29" s="2416">
        <v>0</v>
      </c>
      <c r="I29" s="2416">
        <v>123.54078224</v>
      </c>
      <c r="J29" s="2417">
        <v>31423.477888920002</v>
      </c>
      <c r="K29" s="2418"/>
      <c r="L29" s="2418"/>
    </row>
    <row r="30" spans="1:12" ht="13.5" customHeight="1" x14ac:dyDescent="0.3">
      <c r="A30" s="2407" t="s">
        <v>895</v>
      </c>
      <c r="B30" s="2416">
        <v>17986.95089779</v>
      </c>
      <c r="C30" s="2424">
        <v>5.5246405862303734E-2</v>
      </c>
      <c r="D30" s="2416">
        <v>7899.5036889500007</v>
      </c>
      <c r="E30" s="2416">
        <v>5397.25376727</v>
      </c>
      <c r="F30" s="2416">
        <v>2448.4186940300001</v>
      </c>
      <c r="G30" s="2416">
        <v>2217.2139326299998</v>
      </c>
      <c r="H30" s="2416">
        <v>0</v>
      </c>
      <c r="I30" s="2416">
        <v>24.560814910000001</v>
      </c>
      <c r="J30" s="2417">
        <v>44.901500030000228</v>
      </c>
      <c r="K30" s="2418"/>
      <c r="L30" s="2418"/>
    </row>
    <row r="31" spans="1:12" ht="13.5" customHeight="1" thickBot="1" x14ac:dyDescent="0.35">
      <c r="A31" s="2405" t="s">
        <v>894</v>
      </c>
      <c r="B31" s="2422">
        <v>7817.4271829100007</v>
      </c>
      <c r="C31" s="2423">
        <v>2.4011004277501861E-2</v>
      </c>
      <c r="D31" s="2422">
        <v>1129.9146690700002</v>
      </c>
      <c r="E31" s="2422">
        <v>3306.9532406099997</v>
      </c>
      <c r="F31" s="2422">
        <v>613.11450805000004</v>
      </c>
      <c r="G31" s="2422">
        <v>2767.4447651799996</v>
      </c>
      <c r="H31" s="2422">
        <v>0</v>
      </c>
      <c r="I31" s="2422">
        <v>0</v>
      </c>
      <c r="J31" s="2417">
        <v>0</v>
      </c>
      <c r="K31" s="2418"/>
      <c r="L31" s="2418"/>
    </row>
    <row r="32" spans="1:12" ht="13.5" customHeight="1" thickBot="1" x14ac:dyDescent="0.35">
      <c r="A32" s="1334" t="s">
        <v>530</v>
      </c>
      <c r="B32" s="497">
        <v>162563.32272896002</v>
      </c>
      <c r="C32" s="1647">
        <v>0.4993086019327635</v>
      </c>
      <c r="D32" s="497">
        <v>40452.896246939999</v>
      </c>
      <c r="E32" s="497">
        <v>37925.889009859995</v>
      </c>
      <c r="F32" s="497">
        <v>35908.03660747</v>
      </c>
      <c r="G32" s="497">
        <v>48128.39926754</v>
      </c>
      <c r="H32" s="497">
        <v>0</v>
      </c>
      <c r="I32" s="497">
        <v>148.10159715</v>
      </c>
      <c r="J32" s="2419">
        <v>31468.379388950001</v>
      </c>
      <c r="K32" s="2418"/>
      <c r="L32" s="2418"/>
    </row>
    <row r="33" spans="1:12" ht="13.5" customHeight="1" thickBot="1" x14ac:dyDescent="0.35">
      <c r="A33" s="526" t="s">
        <v>523</v>
      </c>
      <c r="B33" s="1643">
        <v>5022.5599682499997</v>
      </c>
      <c r="C33" s="1644">
        <v>1.5426649466630374E-2</v>
      </c>
      <c r="D33" s="1643">
        <v>987.98805177999998</v>
      </c>
      <c r="E33" s="1643">
        <v>1489.35628232</v>
      </c>
      <c r="F33" s="1643">
        <v>44.38773673</v>
      </c>
      <c r="G33" s="1643">
        <v>2373.6068212999999</v>
      </c>
      <c r="H33" s="1643">
        <v>0</v>
      </c>
      <c r="I33" s="1643">
        <v>127.22107611999999</v>
      </c>
      <c r="J33" s="2419">
        <v>0</v>
      </c>
      <c r="K33" s="2418"/>
      <c r="L33" s="2418"/>
    </row>
    <row r="34" spans="1:12" ht="13.5" customHeight="1" thickBot="1" x14ac:dyDescent="0.35">
      <c r="A34" s="526" t="s">
        <v>1052</v>
      </c>
      <c r="B34" s="1643">
        <v>24970.094079229999</v>
      </c>
      <c r="C34" s="1644">
        <v>7.6694930661680066E-2</v>
      </c>
      <c r="D34" s="1643">
        <v>0</v>
      </c>
      <c r="E34" s="1643">
        <v>24970.094079229999</v>
      </c>
      <c r="F34" s="1643">
        <v>0</v>
      </c>
      <c r="G34" s="1643">
        <v>0</v>
      </c>
      <c r="H34" s="1643">
        <v>0</v>
      </c>
      <c r="I34" s="1643">
        <v>0</v>
      </c>
      <c r="J34" s="2419">
        <v>24970.094079229999</v>
      </c>
      <c r="K34" s="2418"/>
      <c r="L34" s="2418"/>
    </row>
    <row r="35" spans="1:12" ht="13.5" customHeight="1" thickBot="1" x14ac:dyDescent="0.35">
      <c r="A35" s="1334" t="s">
        <v>529</v>
      </c>
      <c r="B35" s="1645">
        <v>325576.85187015997</v>
      </c>
      <c r="C35" s="1646">
        <v>1</v>
      </c>
      <c r="D35" s="1645">
        <v>78800.16632145</v>
      </c>
      <c r="E35" s="1645">
        <v>87090.740152769999</v>
      </c>
      <c r="F35" s="1645">
        <v>62893.688853000014</v>
      </c>
      <c r="G35" s="1645">
        <v>90751.643666069998</v>
      </c>
      <c r="H35" s="1645">
        <v>849.32444620999991</v>
      </c>
      <c r="I35" s="1645">
        <v>5191.2884306599999</v>
      </c>
      <c r="J35" s="2421">
        <v>83248.986252079994</v>
      </c>
      <c r="K35" s="2418"/>
      <c r="L35" s="2418"/>
    </row>
    <row r="36" spans="1:12" ht="13.5" customHeight="1" thickBot="1" x14ac:dyDescent="0.35">
      <c r="A36" s="526" t="s">
        <v>528</v>
      </c>
      <c r="B36" s="1643">
        <v>300606.75779092999</v>
      </c>
      <c r="C36" s="1644">
        <v>0.92330506933832002</v>
      </c>
      <c r="D36" s="1643">
        <v>78800.16632145</v>
      </c>
      <c r="E36" s="1643">
        <v>62120.646073540003</v>
      </c>
      <c r="F36" s="1643">
        <v>62893.688853000014</v>
      </c>
      <c r="G36" s="1643">
        <v>90751.643666069998</v>
      </c>
      <c r="H36" s="1643">
        <v>849.32444620999991</v>
      </c>
      <c r="I36" s="1643">
        <v>5191.2884306599999</v>
      </c>
      <c r="J36" s="2419">
        <v>58278.892172849999</v>
      </c>
      <c r="K36" s="2418"/>
      <c r="L36" s="2418"/>
    </row>
    <row r="37" spans="1:12" ht="13.5" customHeight="1" thickBot="1" x14ac:dyDescent="0.35">
      <c r="A37" s="526" t="s">
        <v>1060</v>
      </c>
      <c r="B37" s="1643">
        <v>83248.986252079994</v>
      </c>
      <c r="C37" s="1644">
        <v>0.25569688315949346</v>
      </c>
      <c r="D37" s="1643">
        <v>53816.442499149998</v>
      </c>
      <c r="E37" s="1643">
        <v>24970.094079229999</v>
      </c>
      <c r="F37" s="1643">
        <v>97</v>
      </c>
      <c r="G37" s="1643">
        <v>4365.4496736999999</v>
      </c>
      <c r="H37" s="1643"/>
      <c r="I37" s="1643"/>
      <c r="J37" s="2419"/>
      <c r="K37" s="2418"/>
      <c r="L37" s="2418"/>
    </row>
    <row r="38" spans="1:12" ht="13.5" customHeight="1" x14ac:dyDescent="0.3">
      <c r="A38" s="551"/>
      <c r="B38" s="1805"/>
      <c r="C38" s="1807"/>
      <c r="D38" s="1806"/>
      <c r="E38" s="1806"/>
      <c r="F38" s="1806"/>
      <c r="G38" s="1806"/>
      <c r="H38" s="1806"/>
      <c r="I38" s="1806"/>
      <c r="J38" s="1805"/>
      <c r="K38" s="2420"/>
      <c r="L38" s="2420"/>
    </row>
    <row r="39" spans="1:12" ht="13.5" customHeight="1" x14ac:dyDescent="0.3">
      <c r="A39" s="518" t="s">
        <v>1153</v>
      </c>
      <c r="I39" s="2412"/>
      <c r="J39" s="1185"/>
    </row>
    <row r="40" spans="1:12" ht="18.600000000000001" customHeight="1" x14ac:dyDescent="0.3">
      <c r="A40" s="1357"/>
      <c r="H40" s="1399"/>
      <c r="I40" s="517"/>
      <c r="J40" s="2882" t="s">
        <v>1060</v>
      </c>
    </row>
    <row r="41" spans="1:12" ht="37.5" customHeight="1" thickBot="1" x14ac:dyDescent="0.35">
      <c r="A41" s="516" t="s">
        <v>176</v>
      </c>
      <c r="B41" s="1656" t="s">
        <v>1061</v>
      </c>
      <c r="C41" s="1655" t="s">
        <v>464</v>
      </c>
      <c r="D41" s="1654" t="s">
        <v>424</v>
      </c>
      <c r="E41" s="1654" t="s">
        <v>423</v>
      </c>
      <c r="F41" s="1654" t="s">
        <v>422</v>
      </c>
      <c r="G41" s="1654" t="s">
        <v>421</v>
      </c>
      <c r="H41" s="1653" t="s">
        <v>407</v>
      </c>
      <c r="I41" s="1652" t="s">
        <v>554</v>
      </c>
      <c r="J41" s="2883"/>
      <c r="K41" s="2761"/>
    </row>
    <row r="42" spans="1:12" ht="13.5" customHeight="1" x14ac:dyDescent="0.3">
      <c r="A42" s="2407" t="s">
        <v>553</v>
      </c>
      <c r="B42" s="2417">
        <v>1818.6782209900002</v>
      </c>
      <c r="C42" s="2425">
        <v>5.8989691147644423E-3</v>
      </c>
      <c r="D42" s="2417">
        <v>468.59447868000001</v>
      </c>
      <c r="E42" s="2417">
        <v>54.81908825</v>
      </c>
      <c r="F42" s="2417">
        <v>488.46459892000001</v>
      </c>
      <c r="G42" s="2417">
        <v>413.65952077000003</v>
      </c>
      <c r="H42" s="2417">
        <v>34.1978966</v>
      </c>
      <c r="I42" s="2417">
        <v>358.94263776999998</v>
      </c>
      <c r="J42" s="2417">
        <v>100.68447037</v>
      </c>
      <c r="K42" s="2762"/>
      <c r="L42" s="2420"/>
    </row>
    <row r="43" spans="1:12" ht="13.5" customHeight="1" x14ac:dyDescent="0.3">
      <c r="A43" s="2407" t="s">
        <v>552</v>
      </c>
      <c r="B43" s="2417">
        <v>649.73111264000011</v>
      </c>
      <c r="C43" s="2425">
        <v>2.1074336966978896E-3</v>
      </c>
      <c r="D43" s="2417">
        <v>28.190352379999997</v>
      </c>
      <c r="E43" s="2417">
        <v>196.87082124</v>
      </c>
      <c r="F43" s="2417">
        <v>136.04671332000001</v>
      </c>
      <c r="G43" s="2417">
        <v>246.58128729999999</v>
      </c>
      <c r="H43" s="2417">
        <v>42.041938399999999</v>
      </c>
      <c r="I43" s="2417">
        <v>0</v>
      </c>
      <c r="J43" s="2417">
        <v>6.5760654999999995</v>
      </c>
      <c r="K43" s="2418"/>
      <c r="L43" s="2420"/>
    </row>
    <row r="44" spans="1:12" ht="13.5" customHeight="1" x14ac:dyDescent="0.3">
      <c r="A44" s="2407" t="s">
        <v>551</v>
      </c>
      <c r="B44" s="2417">
        <v>1408.2170492300002</v>
      </c>
      <c r="C44" s="2425">
        <v>4.5676188258143569E-3</v>
      </c>
      <c r="D44" s="2417">
        <v>273.75083888999995</v>
      </c>
      <c r="E44" s="2417">
        <v>678.54308343999992</v>
      </c>
      <c r="F44" s="2417">
        <v>68.638300299999997</v>
      </c>
      <c r="G44" s="2417">
        <v>317.11326237999998</v>
      </c>
      <c r="H44" s="2417">
        <v>0</v>
      </c>
      <c r="I44" s="2417">
        <v>70.171564219999993</v>
      </c>
      <c r="J44" s="2417">
        <v>197.98800047999998</v>
      </c>
      <c r="K44" s="2418"/>
      <c r="L44" s="2420"/>
    </row>
    <row r="45" spans="1:12" ht="13.5" customHeight="1" x14ac:dyDescent="0.3">
      <c r="A45" s="2407" t="s">
        <v>550</v>
      </c>
      <c r="B45" s="2417">
        <v>3979.9573936699999</v>
      </c>
      <c r="C45" s="2425">
        <v>1.290918067438979E-2</v>
      </c>
      <c r="D45" s="2417">
        <v>401.62193158000002</v>
      </c>
      <c r="E45" s="2417">
        <v>1231.6895834900001</v>
      </c>
      <c r="F45" s="2417">
        <v>341.97805667</v>
      </c>
      <c r="G45" s="2417">
        <v>1467.27800809</v>
      </c>
      <c r="H45" s="2417">
        <v>507.27178534000001</v>
      </c>
      <c r="I45" s="2417">
        <v>30.118028499999998</v>
      </c>
      <c r="J45" s="2417">
        <v>132.89703434</v>
      </c>
      <c r="K45" s="2418"/>
      <c r="L45" s="2420"/>
    </row>
    <row r="46" spans="1:12" ht="13.5" customHeight="1" x14ac:dyDescent="0.3">
      <c r="A46" s="2407" t="s">
        <v>549</v>
      </c>
      <c r="B46" s="2417">
        <v>1363.1703831100001</v>
      </c>
      <c r="C46" s="2425">
        <v>4.4215078265742959E-3</v>
      </c>
      <c r="D46" s="2417">
        <v>365.33684196999997</v>
      </c>
      <c r="E46" s="2417">
        <v>546.97339274000001</v>
      </c>
      <c r="F46" s="2417">
        <v>52.161646780000005</v>
      </c>
      <c r="G46" s="2417">
        <v>334.21808678999997</v>
      </c>
      <c r="H46" s="2417">
        <v>1.9254968899999998</v>
      </c>
      <c r="I46" s="2417">
        <v>62.554917940000003</v>
      </c>
      <c r="J46" s="2417">
        <v>54.422876309999999</v>
      </c>
      <c r="K46" s="2418"/>
      <c r="L46" s="2420"/>
    </row>
    <row r="47" spans="1:12" ht="13.5" customHeight="1" x14ac:dyDescent="0.3">
      <c r="A47" s="2407" t="s">
        <v>548</v>
      </c>
      <c r="B47" s="2417">
        <v>12346.003116020001</v>
      </c>
      <c r="C47" s="2425">
        <v>4.0044846983730384E-2</v>
      </c>
      <c r="D47" s="2417">
        <v>4416.0488412500008</v>
      </c>
      <c r="E47" s="2417">
        <v>1498.4281668199999</v>
      </c>
      <c r="F47" s="2417">
        <v>2839.7711967099999</v>
      </c>
      <c r="G47" s="2417">
        <v>3314.9473299200004</v>
      </c>
      <c r="H47" s="2417">
        <v>0.18323666999999999</v>
      </c>
      <c r="I47" s="2417">
        <v>276.62434465000001</v>
      </c>
      <c r="J47" s="2417">
        <v>2048.5718398200002</v>
      </c>
      <c r="K47" s="2418"/>
      <c r="L47" s="2420"/>
    </row>
    <row r="48" spans="1:12" ht="13.5" customHeight="1" x14ac:dyDescent="0.3">
      <c r="A48" s="2407" t="s">
        <v>547</v>
      </c>
      <c r="B48" s="2417">
        <v>4758.65823697</v>
      </c>
      <c r="C48" s="2425">
        <v>1.5434933812714187E-2</v>
      </c>
      <c r="D48" s="2417">
        <v>1088.6092081300001</v>
      </c>
      <c r="E48" s="2417">
        <v>840.04077916999995</v>
      </c>
      <c r="F48" s="2417">
        <v>1898.4189462299998</v>
      </c>
      <c r="G48" s="2417">
        <v>860.43769014999998</v>
      </c>
      <c r="H48" s="2417">
        <v>-2.4999999999999999E-7</v>
      </c>
      <c r="I48" s="2417">
        <v>71.15161354</v>
      </c>
      <c r="J48" s="2417">
        <v>696.97913505000008</v>
      </c>
      <c r="K48" s="2418"/>
      <c r="L48" s="2420"/>
    </row>
    <row r="49" spans="1:12" ht="13.5" customHeight="1" x14ac:dyDescent="0.3">
      <c r="A49" s="2407" t="s">
        <v>546</v>
      </c>
      <c r="B49" s="2417">
        <v>7635.8308795800003</v>
      </c>
      <c r="C49" s="2425">
        <v>2.4767179814627963E-2</v>
      </c>
      <c r="D49" s="2417">
        <v>192.71117418</v>
      </c>
      <c r="E49" s="2417">
        <v>188.01075841000002</v>
      </c>
      <c r="F49" s="2417">
        <v>4554.4226887600007</v>
      </c>
      <c r="G49" s="2417">
        <v>119.85054982999998</v>
      </c>
      <c r="H49" s="2417">
        <v>0</v>
      </c>
      <c r="I49" s="2417">
        <v>2580.8357083999999</v>
      </c>
      <c r="J49" s="2417">
        <v>3.1971584100000001</v>
      </c>
      <c r="K49" s="2418"/>
      <c r="L49" s="2420"/>
    </row>
    <row r="50" spans="1:12" ht="13.5" customHeight="1" x14ac:dyDescent="0.3">
      <c r="A50" s="2407" t="s">
        <v>545</v>
      </c>
      <c r="B50" s="2417">
        <v>3299.3566518699995</v>
      </c>
      <c r="C50" s="2425">
        <v>1.0701619870599834E-2</v>
      </c>
      <c r="D50" s="2417">
        <v>560.01875829000005</v>
      </c>
      <c r="E50" s="2417">
        <v>1081.83135808</v>
      </c>
      <c r="F50" s="2417">
        <v>619.13926700000002</v>
      </c>
      <c r="G50" s="2417">
        <v>843.61999895999998</v>
      </c>
      <c r="H50" s="2417">
        <v>83.441396909999995</v>
      </c>
      <c r="I50" s="2417">
        <v>111.30587263</v>
      </c>
      <c r="J50" s="2417">
        <v>298.48639718999999</v>
      </c>
      <c r="K50" s="2418"/>
      <c r="L50" s="2420"/>
    </row>
    <row r="51" spans="1:12" ht="13.5" customHeight="1" x14ac:dyDescent="0.3">
      <c r="A51" s="2407" t="s">
        <v>544</v>
      </c>
      <c r="B51" s="2417">
        <v>1656.0065553100001</v>
      </c>
      <c r="C51" s="2425">
        <v>5.3713358475824934E-3</v>
      </c>
      <c r="D51" s="2417">
        <v>208.10270634</v>
      </c>
      <c r="E51" s="2417">
        <v>438.68141129000003</v>
      </c>
      <c r="F51" s="2417">
        <v>264.67357290999996</v>
      </c>
      <c r="G51" s="2417">
        <v>695.94183977</v>
      </c>
      <c r="H51" s="2417">
        <v>6.6026898100000002</v>
      </c>
      <c r="I51" s="2417">
        <v>42.004335189999999</v>
      </c>
      <c r="J51" s="2417">
        <v>102.26621134999999</v>
      </c>
      <c r="K51" s="2418"/>
      <c r="L51" s="2420"/>
    </row>
    <row r="52" spans="1:12" ht="13.5" customHeight="1" x14ac:dyDescent="0.3">
      <c r="A52" s="2407" t="s">
        <v>543</v>
      </c>
      <c r="B52" s="2417">
        <v>2253.24825182</v>
      </c>
      <c r="C52" s="2425">
        <v>7.308517632188787E-3</v>
      </c>
      <c r="D52" s="2417">
        <v>816.72417679</v>
      </c>
      <c r="E52" s="2417">
        <v>596.57659960000001</v>
      </c>
      <c r="F52" s="2417">
        <v>198.30823816</v>
      </c>
      <c r="G52" s="2417">
        <v>641.12351239999998</v>
      </c>
      <c r="H52" s="2417">
        <v>0</v>
      </c>
      <c r="I52" s="2417">
        <v>0.51572487</v>
      </c>
      <c r="J52" s="2417">
        <v>624.36136195999995</v>
      </c>
      <c r="K52" s="2418"/>
      <c r="L52" s="2420"/>
    </row>
    <row r="53" spans="1:12" ht="13.5" customHeight="1" x14ac:dyDescent="0.3">
      <c r="A53" s="2407" t="s">
        <v>542</v>
      </c>
      <c r="B53" s="2417">
        <v>8529.4381597699994</v>
      </c>
      <c r="C53" s="2425">
        <v>2.7665637433865291E-2</v>
      </c>
      <c r="D53" s="2417">
        <v>3294.4482477699999</v>
      </c>
      <c r="E53" s="2417">
        <v>1751.44596774</v>
      </c>
      <c r="F53" s="2417">
        <v>839.45817966999994</v>
      </c>
      <c r="G53" s="2417">
        <v>2569.6504610399998</v>
      </c>
      <c r="H53" s="2417">
        <v>5.4062894500000001</v>
      </c>
      <c r="I53" s="2417">
        <v>69.029014099999998</v>
      </c>
      <c r="J53" s="2417">
        <v>797.55572339000003</v>
      </c>
      <c r="K53" s="2418"/>
      <c r="L53" s="2420"/>
    </row>
    <row r="54" spans="1:12" ht="13.5" customHeight="1" x14ac:dyDescent="0.3">
      <c r="A54" s="2407" t="s">
        <v>541</v>
      </c>
      <c r="B54" s="2417">
        <v>10070.186003860001</v>
      </c>
      <c r="C54" s="2425">
        <v>3.2663126182028393E-2</v>
      </c>
      <c r="D54" s="2417">
        <v>6934.8583931800003</v>
      </c>
      <c r="E54" s="2417">
        <v>849.68844009000009</v>
      </c>
      <c r="F54" s="2417">
        <v>1580.2760819499999</v>
      </c>
      <c r="G54" s="2417">
        <v>652.35783371000002</v>
      </c>
      <c r="H54" s="2417">
        <v>0.9585841799999999</v>
      </c>
      <c r="I54" s="2417">
        <v>52.046670750000004</v>
      </c>
      <c r="J54" s="2417">
        <v>5208.50924734</v>
      </c>
      <c r="K54" s="2418"/>
      <c r="L54" s="2420"/>
    </row>
    <row r="55" spans="1:12" ht="13.5" customHeight="1" x14ac:dyDescent="0.3">
      <c r="A55" s="2407" t="s">
        <v>540</v>
      </c>
      <c r="B55" s="2417">
        <v>1463.31895257</v>
      </c>
      <c r="C55" s="2425">
        <v>4.7463444641466044E-3</v>
      </c>
      <c r="D55" s="2417">
        <v>811.99960589000011</v>
      </c>
      <c r="E55" s="2417">
        <v>333.34639698999996</v>
      </c>
      <c r="F55" s="2417">
        <v>86.41908918</v>
      </c>
      <c r="G55" s="2417">
        <v>219.26652077</v>
      </c>
      <c r="H55" s="2417">
        <v>-3.3509999999999996E-5</v>
      </c>
      <c r="I55" s="2417">
        <v>12.28737325</v>
      </c>
      <c r="J55" s="2417">
        <v>500.50781141000004</v>
      </c>
      <c r="K55" s="2418"/>
      <c r="L55" s="2420"/>
    </row>
    <row r="56" spans="1:12" ht="13.5" customHeight="1" x14ac:dyDescent="0.3">
      <c r="A56" s="2407" t="s">
        <v>539</v>
      </c>
      <c r="B56" s="2417">
        <v>0</v>
      </c>
      <c r="C56" s="2425">
        <v>0</v>
      </c>
      <c r="D56" s="2417">
        <v>0</v>
      </c>
      <c r="E56" s="2417">
        <v>0</v>
      </c>
      <c r="F56" s="2417">
        <v>0</v>
      </c>
      <c r="G56" s="2417">
        <v>0</v>
      </c>
      <c r="H56" s="2417">
        <v>0</v>
      </c>
      <c r="I56" s="2417">
        <v>0</v>
      </c>
      <c r="J56" s="2417">
        <v>0</v>
      </c>
      <c r="K56" s="2418"/>
      <c r="L56" s="2420"/>
    </row>
    <row r="57" spans="1:12" ht="13.5" customHeight="1" x14ac:dyDescent="0.3">
      <c r="A57" s="1335" t="s">
        <v>538</v>
      </c>
      <c r="B57" s="1330">
        <v>14713.712395769999</v>
      </c>
      <c r="C57" s="1651">
        <v>4.7724624391733549E-2</v>
      </c>
      <c r="D57" s="1330">
        <v>2981.8834907</v>
      </c>
      <c r="E57" s="1330">
        <v>1933.1735273600002</v>
      </c>
      <c r="F57" s="1330">
        <v>1681.9162561399999</v>
      </c>
      <c r="G57" s="1330">
        <v>7983.1441609199992</v>
      </c>
      <c r="H57" s="1330">
        <v>0</v>
      </c>
      <c r="I57" s="1330">
        <v>133.59496064999999</v>
      </c>
      <c r="J57" s="2417">
        <v>3414.0754942499998</v>
      </c>
      <c r="K57" s="2418"/>
      <c r="L57" s="2420"/>
    </row>
    <row r="58" spans="1:12" ht="13.5" customHeight="1" x14ac:dyDescent="0.3">
      <c r="A58" s="1335" t="s">
        <v>537</v>
      </c>
      <c r="B58" s="1330">
        <v>43163.194662509988</v>
      </c>
      <c r="C58" s="1651">
        <v>0.14000187018795987</v>
      </c>
      <c r="D58" s="1330">
        <v>9851.1130603700003</v>
      </c>
      <c r="E58" s="1330">
        <v>7962.612880390001</v>
      </c>
      <c r="F58" s="1330">
        <v>9069.8918216600014</v>
      </c>
      <c r="G58" s="1330">
        <v>15409.822862839997</v>
      </c>
      <c r="H58" s="1330">
        <v>17.717281370000002</v>
      </c>
      <c r="I58" s="1330">
        <v>852.03675587999999</v>
      </c>
      <c r="J58" s="2417">
        <v>7791.5210020600007</v>
      </c>
      <c r="K58" s="2418"/>
      <c r="L58" s="2420"/>
    </row>
    <row r="59" spans="1:12" ht="13.5" customHeight="1" x14ac:dyDescent="0.3">
      <c r="A59" s="1335" t="s">
        <v>1054</v>
      </c>
      <c r="B59" s="1330">
        <v>25742.966427329993</v>
      </c>
      <c r="C59" s="1651">
        <v>8.3498533233973618E-2</v>
      </c>
      <c r="D59" s="1330">
        <v>6480.32268019</v>
      </c>
      <c r="E59" s="1330">
        <v>4246.8230872500008</v>
      </c>
      <c r="F59" s="1330">
        <v>7260.1364135900012</v>
      </c>
      <c r="G59" s="1330">
        <v>6885.9302090499996</v>
      </c>
      <c r="H59" s="1330">
        <v>17.717281370000002</v>
      </c>
      <c r="I59" s="1330">
        <v>852.03675587999999</v>
      </c>
      <c r="J59" s="2417">
        <v>5424.0596807499996</v>
      </c>
      <c r="K59" s="2418"/>
      <c r="L59" s="2420"/>
    </row>
    <row r="60" spans="1:12" ht="13.5" customHeight="1" x14ac:dyDescent="0.3">
      <c r="A60" s="1335" t="s">
        <v>1053</v>
      </c>
      <c r="B60" s="1330">
        <v>17420.228235179999</v>
      </c>
      <c r="C60" s="1651">
        <v>5.6503336953986273E-2</v>
      </c>
      <c r="D60" s="1330">
        <v>3370.7903801800003</v>
      </c>
      <c r="E60" s="1330">
        <v>3715.7897931399998</v>
      </c>
      <c r="F60" s="1330">
        <v>1809.7554080699999</v>
      </c>
      <c r="G60" s="1330">
        <v>8523.8926537899988</v>
      </c>
      <c r="H60" s="1330">
        <v>0</v>
      </c>
      <c r="I60" s="1330">
        <v>0</v>
      </c>
      <c r="J60" s="2417">
        <v>2367.4613213100001</v>
      </c>
      <c r="K60" s="2418"/>
      <c r="L60" s="2420"/>
    </row>
    <row r="61" spans="1:12" ht="13.5" customHeight="1" x14ac:dyDescent="0.3">
      <c r="A61" s="1335" t="s">
        <v>536</v>
      </c>
      <c r="B61" s="1330">
        <v>2013.0166901799998</v>
      </c>
      <c r="C61" s="1651">
        <v>6.5293151618724156E-3</v>
      </c>
      <c r="D61" s="1330">
        <v>786.32970391000003</v>
      </c>
      <c r="E61" s="1330">
        <v>449.15957378999997</v>
      </c>
      <c r="F61" s="1330">
        <v>238.22834652</v>
      </c>
      <c r="G61" s="1330">
        <v>405.94695505999999</v>
      </c>
      <c r="H61" s="1330">
        <v>-1.3844199999999999E-3</v>
      </c>
      <c r="I61" s="1330">
        <v>133.35349531999998</v>
      </c>
      <c r="J61" s="2417">
        <v>419.73708610999995</v>
      </c>
      <c r="K61" s="2418"/>
      <c r="L61" s="2420"/>
    </row>
    <row r="62" spans="1:12" ht="13.5" customHeight="1" x14ac:dyDescent="0.3">
      <c r="A62" s="1335" t="s">
        <v>535</v>
      </c>
      <c r="B62" s="500">
        <v>19.99156704</v>
      </c>
      <c r="C62" s="1650">
        <v>6.4843596389749261E-5</v>
      </c>
      <c r="D62" s="500">
        <v>6.9225565099999997</v>
      </c>
      <c r="E62" s="500">
        <v>8.5851876699999998</v>
      </c>
      <c r="F62" s="500">
        <v>1.8086472100000002</v>
      </c>
      <c r="G62" s="500">
        <v>2.67517819</v>
      </c>
      <c r="H62" s="500">
        <v>-2.5400000000000002E-6</v>
      </c>
      <c r="I62" s="500">
        <v>0</v>
      </c>
      <c r="J62" s="2417">
        <v>2.03441742</v>
      </c>
      <c r="K62" s="2418"/>
      <c r="L62" s="2420"/>
    </row>
    <row r="63" spans="1:12" ht="13.5" customHeight="1" x14ac:dyDescent="0.3">
      <c r="A63" s="2407" t="s">
        <v>534</v>
      </c>
      <c r="B63" s="2416">
        <v>954.40497513000003</v>
      </c>
      <c r="C63" s="2424">
        <v>3.0956578279167459E-3</v>
      </c>
      <c r="D63" s="2416">
        <v>121.57089625</v>
      </c>
      <c r="E63" s="2416">
        <v>177.64656914</v>
      </c>
      <c r="F63" s="2416">
        <v>283.81018073000001</v>
      </c>
      <c r="G63" s="2416">
        <v>371.37733656</v>
      </c>
      <c r="H63" s="2416">
        <v>-7.5500000000000006E-6</v>
      </c>
      <c r="I63" s="2416">
        <v>0</v>
      </c>
      <c r="J63" s="2417">
        <v>104.44314706</v>
      </c>
      <c r="K63" s="2418"/>
      <c r="L63" s="2420"/>
    </row>
    <row r="64" spans="1:12" ht="13.5" customHeight="1" x14ac:dyDescent="0.3">
      <c r="A64" s="2407" t="s">
        <v>533</v>
      </c>
      <c r="B64" s="2416">
        <v>4873.7110713000002</v>
      </c>
      <c r="C64" s="2424">
        <v>1.5808113140671022E-2</v>
      </c>
      <c r="D64" s="2416">
        <v>925.96738584000002</v>
      </c>
      <c r="E64" s="2416">
        <v>2061.2165705800003</v>
      </c>
      <c r="F64" s="2416">
        <v>792.57393675999992</v>
      </c>
      <c r="G64" s="2416">
        <v>773.34110852000003</v>
      </c>
      <c r="H64" s="2416">
        <v>176.25410588</v>
      </c>
      <c r="I64" s="2416">
        <v>144.35796372000001</v>
      </c>
      <c r="J64" s="2417">
        <v>705.41487687000006</v>
      </c>
      <c r="K64" s="2418"/>
      <c r="L64" s="2420"/>
    </row>
    <row r="65" spans="1:12" ht="13.5" customHeight="1" thickBot="1" x14ac:dyDescent="0.35">
      <c r="A65" s="2405" t="s">
        <v>532</v>
      </c>
      <c r="B65" s="1648">
        <v>3747.0310767800001</v>
      </c>
      <c r="C65" s="1649">
        <v>1.2153673112088863E-2</v>
      </c>
      <c r="D65" s="1648">
        <v>2004.5459632299999</v>
      </c>
      <c r="E65" s="1648">
        <v>0.38654649000000063</v>
      </c>
      <c r="F65" s="1648">
        <v>340.43971962000001</v>
      </c>
      <c r="G65" s="1648">
        <v>1393.5958359200001</v>
      </c>
      <c r="H65" s="1648">
        <v>0</v>
      </c>
      <c r="I65" s="1648">
        <v>8.0630115199999999</v>
      </c>
      <c r="J65" s="2417">
        <v>2528.2548195499999</v>
      </c>
      <c r="K65" s="2418"/>
      <c r="L65" s="2420"/>
    </row>
    <row r="66" spans="1:12" ht="13.5" customHeight="1" thickBot="1" x14ac:dyDescent="0.35">
      <c r="A66" s="526" t="s">
        <v>531</v>
      </c>
      <c r="B66" s="1643">
        <v>130716.86340611998</v>
      </c>
      <c r="C66" s="1644">
        <v>0.4239863495983569</v>
      </c>
      <c r="D66" s="1643">
        <v>36539.348612129994</v>
      </c>
      <c r="E66" s="1643">
        <v>22879.72670277</v>
      </c>
      <c r="F66" s="1643">
        <v>26376.8454852</v>
      </c>
      <c r="G66" s="1643">
        <v>39035.949339889994</v>
      </c>
      <c r="H66" s="1643">
        <v>875.9992732300002</v>
      </c>
      <c r="I66" s="1643">
        <v>5008.9939929000002</v>
      </c>
      <c r="J66" s="2419">
        <v>25738.484176239996</v>
      </c>
      <c r="K66" s="2418"/>
      <c r="L66" s="2420"/>
    </row>
    <row r="67" spans="1:12" ht="13.5" customHeight="1" x14ac:dyDescent="0.3">
      <c r="A67" s="2407" t="s">
        <v>896</v>
      </c>
      <c r="B67" s="2416">
        <v>132227.09210359002</v>
      </c>
      <c r="C67" s="2424">
        <v>0.42888484804617866</v>
      </c>
      <c r="D67" s="2416">
        <v>31353.85307112</v>
      </c>
      <c r="E67" s="2416">
        <v>29267.819821559999</v>
      </c>
      <c r="F67" s="2416">
        <v>27894.375358360001</v>
      </c>
      <c r="G67" s="2416">
        <v>43580.849146530003</v>
      </c>
      <c r="H67" s="2416">
        <v>0</v>
      </c>
      <c r="I67" s="2416">
        <v>130.19470601999998</v>
      </c>
      <c r="J67" s="2417">
        <v>31353.85307112</v>
      </c>
      <c r="K67" s="2418"/>
      <c r="L67" s="2420"/>
    </row>
    <row r="68" spans="1:12" ht="13.5" customHeight="1" x14ac:dyDescent="0.3">
      <c r="A68" s="2407" t="s">
        <v>895</v>
      </c>
      <c r="B68" s="2416">
        <v>17402.075281409998</v>
      </c>
      <c r="C68" s="2424">
        <v>5.6444456986988766E-2</v>
      </c>
      <c r="D68" s="2416">
        <v>8012.0879094299999</v>
      </c>
      <c r="E68" s="2416">
        <v>5355.5395252500002</v>
      </c>
      <c r="F68" s="2416">
        <v>1685.29198105</v>
      </c>
      <c r="G68" s="2416">
        <v>2294.4998666500005</v>
      </c>
      <c r="H68" s="2416">
        <v>0</v>
      </c>
      <c r="I68" s="2416">
        <v>54.655999029999997</v>
      </c>
      <c r="J68" s="2417">
        <v>30.000000040000305</v>
      </c>
      <c r="K68" s="2418"/>
      <c r="L68" s="2420"/>
    </row>
    <row r="69" spans="1:12" ht="13.5" customHeight="1" thickBot="1" x14ac:dyDescent="0.35">
      <c r="A69" s="2405" t="s">
        <v>894</v>
      </c>
      <c r="B69" s="2422">
        <v>7399.9909309699997</v>
      </c>
      <c r="C69" s="2423">
        <v>2.4002221749577446E-2</v>
      </c>
      <c r="D69" s="2422">
        <v>1146.51051177</v>
      </c>
      <c r="E69" s="2422">
        <v>3217.8339163799997</v>
      </c>
      <c r="F69" s="2422">
        <v>116.82514723999999</v>
      </c>
      <c r="G69" s="2422">
        <v>2918.8213555800003</v>
      </c>
      <c r="H69" s="2422">
        <v>0</v>
      </c>
      <c r="I69" s="2422">
        <v>0</v>
      </c>
      <c r="J69" s="2417">
        <v>0</v>
      </c>
      <c r="K69" s="2418"/>
      <c r="L69" s="2420"/>
    </row>
    <row r="70" spans="1:12" ht="13.5" customHeight="1" thickBot="1" x14ac:dyDescent="0.35">
      <c r="A70" s="1334" t="s">
        <v>530</v>
      </c>
      <c r="B70" s="497">
        <v>157029.15831597004</v>
      </c>
      <c r="C70" s="1647">
        <v>0.50933152678274496</v>
      </c>
      <c r="D70" s="497">
        <v>40512.451492320004</v>
      </c>
      <c r="E70" s="497">
        <v>37841.193263189998</v>
      </c>
      <c r="F70" s="497">
        <v>29696.492486650001</v>
      </c>
      <c r="G70" s="497">
        <v>48794.170368760009</v>
      </c>
      <c r="H70" s="497">
        <v>0</v>
      </c>
      <c r="I70" s="497">
        <v>184.85070504999999</v>
      </c>
      <c r="J70" s="2419">
        <v>31383.85307116</v>
      </c>
      <c r="K70" s="2418"/>
      <c r="L70" s="2420"/>
    </row>
    <row r="71" spans="1:12" ht="13.5" customHeight="1" thickBot="1" x14ac:dyDescent="0.35">
      <c r="A71" s="526" t="s">
        <v>523</v>
      </c>
      <c r="B71" s="1643">
        <v>3847.7111596099999</v>
      </c>
      <c r="C71" s="1644">
        <v>1.2480233738499618E-2</v>
      </c>
      <c r="D71" s="1643">
        <v>1514.31692914</v>
      </c>
      <c r="E71" s="1643">
        <v>842.63501095999993</v>
      </c>
      <c r="F71" s="1643">
        <v>44.157678629999999</v>
      </c>
      <c r="G71" s="1643">
        <v>1446.6015408799999</v>
      </c>
      <c r="H71" s="1643">
        <v>0</v>
      </c>
      <c r="I71" s="1643">
        <v>0</v>
      </c>
      <c r="J71" s="2419">
        <v>0</v>
      </c>
      <c r="K71" s="2418"/>
      <c r="L71" s="2420"/>
    </row>
    <row r="72" spans="1:12" ht="13.5" customHeight="1" thickBot="1" x14ac:dyDescent="0.35">
      <c r="A72" s="526" t="s">
        <v>1052</v>
      </c>
      <c r="B72" s="1643">
        <v>16710.681941909999</v>
      </c>
      <c r="C72" s="1644">
        <v>5.4201889880398466E-2</v>
      </c>
      <c r="D72" s="1643">
        <v>0</v>
      </c>
      <c r="E72" s="1643">
        <v>16710.681941909999</v>
      </c>
      <c r="F72" s="1643">
        <v>0</v>
      </c>
      <c r="G72" s="1643">
        <v>0</v>
      </c>
      <c r="H72" s="1643">
        <v>0</v>
      </c>
      <c r="I72" s="1643">
        <v>0</v>
      </c>
      <c r="J72" s="2419">
        <v>16710.681941909999</v>
      </c>
      <c r="K72" s="2418"/>
      <c r="L72" s="2420"/>
    </row>
    <row r="73" spans="1:12" ht="13.5" customHeight="1" thickBot="1" x14ac:dyDescent="0.35">
      <c r="A73" s="1334" t="s">
        <v>529</v>
      </c>
      <c r="B73" s="1645">
        <v>308304.41482361004</v>
      </c>
      <c r="C73" s="1646">
        <v>1</v>
      </c>
      <c r="D73" s="1645">
        <v>78566.117033589995</v>
      </c>
      <c r="E73" s="1645">
        <v>78274.236918829993</v>
      </c>
      <c r="F73" s="1645">
        <v>56117.495650479999</v>
      </c>
      <c r="G73" s="1645">
        <v>89276.721249530005</v>
      </c>
      <c r="H73" s="1645">
        <v>875.9992732300002</v>
      </c>
      <c r="I73" s="1645">
        <v>5193.8446979500004</v>
      </c>
      <c r="J73" s="2421">
        <v>73833.019189309998</v>
      </c>
      <c r="K73" s="2418"/>
      <c r="L73" s="2420"/>
    </row>
    <row r="74" spans="1:12" ht="15" thickBot="1" x14ac:dyDescent="0.35">
      <c r="A74" s="526" t="s">
        <v>528</v>
      </c>
      <c r="B74" s="1643">
        <v>291593.73288170004</v>
      </c>
      <c r="C74" s="1644">
        <v>0.94579811011960147</v>
      </c>
      <c r="D74" s="1643">
        <v>78566.117033589995</v>
      </c>
      <c r="E74" s="1643">
        <v>61563.554976919993</v>
      </c>
      <c r="F74" s="1643">
        <v>56117.495650479999</v>
      </c>
      <c r="G74" s="1643">
        <v>89276.721249530005</v>
      </c>
      <c r="H74" s="1643">
        <v>875.9992732300002</v>
      </c>
      <c r="I74" s="1643">
        <v>5193.8446979500004</v>
      </c>
      <c r="J74" s="2419">
        <v>57122.337247399999</v>
      </c>
      <c r="K74" s="2418"/>
      <c r="L74" s="2420"/>
    </row>
    <row r="75" spans="1:12" ht="15" thickBot="1" x14ac:dyDescent="0.35">
      <c r="A75" s="526" t="s">
        <v>1060</v>
      </c>
      <c r="B75" s="1643">
        <v>73830.019189309998</v>
      </c>
      <c r="C75" s="1644">
        <v>0.23947117082819039</v>
      </c>
      <c r="D75" s="1643">
        <v>52991.96910265</v>
      </c>
      <c r="E75" s="1643">
        <v>16710.681941909999</v>
      </c>
      <c r="F75" s="1643">
        <v>99</v>
      </c>
      <c r="G75" s="1643">
        <v>4028.3681447500003</v>
      </c>
      <c r="H75" s="1643"/>
      <c r="I75" s="1643"/>
      <c r="J75" s="2419"/>
      <c r="K75" s="2418"/>
    </row>
    <row r="76" spans="1:12" x14ac:dyDescent="0.3">
      <c r="A76" s="518" t="s">
        <v>1320</v>
      </c>
      <c r="C76" s="518"/>
      <c r="D76" s="518"/>
      <c r="E76" s="2256"/>
      <c r="F76" s="2256"/>
      <c r="G76" s="2256"/>
      <c r="H76" s="2256"/>
      <c r="I76" s="2256"/>
      <c r="K76" s="2256"/>
    </row>
    <row r="77" spans="1:12" x14ac:dyDescent="0.3">
      <c r="A77" s="1357" t="s">
        <v>502</v>
      </c>
      <c r="B77" s="2256"/>
      <c r="C77" s="2256"/>
      <c r="D77" s="2256"/>
      <c r="E77" s="2256"/>
      <c r="F77" s="2256"/>
      <c r="G77" s="2256"/>
      <c r="H77" s="2256"/>
      <c r="I77" s="2256"/>
      <c r="K77" s="2256"/>
    </row>
    <row r="78" spans="1:12" ht="15" thickBot="1" x14ac:dyDescent="0.35">
      <c r="A78" s="516" t="s">
        <v>176</v>
      </c>
      <c r="B78" s="1337" t="s">
        <v>1237</v>
      </c>
      <c r="C78" s="1337" t="s">
        <v>1125</v>
      </c>
      <c r="D78" s="1337" t="s">
        <v>1039</v>
      </c>
      <c r="E78" s="1337" t="s">
        <v>986</v>
      </c>
      <c r="F78" s="1337" t="s">
        <v>906</v>
      </c>
      <c r="G78" s="1337" t="s">
        <v>1059</v>
      </c>
      <c r="H78" s="1337" t="s">
        <v>1058</v>
      </c>
      <c r="I78" s="1336" t="s">
        <v>1057</v>
      </c>
      <c r="J78" s="1337" t="s">
        <v>1056</v>
      </c>
      <c r="K78" s="1336" t="s">
        <v>1055</v>
      </c>
    </row>
    <row r="79" spans="1:12" x14ac:dyDescent="0.3">
      <c r="A79" s="2407" t="s">
        <v>553</v>
      </c>
      <c r="B79" s="2408">
        <v>1811.73630211</v>
      </c>
      <c r="C79" s="2408">
        <v>1818.6782209900002</v>
      </c>
      <c r="D79" s="2408">
        <v>1651.1547759499999</v>
      </c>
      <c r="E79" s="2408">
        <v>1805.7459562900001</v>
      </c>
      <c r="F79" s="2408">
        <v>1844.8304073400002</v>
      </c>
      <c r="G79" s="2408">
        <v>1866.8142</v>
      </c>
      <c r="H79" s="2408">
        <v>1807.12058</v>
      </c>
      <c r="I79" s="998">
        <v>1990.7038900000002</v>
      </c>
      <c r="J79" s="998">
        <v>2482.5736444633549</v>
      </c>
      <c r="K79" s="998">
        <v>2688.4413883696302</v>
      </c>
    </row>
    <row r="80" spans="1:12" x14ac:dyDescent="0.3">
      <c r="A80" s="2407" t="s">
        <v>552</v>
      </c>
      <c r="B80" s="2408">
        <v>663.17014604000008</v>
      </c>
      <c r="C80" s="2408">
        <v>649.73111264000011</v>
      </c>
      <c r="D80" s="2408">
        <v>645.39711342999999</v>
      </c>
      <c r="E80" s="2408">
        <v>658.06147276000002</v>
      </c>
      <c r="F80" s="2408">
        <v>665.85302082177645</v>
      </c>
      <c r="G80" s="2408">
        <v>688.05792000000008</v>
      </c>
      <c r="H80" s="2408">
        <v>642.20362999999998</v>
      </c>
      <c r="I80" s="998">
        <v>769.01469999999995</v>
      </c>
      <c r="J80" s="998">
        <v>800.02918205784897</v>
      </c>
      <c r="K80" s="998">
        <v>845.53143041593796</v>
      </c>
    </row>
    <row r="81" spans="1:11" x14ac:dyDescent="0.3">
      <c r="A81" s="2407" t="s">
        <v>551</v>
      </c>
      <c r="B81" s="2408">
        <v>1489.64300192</v>
      </c>
      <c r="C81" s="2408">
        <v>1408.2170492300002</v>
      </c>
      <c r="D81" s="2408">
        <v>1210.0167482299998</v>
      </c>
      <c r="E81" s="2408">
        <v>1072.15289981</v>
      </c>
      <c r="F81" s="2408">
        <v>1106.049857187204</v>
      </c>
      <c r="G81" s="2408">
        <v>1300.98542</v>
      </c>
      <c r="H81" s="2408">
        <v>1407.1460900000002</v>
      </c>
      <c r="I81" s="998">
        <v>1467.65554</v>
      </c>
      <c r="J81" s="998">
        <v>1503.7232540985228</v>
      </c>
      <c r="K81" s="998">
        <v>1610.2090599215464</v>
      </c>
    </row>
    <row r="82" spans="1:11" x14ac:dyDescent="0.3">
      <c r="A82" s="2407" t="s">
        <v>550</v>
      </c>
      <c r="B82" s="2408">
        <v>4234.4454801400007</v>
      </c>
      <c r="C82" s="2408">
        <v>3979.9573936699999</v>
      </c>
      <c r="D82" s="2408">
        <v>4239.71223887</v>
      </c>
      <c r="E82" s="2408">
        <v>4195.5616760100002</v>
      </c>
      <c r="F82" s="2408">
        <v>4001.7158908762935</v>
      </c>
      <c r="G82" s="2408">
        <v>3994.4489800000001</v>
      </c>
      <c r="H82" s="2408">
        <v>4041.7178699999999</v>
      </c>
      <c r="I82" s="998">
        <v>4323.4818100000002</v>
      </c>
      <c r="J82" s="998">
        <v>4312.7374339069347</v>
      </c>
      <c r="K82" s="998">
        <v>4589.1173917485057</v>
      </c>
    </row>
    <row r="83" spans="1:11" x14ac:dyDescent="0.3">
      <c r="A83" s="2407" t="s">
        <v>549</v>
      </c>
      <c r="B83" s="2408">
        <v>1399.8979738400001</v>
      </c>
      <c r="C83" s="2408">
        <v>1363.1703831100001</v>
      </c>
      <c r="D83" s="2408">
        <v>1359.9391541099999</v>
      </c>
      <c r="E83" s="2408">
        <v>1486.4583279999999</v>
      </c>
      <c r="F83" s="2408">
        <v>1654.4174285365812</v>
      </c>
      <c r="G83" s="2408">
        <v>1642.63555</v>
      </c>
      <c r="H83" s="2408">
        <v>1628.21531</v>
      </c>
      <c r="I83" s="998">
        <v>1714.7034099999998</v>
      </c>
      <c r="J83" s="998">
        <v>1862.664597678754</v>
      </c>
      <c r="K83" s="998">
        <v>1959.4568233841849</v>
      </c>
    </row>
    <row r="84" spans="1:11" x14ac:dyDescent="0.3">
      <c r="A84" s="2407" t="s">
        <v>548</v>
      </c>
      <c r="B84" s="2408">
        <v>13245.07307101</v>
      </c>
      <c r="C84" s="2408">
        <v>12346.003116020001</v>
      </c>
      <c r="D84" s="2408">
        <v>12263.36795534</v>
      </c>
      <c r="E84" s="2408">
        <v>12236.012060140001</v>
      </c>
      <c r="F84" s="2408">
        <v>10777.17739517221</v>
      </c>
      <c r="G84" s="2408">
        <v>11188.758300000001</v>
      </c>
      <c r="H84" s="2408">
        <v>11416.251789999998</v>
      </c>
      <c r="I84" s="998">
        <v>11874.752180000001</v>
      </c>
      <c r="J84" s="998">
        <v>11651.868725432223</v>
      </c>
      <c r="K84" s="998">
        <v>11737.600669727832</v>
      </c>
    </row>
    <row r="85" spans="1:11" x14ac:dyDescent="0.3">
      <c r="A85" s="2407" t="s">
        <v>547</v>
      </c>
      <c r="B85" s="2408">
        <v>5021.1830888299992</v>
      </c>
      <c r="C85" s="2408">
        <v>4758.65823697</v>
      </c>
      <c r="D85" s="2408">
        <v>4864.1672970199998</v>
      </c>
      <c r="E85" s="2408">
        <v>4935.90201841</v>
      </c>
      <c r="F85" s="2408">
        <v>4799.9332744264466</v>
      </c>
      <c r="G85" s="2408">
        <v>4788.1719699999994</v>
      </c>
      <c r="H85" s="2408">
        <v>5019.3334299999997</v>
      </c>
      <c r="I85" s="998">
        <v>5066.2159300000003</v>
      </c>
      <c r="J85" s="998">
        <v>5030.4083931472014</v>
      </c>
      <c r="K85" s="998">
        <v>5157.5135597283343</v>
      </c>
    </row>
    <row r="86" spans="1:11" x14ac:dyDescent="0.3">
      <c r="A86" s="2407" t="s">
        <v>546</v>
      </c>
      <c r="B86" s="2408">
        <v>7642.2197842199994</v>
      </c>
      <c r="C86" s="2408">
        <v>7635.8308795800003</v>
      </c>
      <c r="D86" s="2408">
        <v>7879.9294390999994</v>
      </c>
      <c r="E86" s="2408">
        <v>8180.8551754299988</v>
      </c>
      <c r="F86" s="2408">
        <v>7937.2198547723347</v>
      </c>
      <c r="G86" s="2408">
        <v>8376.9412800000009</v>
      </c>
      <c r="H86" s="2408">
        <v>8798.4067300000006</v>
      </c>
      <c r="I86" s="998">
        <v>9407.3403099999996</v>
      </c>
      <c r="J86" s="998">
        <v>10044.529026912078</v>
      </c>
      <c r="K86" s="998">
        <v>10494.351680736032</v>
      </c>
    </row>
    <row r="87" spans="1:11" x14ac:dyDescent="0.3">
      <c r="A87" s="2407" t="s">
        <v>545</v>
      </c>
      <c r="B87" s="2408">
        <v>3235.5399579799996</v>
      </c>
      <c r="C87" s="2408">
        <v>3299.3566518699995</v>
      </c>
      <c r="D87" s="2408">
        <v>3321.7000340499999</v>
      </c>
      <c r="E87" s="2408">
        <v>3251.6890005799996</v>
      </c>
      <c r="F87" s="2408">
        <v>3423.1425460950122</v>
      </c>
      <c r="G87" s="2408">
        <v>3210.5655699999998</v>
      </c>
      <c r="H87" s="2408">
        <v>3406.4907499999999</v>
      </c>
      <c r="I87" s="998">
        <v>3535.4446600000001</v>
      </c>
      <c r="J87" s="998">
        <v>3398.1558515955885</v>
      </c>
      <c r="K87" s="998">
        <v>3659.0708900064005</v>
      </c>
    </row>
    <row r="88" spans="1:11" x14ac:dyDescent="0.3">
      <c r="A88" s="2407" t="s">
        <v>544</v>
      </c>
      <c r="B88" s="2408">
        <v>1499.5803289099999</v>
      </c>
      <c r="C88" s="2408">
        <v>1656.0065553100001</v>
      </c>
      <c r="D88" s="2408">
        <v>1844.4046218999999</v>
      </c>
      <c r="E88" s="2408">
        <v>1808.4634346699997</v>
      </c>
      <c r="F88" s="2408">
        <v>1659.7434512987231</v>
      </c>
      <c r="G88" s="2408">
        <v>1987.1315</v>
      </c>
      <c r="H88" s="2408">
        <v>1734.7231000000002</v>
      </c>
      <c r="I88" s="998">
        <v>1869.3694999999998</v>
      </c>
      <c r="J88" s="998">
        <v>1670.233745496618</v>
      </c>
      <c r="K88" s="998">
        <v>1611.0811670954999</v>
      </c>
    </row>
    <row r="89" spans="1:11" x14ac:dyDescent="0.3">
      <c r="A89" s="2407" t="s">
        <v>543</v>
      </c>
      <c r="B89" s="2408">
        <v>2382.6448336099998</v>
      </c>
      <c r="C89" s="2408">
        <v>2253.24825182</v>
      </c>
      <c r="D89" s="2408">
        <v>2329.0193499799998</v>
      </c>
      <c r="E89" s="2408">
        <v>2301.3672938499999</v>
      </c>
      <c r="F89" s="2408">
        <v>2308.1315819829911</v>
      </c>
      <c r="G89" s="2408">
        <v>2335.6294900000003</v>
      </c>
      <c r="H89" s="2408">
        <v>2416.59924</v>
      </c>
      <c r="I89" s="998">
        <v>2487.91284</v>
      </c>
      <c r="J89" s="998">
        <v>2467.7659967508598</v>
      </c>
      <c r="K89" s="998">
        <v>2471.7378829064451</v>
      </c>
    </row>
    <row r="90" spans="1:11" x14ac:dyDescent="0.3">
      <c r="A90" s="2407" t="s">
        <v>542</v>
      </c>
      <c r="B90" s="2408">
        <v>9000.280561829999</v>
      </c>
      <c r="C90" s="2408">
        <v>8529.4381597699994</v>
      </c>
      <c r="D90" s="2408">
        <v>8842.7900451000005</v>
      </c>
      <c r="E90" s="2408">
        <v>8790.9518986900002</v>
      </c>
      <c r="F90" s="2408">
        <v>9094.607354500009</v>
      </c>
      <c r="G90" s="2408">
        <v>8724.97631</v>
      </c>
      <c r="H90" s="2408">
        <v>9115.0105700000004</v>
      </c>
      <c r="I90" s="998">
        <v>9024.0904500000015</v>
      </c>
      <c r="J90" s="998">
        <v>9236.5999806394939</v>
      </c>
      <c r="K90" s="998">
        <v>9002.802052541032</v>
      </c>
    </row>
    <row r="91" spans="1:11" x14ac:dyDescent="0.3">
      <c r="A91" s="2407" t="s">
        <v>541</v>
      </c>
      <c r="B91" s="2408">
        <v>10060.86436702</v>
      </c>
      <c r="C91" s="2408">
        <v>10070.186003860001</v>
      </c>
      <c r="D91" s="2408">
        <v>10268.931269770001</v>
      </c>
      <c r="E91" s="2408">
        <v>10269.10242474</v>
      </c>
      <c r="F91" s="2408">
        <v>10430.07477068252</v>
      </c>
      <c r="G91" s="2408">
        <v>9664.5581300000013</v>
      </c>
      <c r="H91" s="2408">
        <v>9786.4118600000002</v>
      </c>
      <c r="I91" s="998">
        <v>9946.4099400000014</v>
      </c>
      <c r="J91" s="998">
        <v>10476.63627134841</v>
      </c>
      <c r="K91" s="998">
        <v>10796.170478896716</v>
      </c>
    </row>
    <row r="92" spans="1:11" x14ac:dyDescent="0.3">
      <c r="A92" s="2407" t="s">
        <v>540</v>
      </c>
      <c r="B92" s="2408">
        <v>1427.4663169</v>
      </c>
      <c r="C92" s="2408">
        <v>1463.31895257</v>
      </c>
      <c r="D92" s="2408">
        <v>1314.08922573</v>
      </c>
      <c r="E92" s="2408">
        <v>1449.1827211300001</v>
      </c>
      <c r="F92" s="2408">
        <v>1407.6725192415579</v>
      </c>
      <c r="G92" s="2408">
        <v>1404.5736100000001</v>
      </c>
      <c r="H92" s="2408">
        <v>1426.26521</v>
      </c>
      <c r="I92" s="998">
        <v>1364.6293699999999</v>
      </c>
      <c r="J92" s="998">
        <v>1423.0997061229223</v>
      </c>
      <c r="K92" s="998">
        <v>1393.4197879880812</v>
      </c>
    </row>
    <row r="93" spans="1:11" x14ac:dyDescent="0.3">
      <c r="A93" s="2407" t="s">
        <v>539</v>
      </c>
      <c r="B93" s="2408">
        <v>0</v>
      </c>
      <c r="C93" s="2408">
        <v>0</v>
      </c>
      <c r="D93" s="2408">
        <v>0</v>
      </c>
      <c r="E93" s="2408">
        <v>0</v>
      </c>
      <c r="F93" s="2408">
        <v>0</v>
      </c>
      <c r="G93" s="2408">
        <v>0</v>
      </c>
      <c r="H93" s="2408">
        <v>0</v>
      </c>
      <c r="I93" s="998">
        <v>0</v>
      </c>
      <c r="J93" s="998">
        <v>1.8145014779364754E-3</v>
      </c>
      <c r="K93" s="998">
        <v>0</v>
      </c>
    </row>
    <row r="94" spans="1:11" x14ac:dyDescent="0.3">
      <c r="A94" s="1335" t="s">
        <v>538</v>
      </c>
      <c r="B94" s="998">
        <v>14727.63375132</v>
      </c>
      <c r="C94" s="998">
        <v>14713.712395769999</v>
      </c>
      <c r="D94" s="998">
        <v>14029.2678048</v>
      </c>
      <c r="E94" s="998">
        <v>15273.37798447</v>
      </c>
      <c r="F94" s="998">
        <v>14622.472675965901</v>
      </c>
      <c r="G94" s="998">
        <v>15375.594550000002</v>
      </c>
      <c r="H94" s="998">
        <v>14707.371019999999</v>
      </c>
      <c r="I94" s="998">
        <v>14068.973729999996</v>
      </c>
      <c r="J94" s="998">
        <v>14371.59287682705</v>
      </c>
      <c r="K94" s="998">
        <v>13598.244837565899</v>
      </c>
    </row>
    <row r="95" spans="1:11" x14ac:dyDescent="0.3">
      <c r="A95" s="1335" t="s">
        <v>537</v>
      </c>
      <c r="B95" s="998">
        <v>42328.245779520003</v>
      </c>
      <c r="C95" s="998">
        <v>43163.194662509988</v>
      </c>
      <c r="D95" s="998">
        <v>43214.103625980002</v>
      </c>
      <c r="E95" s="998">
        <v>42345.349606780001</v>
      </c>
      <c r="F95" s="998">
        <v>41670.01420990008</v>
      </c>
      <c r="G95" s="998">
        <v>41954.279039999994</v>
      </c>
      <c r="H95" s="998">
        <v>42496.810520000006</v>
      </c>
      <c r="I95" s="998">
        <v>42348.532880000006</v>
      </c>
      <c r="J95" s="998">
        <v>41800.298666659437</v>
      </c>
      <c r="K95" s="998">
        <v>41141.591473469693</v>
      </c>
    </row>
    <row r="96" spans="1:11" x14ac:dyDescent="0.3">
      <c r="A96" s="1335" t="s">
        <v>1054</v>
      </c>
      <c r="B96" s="998">
        <v>24929.682467140003</v>
      </c>
      <c r="C96" s="998">
        <v>25742.966427329993</v>
      </c>
      <c r="D96" s="998">
        <v>25435.449911499996</v>
      </c>
      <c r="E96" s="998">
        <v>24918.016811450001</v>
      </c>
      <c r="F96" s="998">
        <v>24513.76285001</v>
      </c>
      <c r="G96" s="998">
        <v>24854.99069088999</v>
      </c>
      <c r="H96" s="998">
        <v>25512.536059930007</v>
      </c>
      <c r="I96" s="998">
        <v>0</v>
      </c>
      <c r="J96" s="998">
        <v>0</v>
      </c>
      <c r="K96" s="998">
        <v>0</v>
      </c>
    </row>
    <row r="97" spans="1:11" x14ac:dyDescent="0.3">
      <c r="A97" s="1335" t="s">
        <v>1053</v>
      </c>
      <c r="B97" s="998">
        <v>17398.563312380003</v>
      </c>
      <c r="C97" s="998">
        <v>17420.228235179999</v>
      </c>
      <c r="D97" s="998">
        <v>17778.653714480002</v>
      </c>
      <c r="E97" s="998">
        <v>17427.332795330003</v>
      </c>
      <c r="F97" s="998">
        <v>17156.25135989008</v>
      </c>
      <c r="G97" s="998">
        <v>17099.28834911</v>
      </c>
      <c r="H97" s="998">
        <v>16984.274460069999</v>
      </c>
      <c r="I97" s="998">
        <v>0</v>
      </c>
      <c r="J97" s="998">
        <v>0</v>
      </c>
      <c r="K97" s="998">
        <v>0</v>
      </c>
    </row>
    <row r="98" spans="1:11" x14ac:dyDescent="0.3">
      <c r="A98" s="1335" t="s">
        <v>536</v>
      </c>
      <c r="B98" s="998">
        <v>1994.8801396700001</v>
      </c>
      <c r="C98" s="998">
        <v>2013.0166901799998</v>
      </c>
      <c r="D98" s="998">
        <v>2004.5507383499998</v>
      </c>
      <c r="E98" s="998">
        <v>1895.5957148</v>
      </c>
      <c r="F98" s="998">
        <v>1899.7809064405881</v>
      </c>
      <c r="G98" s="998">
        <v>1945.53467</v>
      </c>
      <c r="H98" s="998">
        <v>2025.00368</v>
      </c>
      <c r="I98" s="998">
        <v>1886.40193</v>
      </c>
      <c r="J98" s="998">
        <v>1827.1060798643889</v>
      </c>
      <c r="K98" s="998">
        <v>1634.4507148158227</v>
      </c>
    </row>
    <row r="99" spans="1:11" x14ac:dyDescent="0.3">
      <c r="A99" s="1335" t="s">
        <v>535</v>
      </c>
      <c r="B99" s="998">
        <v>26.297542050000001</v>
      </c>
      <c r="C99" s="998">
        <v>19.99156704</v>
      </c>
      <c r="D99" s="998">
        <v>20.422504300000003</v>
      </c>
      <c r="E99" s="998">
        <v>17.247508439999997</v>
      </c>
      <c r="F99" s="998">
        <v>22.108278764926872</v>
      </c>
      <c r="G99" s="998">
        <v>29.275880000000001</v>
      </c>
      <c r="H99" s="998">
        <v>27.55443</v>
      </c>
      <c r="I99" s="998">
        <v>38.913029999999999</v>
      </c>
      <c r="J99" s="998">
        <v>71.340962069178971</v>
      </c>
      <c r="K99" s="998">
        <v>76.080237147486585</v>
      </c>
    </row>
    <row r="100" spans="1:11" x14ac:dyDescent="0.3">
      <c r="A100" s="2407" t="s">
        <v>534</v>
      </c>
      <c r="B100" s="2408">
        <v>762.81788577999987</v>
      </c>
      <c r="C100" s="2408">
        <v>954.40497513000003</v>
      </c>
      <c r="D100" s="2408">
        <v>895.1990943400001</v>
      </c>
      <c r="E100" s="2408">
        <v>953.20651721000013</v>
      </c>
      <c r="F100" s="2408">
        <v>933.25520948340386</v>
      </c>
      <c r="G100" s="2408">
        <v>885.72556999999995</v>
      </c>
      <c r="H100" s="998">
        <v>1064.8077599999999</v>
      </c>
      <c r="I100" s="998">
        <v>1017.2157900000001</v>
      </c>
      <c r="J100" s="998">
        <v>1031.4024762939971</v>
      </c>
      <c r="K100" s="998">
        <v>1043.5705752914689</v>
      </c>
    </row>
    <row r="101" spans="1:11" x14ac:dyDescent="0.3">
      <c r="A101" s="2407" t="s">
        <v>533</v>
      </c>
      <c r="B101" s="2408">
        <v>4700.3063168099998</v>
      </c>
      <c r="C101" s="2408">
        <v>4873.7110713000002</v>
      </c>
      <c r="D101" s="2408">
        <v>4893.7234264799999</v>
      </c>
      <c r="E101" s="2408">
        <v>5127.7451955000006</v>
      </c>
      <c r="F101" s="2408">
        <v>5218.114198713346</v>
      </c>
      <c r="G101" s="2408">
        <v>4894.7274900000002</v>
      </c>
      <c r="H101" s="998">
        <v>5077.1163099999994</v>
      </c>
      <c r="I101" s="998">
        <v>5045.2217600000004</v>
      </c>
      <c r="J101" s="998">
        <v>5173.2551848520252</v>
      </c>
      <c r="K101" s="998">
        <v>5099.8049964404699</v>
      </c>
    </row>
    <row r="102" spans="1:11" ht="15" customHeight="1" thickBot="1" x14ac:dyDescent="0.35">
      <c r="A102" s="2405" t="s">
        <v>532</v>
      </c>
      <c r="B102" s="997">
        <v>5366.9484642099997</v>
      </c>
      <c r="C102" s="997">
        <v>3747.0310767800001</v>
      </c>
      <c r="D102" s="997">
        <v>4181.1782480100019</v>
      </c>
      <c r="E102" s="997">
        <v>3364.2419568199994</v>
      </c>
      <c r="F102" s="997">
        <v>3189.2490331187491</v>
      </c>
      <c r="G102" s="997">
        <v>4456.7293800000016</v>
      </c>
      <c r="H102" s="997">
        <v>4058.7394300000001</v>
      </c>
      <c r="I102" s="997">
        <v>4003.2498000000001</v>
      </c>
      <c r="J102" s="997">
        <v>4440.1565627262489</v>
      </c>
      <c r="K102" s="997">
        <v>3177.67425076263</v>
      </c>
    </row>
    <row r="103" spans="1:11" ht="15" thickBot="1" x14ac:dyDescent="0.35">
      <c r="A103" s="526" t="s">
        <v>531</v>
      </c>
      <c r="B103" s="1636">
        <v>133020.87509371998</v>
      </c>
      <c r="C103" s="1636">
        <v>130716.86340611998</v>
      </c>
      <c r="D103" s="1636">
        <v>131273.06471083997</v>
      </c>
      <c r="E103" s="524">
        <v>131418.27084452999</v>
      </c>
      <c r="F103" s="1331">
        <v>128665.56386532066</v>
      </c>
      <c r="G103" s="1331">
        <v>130716.11481</v>
      </c>
      <c r="H103" s="1331">
        <v>132103.29930999997</v>
      </c>
      <c r="I103" s="1331">
        <v>133250.23345</v>
      </c>
      <c r="J103" s="1331">
        <v>135076.18043344462</v>
      </c>
      <c r="K103" s="1331">
        <v>133787.92134895964</v>
      </c>
    </row>
    <row r="104" spans="1:11" x14ac:dyDescent="0.3">
      <c r="A104" s="2407" t="s">
        <v>896</v>
      </c>
      <c r="B104" s="515">
        <v>136758.94464826002</v>
      </c>
      <c r="C104" s="515">
        <v>132227.09210359002</v>
      </c>
      <c r="D104" s="515">
        <v>132447.42941606001</v>
      </c>
      <c r="E104" s="1000">
        <v>131358.02387119</v>
      </c>
      <c r="F104" s="1000">
        <v>130537.87481307941</v>
      </c>
      <c r="G104" s="1000">
        <v>132477.11695999998</v>
      </c>
      <c r="H104" s="1000">
        <v>134737.89069999999</v>
      </c>
      <c r="I104" s="1000"/>
      <c r="J104" s="1000"/>
      <c r="K104" s="1000"/>
    </row>
    <row r="105" spans="1:11" x14ac:dyDescent="0.3">
      <c r="A105" s="2407" t="s">
        <v>895</v>
      </c>
      <c r="B105" s="515">
        <v>17986.95089779</v>
      </c>
      <c r="C105" s="515">
        <v>17402.075281409998</v>
      </c>
      <c r="D105" s="515">
        <v>17470.083739950001</v>
      </c>
      <c r="E105" s="1000">
        <v>17681.79431465</v>
      </c>
      <c r="F105" s="1000">
        <v>17830.372204710002</v>
      </c>
      <c r="G105" s="1000">
        <v>18347.750210000002</v>
      </c>
      <c r="H105" s="1000">
        <v>18787.260200000001</v>
      </c>
      <c r="I105" s="1000"/>
      <c r="J105" s="1000"/>
      <c r="K105" s="1000"/>
    </row>
    <row r="106" spans="1:11" ht="15" thickBot="1" x14ac:dyDescent="0.35">
      <c r="A106" s="2405" t="s">
        <v>894</v>
      </c>
      <c r="B106" s="514">
        <v>7817.4271829100007</v>
      </c>
      <c r="C106" s="514">
        <v>7399.9909309699997</v>
      </c>
      <c r="D106" s="514">
        <v>7480.4655315300006</v>
      </c>
      <c r="E106" s="1332">
        <v>7485.4098363200001</v>
      </c>
      <c r="F106" s="1332">
        <v>7630.4795318200013</v>
      </c>
      <c r="G106" s="1332">
        <v>7759.7221699999991</v>
      </c>
      <c r="H106" s="1332">
        <v>7717.7473200000004</v>
      </c>
      <c r="I106" s="1332"/>
      <c r="J106" s="1332"/>
      <c r="K106" s="1332"/>
    </row>
    <row r="107" spans="1:11" ht="15" thickBot="1" x14ac:dyDescent="0.35">
      <c r="A107" s="1334" t="s">
        <v>530</v>
      </c>
      <c r="B107" s="1642">
        <v>162563.32272896002</v>
      </c>
      <c r="C107" s="1642">
        <v>157029.15831597004</v>
      </c>
      <c r="D107" s="1642">
        <v>157397.97868754002</v>
      </c>
      <c r="E107" s="1331">
        <v>156525.22802216001</v>
      </c>
      <c r="F107" s="1331">
        <v>155998.72654960939</v>
      </c>
      <c r="G107" s="1331">
        <v>158584.58933999998</v>
      </c>
      <c r="H107" s="1331">
        <v>161242.89821999997</v>
      </c>
      <c r="I107" s="1331">
        <v>160807.06416000001</v>
      </c>
      <c r="J107" s="1331">
        <v>160942.03385269616</v>
      </c>
      <c r="K107" s="1331">
        <v>161099.65671162988</v>
      </c>
    </row>
    <row r="108" spans="1:11" ht="15" thickBot="1" x14ac:dyDescent="0.35">
      <c r="A108" s="526" t="s">
        <v>523</v>
      </c>
      <c r="B108" s="1657">
        <v>5022.5599682499997</v>
      </c>
      <c r="C108" s="1657">
        <v>3847.7111596099999</v>
      </c>
      <c r="D108" s="1657">
        <v>2990.3571472699996</v>
      </c>
      <c r="E108" s="1331">
        <v>4407.1998853100004</v>
      </c>
      <c r="F108" s="1331">
        <v>2856.6860193800003</v>
      </c>
      <c r="G108" s="1331">
        <v>4565.4386299999996</v>
      </c>
      <c r="H108" s="1331">
        <v>3234.0500999999999</v>
      </c>
      <c r="I108" s="1331">
        <v>3849.7697499999999</v>
      </c>
      <c r="J108" s="1331">
        <v>3183.2180624085881</v>
      </c>
      <c r="K108" s="1331">
        <v>3625.9217990662464</v>
      </c>
    </row>
    <row r="109" spans="1:11" ht="15" thickBot="1" x14ac:dyDescent="0.35">
      <c r="A109" s="526" t="s">
        <v>1052</v>
      </c>
      <c r="B109" s="1657">
        <v>24970.094079229999</v>
      </c>
      <c r="C109" s="1657">
        <v>16710.681941909999</v>
      </c>
      <c r="D109" s="1657">
        <v>24832.617999999999</v>
      </c>
      <c r="E109" s="1331">
        <v>22461.380844260002</v>
      </c>
      <c r="F109" s="1331">
        <v>23404.632350190001</v>
      </c>
      <c r="G109" s="1331">
        <v>16291.809659999999</v>
      </c>
      <c r="H109" s="1331">
        <v>17125.46054</v>
      </c>
      <c r="I109" s="1331">
        <v>16772.661</v>
      </c>
      <c r="J109" s="1331">
        <v>20850.672999999999</v>
      </c>
      <c r="K109" s="1331">
        <v>19175.810000000001</v>
      </c>
    </row>
    <row r="110" spans="1:11" ht="15" thickBot="1" x14ac:dyDescent="0.35">
      <c r="A110" s="1334" t="s">
        <v>529</v>
      </c>
      <c r="B110" s="1642">
        <v>325576.85187015997</v>
      </c>
      <c r="C110" s="1642">
        <v>308304.41482361004</v>
      </c>
      <c r="D110" s="1642">
        <v>316494.01854565</v>
      </c>
      <c r="E110" s="1331">
        <v>314812.07959625998</v>
      </c>
      <c r="F110" s="1331">
        <v>310925.60878450004</v>
      </c>
      <c r="G110" s="1331">
        <v>310157.95244000002</v>
      </c>
      <c r="H110" s="1331">
        <v>313705.70816999994</v>
      </c>
      <c r="I110" s="1331">
        <v>314679.72836000001</v>
      </c>
      <c r="J110" s="1331">
        <v>320052.10534854932</v>
      </c>
      <c r="K110" s="1331">
        <v>317689.30985965574</v>
      </c>
    </row>
    <row r="111" spans="1:11" ht="15" thickBot="1" x14ac:dyDescent="0.35">
      <c r="A111" s="526" t="s">
        <v>528</v>
      </c>
      <c r="B111" s="1657">
        <v>300606.75779092999</v>
      </c>
      <c r="C111" s="1657">
        <v>291593.73288170004</v>
      </c>
      <c r="D111" s="1657">
        <v>291661.40054564999</v>
      </c>
      <c r="E111" s="1331">
        <v>292350.698752</v>
      </c>
      <c r="F111" s="1331">
        <v>287520.97643431003</v>
      </c>
      <c r="G111" s="1331">
        <v>293866.14277999999</v>
      </c>
      <c r="H111" s="1331">
        <v>296580.24762999994</v>
      </c>
      <c r="I111" s="1331">
        <v>297907.06735999999</v>
      </c>
      <c r="J111" s="1331">
        <v>299201.43234854931</v>
      </c>
      <c r="K111" s="1331">
        <v>298513.49985965574</v>
      </c>
    </row>
    <row r="112" spans="1:11" x14ac:dyDescent="0.3">
      <c r="A112" s="2256"/>
      <c r="B112" s="2256"/>
      <c r="C112" s="2256"/>
      <c r="D112" s="2256"/>
      <c r="E112" s="2427"/>
      <c r="F112" s="2427"/>
      <c r="G112" s="2427"/>
      <c r="H112" s="2427"/>
      <c r="I112" s="2426"/>
      <c r="J112" s="2426"/>
      <c r="K112" s="2426"/>
    </row>
    <row r="113" spans="1:12" x14ac:dyDescent="0.3">
      <c r="A113" s="1357" t="s">
        <v>574</v>
      </c>
      <c r="B113" s="2256"/>
      <c r="C113" s="2256"/>
      <c r="D113" s="2256"/>
      <c r="E113" s="2256"/>
      <c r="F113" s="2256"/>
      <c r="G113" s="2256"/>
      <c r="H113" s="2256"/>
      <c r="I113" s="2256"/>
      <c r="K113" s="2256"/>
    </row>
    <row r="114" spans="1:12" ht="15" thickBot="1" x14ac:dyDescent="0.35">
      <c r="A114" s="516" t="s">
        <v>176</v>
      </c>
      <c r="B114" s="1337" t="s">
        <v>1237</v>
      </c>
      <c r="C114" s="1337" t="s">
        <v>1125</v>
      </c>
      <c r="D114" s="1337" t="s">
        <v>1039</v>
      </c>
      <c r="E114" s="1337" t="s">
        <v>986</v>
      </c>
      <c r="F114" s="1337" t="s">
        <v>906</v>
      </c>
      <c r="G114" s="1337" t="s">
        <v>1059</v>
      </c>
      <c r="H114" s="1337" t="s">
        <v>1058</v>
      </c>
      <c r="I114" s="1336" t="s">
        <v>1057</v>
      </c>
      <c r="J114" s="1337" t="s">
        <v>1056</v>
      </c>
      <c r="K114" s="1336" t="s">
        <v>1055</v>
      </c>
      <c r="L114" s="2415"/>
    </row>
    <row r="115" spans="1:12" x14ac:dyDescent="0.3">
      <c r="A115" s="2407" t="s">
        <v>553</v>
      </c>
      <c r="B115" s="2406">
        <v>447.84781913999996</v>
      </c>
      <c r="C115" s="2406">
        <v>468.59447868000001</v>
      </c>
      <c r="D115" s="2406">
        <v>107.18584704</v>
      </c>
      <c r="E115" s="2408">
        <v>117.14522484</v>
      </c>
      <c r="F115" s="2408">
        <v>99.788329989999994</v>
      </c>
      <c r="G115" s="2408">
        <v>100.9967</v>
      </c>
      <c r="H115" s="2408">
        <v>1.85728</v>
      </c>
      <c r="I115" s="515">
        <v>2.0024100000000002</v>
      </c>
      <c r="J115" s="998">
        <v>1.4126061767132867</v>
      </c>
      <c r="K115" s="998">
        <v>1.2523315498746401</v>
      </c>
      <c r="L115" s="2415"/>
    </row>
    <row r="116" spans="1:12" x14ac:dyDescent="0.3">
      <c r="A116" s="2407" t="s">
        <v>552</v>
      </c>
      <c r="B116" s="2406">
        <v>29.34022968</v>
      </c>
      <c r="C116" s="2406">
        <v>28.190352379999997</v>
      </c>
      <c r="D116" s="2406">
        <v>30.284166640000002</v>
      </c>
      <c r="E116" s="2408">
        <v>27.278884360000003</v>
      </c>
      <c r="F116" s="2408">
        <v>28.349988181776467</v>
      </c>
      <c r="G116" s="2408">
        <v>12.823799999999999</v>
      </c>
      <c r="H116" s="2408">
        <v>16.559150000000002</v>
      </c>
      <c r="I116" s="515">
        <v>16.009309999999999</v>
      </c>
      <c r="J116" s="998">
        <v>14.656978398811447</v>
      </c>
      <c r="K116" s="998">
        <v>14.347110124374268</v>
      </c>
      <c r="L116" s="2415"/>
    </row>
    <row r="117" spans="1:12" x14ac:dyDescent="0.3">
      <c r="A117" s="2407" t="s">
        <v>551</v>
      </c>
      <c r="B117" s="2406">
        <v>267.73527457</v>
      </c>
      <c r="C117" s="2406">
        <v>273.75083888999995</v>
      </c>
      <c r="D117" s="2406">
        <v>284.82058742999999</v>
      </c>
      <c r="E117" s="2408">
        <v>279.62175313</v>
      </c>
      <c r="F117" s="2408">
        <v>283.9248256972038</v>
      </c>
      <c r="G117" s="2408">
        <v>285.03501</v>
      </c>
      <c r="H117" s="2408">
        <v>288.44246999999996</v>
      </c>
      <c r="I117" s="515">
        <v>295.23442</v>
      </c>
      <c r="J117" s="998">
        <v>289.51303275824006</v>
      </c>
      <c r="K117" s="998">
        <v>301.6199349373444</v>
      </c>
      <c r="L117" s="2415"/>
    </row>
    <row r="118" spans="1:12" x14ac:dyDescent="0.3">
      <c r="A118" s="2407" t="s">
        <v>550</v>
      </c>
      <c r="B118" s="2406">
        <v>406.30790231999998</v>
      </c>
      <c r="C118" s="2406">
        <v>401.62193158000002</v>
      </c>
      <c r="D118" s="2406">
        <v>460.60156760999996</v>
      </c>
      <c r="E118" s="2408">
        <v>402.01684811999996</v>
      </c>
      <c r="F118" s="2408">
        <v>416.03634303629275</v>
      </c>
      <c r="G118" s="2408">
        <v>346.03796</v>
      </c>
      <c r="H118" s="2408">
        <v>368.17634999999996</v>
      </c>
      <c r="I118" s="515">
        <v>420.47834</v>
      </c>
      <c r="J118" s="998">
        <v>414.53195647550905</v>
      </c>
      <c r="K118" s="998">
        <v>341.27866732013143</v>
      </c>
      <c r="L118" s="2415"/>
    </row>
    <row r="119" spans="1:12" x14ac:dyDescent="0.3">
      <c r="A119" s="2407" t="s">
        <v>549</v>
      </c>
      <c r="B119" s="2406">
        <v>388.87601101999996</v>
      </c>
      <c r="C119" s="2406">
        <v>365.33684196999997</v>
      </c>
      <c r="D119" s="2406">
        <v>373.17940714999997</v>
      </c>
      <c r="E119" s="2408">
        <v>437.33049947000001</v>
      </c>
      <c r="F119" s="2408">
        <v>538.36630222658118</v>
      </c>
      <c r="G119" s="2408">
        <v>545.84307999999999</v>
      </c>
      <c r="H119" s="2408">
        <v>422.25117</v>
      </c>
      <c r="I119" s="515">
        <v>489.92609999999996</v>
      </c>
      <c r="J119" s="998">
        <v>486.66420107676026</v>
      </c>
      <c r="K119" s="998">
        <v>634.16989939391954</v>
      </c>
      <c r="L119" s="2415"/>
    </row>
    <row r="120" spans="1:12" x14ac:dyDescent="0.3">
      <c r="A120" s="2407" t="s">
        <v>548</v>
      </c>
      <c r="B120" s="2406">
        <v>4453.24167846</v>
      </c>
      <c r="C120" s="2406">
        <v>4416.0488412500008</v>
      </c>
      <c r="D120" s="2406">
        <v>4560.4870142599993</v>
      </c>
      <c r="E120" s="2408">
        <v>5017.6792280399995</v>
      </c>
      <c r="F120" s="2408">
        <v>4888.5723818522101</v>
      </c>
      <c r="G120" s="2408">
        <v>4585.4046500000004</v>
      </c>
      <c r="H120" s="2408">
        <v>4962.1087600000001</v>
      </c>
      <c r="I120" s="515">
        <v>5202.8182500000003</v>
      </c>
      <c r="J120" s="998">
        <v>5393.1906151316689</v>
      </c>
      <c r="K120" s="998">
        <v>5090.7289689081044</v>
      </c>
      <c r="L120" s="2415"/>
    </row>
    <row r="121" spans="1:12" x14ac:dyDescent="0.3">
      <c r="A121" s="2407" t="s">
        <v>547</v>
      </c>
      <c r="B121" s="2406">
        <v>1118.24245221</v>
      </c>
      <c r="C121" s="2406">
        <v>1088.6092081300001</v>
      </c>
      <c r="D121" s="2406">
        <v>1075.21926859</v>
      </c>
      <c r="E121" s="2408">
        <v>1027.1973847700001</v>
      </c>
      <c r="F121" s="2408">
        <v>1032.4612103664458</v>
      </c>
      <c r="G121" s="2408">
        <v>953.39337</v>
      </c>
      <c r="H121" s="2408">
        <v>968.79449</v>
      </c>
      <c r="I121" s="515">
        <v>994.95964000000004</v>
      </c>
      <c r="J121" s="998">
        <v>974.59729409597992</v>
      </c>
      <c r="K121" s="998">
        <v>989.13490701656394</v>
      </c>
      <c r="L121" s="2415"/>
    </row>
    <row r="122" spans="1:12" x14ac:dyDescent="0.3">
      <c r="A122" s="2407" t="s">
        <v>546</v>
      </c>
      <c r="B122" s="2406">
        <v>164.35805005999998</v>
      </c>
      <c r="C122" s="2406">
        <v>192.71117418</v>
      </c>
      <c r="D122" s="2406">
        <v>171.62184142000001</v>
      </c>
      <c r="E122" s="2408">
        <v>171.11165296999997</v>
      </c>
      <c r="F122" s="2408">
        <v>117.04422892233463</v>
      </c>
      <c r="G122" s="2408">
        <v>75.518429999999995</v>
      </c>
      <c r="H122" s="2408">
        <v>98.773200000000003</v>
      </c>
      <c r="I122" s="515">
        <v>167.21822</v>
      </c>
      <c r="J122" s="998">
        <v>130.8370826145169</v>
      </c>
      <c r="K122" s="998">
        <v>145.69837485853529</v>
      </c>
      <c r="L122" s="2415"/>
    </row>
    <row r="123" spans="1:12" x14ac:dyDescent="0.3">
      <c r="A123" s="2407" t="s">
        <v>545</v>
      </c>
      <c r="B123" s="2406">
        <v>537.20861887000001</v>
      </c>
      <c r="C123" s="2406">
        <v>560.01875829000005</v>
      </c>
      <c r="D123" s="2406">
        <v>547.15254937999998</v>
      </c>
      <c r="E123" s="2408">
        <v>574.69122171000004</v>
      </c>
      <c r="F123" s="2408">
        <v>559.92549248501268</v>
      </c>
      <c r="G123" s="2408">
        <v>427.02046999999999</v>
      </c>
      <c r="H123" s="2408">
        <v>388.36265999999995</v>
      </c>
      <c r="I123" s="515">
        <v>350.25796000000003</v>
      </c>
      <c r="J123" s="998">
        <v>440.13371452493129</v>
      </c>
      <c r="K123" s="998">
        <v>529.63269982655243</v>
      </c>
      <c r="L123" s="2415"/>
    </row>
    <row r="124" spans="1:12" x14ac:dyDescent="0.3">
      <c r="A124" s="2407" t="s">
        <v>544</v>
      </c>
      <c r="B124" s="2406">
        <v>240.55240584000001</v>
      </c>
      <c r="C124" s="2406">
        <v>208.10270634</v>
      </c>
      <c r="D124" s="2406">
        <v>263.07568609999998</v>
      </c>
      <c r="E124" s="2408">
        <v>252.86691921999997</v>
      </c>
      <c r="F124" s="2408">
        <v>268.85403000872265</v>
      </c>
      <c r="G124" s="2408">
        <v>268.38204999999999</v>
      </c>
      <c r="H124" s="2408">
        <v>284.77002000000005</v>
      </c>
      <c r="I124" s="515">
        <v>275.84080999999998</v>
      </c>
      <c r="J124" s="998">
        <v>281.60832142643068</v>
      </c>
      <c r="K124" s="998">
        <v>266.35366300550675</v>
      </c>
      <c r="L124" s="2415"/>
    </row>
    <row r="125" spans="1:12" x14ac:dyDescent="0.3">
      <c r="A125" s="2407" t="s">
        <v>543</v>
      </c>
      <c r="B125" s="2406">
        <v>1024.0923216900001</v>
      </c>
      <c r="C125" s="2406">
        <v>816.72417679</v>
      </c>
      <c r="D125" s="2406">
        <v>842.30606325999997</v>
      </c>
      <c r="E125" s="2408">
        <v>833.21648720999997</v>
      </c>
      <c r="F125" s="2408">
        <v>833.23369301299067</v>
      </c>
      <c r="G125" s="2408">
        <v>823.81020999999998</v>
      </c>
      <c r="H125" s="2408">
        <v>840.66114000000005</v>
      </c>
      <c r="I125" s="515">
        <v>856.01541000000009</v>
      </c>
      <c r="J125" s="998">
        <v>826.52495836451567</v>
      </c>
      <c r="K125" s="998">
        <v>775.58055758597675</v>
      </c>
      <c r="L125" s="2415"/>
    </row>
    <row r="126" spans="1:12" x14ac:dyDescent="0.3">
      <c r="A126" s="2407" t="s">
        <v>542</v>
      </c>
      <c r="B126" s="2406">
        <v>3494.8800418200003</v>
      </c>
      <c r="C126" s="2406">
        <v>3294.4482477699999</v>
      </c>
      <c r="D126" s="2406">
        <v>3443.4093354099996</v>
      </c>
      <c r="E126" s="2408">
        <v>3216.6238040999997</v>
      </c>
      <c r="F126" s="2408">
        <v>3219.642430350008</v>
      </c>
      <c r="G126" s="2408">
        <v>2882.6282999999999</v>
      </c>
      <c r="H126" s="2408">
        <v>2942.69175</v>
      </c>
      <c r="I126" s="515">
        <v>3003.73101</v>
      </c>
      <c r="J126" s="998">
        <v>3028.8793301926448</v>
      </c>
      <c r="K126" s="998">
        <v>3012.4039302987699</v>
      </c>
      <c r="L126" s="2415"/>
    </row>
    <row r="127" spans="1:12" x14ac:dyDescent="0.3">
      <c r="A127" s="2407" t="s">
        <v>541</v>
      </c>
      <c r="B127" s="2406">
        <v>6849.3344674499995</v>
      </c>
      <c r="C127" s="2406">
        <v>6934.8583931800003</v>
      </c>
      <c r="D127" s="2406">
        <v>7106.4795352500005</v>
      </c>
      <c r="E127" s="2408">
        <v>7153.8531469199997</v>
      </c>
      <c r="F127" s="2408">
        <v>7248.789705042519</v>
      </c>
      <c r="G127" s="2408">
        <v>6697.9018900000001</v>
      </c>
      <c r="H127" s="2408">
        <v>6729.2087499999998</v>
      </c>
      <c r="I127" s="515">
        <v>6786.5412100000003</v>
      </c>
      <c r="J127" s="998">
        <v>7151.6477233539026</v>
      </c>
      <c r="K127" s="998">
        <v>7197.50116408351</v>
      </c>
      <c r="L127" s="2415"/>
    </row>
    <row r="128" spans="1:12" x14ac:dyDescent="0.3">
      <c r="A128" s="2407" t="s">
        <v>540</v>
      </c>
      <c r="B128" s="2406">
        <v>736.92793798000002</v>
      </c>
      <c r="C128" s="2406">
        <v>811.99960589000011</v>
      </c>
      <c r="D128" s="2406">
        <v>726.34177141999999</v>
      </c>
      <c r="E128" s="2408">
        <v>715.24663429999998</v>
      </c>
      <c r="F128" s="2408">
        <v>686.8245094615578</v>
      </c>
      <c r="G128" s="2408">
        <v>676.92598999999996</v>
      </c>
      <c r="H128" s="2408">
        <v>687.20897000000002</v>
      </c>
      <c r="I128" s="515">
        <v>686.69535999999994</v>
      </c>
      <c r="J128" s="998">
        <v>681.4823482502992</v>
      </c>
      <c r="K128" s="998">
        <v>677.38211129616923</v>
      </c>
      <c r="L128" s="2415"/>
    </row>
    <row r="129" spans="1:12" x14ac:dyDescent="0.3">
      <c r="A129" s="2407" t="s">
        <v>539</v>
      </c>
      <c r="B129" s="2406">
        <v>0</v>
      </c>
      <c r="C129" s="2406">
        <v>0</v>
      </c>
      <c r="D129" s="2406">
        <v>0</v>
      </c>
      <c r="E129" s="2408">
        <v>0</v>
      </c>
      <c r="F129" s="2408">
        <v>0</v>
      </c>
      <c r="G129" s="2408">
        <v>0</v>
      </c>
      <c r="H129" s="2408">
        <v>0</v>
      </c>
      <c r="I129" s="515">
        <v>0</v>
      </c>
      <c r="J129" s="998">
        <v>1.8145014779364754E-3</v>
      </c>
      <c r="K129" s="998">
        <v>0</v>
      </c>
      <c r="L129" s="2415"/>
    </row>
    <row r="130" spans="1:12" x14ac:dyDescent="0.3">
      <c r="A130" s="1335" t="s">
        <v>538</v>
      </c>
      <c r="B130" s="515">
        <v>3011.0625661799995</v>
      </c>
      <c r="C130" s="515">
        <v>2981.8834907</v>
      </c>
      <c r="D130" s="515">
        <v>2831.5775145399998</v>
      </c>
      <c r="E130" s="998">
        <v>2688.4821405499988</v>
      </c>
      <c r="F130" s="998">
        <v>2163.7603803858992</v>
      </c>
      <c r="G130" s="998">
        <v>3001.2133100000005</v>
      </c>
      <c r="H130" s="998">
        <v>2716.7855300000001</v>
      </c>
      <c r="I130" s="515">
        <v>2813.03087</v>
      </c>
      <c r="J130" s="998">
        <v>4747.5722950412564</v>
      </c>
      <c r="K130" s="998">
        <v>2661.5453923012215</v>
      </c>
      <c r="L130" s="2415"/>
    </row>
    <row r="131" spans="1:12" x14ac:dyDescent="0.3">
      <c r="A131" s="1335" t="s">
        <v>537</v>
      </c>
      <c r="B131" s="998">
        <v>9827.25501024</v>
      </c>
      <c r="C131" s="998">
        <v>9851.1130603700003</v>
      </c>
      <c r="D131" s="998">
        <v>9783.569086810001</v>
      </c>
      <c r="E131" s="998">
        <v>9680.3636018100005</v>
      </c>
      <c r="F131" s="998">
        <v>9560.7049120700794</v>
      </c>
      <c r="G131" s="998">
        <v>9489.7245199999998</v>
      </c>
      <c r="H131" s="998">
        <v>9430.3825399999987</v>
      </c>
      <c r="I131" s="998">
        <v>9175.4048299999995</v>
      </c>
      <c r="J131" s="998">
        <v>9294.6924236972172</v>
      </c>
      <c r="K131" s="998">
        <v>9206.4509913522033</v>
      </c>
      <c r="L131" s="2415"/>
    </row>
    <row r="132" spans="1:12" x14ac:dyDescent="0.3">
      <c r="A132" s="1335" t="s">
        <v>1054</v>
      </c>
      <c r="B132" s="515">
        <v>6391.1570384199995</v>
      </c>
      <c r="C132" s="515">
        <v>6480.32268019</v>
      </c>
      <c r="D132" s="515">
        <v>6266.2142895100005</v>
      </c>
      <c r="E132" s="998">
        <v>6240.6948243799998</v>
      </c>
      <c r="F132" s="998">
        <v>6312.0437059099995</v>
      </c>
      <c r="G132" s="998">
        <v>6332.1318689</v>
      </c>
      <c r="H132" s="998">
        <v>6352.7469496299991</v>
      </c>
      <c r="I132" s="998">
        <v>0</v>
      </c>
      <c r="J132" s="998">
        <v>0</v>
      </c>
      <c r="K132" s="998">
        <v>0</v>
      </c>
      <c r="L132" s="2415"/>
    </row>
    <row r="133" spans="1:12" x14ac:dyDescent="0.3">
      <c r="A133" s="1335" t="s">
        <v>1053</v>
      </c>
      <c r="B133" s="515">
        <v>3436.0979718200001</v>
      </c>
      <c r="C133" s="515">
        <v>3370.7903801800003</v>
      </c>
      <c r="D133" s="515">
        <v>3517.3547973000004</v>
      </c>
      <c r="E133" s="998">
        <v>3439.6687774300008</v>
      </c>
      <c r="F133" s="998">
        <v>3248.6612061600799</v>
      </c>
      <c r="G133" s="998">
        <v>3157.5926510999998</v>
      </c>
      <c r="H133" s="998">
        <v>3077.6355903700005</v>
      </c>
      <c r="I133" s="998">
        <v>0</v>
      </c>
      <c r="J133" s="998">
        <v>0</v>
      </c>
      <c r="K133" s="998">
        <v>0</v>
      </c>
      <c r="L133" s="2415"/>
    </row>
    <row r="134" spans="1:12" x14ac:dyDescent="0.3">
      <c r="A134" s="1335" t="s">
        <v>536</v>
      </c>
      <c r="B134" s="515">
        <v>742.78753506999999</v>
      </c>
      <c r="C134" s="515">
        <v>786.32970391000003</v>
      </c>
      <c r="D134" s="515">
        <v>813.24819113000001</v>
      </c>
      <c r="E134" s="998">
        <v>818.98283403999994</v>
      </c>
      <c r="F134" s="998">
        <v>764.53581470058759</v>
      </c>
      <c r="G134" s="998">
        <v>740.74413000000004</v>
      </c>
      <c r="H134" s="998">
        <v>756.79488000000003</v>
      </c>
      <c r="I134" s="998">
        <v>738.37874999999997</v>
      </c>
      <c r="J134" s="998">
        <v>713.61862170645816</v>
      </c>
      <c r="K134" s="998">
        <v>689.98168687943166</v>
      </c>
      <c r="L134" s="2415"/>
    </row>
    <row r="135" spans="1:12" x14ac:dyDescent="0.3">
      <c r="A135" s="1335" t="s">
        <v>535</v>
      </c>
      <c r="B135" s="515">
        <v>13.158584980000001</v>
      </c>
      <c r="C135" s="515">
        <v>6.9225565099999997</v>
      </c>
      <c r="D135" s="515">
        <v>5.5582957200000003</v>
      </c>
      <c r="E135" s="998">
        <v>5.63217268</v>
      </c>
      <c r="F135" s="998">
        <v>5.4111674649268746</v>
      </c>
      <c r="G135" s="998">
        <v>4.1076800000000002</v>
      </c>
      <c r="H135" s="998">
        <v>5.2948199999999996</v>
      </c>
      <c r="I135" s="998">
        <v>5.1962600000000005</v>
      </c>
      <c r="J135" s="998">
        <v>3.6560732500069859</v>
      </c>
      <c r="K135" s="998">
        <v>4.1977843735772602</v>
      </c>
      <c r="L135" s="2415"/>
    </row>
    <row r="136" spans="1:12" x14ac:dyDescent="0.3">
      <c r="A136" s="2407" t="s">
        <v>534</v>
      </c>
      <c r="B136" s="2406">
        <v>119.68339796999999</v>
      </c>
      <c r="C136" s="2406">
        <v>121.57089625</v>
      </c>
      <c r="D136" s="2406">
        <v>172.93903860999998</v>
      </c>
      <c r="E136" s="2408">
        <v>182.11466421</v>
      </c>
      <c r="F136" s="2408">
        <v>185.97579034340396</v>
      </c>
      <c r="G136" s="2408">
        <v>76.738210000000009</v>
      </c>
      <c r="H136" s="998">
        <v>79.916830000000004</v>
      </c>
      <c r="I136" s="998">
        <v>30.206520000000001</v>
      </c>
      <c r="J136" s="998">
        <v>38.014917589401293</v>
      </c>
      <c r="K136" s="998">
        <v>43.408043924351723</v>
      </c>
      <c r="L136" s="2415"/>
    </row>
    <row r="137" spans="1:12" x14ac:dyDescent="0.3">
      <c r="A137" s="2407" t="s">
        <v>533</v>
      </c>
      <c r="B137" s="2406">
        <v>920.28546196999991</v>
      </c>
      <c r="C137" s="2406">
        <v>925.96738584000002</v>
      </c>
      <c r="D137" s="2406">
        <v>962.25465975999998</v>
      </c>
      <c r="E137" s="2408">
        <v>899.12913460999994</v>
      </c>
      <c r="F137" s="2408">
        <v>938.47155821334513</v>
      </c>
      <c r="G137" s="2408">
        <v>949.30048999999997</v>
      </c>
      <c r="H137" s="998">
        <v>891.29363999999998</v>
      </c>
      <c r="I137" s="998">
        <v>935.78188999999998</v>
      </c>
      <c r="J137" s="998">
        <v>961.30915592874339</v>
      </c>
      <c r="K137" s="998">
        <v>978.62049279063422</v>
      </c>
      <c r="L137" s="2415"/>
    </row>
    <row r="138" spans="1:12" ht="15" thickBot="1" x14ac:dyDescent="0.35">
      <c r="A138" s="2405" t="s">
        <v>532</v>
      </c>
      <c r="B138" s="997">
        <v>2566.1042552100002</v>
      </c>
      <c r="C138" s="997">
        <v>2004.5459632299999</v>
      </c>
      <c r="D138" s="997">
        <v>2087.1704389900001</v>
      </c>
      <c r="E138" s="997">
        <v>2080.2042971899996</v>
      </c>
      <c r="F138" s="997">
        <v>2528.7131611587592</v>
      </c>
      <c r="G138" s="997">
        <v>3398.3985800000005</v>
      </c>
      <c r="H138" s="997">
        <v>3177.0701899999999</v>
      </c>
      <c r="I138" s="997">
        <v>2756.4329899999998</v>
      </c>
      <c r="J138" s="997">
        <v>2742.1583310061797</v>
      </c>
      <c r="K138" s="997">
        <v>3095.9198762718811</v>
      </c>
      <c r="L138" s="2415"/>
    </row>
    <row r="139" spans="1:12" ht="15" thickBot="1" x14ac:dyDescent="0.35">
      <c r="A139" s="526" t="s">
        <v>531</v>
      </c>
      <c r="B139" s="1636">
        <v>37359.282022730004</v>
      </c>
      <c r="C139" s="1636">
        <v>36539.348612129994</v>
      </c>
      <c r="D139" s="1636">
        <v>36648.481866520007</v>
      </c>
      <c r="E139" s="524">
        <v>36580.788534249994</v>
      </c>
      <c r="F139" s="524">
        <v>36369.386254970661</v>
      </c>
      <c r="G139" s="524">
        <v>36341.948830000008</v>
      </c>
      <c r="H139" s="1331">
        <v>36057.404590000006</v>
      </c>
      <c r="I139" s="1331">
        <v>36002.160560000004</v>
      </c>
      <c r="J139" s="524">
        <v>38616.703795561669</v>
      </c>
      <c r="K139" s="524">
        <v>36657.208588098634</v>
      </c>
      <c r="L139" s="2415"/>
    </row>
    <row r="140" spans="1:12" x14ac:dyDescent="0.3">
      <c r="A140" s="2407" t="s">
        <v>896</v>
      </c>
      <c r="B140" s="2406">
        <v>31423.477888920002</v>
      </c>
      <c r="C140" s="2406">
        <v>31353.85307112</v>
      </c>
      <c r="D140" s="2406">
        <v>31155.672422889998</v>
      </c>
      <c r="E140" s="2414">
        <v>31330.6965777</v>
      </c>
      <c r="F140" s="2414">
        <v>31053.240595749401</v>
      </c>
      <c r="G140" s="2414">
        <v>31104.562899999997</v>
      </c>
      <c r="H140" s="1000">
        <v>31411.083549999999</v>
      </c>
      <c r="I140" s="1000"/>
      <c r="J140" s="2414"/>
      <c r="K140" s="2414"/>
      <c r="L140" s="2415"/>
    </row>
    <row r="141" spans="1:12" x14ac:dyDescent="0.3">
      <c r="A141" s="2407" t="s">
        <v>895</v>
      </c>
      <c r="B141" s="2406">
        <v>7899.5036889500007</v>
      </c>
      <c r="C141" s="2406">
        <v>8012.0879094299999</v>
      </c>
      <c r="D141" s="2406">
        <v>8157.1974949799996</v>
      </c>
      <c r="E141" s="2414">
        <v>8305.479613290001</v>
      </c>
      <c r="F141" s="2414">
        <v>8327.5389922300001</v>
      </c>
      <c r="G141" s="2414">
        <v>8033.6223499999996</v>
      </c>
      <c r="H141" s="1000">
        <v>8188.3984700000001</v>
      </c>
      <c r="I141" s="1000"/>
      <c r="J141" s="2414"/>
      <c r="K141" s="2414"/>
      <c r="L141" s="2415"/>
    </row>
    <row r="142" spans="1:12" ht="15" thickBot="1" x14ac:dyDescent="0.35">
      <c r="A142" s="2405" t="s">
        <v>894</v>
      </c>
      <c r="B142" s="2404">
        <v>1129.9146690700002</v>
      </c>
      <c r="C142" s="2404">
        <v>1146.51051177</v>
      </c>
      <c r="D142" s="2404">
        <v>1153.9342140200001</v>
      </c>
      <c r="E142" s="2413">
        <v>1155.1174098800002</v>
      </c>
      <c r="F142" s="2413">
        <v>1211.21751079</v>
      </c>
      <c r="G142" s="2413">
        <v>1828.5614599999999</v>
      </c>
      <c r="H142" s="1332">
        <v>1843.1431100000002</v>
      </c>
      <c r="I142" s="1332"/>
      <c r="J142" s="2413"/>
      <c r="K142" s="2413"/>
      <c r="L142" s="2415"/>
    </row>
    <row r="143" spans="1:12" ht="15" thickBot="1" x14ac:dyDescent="0.35">
      <c r="A143" s="1334" t="s">
        <v>530</v>
      </c>
      <c r="B143" s="1637">
        <v>40452.896246939999</v>
      </c>
      <c r="C143" s="1637">
        <v>40512.451492320004</v>
      </c>
      <c r="D143" s="1637">
        <v>40466.80413189</v>
      </c>
      <c r="E143" s="524">
        <v>40791.293600870005</v>
      </c>
      <c r="F143" s="524">
        <v>40591.997098769396</v>
      </c>
      <c r="G143" s="524">
        <v>40966.746709999992</v>
      </c>
      <c r="H143" s="1331">
        <v>41442.625129999993</v>
      </c>
      <c r="I143" s="1331">
        <v>41541.755250000002</v>
      </c>
      <c r="J143" s="524">
        <v>41223.189190326797</v>
      </c>
      <c r="K143" s="524">
        <v>41350.289977962399</v>
      </c>
      <c r="L143" s="2415"/>
    </row>
    <row r="144" spans="1:12" ht="15" thickBot="1" x14ac:dyDescent="0.35">
      <c r="A144" s="526" t="s">
        <v>523</v>
      </c>
      <c r="B144" s="1636">
        <v>987.98805177999998</v>
      </c>
      <c r="C144" s="1636">
        <v>1514.31692914</v>
      </c>
      <c r="D144" s="1636">
        <v>1038.9557444299999</v>
      </c>
      <c r="E144" s="524">
        <v>1285.86924129</v>
      </c>
      <c r="F144" s="524">
        <v>959.79010965999987</v>
      </c>
      <c r="G144" s="524">
        <v>1209.9736399999999</v>
      </c>
      <c r="H144" s="1331">
        <v>915.37873000000002</v>
      </c>
      <c r="I144" s="1331">
        <v>1194.02964</v>
      </c>
      <c r="J144" s="524">
        <v>955.54162246874</v>
      </c>
      <c r="K144" s="524">
        <v>1268.2643737862013</v>
      </c>
      <c r="L144" s="2415"/>
    </row>
    <row r="145" spans="1:12" ht="15" thickBot="1" x14ac:dyDescent="0.35">
      <c r="A145" s="526" t="s">
        <v>1052</v>
      </c>
      <c r="B145" s="1636">
        <v>0</v>
      </c>
      <c r="C145" s="1636">
        <v>0</v>
      </c>
      <c r="D145" s="1636">
        <v>0</v>
      </c>
      <c r="E145" s="524">
        <v>0</v>
      </c>
      <c r="F145" s="524">
        <v>0</v>
      </c>
      <c r="G145" s="524">
        <v>0</v>
      </c>
      <c r="H145" s="1331">
        <v>0</v>
      </c>
      <c r="I145" s="1331">
        <v>0</v>
      </c>
      <c r="J145" s="524">
        <v>0</v>
      </c>
      <c r="K145" s="524">
        <v>0</v>
      </c>
      <c r="L145" s="2415"/>
    </row>
    <row r="146" spans="1:12" ht="15" thickBot="1" x14ac:dyDescent="0.35">
      <c r="A146" s="1334" t="s">
        <v>529</v>
      </c>
      <c r="B146" s="1642">
        <v>78800.16632145</v>
      </c>
      <c r="C146" s="1642">
        <v>78566.117033589995</v>
      </c>
      <c r="D146" s="1642">
        <v>78154.241742840008</v>
      </c>
      <c r="E146" s="524">
        <v>78657.951376409997</v>
      </c>
      <c r="F146" s="524">
        <v>77921.17346340006</v>
      </c>
      <c r="G146" s="524">
        <v>78518.669179999997</v>
      </c>
      <c r="H146" s="1331">
        <v>78415.408449999988</v>
      </c>
      <c r="I146" s="1331">
        <v>78737.945449999999</v>
      </c>
      <c r="J146" s="524">
        <v>80795.434608357202</v>
      </c>
      <c r="K146" s="524">
        <v>79275.76293984722</v>
      </c>
      <c r="L146" s="2415"/>
    </row>
    <row r="147" spans="1:12" ht="15" thickBot="1" x14ac:dyDescent="0.35">
      <c r="A147" s="526" t="s">
        <v>528</v>
      </c>
      <c r="B147" s="1636">
        <v>78800.16632145</v>
      </c>
      <c r="C147" s="1636">
        <v>78566.117033589995</v>
      </c>
      <c r="D147" s="1636">
        <v>78154.241742840008</v>
      </c>
      <c r="E147" s="524">
        <v>78657.951376409997</v>
      </c>
      <c r="F147" s="524">
        <v>77921.17346340006</v>
      </c>
      <c r="G147" s="524">
        <v>78518.669179999997</v>
      </c>
      <c r="H147" s="1331">
        <v>78415.408449999988</v>
      </c>
      <c r="I147" s="1331">
        <v>78737.945449999999</v>
      </c>
      <c r="J147" s="524">
        <v>80795.434608357202</v>
      </c>
      <c r="K147" s="524">
        <v>79275.76293984722</v>
      </c>
    </row>
    <row r="148" spans="1:12" x14ac:dyDescent="0.3">
      <c r="A148" s="1357" t="s">
        <v>573</v>
      </c>
      <c r="B148" s="2256"/>
      <c r="C148" s="2256"/>
      <c r="D148" s="2256"/>
      <c r="E148" s="2256"/>
      <c r="F148" s="2256"/>
      <c r="G148" s="2256"/>
      <c r="H148" s="2256"/>
      <c r="I148" s="2256"/>
      <c r="K148" s="2256"/>
    </row>
    <row r="149" spans="1:12" ht="15" thickBot="1" x14ac:dyDescent="0.35">
      <c r="A149" s="516" t="s">
        <v>176</v>
      </c>
      <c r="B149" s="1337" t="s">
        <v>1237</v>
      </c>
      <c r="C149" s="1337" t="s">
        <v>1125</v>
      </c>
      <c r="D149" s="1337" t="s">
        <v>1039</v>
      </c>
      <c r="E149" s="1337" t="s">
        <v>986</v>
      </c>
      <c r="F149" s="1337" t="s">
        <v>906</v>
      </c>
      <c r="G149" s="1337" t="s">
        <v>1059</v>
      </c>
      <c r="H149" s="1337" t="s">
        <v>1058</v>
      </c>
      <c r="I149" s="1336" t="s">
        <v>1057</v>
      </c>
      <c r="J149" s="1337" t="s">
        <v>1056</v>
      </c>
      <c r="K149" s="1336" t="s">
        <v>1055</v>
      </c>
    </row>
    <row r="150" spans="1:12" x14ac:dyDescent="0.3">
      <c r="A150" s="2407" t="s">
        <v>553</v>
      </c>
      <c r="B150" s="2406">
        <v>57.525494899999998</v>
      </c>
      <c r="C150" s="2406">
        <v>54.81908825</v>
      </c>
      <c r="D150" s="2406">
        <v>56.073449330000003</v>
      </c>
      <c r="E150" s="2408">
        <v>53.262684800000002</v>
      </c>
      <c r="F150" s="2408">
        <v>56.243450689999996</v>
      </c>
      <c r="G150" s="2408">
        <v>52.328429999999997</v>
      </c>
      <c r="H150" s="2408">
        <v>55.926870000000001</v>
      </c>
      <c r="I150" s="515">
        <v>68.172380000000004</v>
      </c>
      <c r="J150" s="998">
        <v>65.011844946316103</v>
      </c>
      <c r="K150" s="998">
        <v>0</v>
      </c>
    </row>
    <row r="151" spans="1:12" x14ac:dyDescent="0.3">
      <c r="A151" s="2407" t="s">
        <v>552</v>
      </c>
      <c r="B151" s="2406">
        <v>192.85536764</v>
      </c>
      <c r="C151" s="2406">
        <v>196.87082124</v>
      </c>
      <c r="D151" s="2406">
        <v>195.04221779</v>
      </c>
      <c r="E151" s="2408">
        <v>164.12437029000003</v>
      </c>
      <c r="F151" s="2408">
        <v>168.62923649000001</v>
      </c>
      <c r="G151" s="2408">
        <v>191.19116</v>
      </c>
      <c r="H151" s="2408">
        <v>192.45636999999999</v>
      </c>
      <c r="I151" s="515">
        <v>200.21177</v>
      </c>
      <c r="J151" s="998">
        <v>179.0930387417994</v>
      </c>
      <c r="K151" s="998">
        <v>190.7631483812433</v>
      </c>
    </row>
    <row r="152" spans="1:12" x14ac:dyDescent="0.3">
      <c r="A152" s="2407" t="s">
        <v>551</v>
      </c>
      <c r="B152" s="2406">
        <v>680.46514586000001</v>
      </c>
      <c r="C152" s="2406">
        <v>678.54308343999992</v>
      </c>
      <c r="D152" s="2406">
        <v>578.29010348999998</v>
      </c>
      <c r="E152" s="2408">
        <v>450.70667655</v>
      </c>
      <c r="F152" s="2408">
        <v>424.77197981</v>
      </c>
      <c r="G152" s="2408">
        <v>603.52215999999999</v>
      </c>
      <c r="H152" s="2408">
        <v>728.71704</v>
      </c>
      <c r="I152" s="515">
        <v>754.67653000000007</v>
      </c>
      <c r="J152" s="998">
        <v>814.42960017509199</v>
      </c>
      <c r="K152" s="998">
        <v>821.34709353216999</v>
      </c>
    </row>
    <row r="153" spans="1:12" x14ac:dyDescent="0.3">
      <c r="A153" s="2407" t="s">
        <v>550</v>
      </c>
      <c r="B153" s="2406">
        <v>1250.0443809400001</v>
      </c>
      <c r="C153" s="2406">
        <v>1231.6895834900001</v>
      </c>
      <c r="D153" s="2406">
        <v>1351.3336081499999</v>
      </c>
      <c r="E153" s="2408">
        <v>1375.4310712299998</v>
      </c>
      <c r="F153" s="2408">
        <v>1310.80217014</v>
      </c>
      <c r="G153" s="2408">
        <v>1316.57798</v>
      </c>
      <c r="H153" s="2408">
        <v>1378.74593</v>
      </c>
      <c r="I153" s="515">
        <v>1390.65299</v>
      </c>
      <c r="J153" s="998">
        <v>1409.2884359221509</v>
      </c>
      <c r="K153" s="998">
        <v>1605.1578938949699</v>
      </c>
    </row>
    <row r="154" spans="1:12" x14ac:dyDescent="0.3">
      <c r="A154" s="2407" t="s">
        <v>549</v>
      </c>
      <c r="B154" s="2406">
        <v>528.79961115999993</v>
      </c>
      <c r="C154" s="2406">
        <v>546.97339274000001</v>
      </c>
      <c r="D154" s="2406">
        <v>496.51591951</v>
      </c>
      <c r="E154" s="2408">
        <v>501.15905946000004</v>
      </c>
      <c r="F154" s="2408">
        <v>571.78029049000008</v>
      </c>
      <c r="G154" s="2408">
        <v>517.30870000000004</v>
      </c>
      <c r="H154" s="2408">
        <v>595.21761000000004</v>
      </c>
      <c r="I154" s="515">
        <v>621.64179000000001</v>
      </c>
      <c r="J154" s="998">
        <v>725.21178769045696</v>
      </c>
      <c r="K154" s="998">
        <v>684.04363058535603</v>
      </c>
    </row>
    <row r="155" spans="1:12" x14ac:dyDescent="0.3">
      <c r="A155" s="2407" t="s">
        <v>548</v>
      </c>
      <c r="B155" s="2406">
        <v>1488.0664165200001</v>
      </c>
      <c r="C155" s="2406">
        <v>1498.4281668199999</v>
      </c>
      <c r="D155" s="2406">
        <v>1279.90123288</v>
      </c>
      <c r="E155" s="2408">
        <v>1298.4071468299999</v>
      </c>
      <c r="F155" s="2408">
        <v>1166.87684513</v>
      </c>
      <c r="G155" s="2408">
        <v>1101.7441200000001</v>
      </c>
      <c r="H155" s="2408">
        <v>1154.05998</v>
      </c>
      <c r="I155" s="515">
        <v>1202.97723</v>
      </c>
      <c r="J155" s="998">
        <v>1173.3216621447032</v>
      </c>
      <c r="K155" s="998">
        <v>1456.50688418904</v>
      </c>
    </row>
    <row r="156" spans="1:12" x14ac:dyDescent="0.3">
      <c r="A156" s="2407" t="s">
        <v>547</v>
      </c>
      <c r="B156" s="2406">
        <v>830.31578543000001</v>
      </c>
      <c r="C156" s="2406">
        <v>840.04077916999995</v>
      </c>
      <c r="D156" s="2406">
        <v>822.46399925000003</v>
      </c>
      <c r="E156" s="2408">
        <v>842.97926579999989</v>
      </c>
      <c r="F156" s="2408">
        <v>816.72331837000002</v>
      </c>
      <c r="G156" s="2408">
        <v>811.05733999999995</v>
      </c>
      <c r="H156" s="2408">
        <v>812.74033999999995</v>
      </c>
      <c r="I156" s="515">
        <v>809.94323999999995</v>
      </c>
      <c r="J156" s="998">
        <v>783.60199947977208</v>
      </c>
      <c r="K156" s="998">
        <v>869.62420480032802</v>
      </c>
    </row>
    <row r="157" spans="1:12" x14ac:dyDescent="0.3">
      <c r="A157" s="2407" t="s">
        <v>546</v>
      </c>
      <c r="B157" s="2406">
        <v>183.75643656999998</v>
      </c>
      <c r="C157" s="2406">
        <v>188.01075841000002</v>
      </c>
      <c r="D157" s="2406">
        <v>169.18773744000001</v>
      </c>
      <c r="E157" s="2408">
        <v>168.90225394999999</v>
      </c>
      <c r="F157" s="2408">
        <v>185.54639356999999</v>
      </c>
      <c r="G157" s="2408">
        <v>180.03802999999999</v>
      </c>
      <c r="H157" s="2408">
        <v>228.59822</v>
      </c>
      <c r="I157" s="515">
        <v>244.71876999999998</v>
      </c>
      <c r="J157" s="998">
        <v>278.24809392088787</v>
      </c>
      <c r="K157" s="998">
        <v>373.17840606561003</v>
      </c>
    </row>
    <row r="158" spans="1:12" x14ac:dyDescent="0.3">
      <c r="A158" s="2407" t="s">
        <v>545</v>
      </c>
      <c r="B158" s="2406">
        <v>1038.3194734799999</v>
      </c>
      <c r="C158" s="2406">
        <v>1081.83135808</v>
      </c>
      <c r="D158" s="2406">
        <v>1160.2860796</v>
      </c>
      <c r="E158" s="2408">
        <v>1087.45769926</v>
      </c>
      <c r="F158" s="2408">
        <v>1117.49006424</v>
      </c>
      <c r="G158" s="2408">
        <v>961.90820999999994</v>
      </c>
      <c r="H158" s="2408">
        <v>1047.7173700000001</v>
      </c>
      <c r="I158" s="515">
        <v>1056.28856</v>
      </c>
      <c r="J158" s="998">
        <v>1016.7517434828601</v>
      </c>
      <c r="K158" s="998">
        <v>1239.9575562012899</v>
      </c>
    </row>
    <row r="159" spans="1:12" x14ac:dyDescent="0.3">
      <c r="A159" s="2407" t="s">
        <v>544</v>
      </c>
      <c r="B159" s="2406">
        <v>352.96019577999999</v>
      </c>
      <c r="C159" s="2406">
        <v>438.68141129000003</v>
      </c>
      <c r="D159" s="2406">
        <v>544.92353971</v>
      </c>
      <c r="E159" s="2408">
        <v>552.40308256999992</v>
      </c>
      <c r="F159" s="2408">
        <v>443.75484509999995</v>
      </c>
      <c r="G159" s="2408">
        <v>373.12560999999999</v>
      </c>
      <c r="H159" s="2408">
        <v>346.10969</v>
      </c>
      <c r="I159" s="515">
        <v>391.16116999999997</v>
      </c>
      <c r="J159" s="998">
        <v>380.79026123298337</v>
      </c>
      <c r="K159" s="998">
        <v>333.94557230533701</v>
      </c>
    </row>
    <row r="160" spans="1:12" x14ac:dyDescent="0.3">
      <c r="A160" s="2407" t="s">
        <v>543</v>
      </c>
      <c r="B160" s="2406">
        <v>595.84708331000002</v>
      </c>
      <c r="C160" s="2406">
        <v>596.57659960000001</v>
      </c>
      <c r="D160" s="2406">
        <v>610.25717183000006</v>
      </c>
      <c r="E160" s="2408">
        <v>582.19339879000006</v>
      </c>
      <c r="F160" s="2408">
        <v>541.21679181000002</v>
      </c>
      <c r="G160" s="2408">
        <v>532.30511000000001</v>
      </c>
      <c r="H160" s="2408">
        <v>518.91263000000004</v>
      </c>
      <c r="I160" s="515">
        <v>526.32937000000004</v>
      </c>
      <c r="J160" s="998">
        <v>501.40408255387462</v>
      </c>
      <c r="K160" s="998">
        <v>530.06691710265704</v>
      </c>
    </row>
    <row r="161" spans="1:11" x14ac:dyDescent="0.3">
      <c r="A161" s="2407" t="s">
        <v>542</v>
      </c>
      <c r="B161" s="2406">
        <v>1772.3118265000001</v>
      </c>
      <c r="C161" s="2406">
        <v>1751.44596774</v>
      </c>
      <c r="D161" s="2406">
        <v>1733.46500756</v>
      </c>
      <c r="E161" s="2408">
        <v>1839.8086290499998</v>
      </c>
      <c r="F161" s="2408">
        <v>1861.49897676</v>
      </c>
      <c r="G161" s="2408">
        <v>1824.8792699999999</v>
      </c>
      <c r="H161" s="2408">
        <v>1812.3471000000002</v>
      </c>
      <c r="I161" s="515">
        <v>1781.8091899999999</v>
      </c>
      <c r="J161" s="998">
        <v>1869.903649110978</v>
      </c>
      <c r="K161" s="998">
        <v>2066.4013204437301</v>
      </c>
    </row>
    <row r="162" spans="1:11" x14ac:dyDescent="0.3">
      <c r="A162" s="2407" t="s">
        <v>541</v>
      </c>
      <c r="B162" s="2406">
        <v>862.18714792999992</v>
      </c>
      <c r="C162" s="2406">
        <v>849.68844009000009</v>
      </c>
      <c r="D162" s="2406">
        <v>899.29668982999999</v>
      </c>
      <c r="E162" s="2408">
        <v>900.16763005000007</v>
      </c>
      <c r="F162" s="2408">
        <v>902.82684639000001</v>
      </c>
      <c r="G162" s="2408">
        <v>992.34796999999992</v>
      </c>
      <c r="H162" s="2408">
        <v>1002.0500500000001</v>
      </c>
      <c r="I162" s="515">
        <v>1017.3480500000001</v>
      </c>
      <c r="J162" s="998">
        <v>1036.8892604065959</v>
      </c>
      <c r="K162" s="998">
        <v>1259.8757001280401</v>
      </c>
    </row>
    <row r="163" spans="1:11" x14ac:dyDescent="0.3">
      <c r="A163" s="2407" t="s">
        <v>540</v>
      </c>
      <c r="B163" s="2406">
        <v>341.25565716</v>
      </c>
      <c r="C163" s="2406">
        <v>333.34639698999996</v>
      </c>
      <c r="D163" s="2406">
        <v>292.35577097000004</v>
      </c>
      <c r="E163" s="2408">
        <v>345.86843883</v>
      </c>
      <c r="F163" s="2408">
        <v>339.61300900999998</v>
      </c>
      <c r="G163" s="2408">
        <v>323.97895</v>
      </c>
      <c r="H163" s="2408">
        <v>373.59836000000001</v>
      </c>
      <c r="I163" s="515">
        <v>380.48063999999999</v>
      </c>
      <c r="J163" s="998">
        <v>392.78307298654704</v>
      </c>
      <c r="K163" s="998">
        <v>334.847752850002</v>
      </c>
    </row>
    <row r="164" spans="1:11" x14ac:dyDescent="0.3">
      <c r="A164" s="2407" t="s">
        <v>539</v>
      </c>
      <c r="B164" s="2406">
        <v>0</v>
      </c>
      <c r="C164" s="2406">
        <v>0</v>
      </c>
      <c r="D164" s="2406">
        <v>0</v>
      </c>
      <c r="E164" s="2408">
        <v>0</v>
      </c>
      <c r="F164" s="2408">
        <v>0</v>
      </c>
      <c r="G164" s="2408">
        <v>0</v>
      </c>
      <c r="H164" s="2408">
        <v>0</v>
      </c>
      <c r="I164" s="515">
        <v>0</v>
      </c>
      <c r="J164" s="998">
        <v>0</v>
      </c>
      <c r="K164" s="998">
        <v>0</v>
      </c>
    </row>
    <row r="165" spans="1:11" x14ac:dyDescent="0.3">
      <c r="A165" s="1335" t="s">
        <v>538</v>
      </c>
      <c r="B165" s="515">
        <v>1898.9352926400002</v>
      </c>
      <c r="C165" s="515">
        <v>1933.1735273600002</v>
      </c>
      <c r="D165" s="515">
        <v>1788.38271089</v>
      </c>
      <c r="E165" s="998">
        <v>1746.0879151300001</v>
      </c>
      <c r="F165" s="998">
        <v>1817.7243068999999</v>
      </c>
      <c r="G165" s="998">
        <v>1864.7739999999999</v>
      </c>
      <c r="H165" s="998">
        <v>1850.9223300000001</v>
      </c>
      <c r="I165" s="515">
        <v>1918.3017299999999</v>
      </c>
      <c r="J165" s="998">
        <v>1198.3166627159517</v>
      </c>
      <c r="K165" s="998">
        <v>1243.2114620832399</v>
      </c>
    </row>
    <row r="166" spans="1:11" x14ac:dyDescent="0.3">
      <c r="A166" s="1335" t="s">
        <v>537</v>
      </c>
      <c r="B166" s="998">
        <v>8122.2540354300017</v>
      </c>
      <c r="C166" s="998">
        <v>7962.612880390001</v>
      </c>
      <c r="D166" s="998">
        <v>8017.3080517099997</v>
      </c>
      <c r="E166" s="998">
        <v>7865.3276111300002</v>
      </c>
      <c r="F166" s="998">
        <v>7752.5049768199988</v>
      </c>
      <c r="G166" s="998">
        <v>7690.1241699999991</v>
      </c>
      <c r="H166" s="998">
        <v>7943.0385499999993</v>
      </c>
      <c r="I166" s="998">
        <v>7947.1717399999998</v>
      </c>
      <c r="J166" s="998">
        <v>7910.1471860835218</v>
      </c>
      <c r="K166" s="998">
        <v>7742.0235594202004</v>
      </c>
    </row>
    <row r="167" spans="1:11" x14ac:dyDescent="0.3">
      <c r="A167" s="1335" t="s">
        <v>1054</v>
      </c>
      <c r="B167" s="515">
        <v>4259.7564343900012</v>
      </c>
      <c r="C167" s="515">
        <v>4246.8230872500008</v>
      </c>
      <c r="D167" s="515">
        <v>4129.4539121199996</v>
      </c>
      <c r="E167" s="998">
        <v>3935.1369318199995</v>
      </c>
      <c r="F167" s="998">
        <v>3766.5176440699993</v>
      </c>
      <c r="G167" s="998">
        <v>3590.0403629999996</v>
      </c>
      <c r="H167" s="998">
        <v>3820.1458787699999</v>
      </c>
      <c r="I167" s="998">
        <v>0</v>
      </c>
      <c r="J167" s="998">
        <v>0</v>
      </c>
      <c r="K167" s="998">
        <v>0</v>
      </c>
    </row>
    <row r="168" spans="1:11" x14ac:dyDescent="0.3">
      <c r="A168" s="1335" t="s">
        <v>1053</v>
      </c>
      <c r="B168" s="515">
        <v>3862.4976010400001</v>
      </c>
      <c r="C168" s="515">
        <v>3715.7897931399998</v>
      </c>
      <c r="D168" s="515">
        <v>3887.8541395900002</v>
      </c>
      <c r="E168" s="998">
        <v>3930.1906793100002</v>
      </c>
      <c r="F168" s="998">
        <v>3985.98733275</v>
      </c>
      <c r="G168" s="998">
        <v>4100.083807</v>
      </c>
      <c r="H168" s="998">
        <v>4122.8926712299999</v>
      </c>
      <c r="I168" s="998">
        <v>0</v>
      </c>
      <c r="J168" s="998">
        <v>0</v>
      </c>
      <c r="K168" s="998">
        <v>0</v>
      </c>
    </row>
    <row r="169" spans="1:11" x14ac:dyDescent="0.3">
      <c r="A169" s="1335" t="s">
        <v>536</v>
      </c>
      <c r="B169" s="515">
        <v>459.63957676000001</v>
      </c>
      <c r="C169" s="515">
        <v>449.15957378999997</v>
      </c>
      <c r="D169" s="515">
        <v>398.83861891999999</v>
      </c>
      <c r="E169" s="998">
        <v>352.7485284</v>
      </c>
      <c r="F169" s="998">
        <v>337.92627277999998</v>
      </c>
      <c r="G169" s="998">
        <v>410.41591</v>
      </c>
      <c r="H169" s="998">
        <v>406.07143000000002</v>
      </c>
      <c r="I169" s="998">
        <v>410.34825999999998</v>
      </c>
      <c r="J169" s="998">
        <v>379.83100806772603</v>
      </c>
      <c r="K169" s="998">
        <v>143.39696122594799</v>
      </c>
    </row>
    <row r="170" spans="1:11" x14ac:dyDescent="0.3">
      <c r="A170" s="1335" t="s">
        <v>535</v>
      </c>
      <c r="B170" s="515">
        <v>7.8615780600000003</v>
      </c>
      <c r="C170" s="515">
        <v>8.5851876699999998</v>
      </c>
      <c r="D170" s="515">
        <v>8.4372838200000011</v>
      </c>
      <c r="E170" s="998">
        <v>9.0907926100000012</v>
      </c>
      <c r="F170" s="998">
        <v>14.16447853</v>
      </c>
      <c r="G170" s="998">
        <v>13.707000000000001</v>
      </c>
      <c r="H170" s="998">
        <v>14.73865</v>
      </c>
      <c r="I170" s="998">
        <v>23.87696</v>
      </c>
      <c r="J170" s="998">
        <v>56.281746815335588</v>
      </c>
      <c r="K170" s="998">
        <v>62.596280566781594</v>
      </c>
    </row>
    <row r="171" spans="1:11" x14ac:dyDescent="0.3">
      <c r="A171" s="2407" t="s">
        <v>534</v>
      </c>
      <c r="B171" s="2408">
        <v>159.16550409000001</v>
      </c>
      <c r="C171" s="2408">
        <v>177.64656914</v>
      </c>
      <c r="D171" s="2406">
        <v>180.70328666</v>
      </c>
      <c r="E171" s="2408">
        <v>201.95495310000001</v>
      </c>
      <c r="F171" s="2408">
        <v>204.77681155000002</v>
      </c>
      <c r="G171" s="2408">
        <v>224.25479999999999</v>
      </c>
      <c r="H171" s="998">
        <v>291.64896999999996</v>
      </c>
      <c r="I171" s="998">
        <v>326.99970999999999</v>
      </c>
      <c r="J171" s="998">
        <v>335.851310341724</v>
      </c>
      <c r="K171" s="998">
        <v>342.11217949000002</v>
      </c>
    </row>
    <row r="172" spans="1:11" x14ac:dyDescent="0.3">
      <c r="A172" s="2407" t="s">
        <v>533</v>
      </c>
      <c r="B172" s="2406">
        <v>1882.6335815699999</v>
      </c>
      <c r="C172" s="2406">
        <v>2061.2165705800003</v>
      </c>
      <c r="D172" s="2406">
        <v>2092.7027671000001</v>
      </c>
      <c r="E172" s="2408">
        <v>2089.4617554200004</v>
      </c>
      <c r="F172" s="2408">
        <v>1766.2987817400001</v>
      </c>
      <c r="G172" s="2408">
        <v>1748.93922</v>
      </c>
      <c r="H172" s="998">
        <v>1644.2136499999999</v>
      </c>
      <c r="I172" s="998">
        <v>1653.8820900000001</v>
      </c>
      <c r="J172" s="998">
        <v>1673.3139273371369</v>
      </c>
      <c r="K172" s="998">
        <v>1315.6303593544985</v>
      </c>
    </row>
    <row r="173" spans="1:11" ht="15" thickBot="1" x14ac:dyDescent="0.35">
      <c r="A173" s="2405" t="s">
        <v>532</v>
      </c>
      <c r="B173" s="997">
        <v>0.20118963000000178</v>
      </c>
      <c r="C173" s="997">
        <v>0.38654649000000063</v>
      </c>
      <c r="D173" s="997">
        <v>207.68090273000001</v>
      </c>
      <c r="E173" s="997">
        <v>0</v>
      </c>
      <c r="F173" s="997">
        <v>90.716493370000009</v>
      </c>
      <c r="G173" s="997">
        <v>87.704990000000009</v>
      </c>
      <c r="H173" s="997">
        <v>87.622720000000001</v>
      </c>
      <c r="I173" s="997">
        <v>138.25724</v>
      </c>
      <c r="J173" s="997">
        <v>895.4107701786719</v>
      </c>
      <c r="K173" s="997">
        <v>0</v>
      </c>
    </row>
    <row r="174" spans="1:11" ht="15" thickBot="1" x14ac:dyDescent="0.35">
      <c r="A174" s="526" t="s">
        <v>531</v>
      </c>
      <c r="B174" s="1636">
        <v>22705.400781360004</v>
      </c>
      <c r="C174" s="1636">
        <v>22879.72670277</v>
      </c>
      <c r="D174" s="1636">
        <v>22883.446149169999</v>
      </c>
      <c r="E174" s="524">
        <v>22427.542963250009</v>
      </c>
      <c r="F174" s="524">
        <v>21891.886339690001</v>
      </c>
      <c r="G174" s="524">
        <v>21822.233129999997</v>
      </c>
      <c r="H174" s="1331">
        <v>22485.453859999994</v>
      </c>
      <c r="I174" s="1331">
        <v>22865.24941</v>
      </c>
      <c r="J174" s="524">
        <v>23075.881144335086</v>
      </c>
      <c r="K174" s="524">
        <v>22614.686882620441</v>
      </c>
    </row>
    <row r="175" spans="1:11" x14ac:dyDescent="0.3">
      <c r="A175" s="2407" t="s">
        <v>896</v>
      </c>
      <c r="B175" s="2406">
        <v>29221.68200198</v>
      </c>
      <c r="C175" s="2406">
        <v>29267.819821559999</v>
      </c>
      <c r="D175" s="2406">
        <v>29312.96280754</v>
      </c>
      <c r="E175" s="2414">
        <v>29473.187232960001</v>
      </c>
      <c r="F175" s="2414">
        <v>29407.645995299998</v>
      </c>
      <c r="G175" s="2414">
        <v>29497.457859999999</v>
      </c>
      <c r="H175" s="1000">
        <v>29361.127519999998</v>
      </c>
      <c r="I175" s="1000"/>
      <c r="J175" s="2414"/>
      <c r="K175" s="2414"/>
    </row>
    <row r="176" spans="1:11" x14ac:dyDescent="0.3">
      <c r="A176" s="2407" t="s">
        <v>895</v>
      </c>
      <c r="B176" s="2406">
        <v>5397.25376727</v>
      </c>
      <c r="C176" s="2406">
        <v>5355.5395252500002</v>
      </c>
      <c r="D176" s="2406">
        <v>5217.7610577899995</v>
      </c>
      <c r="E176" s="2414">
        <v>5375.4481967000002</v>
      </c>
      <c r="F176" s="2414">
        <v>5424.21549151</v>
      </c>
      <c r="G176" s="2414">
        <v>5473.5954699999993</v>
      </c>
      <c r="H176" s="1000">
        <v>5500.0181500000008</v>
      </c>
      <c r="I176" s="1000"/>
      <c r="J176" s="2414"/>
      <c r="K176" s="2414"/>
    </row>
    <row r="177" spans="1:11" ht="15" thickBot="1" x14ac:dyDescent="0.35">
      <c r="A177" s="2405" t="s">
        <v>894</v>
      </c>
      <c r="B177" s="2404">
        <v>3306.9532406099997</v>
      </c>
      <c r="C177" s="2404">
        <v>3217.8339163799997</v>
      </c>
      <c r="D177" s="2404">
        <v>3282.8350770899997</v>
      </c>
      <c r="E177" s="2413">
        <v>3393.6059620199999</v>
      </c>
      <c r="F177" s="2413">
        <v>3342.2449280399996</v>
      </c>
      <c r="G177" s="2413">
        <v>3204.1333799999998</v>
      </c>
      <c r="H177" s="1332">
        <v>3196.33482</v>
      </c>
      <c r="I177" s="1332"/>
      <c r="J177" s="2413"/>
      <c r="K177" s="2413"/>
    </row>
    <row r="178" spans="1:11" ht="15" thickBot="1" x14ac:dyDescent="0.35">
      <c r="A178" s="1334" t="s">
        <v>530</v>
      </c>
      <c r="B178" s="1637">
        <v>37925.889009859995</v>
      </c>
      <c r="C178" s="1637">
        <v>37841.193263189998</v>
      </c>
      <c r="D178" s="1637">
        <v>37813.558942420001</v>
      </c>
      <c r="E178" s="524">
        <v>38242.241391680007</v>
      </c>
      <c r="F178" s="524">
        <v>38174.106414850001</v>
      </c>
      <c r="G178" s="524">
        <v>38175.186709999994</v>
      </c>
      <c r="H178" s="1331">
        <v>38057.480490000002</v>
      </c>
      <c r="I178" s="1331">
        <v>37615.420689999999</v>
      </c>
      <c r="J178" s="524">
        <v>37488.784645271444</v>
      </c>
      <c r="K178" s="524">
        <v>37766.877832279999</v>
      </c>
    </row>
    <row r="179" spans="1:11" ht="15" thickBot="1" x14ac:dyDescent="0.35">
      <c r="A179" s="526" t="s">
        <v>523</v>
      </c>
      <c r="B179" s="1636">
        <v>1489.35628232</v>
      </c>
      <c r="C179" s="1636">
        <v>842.63501095999993</v>
      </c>
      <c r="D179" s="1636">
        <v>816.95924654999999</v>
      </c>
      <c r="E179" s="524">
        <v>855.59022895999999</v>
      </c>
      <c r="F179" s="524">
        <v>781.07706995000001</v>
      </c>
      <c r="G179" s="524">
        <v>874.16561999999999</v>
      </c>
      <c r="H179" s="1331">
        <v>1135.04133</v>
      </c>
      <c r="I179" s="1331">
        <v>1145.5843400000001</v>
      </c>
      <c r="J179" s="524">
        <v>1074.4229110799999</v>
      </c>
      <c r="K179" s="524">
        <v>1084.2590760800001</v>
      </c>
    </row>
    <row r="180" spans="1:11" ht="15" thickBot="1" x14ac:dyDescent="0.35">
      <c r="A180" s="526" t="s">
        <v>1052</v>
      </c>
      <c r="B180" s="1636">
        <v>24970.094079229999</v>
      </c>
      <c r="C180" s="1636">
        <v>16710.681941909999</v>
      </c>
      <c r="D180" s="1636">
        <v>0</v>
      </c>
      <c r="E180" s="524">
        <v>0</v>
      </c>
      <c r="F180" s="524">
        <v>0</v>
      </c>
      <c r="G180" s="524">
        <v>0</v>
      </c>
      <c r="H180" s="1331">
        <v>0</v>
      </c>
      <c r="I180" s="1331">
        <v>0</v>
      </c>
      <c r="J180" s="524">
        <v>0</v>
      </c>
      <c r="K180" s="524">
        <v>19175.810000000001</v>
      </c>
    </row>
    <row r="181" spans="1:11" ht="15" thickBot="1" x14ac:dyDescent="0.35">
      <c r="A181" s="1334" t="s">
        <v>529</v>
      </c>
      <c r="B181" s="1642">
        <v>87090.740152769999</v>
      </c>
      <c r="C181" s="1642">
        <v>78274.236918829993</v>
      </c>
      <c r="D181" s="1642">
        <v>61513.964338140002</v>
      </c>
      <c r="E181" s="524">
        <v>61525.374583890014</v>
      </c>
      <c r="F181" s="524">
        <v>60847.069824489998</v>
      </c>
      <c r="G181" s="524">
        <v>60871.585459999988</v>
      </c>
      <c r="H181" s="1331">
        <v>61677.975679999996</v>
      </c>
      <c r="I181" s="1331">
        <v>61626.254440000004</v>
      </c>
      <c r="J181" s="524">
        <v>61639.088700686531</v>
      </c>
      <c r="K181" s="524">
        <v>80641.633790980442</v>
      </c>
    </row>
    <row r="182" spans="1:11" ht="15" thickBot="1" x14ac:dyDescent="0.35">
      <c r="A182" s="526" t="s">
        <v>528</v>
      </c>
      <c r="B182" s="1636">
        <v>62120.646073540003</v>
      </c>
      <c r="C182" s="1636">
        <v>61563.554976919993</v>
      </c>
      <c r="D182" s="1636">
        <v>61513.964338140002</v>
      </c>
      <c r="E182" s="524">
        <v>61525.374583890014</v>
      </c>
      <c r="F182" s="524">
        <v>60847.069824489998</v>
      </c>
      <c r="G182" s="524">
        <v>60871.585459999988</v>
      </c>
      <c r="H182" s="1331">
        <v>61677.975679999996</v>
      </c>
      <c r="I182" s="1331">
        <v>61626.254440000004</v>
      </c>
      <c r="J182" s="524">
        <v>61639.088700686531</v>
      </c>
      <c r="K182" s="524">
        <v>61465.823790980445</v>
      </c>
    </row>
    <row r="183" spans="1:11" x14ac:dyDescent="0.3">
      <c r="A183" s="2256"/>
      <c r="B183" s="2256"/>
      <c r="C183" s="2256"/>
      <c r="D183" s="2256"/>
      <c r="E183" s="2256"/>
      <c r="F183" s="2256"/>
      <c r="G183" s="2256"/>
      <c r="H183" s="2256"/>
      <c r="I183" s="2256"/>
      <c r="K183" s="2256"/>
    </row>
    <row r="184" spans="1:11" x14ac:dyDescent="0.3">
      <c r="A184" s="1357" t="s">
        <v>572</v>
      </c>
      <c r="B184" s="2256"/>
      <c r="C184" s="2256"/>
      <c r="D184" s="2256"/>
      <c r="E184" s="2256"/>
      <c r="F184" s="2256"/>
      <c r="G184" s="2256"/>
      <c r="H184" s="2256"/>
      <c r="I184" s="2256"/>
      <c r="K184" s="2256"/>
    </row>
    <row r="185" spans="1:11" ht="15" thickBot="1" x14ac:dyDescent="0.35">
      <c r="A185" s="516" t="s">
        <v>176</v>
      </c>
      <c r="B185" s="1337" t="s">
        <v>1237</v>
      </c>
      <c r="C185" s="1337" t="s">
        <v>1125</v>
      </c>
      <c r="D185" s="1337" t="s">
        <v>1039</v>
      </c>
      <c r="E185" s="1337" t="s">
        <v>986</v>
      </c>
      <c r="F185" s="1337" t="s">
        <v>906</v>
      </c>
      <c r="G185" s="1337" t="s">
        <v>1059</v>
      </c>
      <c r="H185" s="1337" t="s">
        <v>1058</v>
      </c>
      <c r="I185" s="1336" t="s">
        <v>1057</v>
      </c>
      <c r="J185" s="1337" t="s">
        <v>1056</v>
      </c>
      <c r="K185" s="1336" t="s">
        <v>1055</v>
      </c>
    </row>
    <row r="186" spans="1:11" x14ac:dyDescent="0.3">
      <c r="A186" s="2407" t="s">
        <v>553</v>
      </c>
      <c r="B186" s="2408">
        <v>533.27704088999997</v>
      </c>
      <c r="C186" s="2408">
        <v>488.46459892000001</v>
      </c>
      <c r="D186" s="2408">
        <v>663.15727192999998</v>
      </c>
      <c r="E186" s="2408">
        <v>699.41571493999993</v>
      </c>
      <c r="F186" s="2408">
        <v>710.72930761999999</v>
      </c>
      <c r="G186" s="2408">
        <v>821.1354</v>
      </c>
      <c r="H186" s="2408">
        <v>590.78261999999995</v>
      </c>
      <c r="I186" s="515">
        <v>668.03476999999998</v>
      </c>
      <c r="J186" s="998">
        <v>967.31706968576509</v>
      </c>
      <c r="K186" s="998">
        <v>970.27281165895602</v>
      </c>
    </row>
    <row r="187" spans="1:11" x14ac:dyDescent="0.3">
      <c r="A187" s="2407" t="s">
        <v>552</v>
      </c>
      <c r="B187" s="2406">
        <v>144.05002707</v>
      </c>
      <c r="C187" s="2406">
        <v>136.04671332000001</v>
      </c>
      <c r="D187" s="2406">
        <v>133.202271</v>
      </c>
      <c r="E187" s="2408">
        <v>130.35136412</v>
      </c>
      <c r="F187" s="2408">
        <v>122.11027688999999</v>
      </c>
      <c r="G187" s="2408">
        <v>127.78194999999999</v>
      </c>
      <c r="H187" s="2408">
        <v>124.34086000000001</v>
      </c>
      <c r="I187" s="515">
        <v>127.54327000000001</v>
      </c>
      <c r="J187" s="998">
        <v>132.45959883511662</v>
      </c>
      <c r="K187" s="998">
        <v>140.0655830079647</v>
      </c>
    </row>
    <row r="188" spans="1:11" x14ac:dyDescent="0.3">
      <c r="A188" s="2407" t="s">
        <v>551</v>
      </c>
      <c r="B188" s="2406">
        <v>71.574792040000005</v>
      </c>
      <c r="C188" s="2406">
        <v>68.638300299999997</v>
      </c>
      <c r="D188" s="2406">
        <v>71.69506462999999</v>
      </c>
      <c r="E188" s="2408">
        <v>70.559596099999993</v>
      </c>
      <c r="F188" s="2408">
        <v>58.872661579999999</v>
      </c>
      <c r="G188" s="2408">
        <v>58.111959999999996</v>
      </c>
      <c r="H188" s="2408">
        <v>57.556139999999999</v>
      </c>
      <c r="I188" s="515">
        <v>60.433620000000005</v>
      </c>
      <c r="J188" s="998">
        <v>18.340414253460292</v>
      </c>
      <c r="K188" s="998">
        <v>19.079617374565036</v>
      </c>
    </row>
    <row r="189" spans="1:11" x14ac:dyDescent="0.3">
      <c r="A189" s="2407" t="s">
        <v>550</v>
      </c>
      <c r="B189" s="2406">
        <v>355.49183581</v>
      </c>
      <c r="C189" s="2406">
        <v>341.97805667</v>
      </c>
      <c r="D189" s="2406">
        <v>359.02056100999999</v>
      </c>
      <c r="E189" s="2408">
        <v>395.22712280999997</v>
      </c>
      <c r="F189" s="2408">
        <v>283.38153402</v>
      </c>
      <c r="G189" s="2408">
        <v>369.26903999999996</v>
      </c>
      <c r="H189" s="2408">
        <v>504.74603999999999</v>
      </c>
      <c r="I189" s="515">
        <v>477.97701000000001</v>
      </c>
      <c r="J189" s="998">
        <v>495.35389875985732</v>
      </c>
      <c r="K189" s="998">
        <v>466.27987029179963</v>
      </c>
    </row>
    <row r="190" spans="1:11" x14ac:dyDescent="0.3">
      <c r="A190" s="2407" t="s">
        <v>549</v>
      </c>
      <c r="B190" s="2406">
        <v>82.157140630000001</v>
      </c>
      <c r="C190" s="2406">
        <v>52.161646780000005</v>
      </c>
      <c r="D190" s="2406">
        <v>55.527992779999998</v>
      </c>
      <c r="E190" s="2408">
        <v>51.139866930000004</v>
      </c>
      <c r="F190" s="2408">
        <v>66.142729399999993</v>
      </c>
      <c r="G190" s="2408">
        <v>73.312600000000003</v>
      </c>
      <c r="H190" s="2408">
        <v>91.673210000000012</v>
      </c>
      <c r="I190" s="515">
        <v>65.498949999999994</v>
      </c>
      <c r="J190" s="998">
        <v>69.182694719849906</v>
      </c>
      <c r="K190" s="998">
        <v>54.913184394179332</v>
      </c>
    </row>
    <row r="191" spans="1:11" x14ac:dyDescent="0.3">
      <c r="A191" s="2407" t="s">
        <v>548</v>
      </c>
      <c r="B191" s="2406">
        <v>3771.3154013999997</v>
      </c>
      <c r="C191" s="2406">
        <v>2839.7711967099999</v>
      </c>
      <c r="D191" s="2406">
        <v>2701.7332882500004</v>
      </c>
      <c r="E191" s="2408">
        <v>2543.6779897800002</v>
      </c>
      <c r="F191" s="2408">
        <v>2177.0596094999996</v>
      </c>
      <c r="G191" s="2408">
        <v>2207.6468</v>
      </c>
      <c r="H191" s="2408">
        <v>2019.41786</v>
      </c>
      <c r="I191" s="515">
        <v>2126.3533399999997</v>
      </c>
      <c r="J191" s="998">
        <v>1937.3002552272503</v>
      </c>
      <c r="K191" s="998">
        <v>1990.6286895911787</v>
      </c>
    </row>
    <row r="192" spans="1:11" x14ac:dyDescent="0.3">
      <c r="A192" s="2407" t="s">
        <v>547</v>
      </c>
      <c r="B192" s="2406">
        <v>2161.0822225700003</v>
      </c>
      <c r="C192" s="2406">
        <v>1898.4189462299998</v>
      </c>
      <c r="D192" s="2406">
        <v>2005.5676587</v>
      </c>
      <c r="E192" s="2408">
        <v>2093.8949299800001</v>
      </c>
      <c r="F192" s="2408">
        <v>2057.2383921300002</v>
      </c>
      <c r="G192" s="2408">
        <v>2114.2379000000001</v>
      </c>
      <c r="H192" s="2408">
        <v>2184.6087699999998</v>
      </c>
      <c r="I192" s="515">
        <v>2144.6392299999998</v>
      </c>
      <c r="J192" s="998">
        <v>2211.5737214096393</v>
      </c>
      <c r="K192" s="998">
        <v>2142.5914091248874</v>
      </c>
    </row>
    <row r="193" spans="1:11" x14ac:dyDescent="0.3">
      <c r="A193" s="2407" t="s">
        <v>546</v>
      </c>
      <c r="B193" s="2406">
        <v>4606.1573109400006</v>
      </c>
      <c r="C193" s="2406">
        <v>4554.4226887600007</v>
      </c>
      <c r="D193" s="2406">
        <v>4632.9408215699996</v>
      </c>
      <c r="E193" s="2408">
        <v>4719.2693321799998</v>
      </c>
      <c r="F193" s="2408">
        <v>4538.5999910299997</v>
      </c>
      <c r="G193" s="2408">
        <v>4840.7996499999999</v>
      </c>
      <c r="H193" s="2408">
        <v>5050.8888899999993</v>
      </c>
      <c r="I193" s="515">
        <v>5169.3224400000008</v>
      </c>
      <c r="J193" s="998">
        <v>5287.0442088500586</v>
      </c>
      <c r="K193" s="998">
        <v>5387.4142610864255</v>
      </c>
    </row>
    <row r="194" spans="1:11" x14ac:dyDescent="0.3">
      <c r="A194" s="2407" t="s">
        <v>545</v>
      </c>
      <c r="B194" s="2406">
        <v>597.57848153999998</v>
      </c>
      <c r="C194" s="2406">
        <v>619.13926700000002</v>
      </c>
      <c r="D194" s="2406">
        <v>597.02824691000001</v>
      </c>
      <c r="E194" s="2408">
        <v>646.05078354</v>
      </c>
      <c r="F194" s="2408">
        <v>578.99358337000001</v>
      </c>
      <c r="G194" s="2408">
        <v>558.47285999999997</v>
      </c>
      <c r="H194" s="2408">
        <v>542.5883</v>
      </c>
      <c r="I194" s="515">
        <v>574.82281</v>
      </c>
      <c r="J194" s="998">
        <v>639.44597471723205</v>
      </c>
      <c r="K194" s="998">
        <v>678.49490431190691</v>
      </c>
    </row>
    <row r="195" spans="1:11" x14ac:dyDescent="0.3">
      <c r="A195" s="2407" t="s">
        <v>544</v>
      </c>
      <c r="B195" s="2406">
        <v>170.57841425000001</v>
      </c>
      <c r="C195" s="2406">
        <v>264.67357290999996</v>
      </c>
      <c r="D195" s="2406">
        <v>318.04655851000001</v>
      </c>
      <c r="E195" s="2408">
        <v>337.59464590999994</v>
      </c>
      <c r="F195" s="2408">
        <v>329.01371795</v>
      </c>
      <c r="G195" s="2408">
        <v>357.82100000000003</v>
      </c>
      <c r="H195" s="2408">
        <v>392.25526000000002</v>
      </c>
      <c r="I195" s="515">
        <v>569.52935000000002</v>
      </c>
      <c r="J195" s="998">
        <v>425.76066991699662</v>
      </c>
      <c r="K195" s="998">
        <v>449.0641460243844</v>
      </c>
    </row>
    <row r="196" spans="1:11" x14ac:dyDescent="0.3">
      <c r="A196" s="2407" t="s">
        <v>543</v>
      </c>
      <c r="B196" s="2406">
        <v>168.16923226</v>
      </c>
      <c r="C196" s="2406">
        <v>198.30823816</v>
      </c>
      <c r="D196" s="2406">
        <v>202.24201861</v>
      </c>
      <c r="E196" s="2408">
        <v>198.25588281</v>
      </c>
      <c r="F196" s="2408">
        <v>261.99126303999998</v>
      </c>
      <c r="G196" s="2408">
        <v>255.76532</v>
      </c>
      <c r="H196" s="2408">
        <v>291.14006000000001</v>
      </c>
      <c r="I196" s="515">
        <v>286.67372999999998</v>
      </c>
      <c r="J196" s="998">
        <v>319.02704863497053</v>
      </c>
      <c r="K196" s="998">
        <v>330.47038447010152</v>
      </c>
    </row>
    <row r="197" spans="1:11" x14ac:dyDescent="0.3">
      <c r="A197" s="2407" t="s">
        <v>542</v>
      </c>
      <c r="B197" s="2406">
        <v>1002.7340092100001</v>
      </c>
      <c r="C197" s="2406">
        <v>839.45817966999994</v>
      </c>
      <c r="D197" s="2406">
        <v>876.19530611000005</v>
      </c>
      <c r="E197" s="2408">
        <v>851.66797896999992</v>
      </c>
      <c r="F197" s="2408">
        <v>849.96740129</v>
      </c>
      <c r="G197" s="2408">
        <v>805.15147999999999</v>
      </c>
      <c r="H197" s="2408">
        <v>904.91854000000001</v>
      </c>
      <c r="I197" s="515">
        <v>941.58193999999992</v>
      </c>
      <c r="J197" s="998">
        <v>987.46338143385356</v>
      </c>
      <c r="K197" s="998">
        <v>979.65727510604449</v>
      </c>
    </row>
    <row r="198" spans="1:11" x14ac:dyDescent="0.3">
      <c r="A198" s="2407" t="s">
        <v>541</v>
      </c>
      <c r="B198" s="2406">
        <v>1554.5313419699999</v>
      </c>
      <c r="C198" s="2406">
        <v>1580.2760819499999</v>
      </c>
      <c r="D198" s="2406">
        <v>1616.2263112600001</v>
      </c>
      <c r="E198" s="2408">
        <v>1517.9225528200002</v>
      </c>
      <c r="F198" s="2408">
        <v>1621.4890331900001</v>
      </c>
      <c r="G198" s="2408">
        <v>1444.1339599999999</v>
      </c>
      <c r="H198" s="2408">
        <v>1478.88831</v>
      </c>
      <c r="I198" s="515">
        <v>1569.1943799999999</v>
      </c>
      <c r="J198" s="998">
        <v>1615.3434486218819</v>
      </c>
      <c r="K198" s="998">
        <v>1551.8535932387247</v>
      </c>
    </row>
    <row r="199" spans="1:11" x14ac:dyDescent="0.3">
      <c r="A199" s="2407" t="s">
        <v>540</v>
      </c>
      <c r="B199" s="2406">
        <v>95.349787590000005</v>
      </c>
      <c r="C199" s="2406">
        <v>86.41908918</v>
      </c>
      <c r="D199" s="2406">
        <v>96.930136159999989</v>
      </c>
      <c r="E199" s="2408">
        <v>210.8785125</v>
      </c>
      <c r="F199" s="2408">
        <v>200.34347774</v>
      </c>
      <c r="G199" s="2408">
        <v>194.66435000000001</v>
      </c>
      <c r="H199" s="2408">
        <v>173.99686</v>
      </c>
      <c r="I199" s="515">
        <v>101.50969000000001</v>
      </c>
      <c r="J199" s="998">
        <v>85.21669666132216</v>
      </c>
      <c r="K199" s="998">
        <v>125.4175155142473</v>
      </c>
    </row>
    <row r="200" spans="1:11" x14ac:dyDescent="0.3">
      <c r="A200" s="2407" t="s">
        <v>539</v>
      </c>
      <c r="B200" s="2406">
        <v>0</v>
      </c>
      <c r="C200" s="2406">
        <v>0</v>
      </c>
      <c r="D200" s="2406">
        <v>0</v>
      </c>
      <c r="E200" s="2408">
        <v>0</v>
      </c>
      <c r="F200" s="2408">
        <v>0</v>
      </c>
      <c r="G200" s="2408">
        <v>0</v>
      </c>
      <c r="H200" s="2408">
        <v>0</v>
      </c>
      <c r="I200" s="515">
        <v>0</v>
      </c>
      <c r="J200" s="998">
        <v>0</v>
      </c>
      <c r="K200" s="998">
        <v>0</v>
      </c>
    </row>
    <row r="201" spans="1:11" x14ac:dyDescent="0.3">
      <c r="A201" s="1335" t="s">
        <v>538</v>
      </c>
      <c r="B201" s="515">
        <v>1596.0057062599999</v>
      </c>
      <c r="C201" s="515">
        <v>1681.9162561399999</v>
      </c>
      <c r="D201" s="515">
        <v>1038.9665970699998</v>
      </c>
      <c r="E201" s="998">
        <v>1401.6175872700001</v>
      </c>
      <c r="F201" s="998">
        <v>1166.71652832</v>
      </c>
      <c r="G201" s="998">
        <v>1238.7113599999998</v>
      </c>
      <c r="H201" s="998">
        <v>1230.0252</v>
      </c>
      <c r="I201" s="515">
        <v>1102.7873100000002</v>
      </c>
      <c r="J201" s="998">
        <v>1142.5771767285103</v>
      </c>
      <c r="K201" s="998">
        <v>1144.7714155666665</v>
      </c>
    </row>
    <row r="202" spans="1:11" x14ac:dyDescent="0.3">
      <c r="A202" s="1335" t="s">
        <v>537</v>
      </c>
      <c r="B202" s="998">
        <v>8637.6076766500028</v>
      </c>
      <c r="C202" s="998">
        <v>9069.8918216600014</v>
      </c>
      <c r="D202" s="998">
        <v>9313.4512941600005</v>
      </c>
      <c r="E202" s="998">
        <v>9064.5572785099976</v>
      </c>
      <c r="F202" s="998">
        <v>8970.9817847499999</v>
      </c>
      <c r="G202" s="998">
        <v>8750.1935999999987</v>
      </c>
      <c r="H202" s="998">
        <v>8730.208029999998</v>
      </c>
      <c r="I202" s="998">
        <v>8741.9822200000108</v>
      </c>
      <c r="J202" s="998">
        <v>9038.6525560900063</v>
      </c>
      <c r="K202" s="998">
        <v>9084.9967237155597</v>
      </c>
    </row>
    <row r="203" spans="1:11" x14ac:dyDescent="0.3">
      <c r="A203" s="1335" t="s">
        <v>1054</v>
      </c>
      <c r="B203" s="515">
        <v>6950.3621976200029</v>
      </c>
      <c r="C203" s="515">
        <v>7260.1364135900012</v>
      </c>
      <c r="D203" s="515">
        <v>7435.1919373199999</v>
      </c>
      <c r="E203" s="998">
        <v>7322.5760623299984</v>
      </c>
      <c r="F203" s="998">
        <v>7348.5597955700005</v>
      </c>
      <c r="G203" s="998">
        <v>7450.7965285199989</v>
      </c>
      <c r="H203" s="998">
        <v>7363.7826596099985</v>
      </c>
      <c r="I203" s="998">
        <v>0</v>
      </c>
      <c r="J203" s="998">
        <v>0</v>
      </c>
      <c r="K203" s="998">
        <v>0</v>
      </c>
    </row>
    <row r="204" spans="1:11" x14ac:dyDescent="0.3">
      <c r="A204" s="1335" t="s">
        <v>1053</v>
      </c>
      <c r="B204" s="515">
        <v>1687.2454790300001</v>
      </c>
      <c r="C204" s="515">
        <v>1809.7554080699999</v>
      </c>
      <c r="D204" s="515">
        <v>1878.25935684</v>
      </c>
      <c r="E204" s="998">
        <v>1741.98121618</v>
      </c>
      <c r="F204" s="998">
        <v>1622.4219891800001</v>
      </c>
      <c r="G204" s="998">
        <v>1299.39707148</v>
      </c>
      <c r="H204" s="998">
        <v>1366.4253703899999</v>
      </c>
      <c r="I204" s="998">
        <v>0</v>
      </c>
      <c r="J204" s="998">
        <v>0</v>
      </c>
      <c r="K204" s="998">
        <v>0</v>
      </c>
    </row>
    <row r="205" spans="1:11" x14ac:dyDescent="0.3">
      <c r="A205" s="1335" t="s">
        <v>536</v>
      </c>
      <c r="B205" s="515">
        <v>246.81841141000001</v>
      </c>
      <c r="C205" s="515">
        <v>238.22834652</v>
      </c>
      <c r="D205" s="515">
        <v>191.07011796999998</v>
      </c>
      <c r="E205" s="998">
        <v>263.71136127</v>
      </c>
      <c r="F205" s="998">
        <v>248.63116075000002</v>
      </c>
      <c r="G205" s="998">
        <v>264.45312999999999</v>
      </c>
      <c r="H205" s="998">
        <v>278.11882000000003</v>
      </c>
      <c r="I205" s="998">
        <v>271.63486999999998</v>
      </c>
      <c r="J205" s="998">
        <v>160.2616384716905</v>
      </c>
      <c r="K205" s="998">
        <v>187.59253632049308</v>
      </c>
    </row>
    <row r="206" spans="1:11" x14ac:dyDescent="0.3">
      <c r="A206" s="1335" t="s">
        <v>535</v>
      </c>
      <c r="B206" s="515">
        <v>2.4013058099999998</v>
      </c>
      <c r="C206" s="515">
        <v>1.8086472100000002</v>
      </c>
      <c r="D206" s="515">
        <v>4.4662380800000001</v>
      </c>
      <c r="E206" s="998">
        <v>5.6633349999999999E-2</v>
      </c>
      <c r="F206" s="998">
        <v>9.5415260000000002E-2</v>
      </c>
      <c r="G206" s="998">
        <v>9.5159999999999995E-2</v>
      </c>
      <c r="H206" s="998">
        <v>4.0710000000000003E-2</v>
      </c>
      <c r="I206" s="998">
        <v>4.1689999999999998E-2</v>
      </c>
      <c r="J206" s="998">
        <v>4.5037793265927162E-2</v>
      </c>
      <c r="K206" s="998">
        <v>4.7339027331871945E-2</v>
      </c>
    </row>
    <row r="207" spans="1:11" x14ac:dyDescent="0.3">
      <c r="A207" s="2407" t="s">
        <v>534</v>
      </c>
      <c r="B207" s="2406">
        <v>296.36773463999998</v>
      </c>
      <c r="C207" s="2406">
        <v>283.81018073000001</v>
      </c>
      <c r="D207" s="2406">
        <v>231.92627551000001</v>
      </c>
      <c r="E207" s="2408">
        <v>257.32504699999998</v>
      </c>
      <c r="F207" s="2408">
        <v>247.96365412</v>
      </c>
      <c r="G207" s="2408">
        <v>244.55322000000001</v>
      </c>
      <c r="H207" s="998">
        <v>251.70464999999999</v>
      </c>
      <c r="I207" s="998">
        <v>254.08029999999999</v>
      </c>
      <c r="J207" s="998">
        <v>263.55955629724161</v>
      </c>
      <c r="K207" s="998">
        <v>265.85467225471058</v>
      </c>
    </row>
    <row r="208" spans="1:11" x14ac:dyDescent="0.3">
      <c r="A208" s="2407" t="s">
        <v>533</v>
      </c>
      <c r="B208" s="2406">
        <v>751.41665786999999</v>
      </c>
      <c r="C208" s="2406">
        <v>792.57393675999992</v>
      </c>
      <c r="D208" s="2406">
        <v>880.14836866000007</v>
      </c>
      <c r="E208" s="2408">
        <v>941.16607705000001</v>
      </c>
      <c r="F208" s="2408">
        <v>836.36323189999996</v>
      </c>
      <c r="G208" s="2408">
        <v>892.55130000000008</v>
      </c>
      <c r="H208" s="998">
        <v>1006.4351800000001</v>
      </c>
      <c r="I208" s="998">
        <v>1040.6627100000001</v>
      </c>
      <c r="J208" s="998">
        <v>1054.2910997676777</v>
      </c>
      <c r="K208" s="998">
        <v>1194.9926542660189</v>
      </c>
    </row>
    <row r="209" spans="1:11" ht="15" thickBot="1" x14ac:dyDescent="0.35">
      <c r="A209" s="2405" t="s">
        <v>532</v>
      </c>
      <c r="B209" s="997">
        <v>96.599977989999985</v>
      </c>
      <c r="C209" s="997">
        <v>340.43971962000001</v>
      </c>
      <c r="D209" s="997">
        <v>882.91962030999991</v>
      </c>
      <c r="E209" s="997">
        <v>297.15741166999999</v>
      </c>
      <c r="F209" s="997">
        <v>350.75308404000003</v>
      </c>
      <c r="G209" s="997">
        <v>254.27502000000001</v>
      </c>
      <c r="H209" s="997">
        <v>265.56392999999997</v>
      </c>
      <c r="I209" s="997">
        <v>263.47078999999991</v>
      </c>
      <c r="J209" s="997">
        <v>46.686143772571839</v>
      </c>
      <c r="K209" s="997">
        <v>40.401319525781744</v>
      </c>
    </row>
    <row r="210" spans="1:11" ht="15" thickBot="1" x14ac:dyDescent="0.35">
      <c r="A210" s="526" t="s">
        <v>531</v>
      </c>
      <c r="B210" s="1636">
        <v>26941.26450880001</v>
      </c>
      <c r="C210" s="1636">
        <v>26376.8454852</v>
      </c>
      <c r="D210" s="1636">
        <v>26872.462019189992</v>
      </c>
      <c r="E210" s="524">
        <v>26691.497669509994</v>
      </c>
      <c r="F210" s="524">
        <v>25677.437837890011</v>
      </c>
      <c r="G210" s="524">
        <v>25873.137060000001</v>
      </c>
      <c r="H210" s="1331">
        <v>26169.898239999999</v>
      </c>
      <c r="I210" s="1331">
        <v>26557.774420000012</v>
      </c>
      <c r="J210" s="524">
        <v>26896.902290648217</v>
      </c>
      <c r="K210" s="524">
        <v>27204.859905871926</v>
      </c>
    </row>
    <row r="211" spans="1:11" x14ac:dyDescent="0.3">
      <c r="A211" s="2407" t="s">
        <v>896</v>
      </c>
      <c r="B211" s="2406">
        <v>32846.503405390002</v>
      </c>
      <c r="C211" s="2406">
        <v>27894.375358360001</v>
      </c>
      <c r="D211" s="2406">
        <v>28845.511335110001</v>
      </c>
      <c r="E211" s="2414">
        <v>28272.794383110002</v>
      </c>
      <c r="F211" s="2414">
        <v>27251.33100649</v>
      </c>
      <c r="G211" s="2414">
        <v>26644.033210000001</v>
      </c>
      <c r="H211" s="1000">
        <v>27551.339260000001</v>
      </c>
      <c r="I211" s="1000"/>
      <c r="J211" s="2414"/>
      <c r="K211" s="2414"/>
    </row>
    <row r="212" spans="1:11" x14ac:dyDescent="0.3">
      <c r="A212" s="2407" t="s">
        <v>895</v>
      </c>
      <c r="B212" s="2406">
        <v>2448.4186940300001</v>
      </c>
      <c r="C212" s="2406">
        <v>1685.29198105</v>
      </c>
      <c r="D212" s="2406">
        <v>1738.69976578</v>
      </c>
      <c r="E212" s="2414">
        <v>1708.3835943200002</v>
      </c>
      <c r="F212" s="2414">
        <v>1612.2238377000001</v>
      </c>
      <c r="G212" s="2414">
        <v>1503.6664800000001</v>
      </c>
      <c r="H212" s="1000">
        <v>1529.9983300000001</v>
      </c>
      <c r="I212" s="1000"/>
      <c r="J212" s="2414"/>
      <c r="K212" s="2414"/>
    </row>
    <row r="213" spans="1:11" ht="15" thickBot="1" x14ac:dyDescent="0.35">
      <c r="A213" s="2405" t="s">
        <v>894</v>
      </c>
      <c r="B213" s="2404">
        <v>613.11450805000004</v>
      </c>
      <c r="C213" s="2404">
        <v>116.82514723999999</v>
      </c>
      <c r="D213" s="2404">
        <v>127.38629645</v>
      </c>
      <c r="E213" s="2413">
        <v>114.16199263</v>
      </c>
      <c r="F213" s="2413">
        <v>278.33358381000005</v>
      </c>
      <c r="G213" s="2413">
        <v>137.50786000000002</v>
      </c>
      <c r="H213" s="1332">
        <v>142.74180000000001</v>
      </c>
      <c r="I213" s="1332"/>
      <c r="J213" s="2413"/>
      <c r="K213" s="2413"/>
    </row>
    <row r="214" spans="1:11" ht="15" thickBot="1" x14ac:dyDescent="0.35">
      <c r="A214" s="1334" t="s">
        <v>530</v>
      </c>
      <c r="B214" s="1637">
        <v>35908.03660747</v>
      </c>
      <c r="C214" s="1637">
        <v>29696.492486650001</v>
      </c>
      <c r="D214" s="1637">
        <v>30711.59739734</v>
      </c>
      <c r="E214" s="524">
        <v>30095.339970060002</v>
      </c>
      <c r="F214" s="524">
        <v>29141.888427999998</v>
      </c>
      <c r="G214" s="524">
        <v>28285.207550000003</v>
      </c>
      <c r="H214" s="1331">
        <v>29224.079389999999</v>
      </c>
      <c r="I214" s="1331">
        <v>28374.533579999999</v>
      </c>
      <c r="J214" s="524">
        <v>29225.029487816715</v>
      </c>
      <c r="K214" s="524">
        <v>29325.577668799175</v>
      </c>
    </row>
    <row r="215" spans="1:11" ht="15" thickBot="1" x14ac:dyDescent="0.35">
      <c r="A215" s="526" t="s">
        <v>523</v>
      </c>
      <c r="B215" s="524">
        <v>44.38773673</v>
      </c>
      <c r="C215" s="524">
        <v>44.157678629999999</v>
      </c>
      <c r="D215" s="524">
        <v>47.117678419999997</v>
      </c>
      <c r="E215" s="524">
        <v>21.917693489999998</v>
      </c>
      <c r="F215" s="524">
        <v>15.629612719999999</v>
      </c>
      <c r="G215" s="524">
        <v>33.082999999999998</v>
      </c>
      <c r="H215" s="1331">
        <v>33.205239999999996</v>
      </c>
      <c r="I215" s="1331">
        <v>33.721359999999997</v>
      </c>
      <c r="J215" s="524">
        <v>34.631568556875315</v>
      </c>
      <c r="K215" s="524">
        <v>37.749476163664866</v>
      </c>
    </row>
    <row r="216" spans="1:11" ht="15" thickBot="1" x14ac:dyDescent="0.35">
      <c r="A216" s="526" t="s">
        <v>1052</v>
      </c>
      <c r="B216" s="524">
        <v>0</v>
      </c>
      <c r="C216" s="524">
        <v>0</v>
      </c>
      <c r="D216" s="524">
        <v>0</v>
      </c>
      <c r="E216" s="524">
        <v>0</v>
      </c>
      <c r="F216" s="524">
        <v>0</v>
      </c>
      <c r="G216" s="524">
        <v>0</v>
      </c>
      <c r="H216" s="1331">
        <v>0</v>
      </c>
      <c r="I216" s="1331">
        <v>0</v>
      </c>
      <c r="J216" s="524">
        <v>0</v>
      </c>
      <c r="K216" s="524">
        <v>0</v>
      </c>
    </row>
    <row r="217" spans="1:11" ht="15" thickBot="1" x14ac:dyDescent="0.35">
      <c r="A217" s="1334" t="s">
        <v>529</v>
      </c>
      <c r="B217" s="1642">
        <v>62893.688853000014</v>
      </c>
      <c r="C217" s="1642">
        <v>56117.495650479999</v>
      </c>
      <c r="D217" s="1642">
        <v>57631.177094949991</v>
      </c>
      <c r="E217" s="524">
        <v>56808.755333059999</v>
      </c>
      <c r="F217" s="524">
        <v>54834.955878610002</v>
      </c>
      <c r="G217" s="524">
        <v>54191.427609999999</v>
      </c>
      <c r="H217" s="1331">
        <v>55427.182869999997</v>
      </c>
      <c r="I217" s="1331">
        <v>54966.029360000015</v>
      </c>
      <c r="J217" s="524">
        <v>56156.563347021809</v>
      </c>
      <c r="K217" s="524">
        <v>56568.187050834764</v>
      </c>
    </row>
    <row r="218" spans="1:11" ht="15" thickBot="1" x14ac:dyDescent="0.35">
      <c r="A218" s="526" t="s">
        <v>528</v>
      </c>
      <c r="B218" s="1636">
        <v>62893.688853000014</v>
      </c>
      <c r="C218" s="1636">
        <v>56117.495650479999</v>
      </c>
      <c r="D218" s="1636">
        <v>57631.177094949991</v>
      </c>
      <c r="E218" s="524">
        <v>56808.755333059999</v>
      </c>
      <c r="F218" s="524">
        <v>54834.955878610002</v>
      </c>
      <c r="G218" s="524">
        <v>54191.427609999999</v>
      </c>
      <c r="H218" s="1331">
        <v>55427.182869999997</v>
      </c>
      <c r="I218" s="1331">
        <v>54966.029360000015</v>
      </c>
      <c r="J218" s="524">
        <v>56156.563347021809</v>
      </c>
      <c r="K218" s="524">
        <v>56568.187050834764</v>
      </c>
    </row>
    <row r="219" spans="1:11" x14ac:dyDescent="0.3">
      <c r="A219" s="2256"/>
      <c r="B219" s="2256"/>
      <c r="C219" s="2256"/>
      <c r="D219" s="2256"/>
      <c r="E219" s="2256"/>
      <c r="F219" s="2256"/>
      <c r="G219" s="2256"/>
      <c r="H219" s="2256"/>
      <c r="I219" s="2256"/>
      <c r="K219" s="2256"/>
    </row>
    <row r="220" spans="1:11" x14ac:dyDescent="0.3">
      <c r="A220" s="1357" t="s">
        <v>571</v>
      </c>
      <c r="B220" s="2256"/>
      <c r="C220" s="2256"/>
      <c r="D220" s="2256"/>
      <c r="E220" s="2256"/>
      <c r="F220" s="2256"/>
      <c r="G220" s="2256"/>
      <c r="H220" s="2256"/>
      <c r="I220" s="2256"/>
      <c r="K220" s="2256"/>
    </row>
    <row r="221" spans="1:11" ht="15" thickBot="1" x14ac:dyDescent="0.35">
      <c r="A221" s="516" t="s">
        <v>176</v>
      </c>
      <c r="B221" s="1337" t="s">
        <v>1237</v>
      </c>
      <c r="C221" s="1337" t="s">
        <v>1125</v>
      </c>
      <c r="D221" s="1337" t="s">
        <v>1039</v>
      </c>
      <c r="E221" s="1337" t="s">
        <v>986</v>
      </c>
      <c r="F221" s="1337" t="s">
        <v>906</v>
      </c>
      <c r="G221" s="1337" t="s">
        <v>1059</v>
      </c>
      <c r="H221" s="1337" t="s">
        <v>1058</v>
      </c>
      <c r="I221" s="1336" t="s">
        <v>1057</v>
      </c>
      <c r="J221" s="1337" t="s">
        <v>1056</v>
      </c>
      <c r="K221" s="1336" t="s">
        <v>1055</v>
      </c>
    </row>
    <row r="222" spans="1:11" x14ac:dyDescent="0.3">
      <c r="A222" s="2407" t="s">
        <v>553</v>
      </c>
      <c r="B222" s="2406">
        <v>392.76331511999996</v>
      </c>
      <c r="C222" s="2406">
        <v>413.65952077000003</v>
      </c>
      <c r="D222" s="2406">
        <v>411.12452665999996</v>
      </c>
      <c r="E222" s="2408">
        <v>497.66433712000003</v>
      </c>
      <c r="F222" s="2408">
        <v>454.85399999999998</v>
      </c>
      <c r="G222" s="2408">
        <v>302.91034999999999</v>
      </c>
      <c r="H222" s="2408">
        <v>384.75592999999998</v>
      </c>
      <c r="I222" s="515">
        <v>352.91543999999999</v>
      </c>
      <c r="J222" s="998">
        <v>444.66662365456</v>
      </c>
      <c r="K222" s="998">
        <v>576.2926804501401</v>
      </c>
    </row>
    <row r="223" spans="1:11" x14ac:dyDescent="0.3">
      <c r="A223" s="2407" t="s">
        <v>552</v>
      </c>
      <c r="B223" s="2406">
        <v>259.66500751000001</v>
      </c>
      <c r="C223" s="2406">
        <v>246.58128729999999</v>
      </c>
      <c r="D223" s="2406">
        <v>240.57088363999998</v>
      </c>
      <c r="E223" s="2408">
        <v>285.28880200999998</v>
      </c>
      <c r="F223" s="2408">
        <v>294.13</v>
      </c>
      <c r="G223" s="2408">
        <v>246.52303000000001</v>
      </c>
      <c r="H223" s="2408">
        <v>201.52651999999998</v>
      </c>
      <c r="I223" s="515">
        <v>307.28722999999997</v>
      </c>
      <c r="J223" s="998">
        <v>360.74292608212164</v>
      </c>
      <c r="K223" s="998">
        <v>387.78304213556697</v>
      </c>
    </row>
    <row r="224" spans="1:11" x14ac:dyDescent="0.3">
      <c r="A224" s="2407" t="s">
        <v>551</v>
      </c>
      <c r="B224" s="2406">
        <v>380.18051919000004</v>
      </c>
      <c r="C224" s="2406">
        <v>317.11326237999998</v>
      </c>
      <c r="D224" s="2406">
        <v>208.76372850000001</v>
      </c>
      <c r="E224" s="2408">
        <v>195.31828136999997</v>
      </c>
      <c r="F224" s="2408">
        <v>187.24155999999999</v>
      </c>
      <c r="G224" s="2408">
        <v>189.56015000000002</v>
      </c>
      <c r="H224" s="2408">
        <v>195.16401000000002</v>
      </c>
      <c r="I224" s="515">
        <v>196.02876999999998</v>
      </c>
      <c r="J224" s="998">
        <v>234.09578691173078</v>
      </c>
      <c r="K224" s="998">
        <v>352.00402407746697</v>
      </c>
    </row>
    <row r="225" spans="1:11" x14ac:dyDescent="0.3">
      <c r="A225" s="2407" t="s">
        <v>550</v>
      </c>
      <c r="B225" s="2406">
        <v>1688.6290156</v>
      </c>
      <c r="C225" s="2406">
        <v>1467.27800809</v>
      </c>
      <c r="D225" s="2406">
        <v>1482.5492813100002</v>
      </c>
      <c r="E225" s="2408">
        <v>1506.9190121000001</v>
      </c>
      <c r="F225" s="2408">
        <v>1561.36067</v>
      </c>
      <c r="G225" s="2408">
        <v>1360.9464</v>
      </c>
      <c r="H225" s="2408">
        <v>1416.8422499999999</v>
      </c>
      <c r="I225" s="515">
        <v>1447.6422500000001</v>
      </c>
      <c r="J225" s="998">
        <v>1302.4513627494177</v>
      </c>
      <c r="K225" s="998">
        <v>1422.9252792462701</v>
      </c>
    </row>
    <row r="226" spans="1:11" x14ac:dyDescent="0.3">
      <c r="A226" s="2407" t="s">
        <v>549</v>
      </c>
      <c r="B226" s="2406">
        <v>328.27994679999995</v>
      </c>
      <c r="C226" s="2406">
        <v>334.21808678999997</v>
      </c>
      <c r="D226" s="2406">
        <v>334.51840941</v>
      </c>
      <c r="E226" s="2408">
        <v>416.13484108</v>
      </c>
      <c r="F226" s="2408">
        <v>413.48500000000001</v>
      </c>
      <c r="G226" s="2408">
        <v>424.48485999999997</v>
      </c>
      <c r="H226" s="2408">
        <v>426.52903000000003</v>
      </c>
      <c r="I226" s="515">
        <v>417.26862</v>
      </c>
      <c r="J226" s="998">
        <v>438.32702419168714</v>
      </c>
      <c r="K226" s="998">
        <v>438.66017901072996</v>
      </c>
    </row>
    <row r="227" spans="1:11" x14ac:dyDescent="0.3">
      <c r="A227" s="2407" t="s">
        <v>548</v>
      </c>
      <c r="B227" s="2406">
        <v>3249.2545715600004</v>
      </c>
      <c r="C227" s="2406">
        <v>3314.9473299200004</v>
      </c>
      <c r="D227" s="2406">
        <v>3457.0582289700001</v>
      </c>
      <c r="E227" s="2408">
        <v>3080.5503892699999</v>
      </c>
      <c r="F227" s="2408">
        <v>2282.3588300000001</v>
      </c>
      <c r="G227" s="2408">
        <v>3004.13112</v>
      </c>
      <c r="H227" s="2408">
        <v>2915.3685800000003</v>
      </c>
      <c r="I227" s="515">
        <v>2908.83511</v>
      </c>
      <c r="J227" s="998">
        <v>3027.9252229285999</v>
      </c>
      <c r="K227" s="998">
        <v>2999.2634723894298</v>
      </c>
    </row>
    <row r="228" spans="1:11" x14ac:dyDescent="0.3">
      <c r="A228" s="2407" t="s">
        <v>547</v>
      </c>
      <c r="B228" s="2406">
        <v>846.85008043999994</v>
      </c>
      <c r="C228" s="2406">
        <v>860.43769014999998</v>
      </c>
      <c r="D228" s="2406">
        <v>889.58152458000006</v>
      </c>
      <c r="E228" s="2408">
        <v>900.78814413999999</v>
      </c>
      <c r="F228" s="2408">
        <v>821.55322999999999</v>
      </c>
      <c r="G228" s="2408">
        <v>829.25</v>
      </c>
      <c r="H228" s="2408">
        <v>955.03279999999995</v>
      </c>
      <c r="I228" s="515">
        <v>1020.81055</v>
      </c>
      <c r="J228" s="998">
        <v>1049.7010081618096</v>
      </c>
      <c r="K228" s="998">
        <v>1134.57256320335</v>
      </c>
    </row>
    <row r="229" spans="1:11" x14ac:dyDescent="0.3">
      <c r="A229" s="2407" t="s">
        <v>546</v>
      </c>
      <c r="B229" s="2406">
        <v>115.73592791999999</v>
      </c>
      <c r="C229" s="2406">
        <v>119.85054982999998</v>
      </c>
      <c r="D229" s="2406">
        <v>268.35404524</v>
      </c>
      <c r="E229" s="2408">
        <v>299.46903561000005</v>
      </c>
      <c r="F229" s="2408">
        <v>292.87708999999995</v>
      </c>
      <c r="G229" s="2408">
        <v>304.10151999999994</v>
      </c>
      <c r="H229" s="2408">
        <v>312.62184000000002</v>
      </c>
      <c r="I229" s="515">
        <v>371.78904999999997</v>
      </c>
      <c r="J229" s="998">
        <v>397.07284152661509</v>
      </c>
      <c r="K229" s="998">
        <v>445.99746872545984</v>
      </c>
    </row>
    <row r="230" spans="1:11" x14ac:dyDescent="0.3">
      <c r="A230" s="2407" t="s">
        <v>545</v>
      </c>
      <c r="B230" s="2406">
        <v>877.09447963000002</v>
      </c>
      <c r="C230" s="2406">
        <v>843.61999895999998</v>
      </c>
      <c r="D230" s="2406">
        <v>816.15396711999995</v>
      </c>
      <c r="E230" s="2408">
        <v>804.95103540999992</v>
      </c>
      <c r="F230" s="2408">
        <v>942.99020000000007</v>
      </c>
      <c r="G230" s="2408">
        <v>905.27982999999995</v>
      </c>
      <c r="H230" s="2408">
        <v>1100.0045500000001</v>
      </c>
      <c r="I230" s="515">
        <v>1068.18271</v>
      </c>
      <c r="J230" s="998">
        <v>1090.0840288705651</v>
      </c>
      <c r="K230" s="998">
        <v>986.17904632294994</v>
      </c>
    </row>
    <row r="231" spans="1:11" x14ac:dyDescent="0.3">
      <c r="A231" s="2407" t="s">
        <v>544</v>
      </c>
      <c r="B231" s="2406">
        <v>677.82851255999992</v>
      </c>
      <c r="C231" s="2406">
        <v>695.94183977</v>
      </c>
      <c r="D231" s="2406">
        <v>630.87364595000008</v>
      </c>
      <c r="E231" s="2408">
        <v>571.59822210000004</v>
      </c>
      <c r="F231" s="2408">
        <v>522.93100000000004</v>
      </c>
      <c r="G231" s="2408">
        <v>910.5729</v>
      </c>
      <c r="H231" s="2408">
        <v>622.67885000000001</v>
      </c>
      <c r="I231" s="515">
        <v>558.04498999999998</v>
      </c>
      <c r="J231" s="998">
        <v>521.30162292020736</v>
      </c>
      <c r="K231" s="998">
        <v>501.75619576027202</v>
      </c>
    </row>
    <row r="232" spans="1:11" x14ac:dyDescent="0.3">
      <c r="A232" s="2407" t="s">
        <v>543</v>
      </c>
      <c r="B232" s="2406">
        <v>594.52148094999995</v>
      </c>
      <c r="C232" s="2406">
        <v>641.12351239999998</v>
      </c>
      <c r="D232" s="2406">
        <v>674.21409628000004</v>
      </c>
      <c r="E232" s="2408">
        <v>687.68405927999993</v>
      </c>
      <c r="F232" s="2408">
        <v>671.69</v>
      </c>
      <c r="G232" s="2408">
        <v>723.64161999999999</v>
      </c>
      <c r="H232" s="2408">
        <v>765.88540999999998</v>
      </c>
      <c r="I232" s="515">
        <v>791.47756000000004</v>
      </c>
      <c r="J232" s="998">
        <v>808.50936719749905</v>
      </c>
      <c r="K232" s="998">
        <v>813.18808374770992</v>
      </c>
    </row>
    <row r="233" spans="1:11" x14ac:dyDescent="0.3">
      <c r="A233" s="2407" t="s">
        <v>542</v>
      </c>
      <c r="B233" s="2406">
        <v>2647.4668421800002</v>
      </c>
      <c r="C233" s="2406">
        <v>2569.6504610399998</v>
      </c>
      <c r="D233" s="2406">
        <v>2696.0294995199997</v>
      </c>
      <c r="E233" s="2408">
        <v>2744.7902964199998</v>
      </c>
      <c r="F233" s="2408">
        <v>2941.9030199999997</v>
      </c>
      <c r="G233" s="2408">
        <v>2992.5887200000002</v>
      </c>
      <c r="H233" s="2408">
        <v>3205.5136499999994</v>
      </c>
      <c r="I233" s="515">
        <v>3005.7735899999998</v>
      </c>
      <c r="J233" s="998">
        <v>3137.4144699020167</v>
      </c>
      <c r="K233" s="998">
        <v>2754.1342978277899</v>
      </c>
    </row>
    <row r="234" spans="1:11" x14ac:dyDescent="0.3">
      <c r="A234" s="2407" t="s">
        <v>541</v>
      </c>
      <c r="B234" s="2406">
        <v>740.38817084999994</v>
      </c>
      <c r="C234" s="2406">
        <v>652.35783371000002</v>
      </c>
      <c r="D234" s="2406">
        <v>604.94363867000004</v>
      </c>
      <c r="E234" s="2408">
        <v>656.61999660000004</v>
      </c>
      <c r="F234" s="2408">
        <v>614.09269999999992</v>
      </c>
      <c r="G234" s="2408">
        <v>492.34649000000002</v>
      </c>
      <c r="H234" s="2408">
        <v>546.53886</v>
      </c>
      <c r="I234" s="515">
        <v>535.24526000000003</v>
      </c>
      <c r="J234" s="998">
        <v>600.10247896603084</v>
      </c>
      <c r="K234" s="998">
        <v>713.689388118294</v>
      </c>
    </row>
    <row r="235" spans="1:11" x14ac:dyDescent="0.3">
      <c r="A235" s="2407" t="s">
        <v>540</v>
      </c>
      <c r="B235" s="2406">
        <v>244.09075621</v>
      </c>
      <c r="C235" s="2406">
        <v>219.26652077</v>
      </c>
      <c r="D235" s="2406">
        <v>186.09808756999999</v>
      </c>
      <c r="E235" s="2408">
        <v>165.38743926999999</v>
      </c>
      <c r="F235" s="2408">
        <v>158.37325000000001</v>
      </c>
      <c r="G235" s="2408">
        <v>175.60907</v>
      </c>
      <c r="H235" s="2408">
        <v>171.87015000000002</v>
      </c>
      <c r="I235" s="515">
        <v>160.10647</v>
      </c>
      <c r="J235" s="998">
        <v>224.72800822475398</v>
      </c>
      <c r="K235" s="998">
        <v>212.768588327663</v>
      </c>
    </row>
    <row r="236" spans="1:11" x14ac:dyDescent="0.3">
      <c r="A236" s="2407" t="s">
        <v>539</v>
      </c>
      <c r="B236" s="2406">
        <v>0</v>
      </c>
      <c r="C236" s="2406">
        <v>0</v>
      </c>
      <c r="D236" s="2406">
        <v>0</v>
      </c>
      <c r="E236" s="2408">
        <v>0</v>
      </c>
      <c r="F236" s="2408">
        <v>0</v>
      </c>
      <c r="G236" s="2408">
        <v>0</v>
      </c>
      <c r="H236" s="2408">
        <v>0</v>
      </c>
      <c r="I236" s="515">
        <v>0</v>
      </c>
      <c r="J236" s="998">
        <v>0</v>
      </c>
      <c r="K236" s="998">
        <v>-18.243960000000001</v>
      </c>
    </row>
    <row r="237" spans="1:11" x14ac:dyDescent="0.3">
      <c r="A237" s="1335" t="s">
        <v>538</v>
      </c>
      <c r="B237" s="515">
        <v>8152.6721568699986</v>
      </c>
      <c r="C237" s="515">
        <v>7983.1441609199992</v>
      </c>
      <c r="D237" s="515">
        <v>8193.4839143699992</v>
      </c>
      <c r="E237" s="998">
        <v>9011.2792278400011</v>
      </c>
      <c r="F237" s="998">
        <v>9303.7488200000007</v>
      </c>
      <c r="G237" s="998">
        <v>9041.7111700000023</v>
      </c>
      <c r="H237" s="998">
        <v>8524.0274299999983</v>
      </c>
      <c r="I237" s="515">
        <v>7914.6693700000005</v>
      </c>
      <c r="J237" s="998">
        <v>7067.4558123413299</v>
      </c>
      <c r="K237" s="998">
        <v>8451.1375776147706</v>
      </c>
    </row>
    <row r="238" spans="1:11" x14ac:dyDescent="0.3">
      <c r="A238" s="1335" t="s">
        <v>537</v>
      </c>
      <c r="B238" s="998">
        <v>15002.38677934</v>
      </c>
      <c r="C238" s="998">
        <v>15409.822862839997</v>
      </c>
      <c r="D238" s="998">
        <v>15167.139025349998</v>
      </c>
      <c r="E238" s="998">
        <v>14657.798569029997</v>
      </c>
      <c r="F238" s="998">
        <v>14252.071920000002</v>
      </c>
      <c r="G238" s="998">
        <v>14798.795299999998</v>
      </c>
      <c r="H238" s="998">
        <v>15051.223690000003</v>
      </c>
      <c r="I238" s="998">
        <v>14958.918589999999</v>
      </c>
      <c r="J238" s="998">
        <v>14790.087810788697</v>
      </c>
      <c r="K238" s="998">
        <v>14314.5290813923</v>
      </c>
    </row>
    <row r="239" spans="1:11" x14ac:dyDescent="0.3">
      <c r="A239" s="1335" t="s">
        <v>1054</v>
      </c>
      <c r="B239" s="515">
        <v>6589.6645188500015</v>
      </c>
      <c r="C239" s="515">
        <v>6885.9302090499996</v>
      </c>
      <c r="D239" s="515">
        <v>6671.9536046000003</v>
      </c>
      <c r="E239" s="998">
        <v>6342.3064466199976</v>
      </c>
      <c r="F239" s="998">
        <v>5952.8910882000018</v>
      </c>
      <c r="G239" s="998">
        <v>6256.5804804699992</v>
      </c>
      <c r="H239" s="998">
        <v>6633.9028619200008</v>
      </c>
      <c r="I239" s="998">
        <v>0</v>
      </c>
      <c r="J239" s="998">
        <v>0</v>
      </c>
      <c r="K239" s="998">
        <v>0</v>
      </c>
    </row>
    <row r="240" spans="1:11" x14ac:dyDescent="0.3">
      <c r="A240" s="1335" t="s">
        <v>1053</v>
      </c>
      <c r="B240" s="515">
        <v>8412.7222604899998</v>
      </c>
      <c r="C240" s="515">
        <v>8523.8926537899988</v>
      </c>
      <c r="D240" s="515">
        <v>8495.18542075</v>
      </c>
      <c r="E240" s="998">
        <v>8315.4921224099999</v>
      </c>
      <c r="F240" s="998">
        <v>8299.1808318000003</v>
      </c>
      <c r="G240" s="998">
        <v>8542.2148195299997</v>
      </c>
      <c r="H240" s="998">
        <v>8417.3208280800009</v>
      </c>
      <c r="I240" s="998">
        <v>0</v>
      </c>
      <c r="J240" s="998">
        <v>0</v>
      </c>
      <c r="K240" s="998">
        <v>0</v>
      </c>
    </row>
    <row r="241" spans="1:11" x14ac:dyDescent="0.3">
      <c r="A241" s="1335" t="s">
        <v>536</v>
      </c>
      <c r="B241" s="515">
        <v>415.07171806999997</v>
      </c>
      <c r="C241" s="515">
        <v>405.94695505999999</v>
      </c>
      <c r="D241" s="515">
        <v>467.90510918999996</v>
      </c>
      <c r="E241" s="998">
        <v>444.89364772999994</v>
      </c>
      <c r="F241" s="998">
        <v>517.30700000000002</v>
      </c>
      <c r="G241" s="998">
        <v>492.29889000000003</v>
      </c>
      <c r="H241" s="998">
        <v>552.94991000000005</v>
      </c>
      <c r="I241" s="998">
        <v>441.11286000000001</v>
      </c>
      <c r="J241" s="998">
        <v>372.92126161851405</v>
      </c>
      <c r="K241" s="998">
        <v>382.60631038995001</v>
      </c>
    </row>
    <row r="242" spans="1:11" x14ac:dyDescent="0.3">
      <c r="A242" s="1335" t="s">
        <v>535</v>
      </c>
      <c r="B242" s="515">
        <v>2.8760759299999998</v>
      </c>
      <c r="C242" s="515">
        <v>2.67517819</v>
      </c>
      <c r="D242" s="515">
        <v>1.96068675</v>
      </c>
      <c r="E242" s="998">
        <v>2.46791005</v>
      </c>
      <c r="F242" s="998">
        <v>2.4369999999999998</v>
      </c>
      <c r="G242" s="998">
        <v>3.19306</v>
      </c>
      <c r="H242" s="998">
        <v>6.0055100000000001</v>
      </c>
      <c r="I242" s="998">
        <v>9.0496299999999987</v>
      </c>
      <c r="J242" s="998">
        <v>11.030124210570488</v>
      </c>
      <c r="K242" s="998">
        <v>8.7728531797958613</v>
      </c>
    </row>
    <row r="243" spans="1:11" x14ac:dyDescent="0.3">
      <c r="A243" s="2407" t="s">
        <v>534</v>
      </c>
      <c r="B243" s="2406">
        <v>187.60125703</v>
      </c>
      <c r="C243" s="2406">
        <v>371.37733656</v>
      </c>
      <c r="D243" s="2406">
        <v>309.63050131</v>
      </c>
      <c r="E243" s="2408">
        <v>311.81186768999999</v>
      </c>
      <c r="F243" s="2408">
        <v>294.53899999999999</v>
      </c>
      <c r="G243" s="2408">
        <v>340.18234000000001</v>
      </c>
      <c r="H243" s="998">
        <v>439.62897999999996</v>
      </c>
      <c r="I243" s="998">
        <v>399.47440999999998</v>
      </c>
      <c r="J243" s="998">
        <v>387.40855206563015</v>
      </c>
      <c r="K243" s="998">
        <v>383.29728657419503</v>
      </c>
    </row>
    <row r="244" spans="1:11" x14ac:dyDescent="0.3">
      <c r="A244" s="2407" t="s">
        <v>533</v>
      </c>
      <c r="B244" s="2406">
        <v>829.16821216000005</v>
      </c>
      <c r="C244" s="2406">
        <v>773.34110852000003</v>
      </c>
      <c r="D244" s="2406">
        <v>508.77491512999995</v>
      </c>
      <c r="E244" s="2408">
        <v>744.17865874000006</v>
      </c>
      <c r="F244" s="2408">
        <v>1275.54907</v>
      </c>
      <c r="G244" s="2408">
        <v>947.66624999999999</v>
      </c>
      <c r="H244" s="998">
        <v>964.47974999999985</v>
      </c>
      <c r="I244" s="998">
        <v>1042.6578400000001</v>
      </c>
      <c r="J244" s="998">
        <v>1105.2235318184678</v>
      </c>
      <c r="K244" s="998">
        <v>1208.8901177702198</v>
      </c>
    </row>
    <row r="245" spans="1:11" ht="15" thickBot="1" x14ac:dyDescent="0.35">
      <c r="A245" s="2405" t="s">
        <v>532</v>
      </c>
      <c r="B245" s="997">
        <v>2617.1127513099996</v>
      </c>
      <c r="C245" s="997">
        <v>1393.5958359200001</v>
      </c>
      <c r="D245" s="997">
        <v>985.94216482000002</v>
      </c>
      <c r="E245" s="997">
        <v>962.77224245000002</v>
      </c>
      <c r="F245" s="997">
        <v>191.67988</v>
      </c>
      <c r="G245" s="997">
        <v>716.18553999999995</v>
      </c>
      <c r="H245" s="997">
        <v>436.52625000000006</v>
      </c>
      <c r="I245" s="997">
        <v>766.48280999999906</v>
      </c>
      <c r="J245" s="997">
        <v>689.0059377688259</v>
      </c>
      <c r="K245" s="997">
        <v>32.538378390473703</v>
      </c>
    </row>
    <row r="246" spans="1:11" ht="15" thickBot="1" x14ac:dyDescent="0.35">
      <c r="A246" s="526" t="s">
        <v>531</v>
      </c>
      <c r="B246" s="1636">
        <v>40249.637577230002</v>
      </c>
      <c r="C246" s="1636">
        <v>39035.949339889994</v>
      </c>
      <c r="D246" s="1636">
        <v>38535.669880339992</v>
      </c>
      <c r="E246" s="524">
        <v>38948.366015310006</v>
      </c>
      <c r="F246" s="524">
        <v>37997.173240000004</v>
      </c>
      <c r="G246" s="524">
        <v>39201.978610000006</v>
      </c>
      <c r="H246" s="1331">
        <v>39195.173950000011</v>
      </c>
      <c r="I246" s="1331">
        <v>38673.773110000009</v>
      </c>
      <c r="J246" s="524">
        <v>38060.255802899643</v>
      </c>
      <c r="K246" s="524">
        <v>38502.741954654804</v>
      </c>
    </row>
    <row r="247" spans="1:11" x14ac:dyDescent="0.3">
      <c r="A247" s="2407" t="s">
        <v>896</v>
      </c>
      <c r="B247" s="2406">
        <v>43143.740569729998</v>
      </c>
      <c r="C247" s="2406">
        <v>43580.849146530003</v>
      </c>
      <c r="D247" s="2406">
        <v>43013.903720349997</v>
      </c>
      <c r="E247" s="2414">
        <v>42237.40878998</v>
      </c>
      <c r="F247" s="2414">
        <v>42772.67</v>
      </c>
      <c r="G247" s="2414">
        <v>44714.932679999998</v>
      </c>
      <c r="H247" s="1000">
        <v>45903.201130000001</v>
      </c>
      <c r="I247" s="1000"/>
      <c r="J247" s="2414"/>
      <c r="K247" s="2414"/>
    </row>
    <row r="248" spans="1:11" x14ac:dyDescent="0.3">
      <c r="A248" s="2407" t="s">
        <v>895</v>
      </c>
      <c r="B248" s="2406">
        <v>2217.2139326299998</v>
      </c>
      <c r="C248" s="2406">
        <v>2294.4998666500005</v>
      </c>
      <c r="D248" s="2408">
        <v>2283.6201117999999</v>
      </c>
      <c r="E248" s="2414">
        <v>2233.7937199799999</v>
      </c>
      <c r="F248" s="2414">
        <v>2274.7689999999998</v>
      </c>
      <c r="G248" s="2414">
        <v>2407.3651400000003</v>
      </c>
      <c r="H248" s="1000">
        <v>2496.4272500000002</v>
      </c>
      <c r="I248" s="1000"/>
      <c r="J248" s="2414"/>
      <c r="K248" s="2414"/>
    </row>
    <row r="249" spans="1:11" ht="15" thickBot="1" x14ac:dyDescent="0.35">
      <c r="A249" s="2405" t="s">
        <v>894</v>
      </c>
      <c r="B249" s="2404">
        <v>2767.4447651799996</v>
      </c>
      <c r="C249" s="2404">
        <v>2918.8213555800003</v>
      </c>
      <c r="D249" s="2404">
        <v>2916.3099439699999</v>
      </c>
      <c r="E249" s="2413">
        <v>2822.52447179</v>
      </c>
      <c r="F249" s="2413">
        <v>2798.683</v>
      </c>
      <c r="G249" s="2413">
        <v>2589.3272899999997</v>
      </c>
      <c r="H249" s="1332">
        <v>2535.3349700000003</v>
      </c>
      <c r="I249" s="1332"/>
      <c r="J249" s="2413"/>
      <c r="K249" s="2413"/>
    </row>
    <row r="250" spans="1:11" ht="15" thickBot="1" x14ac:dyDescent="0.35">
      <c r="A250" s="1334" t="s">
        <v>530</v>
      </c>
      <c r="B250" s="1637">
        <v>48128.39926754</v>
      </c>
      <c r="C250" s="1637">
        <v>48794.170368760009</v>
      </c>
      <c r="D250" s="1637">
        <v>48213.833776120002</v>
      </c>
      <c r="E250" s="524">
        <v>47293.726981749998</v>
      </c>
      <c r="F250" s="524">
        <v>47846.121999999996</v>
      </c>
      <c r="G250" s="524">
        <v>49711.625110000001</v>
      </c>
      <c r="H250" s="1331">
        <v>50934.963350000005</v>
      </c>
      <c r="I250" s="1331">
        <v>51700.624200000006</v>
      </c>
      <c r="J250" s="524">
        <v>51353.728559281175</v>
      </c>
      <c r="K250" s="524">
        <v>50937.738412588304</v>
      </c>
    </row>
    <row r="251" spans="1:11" ht="15" thickBot="1" x14ac:dyDescent="0.35">
      <c r="A251" s="526" t="s">
        <v>523</v>
      </c>
      <c r="B251" s="1636">
        <v>2373.6068212999999</v>
      </c>
      <c r="C251" s="1636">
        <v>1446.6015408799999</v>
      </c>
      <c r="D251" s="1636">
        <v>1087.32447787</v>
      </c>
      <c r="E251" s="524">
        <v>2243.8227215699999</v>
      </c>
      <c r="F251" s="524">
        <v>1100.1890000000001</v>
      </c>
      <c r="G251" s="524">
        <v>2448.2163700000001</v>
      </c>
      <c r="H251" s="1331">
        <v>1150.4247999999998</v>
      </c>
      <c r="I251" s="1331">
        <v>1476.4344099999998</v>
      </c>
      <c r="J251" s="524">
        <v>1118.6219603029731</v>
      </c>
      <c r="K251" s="524">
        <v>1235.6488730363801</v>
      </c>
    </row>
    <row r="252" spans="1:11" ht="15" thickBot="1" x14ac:dyDescent="0.35">
      <c r="A252" s="526" t="s">
        <v>1052</v>
      </c>
      <c r="B252" s="1636">
        <v>0</v>
      </c>
      <c r="C252" s="1636">
        <v>0</v>
      </c>
      <c r="D252" s="1636">
        <v>24832.617999999999</v>
      </c>
      <c r="E252" s="524">
        <v>22461.380844260002</v>
      </c>
      <c r="F252" s="524">
        <v>23404.632350190001</v>
      </c>
      <c r="G252" s="524">
        <v>16291.809659999999</v>
      </c>
      <c r="H252" s="1331">
        <v>17125.46054</v>
      </c>
      <c r="I252" s="1331">
        <v>16772.661</v>
      </c>
      <c r="J252" s="524">
        <v>20850.672999999999</v>
      </c>
      <c r="K252" s="524">
        <v>0</v>
      </c>
    </row>
    <row r="253" spans="1:11" ht="15" thickBot="1" x14ac:dyDescent="0.35">
      <c r="A253" s="1334" t="s">
        <v>529</v>
      </c>
      <c r="B253" s="1642">
        <v>90751.643666069998</v>
      </c>
      <c r="C253" s="1642">
        <v>89276.721249530005</v>
      </c>
      <c r="D253" s="1642">
        <v>112669.44613433001</v>
      </c>
      <c r="E253" s="524">
        <v>110947.29656289001</v>
      </c>
      <c r="F253" s="524">
        <v>110348.11659019001</v>
      </c>
      <c r="G253" s="524">
        <v>107653.62975000001</v>
      </c>
      <c r="H253" s="1331">
        <v>108406.02264000001</v>
      </c>
      <c r="I253" s="1331">
        <v>108623.49272000001</v>
      </c>
      <c r="J253" s="524">
        <v>111383.27932248378</v>
      </c>
      <c r="K253" s="524">
        <v>90676.129240279493</v>
      </c>
    </row>
    <row r="254" spans="1:11" ht="15" thickBot="1" x14ac:dyDescent="0.35">
      <c r="A254" s="526" t="s">
        <v>528</v>
      </c>
      <c r="B254" s="1636">
        <v>90751.643666069998</v>
      </c>
      <c r="C254" s="1636">
        <v>89276.721249530005</v>
      </c>
      <c r="D254" s="1636">
        <v>87836.828134330004</v>
      </c>
      <c r="E254" s="524">
        <v>88485.915718630014</v>
      </c>
      <c r="F254" s="524">
        <v>86943.484240000005</v>
      </c>
      <c r="G254" s="524">
        <v>91361.820090000008</v>
      </c>
      <c r="H254" s="1331">
        <v>91280.56210000001</v>
      </c>
      <c r="I254" s="1331">
        <v>91850.831720000017</v>
      </c>
      <c r="J254" s="524">
        <v>90532.606322483785</v>
      </c>
      <c r="K254" s="524">
        <v>90676.129240279493</v>
      </c>
    </row>
    <row r="255" spans="1:11" x14ac:dyDescent="0.3">
      <c r="A255" s="2256"/>
      <c r="B255" s="2256"/>
      <c r="C255" s="2256"/>
      <c r="D255" s="2256"/>
      <c r="E255" s="2256"/>
      <c r="F255" s="2256"/>
      <c r="G255" s="2256"/>
      <c r="H255" s="2256"/>
      <c r="I255" s="2256"/>
      <c r="K255" s="2256"/>
    </row>
    <row r="256" spans="1:11" x14ac:dyDescent="0.3">
      <c r="A256" s="1357" t="s">
        <v>570</v>
      </c>
      <c r="B256" s="2256"/>
      <c r="C256" s="2256"/>
      <c r="D256" s="2256"/>
      <c r="E256" s="2256"/>
      <c r="F256" s="2256"/>
      <c r="G256" s="2256"/>
      <c r="H256" s="2256"/>
      <c r="I256" s="2256"/>
      <c r="K256" s="2256"/>
    </row>
    <row r="257" spans="1:11" ht="15" thickBot="1" x14ac:dyDescent="0.35">
      <c r="A257" s="516" t="s">
        <v>176</v>
      </c>
      <c r="B257" s="1337" t="s">
        <v>1237</v>
      </c>
      <c r="C257" s="1337" t="s">
        <v>1125</v>
      </c>
      <c r="D257" s="1337" t="s">
        <v>1039</v>
      </c>
      <c r="E257" s="1337" t="s">
        <v>986</v>
      </c>
      <c r="F257" s="1337" t="s">
        <v>906</v>
      </c>
      <c r="G257" s="1337" t="s">
        <v>1059</v>
      </c>
      <c r="H257" s="1337" t="s">
        <v>1058</v>
      </c>
      <c r="I257" s="1336" t="s">
        <v>1057</v>
      </c>
      <c r="J257" s="1337" t="s">
        <v>1056</v>
      </c>
      <c r="K257" s="1336" t="s">
        <v>1055</v>
      </c>
    </row>
    <row r="258" spans="1:11" x14ac:dyDescent="0.3">
      <c r="A258" s="2407" t="s">
        <v>553</v>
      </c>
      <c r="B258" s="2406">
        <v>22.84583598</v>
      </c>
      <c r="C258" s="2406">
        <v>34.1978966</v>
      </c>
      <c r="D258" s="2406">
        <v>45.303879070000001</v>
      </c>
      <c r="E258" s="2408">
        <v>56.180685029999999</v>
      </c>
      <c r="F258" s="2408">
        <v>66.987676860000008</v>
      </c>
      <c r="G258" s="2408">
        <v>93.17268</v>
      </c>
      <c r="H258" s="2408">
        <v>117.73205</v>
      </c>
      <c r="I258" s="515">
        <v>145.89703</v>
      </c>
      <c r="J258" s="998">
        <v>162.99914000000001</v>
      </c>
      <c r="K258" s="998">
        <v>176.12827371695181</v>
      </c>
    </row>
    <row r="259" spans="1:11" x14ac:dyDescent="0.3">
      <c r="A259" s="2407" t="s">
        <v>552</v>
      </c>
      <c r="B259" s="2406">
        <v>37.25951414</v>
      </c>
      <c r="C259" s="2406">
        <v>42.041938399999999</v>
      </c>
      <c r="D259" s="2406">
        <v>46.297574359999999</v>
      </c>
      <c r="E259" s="2408">
        <v>51.018051979999996</v>
      </c>
      <c r="F259" s="2408">
        <v>52.633230759999996</v>
      </c>
      <c r="G259" s="2408">
        <v>109.73797999999999</v>
      </c>
      <c r="H259" s="2408">
        <v>107.32073</v>
      </c>
      <c r="I259" s="515">
        <v>113.32502000000001</v>
      </c>
      <c r="J259" s="998">
        <v>113.07664</v>
      </c>
      <c r="K259" s="998">
        <v>112.92007776049768</v>
      </c>
    </row>
    <row r="260" spans="1:11" x14ac:dyDescent="0.3">
      <c r="A260" s="2407" t="s">
        <v>551</v>
      </c>
      <c r="B260" s="2406">
        <v>0</v>
      </c>
      <c r="C260" s="2406">
        <v>0</v>
      </c>
      <c r="D260" s="2406">
        <v>0</v>
      </c>
      <c r="E260" s="2408">
        <v>0</v>
      </c>
      <c r="F260" s="2408">
        <v>0</v>
      </c>
      <c r="G260" s="2408">
        <v>0</v>
      </c>
      <c r="H260" s="2408">
        <v>0</v>
      </c>
      <c r="I260" s="515">
        <v>0</v>
      </c>
      <c r="J260" s="998">
        <v>0</v>
      </c>
      <c r="K260" s="998">
        <v>0</v>
      </c>
    </row>
    <row r="261" spans="1:11" x14ac:dyDescent="0.3">
      <c r="A261" s="2407" t="s">
        <v>550</v>
      </c>
      <c r="B261" s="2406">
        <v>503.08628457999998</v>
      </c>
      <c r="C261" s="2406">
        <v>507.27178534000001</v>
      </c>
      <c r="D261" s="2406">
        <v>503.35147548999998</v>
      </c>
      <c r="E261" s="2408">
        <v>426.16405975999999</v>
      </c>
      <c r="F261" s="2408">
        <v>344.67119231999999</v>
      </c>
      <c r="G261" s="2408">
        <v>465.73043000000001</v>
      </c>
      <c r="H261" s="2408">
        <v>305.74016999999998</v>
      </c>
      <c r="I261" s="515">
        <v>512.36311000000001</v>
      </c>
      <c r="J261" s="998">
        <v>626.94358</v>
      </c>
      <c r="K261" s="998">
        <v>646.58552099533438</v>
      </c>
    </row>
    <row r="262" spans="1:11" x14ac:dyDescent="0.3">
      <c r="A262" s="2407" t="s">
        <v>549</v>
      </c>
      <c r="B262" s="2406">
        <v>-1.7799999999999999E-6</v>
      </c>
      <c r="C262" s="2406">
        <v>1.9254968899999998</v>
      </c>
      <c r="D262" s="2406">
        <v>0.31399855000000004</v>
      </c>
      <c r="E262" s="2408">
        <v>2.6603156399999999</v>
      </c>
      <c r="F262" s="2408">
        <v>-2.387E-4</v>
      </c>
      <c r="G262" s="2408">
        <v>0</v>
      </c>
      <c r="H262" s="2408">
        <v>0</v>
      </c>
      <c r="I262" s="515">
        <v>0</v>
      </c>
      <c r="J262" s="998">
        <v>0</v>
      </c>
      <c r="K262" s="998">
        <v>0</v>
      </c>
    </row>
    <row r="263" spans="1:11" x14ac:dyDescent="0.3">
      <c r="A263" s="2407" t="s">
        <v>548</v>
      </c>
      <c r="B263" s="2406">
        <v>0.29651029000000001</v>
      </c>
      <c r="C263" s="2406">
        <v>0.18323666999999999</v>
      </c>
      <c r="D263" s="2406">
        <v>-4.5124999999999298E-3</v>
      </c>
      <c r="E263" s="2408">
        <v>-5.3066000000000007E-3</v>
      </c>
      <c r="F263" s="2408">
        <v>-0.26991207</v>
      </c>
      <c r="G263" s="2408">
        <v>0</v>
      </c>
      <c r="H263" s="2408">
        <v>0</v>
      </c>
      <c r="I263" s="515">
        <v>0.37012</v>
      </c>
      <c r="J263" s="998">
        <v>0.44767000000000001</v>
      </c>
      <c r="K263" s="998">
        <v>-5.5925349922239506E-2</v>
      </c>
    </row>
    <row r="264" spans="1:11" x14ac:dyDescent="0.3">
      <c r="A264" s="2407" t="s">
        <v>547</v>
      </c>
      <c r="B264" s="2406">
        <v>-2.7000000000000001E-7</v>
      </c>
      <c r="C264" s="2406">
        <v>-2.4999999999999999E-7</v>
      </c>
      <c r="D264" s="2406">
        <v>-1.3400000000000001E-6</v>
      </c>
      <c r="E264" s="2408">
        <v>-1.7099999999999999E-6</v>
      </c>
      <c r="F264" s="2408">
        <v>-4.4400000000000007E-6</v>
      </c>
      <c r="G264" s="2408">
        <v>0</v>
      </c>
      <c r="H264" s="2408">
        <v>0</v>
      </c>
      <c r="I264" s="515">
        <v>0</v>
      </c>
      <c r="J264" s="998">
        <v>0</v>
      </c>
      <c r="K264" s="998">
        <v>-1.2441679626749611E-4</v>
      </c>
    </row>
    <row r="265" spans="1:11" x14ac:dyDescent="0.3">
      <c r="A265" s="2407" t="s">
        <v>546</v>
      </c>
      <c r="B265" s="2406">
        <v>0</v>
      </c>
      <c r="C265" s="2406">
        <v>0</v>
      </c>
      <c r="D265" s="2406">
        <v>0</v>
      </c>
      <c r="E265" s="2408">
        <v>0</v>
      </c>
      <c r="F265" s="2408">
        <v>0</v>
      </c>
      <c r="G265" s="2408">
        <v>0</v>
      </c>
      <c r="H265" s="2408">
        <v>0</v>
      </c>
      <c r="I265" s="515">
        <v>0</v>
      </c>
      <c r="J265" s="998">
        <v>0</v>
      </c>
      <c r="K265" s="998">
        <v>0</v>
      </c>
    </row>
    <row r="266" spans="1:11" x14ac:dyDescent="0.3">
      <c r="A266" s="2407" t="s">
        <v>545</v>
      </c>
      <c r="B266" s="2406">
        <v>76.347950549999993</v>
      </c>
      <c r="C266" s="2406">
        <v>83.441396909999995</v>
      </c>
      <c r="D266" s="2406">
        <v>84.46111526</v>
      </c>
      <c r="E266" s="2408">
        <v>17.44590221</v>
      </c>
      <c r="F266" s="2408">
        <v>66.166851059999999</v>
      </c>
      <c r="G266" s="2408">
        <v>191.86229999999998</v>
      </c>
      <c r="H266" s="2408">
        <v>116.90437</v>
      </c>
      <c r="I266" s="515">
        <v>217.58101000000002</v>
      </c>
      <c r="J266" s="998">
        <v>130.797</v>
      </c>
      <c r="K266" s="998">
        <v>138.46995334370141</v>
      </c>
    </row>
    <row r="267" spans="1:11" x14ac:dyDescent="0.3">
      <c r="A267" s="2407" t="s">
        <v>544</v>
      </c>
      <c r="B267" s="2406">
        <v>7.1072813500000001</v>
      </c>
      <c r="C267" s="2406">
        <v>6.6026898100000002</v>
      </c>
      <c r="D267" s="2406">
        <v>26.59612881</v>
      </c>
      <c r="E267" s="2408">
        <v>27.705982800000001</v>
      </c>
      <c r="F267" s="2408">
        <v>28.617442480000001</v>
      </c>
      <c r="G267" s="2408">
        <v>29.274889999999999</v>
      </c>
      <c r="H267" s="2408">
        <v>29.789930000000002</v>
      </c>
      <c r="I267" s="515">
        <v>0.51817999999999997</v>
      </c>
      <c r="J267" s="998">
        <v>0</v>
      </c>
      <c r="K267" s="998">
        <v>0</v>
      </c>
    </row>
    <row r="268" spans="1:11" x14ac:dyDescent="0.3">
      <c r="A268" s="2407" t="s">
        <v>543</v>
      </c>
      <c r="B268" s="2406">
        <v>0</v>
      </c>
      <c r="C268" s="2406">
        <v>0</v>
      </c>
      <c r="D268" s="2406">
        <v>0</v>
      </c>
      <c r="E268" s="2408">
        <v>0</v>
      </c>
      <c r="F268" s="2408">
        <v>0</v>
      </c>
      <c r="G268" s="2408">
        <v>0</v>
      </c>
      <c r="H268" s="2408">
        <v>0</v>
      </c>
      <c r="I268" s="515">
        <v>0</v>
      </c>
      <c r="J268" s="998">
        <v>0</v>
      </c>
      <c r="K268" s="998">
        <v>0</v>
      </c>
    </row>
    <row r="269" spans="1:11" x14ac:dyDescent="0.3">
      <c r="A269" s="2407" t="s">
        <v>542</v>
      </c>
      <c r="B269" s="2406">
        <v>6.1014093999999996</v>
      </c>
      <c r="C269" s="2406">
        <v>5.4062894500000001</v>
      </c>
      <c r="D269" s="2406">
        <v>6.84050783</v>
      </c>
      <c r="E269" s="2408">
        <v>6.1008696699999998</v>
      </c>
      <c r="F269" s="2408">
        <v>6.2977312100000002</v>
      </c>
      <c r="G269" s="2408">
        <v>6.3557499999999996</v>
      </c>
      <c r="H269" s="2408">
        <v>5.4340999999999999</v>
      </c>
      <c r="I269" s="515">
        <v>6.1353</v>
      </c>
      <c r="J269" s="998">
        <v>7.0984399999999992</v>
      </c>
      <c r="K269" s="998">
        <v>1.5201088646967342</v>
      </c>
    </row>
    <row r="270" spans="1:11" x14ac:dyDescent="0.3">
      <c r="A270" s="2407" t="s">
        <v>541</v>
      </c>
      <c r="B270" s="2406">
        <v>1.45659535</v>
      </c>
      <c r="C270" s="2406">
        <v>0.9585841799999999</v>
      </c>
      <c r="D270" s="2406">
        <v>1.55877044</v>
      </c>
      <c r="E270" s="2408">
        <v>0.49018093000000001</v>
      </c>
      <c r="F270" s="2408">
        <v>-2.7000000000000001E-7</v>
      </c>
      <c r="G270" s="2408">
        <v>0.23480000000000001</v>
      </c>
      <c r="H270" s="2408">
        <v>0</v>
      </c>
      <c r="I270" s="515">
        <v>0.30458999999999997</v>
      </c>
      <c r="J270" s="998">
        <v>0</v>
      </c>
      <c r="K270" s="998">
        <v>3.2450233281492999</v>
      </c>
    </row>
    <row r="271" spans="1:11" x14ac:dyDescent="0.3">
      <c r="A271" s="2407" t="s">
        <v>540</v>
      </c>
      <c r="B271" s="2406">
        <v>0.60744113</v>
      </c>
      <c r="C271" s="2406">
        <v>-3.3509999999999996E-5</v>
      </c>
      <c r="D271" s="2406">
        <v>-1.7450000000000001E-5</v>
      </c>
      <c r="E271" s="2408">
        <v>-8.1499999999999999E-6</v>
      </c>
      <c r="F271" s="2408">
        <v>-1.35E-6</v>
      </c>
      <c r="G271" s="2408">
        <v>0</v>
      </c>
      <c r="H271" s="2408">
        <v>0</v>
      </c>
      <c r="I271" s="515">
        <v>0</v>
      </c>
      <c r="J271" s="998">
        <v>0</v>
      </c>
      <c r="K271" s="998">
        <v>0</v>
      </c>
    </row>
    <row r="272" spans="1:11" x14ac:dyDescent="0.3">
      <c r="A272" s="2407" t="s">
        <v>539</v>
      </c>
      <c r="B272" s="2406">
        <v>0</v>
      </c>
      <c r="C272" s="2406">
        <v>0</v>
      </c>
      <c r="D272" s="2406">
        <v>0</v>
      </c>
      <c r="E272" s="2408">
        <v>0</v>
      </c>
      <c r="F272" s="2408">
        <v>0</v>
      </c>
      <c r="G272" s="2408">
        <v>0</v>
      </c>
      <c r="H272" s="2408">
        <v>0</v>
      </c>
      <c r="I272" s="515">
        <v>0</v>
      </c>
      <c r="J272" s="998">
        <v>0</v>
      </c>
      <c r="K272" s="998">
        <v>0</v>
      </c>
    </row>
    <row r="273" spans="1:11" x14ac:dyDescent="0.3">
      <c r="A273" s="1335" t="s">
        <v>538</v>
      </c>
      <c r="B273" s="515">
        <v>0</v>
      </c>
      <c r="C273" s="515">
        <v>0</v>
      </c>
      <c r="D273" s="515">
        <v>-6.4947789999999991E-2</v>
      </c>
      <c r="E273" s="998">
        <v>137.07639811999999</v>
      </c>
      <c r="F273" s="998">
        <v>129.01606106</v>
      </c>
      <c r="G273" s="998">
        <v>132.58151000000001</v>
      </c>
      <c r="H273" s="998">
        <v>135.71393</v>
      </c>
      <c r="I273" s="515">
        <v>139.60661999999999</v>
      </c>
      <c r="J273" s="998">
        <v>149.09748999999999</v>
      </c>
      <c r="K273" s="998">
        <v>0</v>
      </c>
    </row>
    <row r="274" spans="1:11" x14ac:dyDescent="0.3">
      <c r="A274" s="1335" t="s">
        <v>537</v>
      </c>
      <c r="B274" s="998">
        <v>17.60017646</v>
      </c>
      <c r="C274" s="998">
        <v>17.717281370000002</v>
      </c>
      <c r="D274" s="998">
        <v>16.423407449999999</v>
      </c>
      <c r="E274" s="998">
        <v>153.61177668000002</v>
      </c>
      <c r="F274" s="998">
        <v>144.31222923999999</v>
      </c>
      <c r="G274" s="998">
        <v>143.77732</v>
      </c>
      <c r="H274" s="998">
        <v>339.90742999999998</v>
      </c>
      <c r="I274" s="998">
        <v>563.74039000000005</v>
      </c>
      <c r="J274" s="998">
        <v>622.82628</v>
      </c>
      <c r="K274" s="998">
        <v>647.61384758942461</v>
      </c>
    </row>
    <row r="275" spans="1:11" x14ac:dyDescent="0.3">
      <c r="A275" s="1335" t="s">
        <v>1054</v>
      </c>
      <c r="B275" s="515">
        <v>17.60017646</v>
      </c>
      <c r="C275" s="515">
        <v>17.717281370000002</v>
      </c>
      <c r="D275" s="515">
        <v>16.423407449999999</v>
      </c>
      <c r="E275" s="998">
        <v>153.61177668000002</v>
      </c>
      <c r="F275" s="998">
        <v>144.31222923999999</v>
      </c>
      <c r="G275" s="998">
        <v>143.77732</v>
      </c>
      <c r="H275" s="998">
        <v>339.90742999999998</v>
      </c>
      <c r="I275" s="998">
        <v>0</v>
      </c>
      <c r="J275" s="998">
        <v>0</v>
      </c>
      <c r="K275" s="998">
        <v>0</v>
      </c>
    </row>
    <row r="276" spans="1:11" x14ac:dyDescent="0.3">
      <c r="A276" s="1335" t="s">
        <v>1053</v>
      </c>
      <c r="B276" s="515">
        <v>0</v>
      </c>
      <c r="C276" s="515">
        <v>0</v>
      </c>
      <c r="D276" s="515">
        <v>0</v>
      </c>
      <c r="E276" s="998">
        <v>0</v>
      </c>
      <c r="F276" s="998">
        <v>0</v>
      </c>
      <c r="G276" s="998">
        <v>0</v>
      </c>
      <c r="H276" s="998">
        <v>0</v>
      </c>
      <c r="I276" s="998">
        <v>0</v>
      </c>
      <c r="J276" s="998">
        <v>0</v>
      </c>
      <c r="K276" s="998">
        <v>0</v>
      </c>
    </row>
    <row r="277" spans="1:11" x14ac:dyDescent="0.3">
      <c r="A277" s="1335" t="s">
        <v>536</v>
      </c>
      <c r="B277" s="515">
        <v>0</v>
      </c>
      <c r="C277" s="515">
        <v>-1.3844199999999999E-3</v>
      </c>
      <c r="D277" s="515">
        <v>0.42482240999999998</v>
      </c>
      <c r="E277" s="998">
        <v>-4.01374E-3</v>
      </c>
      <c r="F277" s="998">
        <v>1.3629137900000001</v>
      </c>
      <c r="G277" s="998">
        <v>0</v>
      </c>
      <c r="H277" s="998">
        <v>1.0017199999999999</v>
      </c>
      <c r="I277" s="998">
        <v>0</v>
      </c>
      <c r="J277" s="998">
        <v>0</v>
      </c>
      <c r="K277" s="998">
        <v>0</v>
      </c>
    </row>
    <row r="278" spans="1:11" x14ac:dyDescent="0.3">
      <c r="A278" s="1335" t="s">
        <v>535</v>
      </c>
      <c r="B278" s="515">
        <v>-2.7299999999999997E-6</v>
      </c>
      <c r="C278" s="515">
        <v>-2.5400000000000002E-6</v>
      </c>
      <c r="D278" s="515">
        <v>-6.9999999999999992E-8</v>
      </c>
      <c r="E278" s="998">
        <v>-2.4999999999999999E-7</v>
      </c>
      <c r="F278" s="998">
        <v>-8.8999999999999995E-7</v>
      </c>
      <c r="G278" s="998">
        <v>0</v>
      </c>
      <c r="H278" s="998">
        <v>0</v>
      </c>
      <c r="I278" s="998">
        <v>0</v>
      </c>
      <c r="J278" s="998">
        <v>0</v>
      </c>
      <c r="K278" s="998">
        <v>0</v>
      </c>
    </row>
    <row r="279" spans="1:11" x14ac:dyDescent="0.3">
      <c r="A279" s="2407" t="s">
        <v>534</v>
      </c>
      <c r="B279" s="2406">
        <v>-7.9500000000000001E-6</v>
      </c>
      <c r="C279" s="2406">
        <v>-7.5500000000000006E-6</v>
      </c>
      <c r="D279" s="2406">
        <v>-7.7500000000000003E-6</v>
      </c>
      <c r="E279" s="2408">
        <v>-7.3699999999999997E-6</v>
      </c>
      <c r="F279" s="2408">
        <v>-8.0700000000000007E-6</v>
      </c>
      <c r="G279" s="2408">
        <v>-3.0000000000000001E-3</v>
      </c>
      <c r="H279" s="998">
        <v>1.90835</v>
      </c>
      <c r="I279" s="998">
        <v>3.9305100000000004</v>
      </c>
      <c r="J279" s="998">
        <v>6.3003999999999998</v>
      </c>
      <c r="K279" s="998">
        <v>8.4762830482115099</v>
      </c>
    </row>
    <row r="280" spans="1:11" x14ac:dyDescent="0.3">
      <c r="A280" s="2407" t="s">
        <v>533</v>
      </c>
      <c r="B280" s="2406">
        <v>176.61545970999998</v>
      </c>
      <c r="C280" s="2406">
        <v>176.25410588</v>
      </c>
      <c r="D280" s="2406">
        <v>254.03402689000001</v>
      </c>
      <c r="E280" s="2408">
        <v>256.74423568000003</v>
      </c>
      <c r="F280" s="2408">
        <v>198.23324048000001</v>
      </c>
      <c r="G280" s="2408">
        <v>136.13797</v>
      </c>
      <c r="H280" s="998">
        <v>345.96645000000001</v>
      </c>
      <c r="I280" s="998">
        <v>119.53620000000004</v>
      </c>
      <c r="J280" s="998">
        <v>361.65703999999999</v>
      </c>
      <c r="K280" s="998">
        <v>383.94024883359259</v>
      </c>
    </row>
    <row r="281" spans="1:11" ht="15" thickBot="1" x14ac:dyDescent="0.35">
      <c r="A281" s="2405" t="s">
        <v>532</v>
      </c>
      <c r="B281" s="997">
        <v>0</v>
      </c>
      <c r="C281" s="997">
        <v>0</v>
      </c>
      <c r="D281" s="997">
        <v>0</v>
      </c>
      <c r="E281" s="997">
        <v>0</v>
      </c>
      <c r="F281" s="997">
        <v>0</v>
      </c>
      <c r="G281" s="997">
        <v>0</v>
      </c>
      <c r="H281" s="997">
        <v>0</v>
      </c>
      <c r="I281" s="997">
        <v>0</v>
      </c>
      <c r="J281" s="997">
        <v>0</v>
      </c>
      <c r="K281" s="997">
        <v>0</v>
      </c>
    </row>
    <row r="282" spans="1:11" ht="15" thickBot="1" x14ac:dyDescent="0.35">
      <c r="A282" s="526" t="s">
        <v>531</v>
      </c>
      <c r="B282" s="1636">
        <v>849.32444620999991</v>
      </c>
      <c r="C282" s="1636">
        <v>875.9992732300002</v>
      </c>
      <c r="D282" s="1636">
        <v>985.53621965999992</v>
      </c>
      <c r="E282" s="524">
        <v>1135.1891206799999</v>
      </c>
      <c r="F282" s="524">
        <v>1038.0284034699998</v>
      </c>
      <c r="G282" s="524">
        <v>1308.8626300000001</v>
      </c>
      <c r="H282" s="1331">
        <v>1507.4192299999997</v>
      </c>
      <c r="I282" s="1331">
        <v>1823.30808</v>
      </c>
      <c r="J282" s="524">
        <v>2181.24368</v>
      </c>
      <c r="K282" s="524">
        <v>2118.8432877138416</v>
      </c>
    </row>
    <row r="283" spans="1:11" x14ac:dyDescent="0.3">
      <c r="A283" s="2407" t="s">
        <v>896</v>
      </c>
      <c r="B283" s="2406">
        <v>0</v>
      </c>
      <c r="C283" s="2406">
        <v>0</v>
      </c>
      <c r="D283" s="2406">
        <v>0</v>
      </c>
      <c r="E283" s="2414">
        <v>0</v>
      </c>
      <c r="F283" s="2414">
        <v>0</v>
      </c>
      <c r="G283" s="2414">
        <v>0</v>
      </c>
      <c r="H283" s="1000">
        <v>0</v>
      </c>
      <c r="I283" s="1000"/>
      <c r="J283" s="2414"/>
      <c r="K283" s="2414"/>
    </row>
    <row r="284" spans="1:11" x14ac:dyDescent="0.3">
      <c r="A284" s="2407" t="s">
        <v>895</v>
      </c>
      <c r="B284" s="2406">
        <v>0</v>
      </c>
      <c r="C284" s="2406">
        <v>0</v>
      </c>
      <c r="D284" s="2406">
        <v>0</v>
      </c>
      <c r="E284" s="2414">
        <v>0</v>
      </c>
      <c r="F284" s="2414">
        <v>0</v>
      </c>
      <c r="G284" s="2414">
        <v>0</v>
      </c>
      <c r="H284" s="1000">
        <v>0</v>
      </c>
      <c r="I284" s="1000"/>
      <c r="J284" s="2414"/>
      <c r="K284" s="2414"/>
    </row>
    <row r="285" spans="1:11" ht="15" thickBot="1" x14ac:dyDescent="0.35">
      <c r="A285" s="2405" t="s">
        <v>894</v>
      </c>
      <c r="B285" s="2404">
        <v>0</v>
      </c>
      <c r="C285" s="2404">
        <v>0</v>
      </c>
      <c r="D285" s="2404">
        <v>0</v>
      </c>
      <c r="E285" s="2413">
        <v>0</v>
      </c>
      <c r="F285" s="2413">
        <v>0</v>
      </c>
      <c r="G285" s="2413">
        <v>0</v>
      </c>
      <c r="H285" s="1332">
        <v>0</v>
      </c>
      <c r="I285" s="1332"/>
      <c r="J285" s="2413"/>
      <c r="K285" s="2413"/>
    </row>
    <row r="286" spans="1:11" ht="15" thickBot="1" x14ac:dyDescent="0.35">
      <c r="A286" s="1334" t="s">
        <v>530</v>
      </c>
      <c r="B286" s="1637">
        <v>0</v>
      </c>
      <c r="C286" s="1637">
        <v>0</v>
      </c>
      <c r="D286" s="1637">
        <v>0</v>
      </c>
      <c r="E286" s="524">
        <v>0</v>
      </c>
      <c r="F286" s="524">
        <v>0</v>
      </c>
      <c r="G286" s="524">
        <v>0</v>
      </c>
      <c r="H286" s="1331">
        <v>0</v>
      </c>
      <c r="I286" s="1331">
        <v>0</v>
      </c>
      <c r="J286" s="524">
        <v>0</v>
      </c>
      <c r="K286" s="524">
        <v>0</v>
      </c>
    </row>
    <row r="287" spans="1:11" ht="15" thickBot="1" x14ac:dyDescent="0.35">
      <c r="A287" s="526" t="s">
        <v>523</v>
      </c>
      <c r="B287" s="1636">
        <v>0</v>
      </c>
      <c r="C287" s="1636">
        <v>0</v>
      </c>
      <c r="D287" s="1636">
        <v>0</v>
      </c>
      <c r="E287" s="524">
        <v>0</v>
      </c>
      <c r="F287" s="524">
        <v>0</v>
      </c>
      <c r="G287" s="524">
        <v>0</v>
      </c>
      <c r="H287" s="1331">
        <v>0</v>
      </c>
      <c r="I287" s="1331">
        <v>0</v>
      </c>
      <c r="J287" s="524">
        <v>0</v>
      </c>
      <c r="K287" s="524">
        <v>0</v>
      </c>
    </row>
    <row r="288" spans="1:11" ht="15" thickBot="1" x14ac:dyDescent="0.35">
      <c r="A288" s="526" t="s">
        <v>1052</v>
      </c>
      <c r="B288" s="1636">
        <v>0</v>
      </c>
      <c r="C288" s="1636">
        <v>0</v>
      </c>
      <c r="D288" s="1636">
        <v>0</v>
      </c>
      <c r="E288" s="524">
        <v>0</v>
      </c>
      <c r="F288" s="524">
        <v>0</v>
      </c>
      <c r="G288" s="524">
        <v>0</v>
      </c>
      <c r="H288" s="1331">
        <v>0</v>
      </c>
      <c r="I288" s="1331">
        <v>0</v>
      </c>
      <c r="J288" s="524">
        <v>0</v>
      </c>
      <c r="K288" s="524">
        <v>0</v>
      </c>
    </row>
    <row r="289" spans="1:11" ht="15" thickBot="1" x14ac:dyDescent="0.35">
      <c r="A289" s="1334" t="s">
        <v>529</v>
      </c>
      <c r="B289" s="1642">
        <v>849.32444620999991</v>
      </c>
      <c r="C289" s="1642">
        <v>875.9992732300002</v>
      </c>
      <c r="D289" s="1642">
        <v>985.53621965999992</v>
      </c>
      <c r="E289" s="524">
        <v>1135.1891206799999</v>
      </c>
      <c r="F289" s="524">
        <v>1038.0284034699998</v>
      </c>
      <c r="G289" s="524">
        <v>1308.8626300000001</v>
      </c>
      <c r="H289" s="1331">
        <v>1507.4192299999997</v>
      </c>
      <c r="I289" s="1331">
        <v>1823.30808</v>
      </c>
      <c r="J289" s="524">
        <v>2181.24368</v>
      </c>
      <c r="K289" s="524">
        <v>2118.8432877138416</v>
      </c>
    </row>
    <row r="290" spans="1:11" ht="15" thickBot="1" x14ac:dyDescent="0.35">
      <c r="A290" s="526" t="s">
        <v>528</v>
      </c>
      <c r="B290" s="1636">
        <v>849.32444620999991</v>
      </c>
      <c r="C290" s="1636">
        <v>875.9992732300002</v>
      </c>
      <c r="D290" s="1636">
        <v>985.53621965999992</v>
      </c>
      <c r="E290" s="524">
        <v>1135.1891206799999</v>
      </c>
      <c r="F290" s="524">
        <v>1038.0284034699998</v>
      </c>
      <c r="G290" s="524">
        <v>1308.8626300000001</v>
      </c>
      <c r="H290" s="1331">
        <v>1507.4192299999997</v>
      </c>
      <c r="I290" s="1331">
        <v>1823.30808</v>
      </c>
      <c r="J290" s="524">
        <v>2181.24368</v>
      </c>
      <c r="K290" s="524">
        <v>2118.8432877138416</v>
      </c>
    </row>
    <row r="291" spans="1:11" x14ac:dyDescent="0.3">
      <c r="A291" s="2256"/>
      <c r="B291" s="2256"/>
      <c r="C291" s="2256"/>
      <c r="D291" s="2256"/>
      <c r="E291" s="2256"/>
      <c r="F291" s="2256"/>
      <c r="G291" s="2256"/>
      <c r="H291" s="2256"/>
      <c r="I291" s="2256"/>
      <c r="K291" s="2256"/>
    </row>
    <row r="292" spans="1:11" x14ac:dyDescent="0.3">
      <c r="A292" s="1357" t="s">
        <v>1319</v>
      </c>
      <c r="B292" s="2256"/>
      <c r="C292" s="2256"/>
      <c r="D292" s="2256"/>
      <c r="E292" s="2256"/>
      <c r="F292" s="2256"/>
      <c r="G292" s="2256"/>
      <c r="H292" s="2256"/>
      <c r="I292" s="2256"/>
      <c r="K292" s="2256"/>
    </row>
    <row r="293" spans="1:11" ht="15" thickBot="1" x14ac:dyDescent="0.35">
      <c r="A293" s="516" t="s">
        <v>176</v>
      </c>
      <c r="B293" s="1337" t="s">
        <v>1237</v>
      </c>
      <c r="C293" s="1337" t="s">
        <v>1125</v>
      </c>
      <c r="D293" s="1337" t="s">
        <v>1039</v>
      </c>
      <c r="E293" s="1337" t="s">
        <v>986</v>
      </c>
      <c r="F293" s="1337" t="s">
        <v>906</v>
      </c>
      <c r="G293" s="1337" t="s">
        <v>1059</v>
      </c>
      <c r="H293" s="1337" t="s">
        <v>1058</v>
      </c>
      <c r="I293" s="1336" t="s">
        <v>1057</v>
      </c>
      <c r="J293" s="1337" t="s">
        <v>1056</v>
      </c>
      <c r="K293" s="1336" t="s">
        <v>1055</v>
      </c>
    </row>
    <row r="294" spans="1:11" x14ac:dyDescent="0.3">
      <c r="A294" s="2407" t="s">
        <v>553</v>
      </c>
      <c r="B294" s="2406">
        <v>357.47679607999999</v>
      </c>
      <c r="C294" s="2406">
        <v>358.94263776999998</v>
      </c>
      <c r="D294" s="2406">
        <v>368.30980191999998</v>
      </c>
      <c r="E294" s="2408">
        <v>382.07730956</v>
      </c>
      <c r="F294" s="2408">
        <v>456.22778220000004</v>
      </c>
      <c r="G294" s="2408">
        <v>496.27064000000001</v>
      </c>
      <c r="H294" s="2408">
        <v>656.06583000000001</v>
      </c>
      <c r="I294" s="515">
        <v>753.68186000000003</v>
      </c>
      <c r="J294" s="998">
        <v>841.16635999999994</v>
      </c>
      <c r="K294" s="998">
        <v>964.14776000000006</v>
      </c>
    </row>
    <row r="295" spans="1:11" x14ac:dyDescent="0.3">
      <c r="A295" s="2407" t="s">
        <v>552</v>
      </c>
      <c r="B295" s="2406">
        <v>0</v>
      </c>
      <c r="C295" s="2406">
        <v>0</v>
      </c>
      <c r="D295" s="2406">
        <v>0</v>
      </c>
      <c r="E295" s="2408">
        <v>0</v>
      </c>
      <c r="F295" s="2408">
        <v>0</v>
      </c>
      <c r="G295" s="2408">
        <v>0</v>
      </c>
      <c r="H295" s="2408">
        <v>0</v>
      </c>
      <c r="I295" s="515">
        <v>4.6381000000000006</v>
      </c>
      <c r="J295" s="998">
        <v>0</v>
      </c>
      <c r="K295" s="998">
        <v>0</v>
      </c>
    </row>
    <row r="296" spans="1:11" x14ac:dyDescent="0.3">
      <c r="A296" s="2407" t="s">
        <v>551</v>
      </c>
      <c r="B296" s="2406">
        <v>89.687270260000005</v>
      </c>
      <c r="C296" s="2406">
        <v>70.171564219999993</v>
      </c>
      <c r="D296" s="2406">
        <v>66.447264179999991</v>
      </c>
      <c r="E296" s="2408">
        <v>75.946592659999993</v>
      </c>
      <c r="F296" s="2408">
        <v>151.23920583</v>
      </c>
      <c r="G296" s="2408">
        <v>164.75613999999999</v>
      </c>
      <c r="H296" s="2408">
        <v>137.26642999999999</v>
      </c>
      <c r="I296" s="515">
        <v>161.28220000000002</v>
      </c>
      <c r="J296" s="998">
        <v>147.34442000000001</v>
      </c>
      <c r="K296" s="998">
        <v>116.15839</v>
      </c>
    </row>
    <row r="297" spans="1:11" x14ac:dyDescent="0.3">
      <c r="A297" s="2407" t="s">
        <v>550</v>
      </c>
      <c r="B297" s="2406">
        <v>30.88606089</v>
      </c>
      <c r="C297" s="2406">
        <v>30.118028499999998</v>
      </c>
      <c r="D297" s="2406">
        <v>82.855745299999995</v>
      </c>
      <c r="E297" s="2408">
        <v>89.803561989999992</v>
      </c>
      <c r="F297" s="2408">
        <v>85.463698370000003</v>
      </c>
      <c r="G297" s="2408">
        <v>135.88717</v>
      </c>
      <c r="H297" s="2408">
        <v>67.467129999999997</v>
      </c>
      <c r="I297" s="515">
        <v>74.368110000000001</v>
      </c>
      <c r="J297" s="998">
        <v>64.168199999999999</v>
      </c>
      <c r="K297" s="998">
        <v>106.89016000000001</v>
      </c>
    </row>
    <row r="298" spans="1:11" x14ac:dyDescent="0.3">
      <c r="A298" s="2407" t="s">
        <v>549</v>
      </c>
      <c r="B298" s="2406">
        <v>71.785266010000001</v>
      </c>
      <c r="C298" s="2406">
        <v>62.554917940000003</v>
      </c>
      <c r="D298" s="2406">
        <v>99.883426709999995</v>
      </c>
      <c r="E298" s="2408">
        <v>78.033745420000002</v>
      </c>
      <c r="F298" s="2408">
        <v>64.642960169999995</v>
      </c>
      <c r="G298" s="2408">
        <v>81.686309999999992</v>
      </c>
      <c r="H298" s="2408">
        <v>92.54428999999999</v>
      </c>
      <c r="I298" s="515">
        <v>120.36794999999999</v>
      </c>
      <c r="J298" s="998">
        <v>143.27888999999999</v>
      </c>
      <c r="K298" s="998">
        <v>147.66992999999999</v>
      </c>
    </row>
    <row r="299" spans="1:11" x14ac:dyDescent="0.3">
      <c r="A299" s="2407" t="s">
        <v>548</v>
      </c>
      <c r="B299" s="2406">
        <v>282.89849278000003</v>
      </c>
      <c r="C299" s="2406">
        <v>276.62434465000001</v>
      </c>
      <c r="D299" s="2406">
        <v>264.19270348000003</v>
      </c>
      <c r="E299" s="2408">
        <v>295.70261282000001</v>
      </c>
      <c r="F299" s="2408">
        <v>262.57932552</v>
      </c>
      <c r="G299" s="2408">
        <v>289.83161000000001</v>
      </c>
      <c r="H299" s="2408">
        <v>365.29660999999999</v>
      </c>
      <c r="I299" s="515">
        <v>433.39812999999998</v>
      </c>
      <c r="J299" s="998">
        <v>119.6833</v>
      </c>
      <c r="K299" s="998">
        <v>200.52857999999998</v>
      </c>
    </row>
    <row r="300" spans="1:11" x14ac:dyDescent="0.3">
      <c r="A300" s="2407" t="s">
        <v>547</v>
      </c>
      <c r="B300" s="2406">
        <v>64.692548450000004</v>
      </c>
      <c r="C300" s="2406">
        <v>71.15161354</v>
      </c>
      <c r="D300" s="2406">
        <v>71.334847240000002</v>
      </c>
      <c r="E300" s="2408">
        <v>71.042295429999996</v>
      </c>
      <c r="F300" s="2408">
        <v>71.957000609999994</v>
      </c>
      <c r="G300" s="2408">
        <v>80.233360000000005</v>
      </c>
      <c r="H300" s="2408">
        <v>98.157030000000006</v>
      </c>
      <c r="I300" s="515">
        <v>95.86327</v>
      </c>
      <c r="J300" s="998">
        <v>10.934370000000001</v>
      </c>
      <c r="K300" s="998">
        <v>21.590600000000002</v>
      </c>
    </row>
    <row r="301" spans="1:11" x14ac:dyDescent="0.3">
      <c r="A301" s="2407" t="s">
        <v>546</v>
      </c>
      <c r="B301" s="2406">
        <v>2572.2120587299996</v>
      </c>
      <c r="C301" s="2406">
        <v>2580.8357083999999</v>
      </c>
      <c r="D301" s="2406">
        <v>2637.8249934299997</v>
      </c>
      <c r="E301" s="2408">
        <v>2822.1029007200004</v>
      </c>
      <c r="F301" s="2408">
        <v>2803.1524514999996</v>
      </c>
      <c r="G301" s="2408">
        <v>2976.4836500000001</v>
      </c>
      <c r="H301" s="2408">
        <v>3107.5245800000002</v>
      </c>
      <c r="I301" s="515">
        <v>3454.2735199999997</v>
      </c>
      <c r="J301" s="998">
        <v>3951.3267999999998</v>
      </c>
      <c r="K301" s="998">
        <v>4142.0631700000004</v>
      </c>
    </row>
    <row r="302" spans="1:11" x14ac:dyDescent="0.3">
      <c r="A302" s="2407" t="s">
        <v>545</v>
      </c>
      <c r="B302" s="2406">
        <v>108.99095391</v>
      </c>
      <c r="C302" s="2406">
        <v>111.30587263</v>
      </c>
      <c r="D302" s="2406">
        <v>116.61807578</v>
      </c>
      <c r="E302" s="2408">
        <v>121.09235845000001</v>
      </c>
      <c r="F302" s="2408">
        <v>157.57591194999998</v>
      </c>
      <c r="G302" s="2408">
        <v>166.02190000000002</v>
      </c>
      <c r="H302" s="2408">
        <v>210.9135</v>
      </c>
      <c r="I302" s="515">
        <v>268.31161000000003</v>
      </c>
      <c r="J302" s="998">
        <v>80.943389999999994</v>
      </c>
      <c r="K302" s="998">
        <v>86.336729999999989</v>
      </c>
    </row>
    <row r="303" spans="1:11" x14ac:dyDescent="0.3">
      <c r="A303" s="2407" t="s">
        <v>544</v>
      </c>
      <c r="B303" s="2406">
        <v>50.553519129999998</v>
      </c>
      <c r="C303" s="2406">
        <v>42.004335189999999</v>
      </c>
      <c r="D303" s="2406">
        <v>60.889062819999999</v>
      </c>
      <c r="E303" s="2408">
        <v>66.294582070000004</v>
      </c>
      <c r="F303" s="2408">
        <v>66.572261889999993</v>
      </c>
      <c r="G303" s="2408">
        <v>47.95505</v>
      </c>
      <c r="H303" s="2408">
        <v>59.119349999999997</v>
      </c>
      <c r="I303" s="515">
        <v>74.275000000000006</v>
      </c>
      <c r="J303" s="998">
        <v>60.772870000000012</v>
      </c>
      <c r="K303" s="998">
        <v>59.961590000000001</v>
      </c>
    </row>
    <row r="304" spans="1:11" x14ac:dyDescent="0.3">
      <c r="A304" s="2407" t="s">
        <v>543</v>
      </c>
      <c r="B304" s="2406">
        <v>1.47154E-2</v>
      </c>
      <c r="C304" s="2406">
        <v>0.51572487</v>
      </c>
      <c r="D304" s="2406">
        <v>0</v>
      </c>
      <c r="E304" s="2408">
        <v>1.746576E-2</v>
      </c>
      <c r="F304" s="2408">
        <v>0</v>
      </c>
      <c r="G304" s="2408">
        <v>0.10723000000000001</v>
      </c>
      <c r="H304" s="2408">
        <v>0</v>
      </c>
      <c r="I304" s="515">
        <v>27.41677</v>
      </c>
      <c r="J304" s="998">
        <v>12.300540000000002</v>
      </c>
      <c r="K304" s="998">
        <v>22.431939999999997</v>
      </c>
    </row>
    <row r="305" spans="1:11" x14ac:dyDescent="0.3">
      <c r="A305" s="2407" t="s">
        <v>542</v>
      </c>
      <c r="B305" s="2406">
        <v>76.786432719999993</v>
      </c>
      <c r="C305" s="2406">
        <v>69.029014099999998</v>
      </c>
      <c r="D305" s="2406">
        <v>86.850388670000001</v>
      </c>
      <c r="E305" s="2408">
        <v>131.96031923999999</v>
      </c>
      <c r="F305" s="2408">
        <v>215.29792201000001</v>
      </c>
      <c r="G305" s="2408">
        <v>213.37279000000001</v>
      </c>
      <c r="H305" s="2408">
        <v>244.10543000000001</v>
      </c>
      <c r="I305" s="515">
        <v>285.05941999999999</v>
      </c>
      <c r="J305" s="998">
        <v>205.84071</v>
      </c>
      <c r="K305" s="998">
        <v>188.68512000000001</v>
      </c>
    </row>
    <row r="306" spans="1:11" x14ac:dyDescent="0.3">
      <c r="A306" s="2407" t="s">
        <v>541</v>
      </c>
      <c r="B306" s="2406">
        <v>52.966643469999994</v>
      </c>
      <c r="C306" s="2406">
        <v>52.046670750000004</v>
      </c>
      <c r="D306" s="2406">
        <v>40.426324319999999</v>
      </c>
      <c r="E306" s="2408">
        <v>40.009917420000008</v>
      </c>
      <c r="F306" s="2408">
        <v>42.876408970000007</v>
      </c>
      <c r="G306" s="2408">
        <v>37.593020000000003</v>
      </c>
      <c r="H306" s="2408">
        <v>29.72589</v>
      </c>
      <c r="I306" s="515">
        <v>37.776449999999997</v>
      </c>
      <c r="J306" s="998">
        <v>72.653360000000006</v>
      </c>
      <c r="K306" s="998">
        <v>70.005610000000004</v>
      </c>
    </row>
    <row r="307" spans="1:11" x14ac:dyDescent="0.3">
      <c r="A307" s="2407" t="s">
        <v>540</v>
      </c>
      <c r="B307" s="2406">
        <v>9.2347368299999992</v>
      </c>
      <c r="C307" s="2406">
        <v>12.28737325</v>
      </c>
      <c r="D307" s="2406">
        <v>12.363477060000001</v>
      </c>
      <c r="E307" s="2408">
        <v>11.80170438</v>
      </c>
      <c r="F307" s="2408">
        <v>22.517886959999998</v>
      </c>
      <c r="G307" s="2408">
        <v>33.395250000000004</v>
      </c>
      <c r="H307" s="2408">
        <v>19.590870000000002</v>
      </c>
      <c r="I307" s="515">
        <v>35.837209999999999</v>
      </c>
      <c r="J307" s="998">
        <v>38.889580000000002</v>
      </c>
      <c r="K307" s="998">
        <v>43.003820000000005</v>
      </c>
    </row>
    <row r="308" spans="1:11" x14ac:dyDescent="0.3">
      <c r="A308" s="2407" t="s">
        <v>539</v>
      </c>
      <c r="B308" s="2406">
        <v>0</v>
      </c>
      <c r="C308" s="2406">
        <v>0</v>
      </c>
      <c r="D308" s="2406">
        <v>0</v>
      </c>
      <c r="E308" s="2408">
        <v>0</v>
      </c>
      <c r="F308" s="2408">
        <v>0</v>
      </c>
      <c r="G308" s="2408">
        <v>0</v>
      </c>
      <c r="H308" s="2408">
        <v>0</v>
      </c>
      <c r="I308" s="515">
        <v>0</v>
      </c>
      <c r="J308" s="998">
        <v>0</v>
      </c>
      <c r="K308" s="998">
        <v>18.243960000000001</v>
      </c>
    </row>
    <row r="309" spans="1:11" x14ac:dyDescent="0.3">
      <c r="A309" s="1335" t="s">
        <v>538</v>
      </c>
      <c r="B309" s="998">
        <v>68.95802937000002</v>
      </c>
      <c r="C309" s="998">
        <v>133.59496064999999</v>
      </c>
      <c r="D309" s="998">
        <v>176.92201571999999</v>
      </c>
      <c r="E309" s="998">
        <v>288.86889449999995</v>
      </c>
      <c r="F309" s="998">
        <v>41.5062888</v>
      </c>
      <c r="G309" s="998">
        <v>96.603199999999987</v>
      </c>
      <c r="H309" s="998">
        <v>249.89659999999998</v>
      </c>
      <c r="I309" s="515">
        <v>180.57783000000001</v>
      </c>
      <c r="J309" s="998">
        <v>66.573440000000005</v>
      </c>
      <c r="K309" s="998">
        <v>97.578990000000005</v>
      </c>
    </row>
    <row r="310" spans="1:11" x14ac:dyDescent="0.3">
      <c r="A310" s="1335" t="s">
        <v>537</v>
      </c>
      <c r="B310" s="998">
        <v>721.1421014</v>
      </c>
      <c r="C310" s="998">
        <v>852.03675587999999</v>
      </c>
      <c r="D310" s="998">
        <v>916.21276050000006</v>
      </c>
      <c r="E310" s="998">
        <v>923.69076961999997</v>
      </c>
      <c r="F310" s="998">
        <v>989.43853639999998</v>
      </c>
      <c r="G310" s="998">
        <v>1081.6641300000003</v>
      </c>
      <c r="H310" s="998">
        <v>1002.0502799999999</v>
      </c>
      <c r="I310" s="998">
        <v>961.31511</v>
      </c>
      <c r="J310" s="998">
        <v>143.89240999999998</v>
      </c>
      <c r="K310" s="998">
        <v>145.97727</v>
      </c>
    </row>
    <row r="311" spans="1:11" x14ac:dyDescent="0.3">
      <c r="A311" s="1335" t="s">
        <v>1054</v>
      </c>
      <c r="B311" s="515">
        <v>721.1421014</v>
      </c>
      <c r="C311" s="515">
        <v>852.03675587999999</v>
      </c>
      <c r="D311" s="515">
        <v>916.21276050000006</v>
      </c>
      <c r="E311" s="998">
        <v>923.69076961999997</v>
      </c>
      <c r="F311" s="998">
        <v>989.43853639999998</v>
      </c>
      <c r="G311" s="998">
        <v>1081.6641300000003</v>
      </c>
      <c r="H311" s="998">
        <v>1002.0502799999999</v>
      </c>
      <c r="I311" s="998">
        <v>0</v>
      </c>
      <c r="J311" s="998">
        <v>0</v>
      </c>
      <c r="K311" s="998">
        <v>0</v>
      </c>
    </row>
    <row r="312" spans="1:11" x14ac:dyDescent="0.3">
      <c r="A312" s="1335" t="s">
        <v>1053</v>
      </c>
      <c r="B312" s="515">
        <v>0</v>
      </c>
      <c r="C312" s="515">
        <v>0</v>
      </c>
      <c r="D312" s="515">
        <v>0</v>
      </c>
      <c r="E312" s="998">
        <v>0</v>
      </c>
      <c r="F312" s="998">
        <v>0</v>
      </c>
      <c r="G312" s="998">
        <v>0</v>
      </c>
      <c r="H312" s="998">
        <v>0</v>
      </c>
      <c r="I312" s="998">
        <v>0</v>
      </c>
      <c r="J312" s="998">
        <v>0</v>
      </c>
      <c r="K312" s="998">
        <v>0</v>
      </c>
    </row>
    <row r="313" spans="1:11" x14ac:dyDescent="0.3">
      <c r="A313" s="1335" t="s">
        <v>536</v>
      </c>
      <c r="B313" s="515">
        <v>130.56289836000002</v>
      </c>
      <c r="C313" s="515">
        <v>133.35349531999998</v>
      </c>
      <c r="D313" s="515">
        <v>133.06387873</v>
      </c>
      <c r="E313" s="998">
        <v>15.263357099999999</v>
      </c>
      <c r="F313" s="998">
        <v>30.01737735</v>
      </c>
      <c r="G313" s="998">
        <v>37.622610000000002</v>
      </c>
      <c r="H313" s="998">
        <v>30.06692</v>
      </c>
      <c r="I313" s="998">
        <v>24.92719</v>
      </c>
      <c r="J313" s="998">
        <v>200.47355000000002</v>
      </c>
      <c r="K313" s="998">
        <v>230.87322000000003</v>
      </c>
    </row>
    <row r="314" spans="1:11" x14ac:dyDescent="0.3">
      <c r="A314" s="1335" t="s">
        <v>535</v>
      </c>
      <c r="B314" s="515">
        <v>0</v>
      </c>
      <c r="C314" s="515">
        <v>0</v>
      </c>
      <c r="D314" s="515">
        <v>0</v>
      </c>
      <c r="E314" s="998">
        <v>0</v>
      </c>
      <c r="F314" s="998">
        <v>0</v>
      </c>
      <c r="G314" s="998">
        <v>8.172979999999999</v>
      </c>
      <c r="H314" s="998">
        <v>1.4747399999999999</v>
      </c>
      <c r="I314" s="998">
        <v>0.74848999999999999</v>
      </c>
      <c r="J314" s="998">
        <v>0.32797999999999999</v>
      </c>
      <c r="K314" s="998">
        <v>0.46598000000000001</v>
      </c>
    </row>
    <row r="315" spans="1:11" x14ac:dyDescent="0.3">
      <c r="A315" s="2407" t="s">
        <v>534</v>
      </c>
      <c r="B315" s="2406">
        <v>0</v>
      </c>
      <c r="C315" s="2406">
        <v>0</v>
      </c>
      <c r="D315" s="2406">
        <v>0</v>
      </c>
      <c r="E315" s="2408">
        <v>-7.4200000000000001E-6</v>
      </c>
      <c r="F315" s="2408">
        <v>0</v>
      </c>
      <c r="G315" s="2408">
        <v>0</v>
      </c>
      <c r="H315" s="998">
        <v>-2.0000000000000002E-5</v>
      </c>
      <c r="I315" s="998">
        <v>2.52434</v>
      </c>
      <c r="J315" s="998">
        <v>0.26774000000000003</v>
      </c>
      <c r="K315" s="998">
        <v>0.42211000000000004</v>
      </c>
    </row>
    <row r="316" spans="1:11" x14ac:dyDescent="0.3">
      <c r="A316" s="2407" t="s">
        <v>533</v>
      </c>
      <c r="B316" s="2406">
        <v>140.18694352999998</v>
      </c>
      <c r="C316" s="2406">
        <v>144.35796372000001</v>
      </c>
      <c r="D316" s="2406">
        <v>195.80868894</v>
      </c>
      <c r="E316" s="2408">
        <v>197.09093471999998</v>
      </c>
      <c r="F316" s="2408">
        <v>203.19797531</v>
      </c>
      <c r="G316" s="2408">
        <v>220.13226</v>
      </c>
      <c r="H316" s="998">
        <v>224.72764000000001</v>
      </c>
      <c r="I316" s="998">
        <v>252.70957000000001</v>
      </c>
      <c r="J316" s="998">
        <v>17.460429999999999</v>
      </c>
      <c r="K316" s="998">
        <v>17.933769999999999</v>
      </c>
    </row>
    <row r="317" spans="1:11" ht="15" thickBot="1" x14ac:dyDescent="0.35">
      <c r="A317" s="2405" t="s">
        <v>532</v>
      </c>
      <c r="B317" s="997">
        <v>86.930290069999998</v>
      </c>
      <c r="C317" s="997">
        <v>8.0630115199999999</v>
      </c>
      <c r="D317" s="997">
        <v>17.465121160000564</v>
      </c>
      <c r="E317" s="997">
        <v>24.121839789999999</v>
      </c>
      <c r="F317" s="997">
        <v>27.142952159999997</v>
      </c>
      <c r="G317" s="997">
        <v>0.16524999999999823</v>
      </c>
      <c r="H317" s="997">
        <v>91.956339999999997</v>
      </c>
      <c r="I317" s="997">
        <v>78.615739999999903</v>
      </c>
      <c r="J317" s="997">
        <v>66.895380000000003</v>
      </c>
      <c r="K317" s="997">
        <v>8.6120300000000061</v>
      </c>
    </row>
    <row r="318" spans="1:11" ht="15" thickBot="1" x14ac:dyDescent="0.35">
      <c r="A318" s="526" t="s">
        <v>531</v>
      </c>
      <c r="B318" s="1636">
        <v>4915.9657573899995</v>
      </c>
      <c r="C318" s="1636">
        <v>5008.9939929000002</v>
      </c>
      <c r="D318" s="1636">
        <v>5347.4685759600015</v>
      </c>
      <c r="E318" s="524">
        <v>5634.9211542300018</v>
      </c>
      <c r="F318" s="524">
        <v>5691.4059460000008</v>
      </c>
      <c r="G318" s="524">
        <v>6167.9545499999995</v>
      </c>
      <c r="H318" s="1331">
        <v>6687.9494399999985</v>
      </c>
      <c r="I318" s="1331">
        <v>7327.9678699999986</v>
      </c>
      <c r="J318" s="524">
        <v>6245.1937200000011</v>
      </c>
      <c r="K318" s="524">
        <v>6689.5807300000015</v>
      </c>
    </row>
    <row r="319" spans="1:11" x14ac:dyDescent="0.3">
      <c r="A319" s="2407" t="s">
        <v>896</v>
      </c>
      <c r="B319" s="2406">
        <v>123.54078224</v>
      </c>
      <c r="C319" s="2406">
        <v>130.19470601999998</v>
      </c>
      <c r="D319" s="2406">
        <v>119.37913017000001</v>
      </c>
      <c r="E319" s="2414">
        <v>43.93688744</v>
      </c>
      <c r="F319" s="2414">
        <v>52.987302069999998</v>
      </c>
      <c r="G319" s="2414">
        <v>516.13031000000001</v>
      </c>
      <c r="H319" s="1000">
        <v>511.13923999999997</v>
      </c>
      <c r="I319" s="1000"/>
      <c r="J319" s="2414"/>
      <c r="K319" s="2414"/>
    </row>
    <row r="320" spans="1:11" x14ac:dyDescent="0.3">
      <c r="A320" s="2407" t="s">
        <v>895</v>
      </c>
      <c r="B320" s="2406">
        <v>24.560814910000001</v>
      </c>
      <c r="C320" s="2406">
        <v>54.655999029999997</v>
      </c>
      <c r="D320" s="2406">
        <v>72.805309599999987</v>
      </c>
      <c r="E320" s="2414">
        <v>58.689190359999998</v>
      </c>
      <c r="F320" s="2414">
        <v>191.62467853999999</v>
      </c>
      <c r="G320" s="2414">
        <v>929.50076999999999</v>
      </c>
      <c r="H320" s="1000">
        <v>1072.4179999999999</v>
      </c>
      <c r="I320" s="1000"/>
      <c r="J320" s="2414"/>
      <c r="K320" s="2414"/>
    </row>
    <row r="321" spans="1:11" ht="15" thickBot="1" x14ac:dyDescent="0.35">
      <c r="A321" s="2405" t="s">
        <v>894</v>
      </c>
      <c r="B321" s="2404">
        <v>0</v>
      </c>
      <c r="C321" s="2404">
        <v>0</v>
      </c>
      <c r="D321" s="2404">
        <v>0</v>
      </c>
      <c r="E321" s="2413">
        <v>0</v>
      </c>
      <c r="F321" s="2413">
        <v>0</v>
      </c>
      <c r="G321" s="2413">
        <v>0.19218000000000002</v>
      </c>
      <c r="H321" s="1332">
        <v>0.19262000000000001</v>
      </c>
      <c r="I321" s="1332"/>
      <c r="J321" s="2413"/>
      <c r="K321" s="2413"/>
    </row>
    <row r="322" spans="1:11" ht="15" thickBot="1" x14ac:dyDescent="0.35">
      <c r="A322" s="1334" t="s">
        <v>530</v>
      </c>
      <c r="B322" s="1637">
        <v>148.10159715</v>
      </c>
      <c r="C322" s="1637">
        <v>184.85070504999999</v>
      </c>
      <c r="D322" s="1637">
        <v>192.18443976999998</v>
      </c>
      <c r="E322" s="524">
        <v>102.62607779999999</v>
      </c>
      <c r="F322" s="524">
        <v>244.61198060999999</v>
      </c>
      <c r="G322" s="524">
        <v>1445.8232600000001</v>
      </c>
      <c r="H322" s="1331">
        <v>1583.7498599999999</v>
      </c>
      <c r="I322" s="1331">
        <v>1574.73044</v>
      </c>
      <c r="J322" s="524">
        <v>1651.3019700000002</v>
      </c>
      <c r="K322" s="524">
        <v>1719.17282</v>
      </c>
    </row>
    <row r="323" spans="1:11" ht="15" thickBot="1" x14ac:dyDescent="0.35">
      <c r="A323" s="526" t="s">
        <v>523</v>
      </c>
      <c r="B323" s="1636">
        <v>127.22107611999999</v>
      </c>
      <c r="C323" s="1636">
        <v>0</v>
      </c>
      <c r="D323" s="1636">
        <v>0</v>
      </c>
      <c r="E323" s="524">
        <v>0</v>
      </c>
      <c r="F323" s="524">
        <v>0</v>
      </c>
      <c r="G323" s="524">
        <v>0</v>
      </c>
      <c r="H323" s="1331">
        <v>0</v>
      </c>
      <c r="I323" s="1331">
        <v>0</v>
      </c>
      <c r="J323" s="524">
        <v>0</v>
      </c>
      <c r="K323" s="524">
        <v>0</v>
      </c>
    </row>
    <row r="324" spans="1:11" ht="15" thickBot="1" x14ac:dyDescent="0.35">
      <c r="A324" s="526" t="s">
        <v>1052</v>
      </c>
      <c r="B324" s="1636">
        <v>0</v>
      </c>
      <c r="C324" s="1636">
        <v>0</v>
      </c>
      <c r="D324" s="1636">
        <v>0</v>
      </c>
      <c r="E324" s="524">
        <v>0</v>
      </c>
      <c r="F324" s="524">
        <v>0</v>
      </c>
      <c r="G324" s="524">
        <v>0</v>
      </c>
      <c r="H324" s="1331">
        <v>0</v>
      </c>
      <c r="I324" s="1331">
        <v>0</v>
      </c>
      <c r="J324" s="524">
        <v>0</v>
      </c>
      <c r="K324" s="524">
        <v>0</v>
      </c>
    </row>
    <row r="325" spans="1:11" ht="15" thickBot="1" x14ac:dyDescent="0.35">
      <c r="A325" s="1334" t="s">
        <v>529</v>
      </c>
      <c r="B325" s="1642">
        <v>5191.2884306599999</v>
      </c>
      <c r="C325" s="1642">
        <v>5193.8446979500004</v>
      </c>
      <c r="D325" s="1642">
        <v>5539.6530157300012</v>
      </c>
      <c r="E325" s="524">
        <v>5737.5472320300014</v>
      </c>
      <c r="F325" s="524">
        <v>5936.0179266100004</v>
      </c>
      <c r="G325" s="524">
        <v>7613.7778099999996</v>
      </c>
      <c r="H325" s="1331">
        <v>8271.6992999999984</v>
      </c>
      <c r="I325" s="1331">
        <v>8902.6983099999979</v>
      </c>
      <c r="J325" s="524">
        <v>7896.4956900000016</v>
      </c>
      <c r="K325" s="524">
        <v>8408.7535500000013</v>
      </c>
    </row>
    <row r="326" spans="1:11" ht="15" thickBot="1" x14ac:dyDescent="0.35">
      <c r="A326" s="526" t="s">
        <v>528</v>
      </c>
      <c r="B326" s="1636">
        <v>5191.2884306599999</v>
      </c>
      <c r="C326" s="1636">
        <v>5193.8446979500004</v>
      </c>
      <c r="D326" s="1636">
        <v>5539.6530157300012</v>
      </c>
      <c r="E326" s="524">
        <v>5737.5472320300014</v>
      </c>
      <c r="F326" s="524">
        <v>5936.0179266100004</v>
      </c>
      <c r="G326" s="524">
        <v>7613.7778099999996</v>
      </c>
      <c r="H326" s="1331">
        <v>8271.6992999999984</v>
      </c>
      <c r="I326" s="1331">
        <v>8902.6983099999979</v>
      </c>
      <c r="J326" s="524">
        <v>7896.4956900000016</v>
      </c>
      <c r="K326" s="524">
        <v>8408.7535500000013</v>
      </c>
    </row>
  </sheetData>
  <mergeCells count="2">
    <mergeCell ref="J2:J3"/>
    <mergeCell ref="J40:J41"/>
  </mergeCells>
  <pageMargins left="0.7" right="0.7" top="0.75" bottom="0.75" header="0.3" footer="0.3"/>
  <pageSetup paperSize="9" scale="70" fitToWidth="0" fitToHeight="0" orientation="portrait" r:id="rId1"/>
  <rowBreaks count="1" manualBreakCount="1">
    <brk id="75" max="16383" man="1"/>
  </rowBreaks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2AAEC-1272-45D3-88ED-32F9B5D6B2BE}">
  <dimension ref="A1:J75"/>
  <sheetViews>
    <sheetView view="pageLayout" topLeftCell="A56" zoomScaleNormal="100" zoomScaleSheetLayoutView="85" workbookViewId="0">
      <selection activeCell="H37" sqref="H37"/>
    </sheetView>
  </sheetViews>
  <sheetFormatPr defaultColWidth="9.109375" defaultRowHeight="13.8" x14ac:dyDescent="0.25"/>
  <cols>
    <col min="1" max="1" width="31.44140625" style="2395" customWidth="1"/>
    <col min="2" max="3" width="9.6640625" style="2395" customWidth="1"/>
    <col min="4" max="4" width="11.33203125" style="2395" customWidth="1"/>
    <col min="5" max="5" width="9.6640625" style="2395" customWidth="1"/>
    <col min="6" max="6" width="11.5546875" style="2395" customWidth="1"/>
    <col min="7" max="8" width="9.6640625" style="2395" customWidth="1"/>
    <col min="9" max="9" width="11.109375" style="2395" customWidth="1"/>
    <col min="10" max="10" width="10.5546875" style="2431" customWidth="1"/>
    <col min="11" max="16384" width="9.109375" style="992"/>
  </cols>
  <sheetData>
    <row r="1" spans="1:10" ht="12.75" customHeight="1" x14ac:dyDescent="0.25">
      <c r="A1" s="518" t="s">
        <v>1321</v>
      </c>
      <c r="B1" s="518"/>
      <c r="C1" s="518"/>
      <c r="D1" s="518"/>
      <c r="E1" s="518"/>
      <c r="F1" s="2396"/>
      <c r="G1" s="2396"/>
      <c r="H1" s="540"/>
      <c r="I1" s="2396"/>
      <c r="J1" s="2414"/>
    </row>
    <row r="2" spans="1:10" ht="3.75" customHeight="1" x14ac:dyDescent="0.25">
      <c r="E2" s="530"/>
      <c r="F2" s="992"/>
      <c r="G2" s="530"/>
    </row>
    <row r="3" spans="1:10" ht="26.25" customHeight="1" x14ac:dyDescent="0.25">
      <c r="A3" s="532"/>
      <c r="B3" s="531" t="s">
        <v>567</v>
      </c>
      <c r="C3" s="530" t="s">
        <v>566</v>
      </c>
      <c r="D3" s="2886" t="s">
        <v>954</v>
      </c>
      <c r="E3" s="530" t="s">
        <v>565</v>
      </c>
      <c r="F3" s="531" t="s">
        <v>564</v>
      </c>
      <c r="G3" s="530" t="s">
        <v>563</v>
      </c>
      <c r="H3" s="2884" t="s">
        <v>1155</v>
      </c>
      <c r="I3" s="2886" t="s">
        <v>1154</v>
      </c>
      <c r="J3" s="2888" t="s">
        <v>953</v>
      </c>
    </row>
    <row r="4" spans="1:10" ht="12.75" customHeight="1" thickBot="1" x14ac:dyDescent="0.3">
      <c r="A4" s="529" t="s">
        <v>176</v>
      </c>
      <c r="B4" s="528" t="s">
        <v>562</v>
      </c>
      <c r="C4" s="527" t="s">
        <v>561</v>
      </c>
      <c r="D4" s="2889"/>
      <c r="E4" s="541" t="s">
        <v>998</v>
      </c>
      <c r="F4" s="528" t="s">
        <v>560</v>
      </c>
      <c r="G4" s="527" t="s">
        <v>997</v>
      </c>
      <c r="H4" s="2885"/>
      <c r="I4" s="2887"/>
      <c r="J4" s="2889"/>
    </row>
    <row r="5" spans="1:10" ht="12.75" customHeight="1" x14ac:dyDescent="0.25">
      <c r="A5" s="2407" t="s">
        <v>553</v>
      </c>
      <c r="B5" s="2437">
        <v>-0.69963196000000005</v>
      </c>
      <c r="C5" s="2396">
        <v>-15.46097120479368</v>
      </c>
      <c r="D5" s="2396">
        <v>517.18846477</v>
      </c>
      <c r="E5" s="2396">
        <v>2620.5096305351121</v>
      </c>
      <c r="F5" s="2396">
        <v>163.55833645999999</v>
      </c>
      <c r="G5" s="2396">
        <v>31.624513615696433</v>
      </c>
      <c r="H5" s="2396">
        <v>156.25860134999999</v>
      </c>
      <c r="I5" s="2396">
        <v>7.2997351100000003</v>
      </c>
      <c r="J5" s="2414">
        <v>1810.05953826</v>
      </c>
    </row>
    <row r="6" spans="1:10" ht="12.75" customHeight="1" x14ac:dyDescent="0.25">
      <c r="A6" s="2407" t="s">
        <v>552</v>
      </c>
      <c r="B6" s="2437">
        <v>-1.15035939</v>
      </c>
      <c r="C6" s="2396">
        <v>-70.050767709545624</v>
      </c>
      <c r="D6" s="2396">
        <v>34.775143589999999</v>
      </c>
      <c r="E6" s="2396">
        <v>514.41557348170579</v>
      </c>
      <c r="F6" s="2396">
        <v>19.140827089999998</v>
      </c>
      <c r="G6" s="2396">
        <v>55.041691029865845</v>
      </c>
      <c r="H6" s="2396">
        <v>13.61432215</v>
      </c>
      <c r="I6" s="2396">
        <v>5.5265049399999997</v>
      </c>
      <c r="J6" s="2414">
        <v>656.87182460000008</v>
      </c>
    </row>
    <row r="7" spans="1:10" ht="12.75" customHeight="1" x14ac:dyDescent="0.25">
      <c r="A7" s="2407" t="s">
        <v>551</v>
      </c>
      <c r="B7" s="2437">
        <v>3.0720238599999998</v>
      </c>
      <c r="C7" s="2396">
        <v>94.974894527701608</v>
      </c>
      <c r="D7" s="2396">
        <v>17.381295299999998</v>
      </c>
      <c r="E7" s="2396">
        <v>133.17561115249592</v>
      </c>
      <c r="F7" s="2396">
        <v>11.31537275</v>
      </c>
      <c r="G7" s="2396">
        <v>65.100860175823613</v>
      </c>
      <c r="H7" s="2396">
        <v>7.3224559899999999</v>
      </c>
      <c r="I7" s="2396">
        <v>3.99291676</v>
      </c>
      <c r="J7" s="2414">
        <v>1293.8256474099999</v>
      </c>
    </row>
    <row r="8" spans="1:10" ht="12.75" customHeight="1" x14ac:dyDescent="0.25">
      <c r="A8" s="2407" t="s">
        <v>550</v>
      </c>
      <c r="B8" s="2437">
        <v>3.8986177999999998</v>
      </c>
      <c r="C8" s="2396">
        <v>37.984599808170231</v>
      </c>
      <c r="D8" s="2396">
        <v>162.84706679000001</v>
      </c>
      <c r="E8" s="2396">
        <v>385.09428629372843</v>
      </c>
      <c r="F8" s="2396">
        <v>123.28629414</v>
      </c>
      <c r="G8" s="2396">
        <v>75.70679446070973</v>
      </c>
      <c r="H8" s="2396">
        <v>95.141601379999997</v>
      </c>
      <c r="I8" s="2414">
        <v>28.144692759999998</v>
      </c>
      <c r="J8" s="2414">
        <v>4105.4720278100003</v>
      </c>
    </row>
    <row r="9" spans="1:10" ht="12.75" customHeight="1" x14ac:dyDescent="0.25">
      <c r="A9" s="2407" t="s">
        <v>549</v>
      </c>
      <c r="B9" s="2437">
        <v>5.6465708100000001</v>
      </c>
      <c r="C9" s="2396">
        <v>167.95127382520172</v>
      </c>
      <c r="D9" s="2396">
        <v>48.961690489999995</v>
      </c>
      <c r="E9" s="2396">
        <v>353.74130675716486</v>
      </c>
      <c r="F9" s="2396">
        <v>39.298403879999995</v>
      </c>
      <c r="G9" s="2396">
        <v>80.263576454792457</v>
      </c>
      <c r="H9" s="2396">
        <v>32.563714609999998</v>
      </c>
      <c r="I9" s="2396">
        <v>6.7346892699999996</v>
      </c>
      <c r="J9" s="2414">
        <v>1344.81166624</v>
      </c>
    </row>
    <row r="10" spans="1:10" ht="12.75" customHeight="1" x14ac:dyDescent="0.25">
      <c r="A10" s="2440" t="s">
        <v>548</v>
      </c>
      <c r="B10" s="2437">
        <v>1.4185308299999999</v>
      </c>
      <c r="C10" s="2434">
        <v>5.0779472876336333</v>
      </c>
      <c r="D10" s="2396">
        <v>394.82187485999998</v>
      </c>
      <c r="E10" s="2434">
        <v>348.09046261853945</v>
      </c>
      <c r="F10" s="2434">
        <v>168.45841521</v>
      </c>
      <c r="G10" s="2434">
        <v>42.666940698190473</v>
      </c>
      <c r="H10" s="2434">
        <v>140.97253459000001</v>
      </c>
      <c r="I10" s="2414">
        <v>27.485880620000003</v>
      </c>
      <c r="J10" s="2439">
        <v>11174.04927345</v>
      </c>
    </row>
    <row r="11" spans="1:10" ht="12.75" customHeight="1" x14ac:dyDescent="0.25">
      <c r="A11" s="2407" t="s">
        <v>547</v>
      </c>
      <c r="B11" s="2437">
        <v>-12.268847529999999</v>
      </c>
      <c r="C11" s="2396">
        <v>-113.49992491850119</v>
      </c>
      <c r="D11" s="2396">
        <v>106.17963381999999</v>
      </c>
      <c r="E11" s="2396">
        <v>241.24092362360673</v>
      </c>
      <c r="F11" s="2396">
        <v>77.568157049999996</v>
      </c>
      <c r="G11" s="2396">
        <v>73.05370555477397</v>
      </c>
      <c r="H11" s="2396">
        <v>63.626805379999993</v>
      </c>
      <c r="I11" s="2414">
        <v>13.94135167</v>
      </c>
      <c r="J11" s="2414">
        <v>4323.8257783199997</v>
      </c>
    </row>
    <row r="12" spans="1:10" ht="12.75" customHeight="1" x14ac:dyDescent="0.25">
      <c r="A12" s="2407" t="s">
        <v>546</v>
      </c>
      <c r="B12" s="2437">
        <v>1.5040147300000002</v>
      </c>
      <c r="C12" s="2396">
        <v>7.8754799744033264</v>
      </c>
      <c r="D12" s="2396">
        <v>569.30597004000003</v>
      </c>
      <c r="E12" s="2396">
        <v>725.96083015898398</v>
      </c>
      <c r="F12" s="2396">
        <v>203.12882311999999</v>
      </c>
      <c r="G12" s="2396">
        <v>35.680079572277798</v>
      </c>
      <c r="H12" s="2396">
        <v>158.37617008999999</v>
      </c>
      <c r="I12" s="2414">
        <v>44.752653030000005</v>
      </c>
      <c r="J12" s="2414">
        <v>7638.9743095699996</v>
      </c>
    </row>
    <row r="13" spans="1:10" ht="12.75" customHeight="1" x14ac:dyDescent="0.25">
      <c r="A13" s="2407" t="s">
        <v>545</v>
      </c>
      <c r="B13" s="2437">
        <v>-2.1545181200000001</v>
      </c>
      <c r="C13" s="2396">
        <v>-29.317681302042754</v>
      </c>
      <c r="D13" s="2396">
        <v>64.889427240000003</v>
      </c>
      <c r="E13" s="2396">
        <v>218.29517809784434</v>
      </c>
      <c r="F13" s="2396">
        <v>33.006535860000007</v>
      </c>
      <c r="G13" s="2396">
        <v>50.865814761967385</v>
      </c>
      <c r="H13" s="2396">
        <v>24.313443230000008</v>
      </c>
      <c r="I13" s="2414">
        <v>8.6930926299999989</v>
      </c>
      <c r="J13" s="2414">
        <v>2939.5477736499997</v>
      </c>
    </row>
    <row r="14" spans="1:10" ht="12.75" customHeight="1" x14ac:dyDescent="0.25">
      <c r="A14" s="2407" t="s">
        <v>544</v>
      </c>
      <c r="B14" s="2437">
        <v>-0.89585007000000094</v>
      </c>
      <c r="C14" s="2396">
        <v>-25.618091434556323</v>
      </c>
      <c r="D14" s="2396">
        <v>120.40209824</v>
      </c>
      <c r="E14" s="2414">
        <v>828.27242790134642</v>
      </c>
      <c r="F14" s="2414">
        <v>54.876118210000001</v>
      </c>
      <c r="G14" s="2414">
        <v>45.577376982761791</v>
      </c>
      <c r="H14" s="2414">
        <v>44.594488089999999</v>
      </c>
      <c r="I14" s="2414">
        <v>10.281630119999999</v>
      </c>
      <c r="J14" s="2414">
        <v>1398.77722318</v>
      </c>
    </row>
    <row r="15" spans="1:10" ht="12.75" customHeight="1" x14ac:dyDescent="0.25">
      <c r="A15" s="2407" t="s">
        <v>543</v>
      </c>
      <c r="B15" s="2437">
        <v>-0.17801441000000001</v>
      </c>
      <c r="C15" s="2396">
        <v>-4.4897062686178408</v>
      </c>
      <c r="D15" s="2396">
        <v>29.10519704</v>
      </c>
      <c r="E15" s="2414">
        <v>181.65707510361602</v>
      </c>
      <c r="F15" s="2414">
        <v>16.227300830000001</v>
      </c>
      <c r="G15" s="2414">
        <v>55.75396314169739</v>
      </c>
      <c r="H15" s="2414">
        <v>11.492314960000002</v>
      </c>
      <c r="I15" s="2414">
        <v>4.73498587</v>
      </c>
      <c r="J15" s="2414">
        <v>1585.9782297499999</v>
      </c>
    </row>
    <row r="16" spans="1:10" ht="12.75" customHeight="1" x14ac:dyDescent="0.25">
      <c r="A16" s="2407" t="s">
        <v>542</v>
      </c>
      <c r="B16" s="2437">
        <v>-8.9592343700000008</v>
      </c>
      <c r="C16" s="2396">
        <v>-43.685822509486854</v>
      </c>
      <c r="D16" s="2396">
        <v>263.81123775999998</v>
      </c>
      <c r="E16" s="2414">
        <v>314.85755346073722</v>
      </c>
      <c r="F16" s="2414">
        <v>175.41531241000001</v>
      </c>
      <c r="G16" s="2414">
        <v>66.492736965808334</v>
      </c>
      <c r="H16" s="2414">
        <v>138.69709541</v>
      </c>
      <c r="I16" s="2414">
        <v>36.718217000000003</v>
      </c>
      <c r="J16" s="2414">
        <v>8203.3335808699994</v>
      </c>
    </row>
    <row r="17" spans="1:10" ht="12.75" customHeight="1" x14ac:dyDescent="0.25">
      <c r="A17" s="2407" t="s">
        <v>541</v>
      </c>
      <c r="B17" s="2437">
        <v>9.0175239000000005</v>
      </c>
      <c r="C17" s="2396">
        <v>73.591070041308967</v>
      </c>
      <c r="D17" s="2396">
        <v>383.70126849000002</v>
      </c>
      <c r="E17" s="2414">
        <v>747.9306464407382</v>
      </c>
      <c r="F17" s="2414">
        <v>228.74886459999999</v>
      </c>
      <c r="G17" s="2414">
        <v>59.616395197286565</v>
      </c>
      <c r="H17" s="2414">
        <v>213.08712158999998</v>
      </c>
      <c r="I17" s="2414">
        <v>15.66174301</v>
      </c>
      <c r="J17" s="2414">
        <v>4901.4229008700004</v>
      </c>
    </row>
    <row r="18" spans="1:10" ht="12.75" customHeight="1" x14ac:dyDescent="0.25">
      <c r="A18" s="2407" t="s">
        <v>540</v>
      </c>
      <c r="B18" s="2437">
        <v>0.65275894000000001</v>
      </c>
      <c r="C18" s="2434">
        <v>28.157890510213832</v>
      </c>
      <c r="D18" s="2396">
        <v>6.0151580999999998</v>
      </c>
      <c r="E18" s="2439">
        <v>64.535368396952634</v>
      </c>
      <c r="F18" s="2439">
        <v>4.7876852599999999</v>
      </c>
      <c r="G18" s="2439">
        <v>79.593672857908757</v>
      </c>
      <c r="H18" s="2439">
        <v>2.1506404799999999</v>
      </c>
      <c r="I18" s="2414">
        <v>2.6370447800000001</v>
      </c>
      <c r="J18" s="2439">
        <v>927.28386704000002</v>
      </c>
    </row>
    <row r="19" spans="1:10" ht="12.75" customHeight="1" x14ac:dyDescent="0.25">
      <c r="A19" s="2407" t="s">
        <v>539</v>
      </c>
      <c r="B19" s="2436"/>
      <c r="C19" s="2396"/>
      <c r="D19" s="2396"/>
      <c r="E19" s="1531"/>
      <c r="F19" s="2414"/>
      <c r="G19" s="2414"/>
      <c r="H19" s="2414"/>
      <c r="I19" s="2414"/>
      <c r="J19" s="2414">
        <v>0</v>
      </c>
    </row>
    <row r="20" spans="1:10" ht="12.75" customHeight="1" x14ac:dyDescent="0.25">
      <c r="A20" s="2407" t="s">
        <v>538</v>
      </c>
      <c r="B20" s="2437">
        <v>-30.614062789999998</v>
      </c>
      <c r="C20" s="2396">
        <v>-106.67868015330129</v>
      </c>
      <c r="D20" s="2396">
        <v>213.19906896999996</v>
      </c>
      <c r="E20" s="2414">
        <v>182.65984482911779</v>
      </c>
      <c r="F20" s="2414">
        <v>192.93706578000001</v>
      </c>
      <c r="G20" s="2414">
        <v>90.496204656104254</v>
      </c>
      <c r="H20" s="2414">
        <v>162.42398021000002</v>
      </c>
      <c r="I20" s="2414">
        <v>30.513085569999998</v>
      </c>
      <c r="J20" s="2414">
        <v>11478.98070955</v>
      </c>
    </row>
    <row r="21" spans="1:10" ht="12.75" customHeight="1" x14ac:dyDescent="0.25">
      <c r="A21" s="2407" t="s">
        <v>537</v>
      </c>
      <c r="B21" s="2437">
        <v>1.9621637299999999</v>
      </c>
      <c r="C21" s="2396">
        <v>2.2753778215402067</v>
      </c>
      <c r="D21" s="2396">
        <v>234.72054171000002</v>
      </c>
      <c r="E21" s="2414">
        <v>67.813966635214101</v>
      </c>
      <c r="F21" s="2414">
        <v>118.56536527999999</v>
      </c>
      <c r="G21" s="2414">
        <v>50.513416685314617</v>
      </c>
      <c r="H21" s="2414">
        <v>94.750711289999998</v>
      </c>
      <c r="I21" s="2414">
        <v>23.81465399</v>
      </c>
      <c r="J21" s="2414">
        <v>34493.853485339998</v>
      </c>
    </row>
    <row r="22" spans="1:10" ht="12.75" customHeight="1" x14ac:dyDescent="0.25">
      <c r="A22" s="2407" t="s">
        <v>536</v>
      </c>
      <c r="B22" s="2437">
        <v>7.3680146100000004</v>
      </c>
      <c r="C22" s="2396">
        <v>187.56827642127004</v>
      </c>
      <c r="D22" s="2396">
        <v>23.001783080000003</v>
      </c>
      <c r="E22" s="2414">
        <v>144.15866913854862</v>
      </c>
      <c r="F22" s="2414">
        <v>24.316965570000001</v>
      </c>
      <c r="G22" s="2414">
        <v>105.71774146997998</v>
      </c>
      <c r="H22" s="2414">
        <v>11.7583827</v>
      </c>
      <c r="I22" s="2414">
        <v>12.55858287</v>
      </c>
      <c r="J22" s="2414">
        <v>1571.27095276</v>
      </c>
    </row>
    <row r="23" spans="1:10" ht="12.75" customHeight="1" x14ac:dyDescent="0.25">
      <c r="A23" s="2407" t="s">
        <v>535</v>
      </c>
      <c r="B23" s="2437">
        <v>-8.6603219999999995E-2</v>
      </c>
      <c r="C23" s="2396">
        <v>-142.71197854376837</v>
      </c>
      <c r="D23" s="2396">
        <v>1.3446438000000001</v>
      </c>
      <c r="E23" s="2414">
        <v>534.72146310488108</v>
      </c>
      <c r="F23" s="2414">
        <v>0.87305385999999996</v>
      </c>
      <c r="G23" s="2414">
        <v>64.928262786025556</v>
      </c>
      <c r="H23" s="2414">
        <v>0.61731228999999999</v>
      </c>
      <c r="I23" s="2414">
        <v>0.25574156999999997</v>
      </c>
      <c r="J23" s="2414">
        <v>24.273567190000001</v>
      </c>
    </row>
    <row r="24" spans="1:10" ht="12.75" customHeight="1" x14ac:dyDescent="0.25">
      <c r="A24" s="2407" t="s">
        <v>534</v>
      </c>
      <c r="B24" s="2437">
        <v>3.2587381899999999</v>
      </c>
      <c r="C24" s="2396">
        <v>196.56245308412065</v>
      </c>
      <c r="D24" s="2396">
        <v>0.62250338999999999</v>
      </c>
      <c r="E24" s="2414">
        <v>9.2597948753554622</v>
      </c>
      <c r="F24" s="2414">
        <v>9.1191642999999996</v>
      </c>
      <c r="G24" s="2414">
        <v>1464.9180143420583</v>
      </c>
      <c r="H24" s="2414">
        <v>8.2686108399999991</v>
      </c>
      <c r="I24" s="2414">
        <v>0.85055346000000009</v>
      </c>
      <c r="J24" s="2414">
        <v>663.14560870999992</v>
      </c>
    </row>
    <row r="25" spans="1:10" ht="12.75" customHeight="1" x14ac:dyDescent="0.25">
      <c r="A25" s="2407" t="s">
        <v>533</v>
      </c>
      <c r="B25" s="2437">
        <v>1.0425098700000002</v>
      </c>
      <c r="C25" s="2396">
        <v>10.402904760079931</v>
      </c>
      <c r="D25" s="2396">
        <v>7.3368619100000005</v>
      </c>
      <c r="E25" s="2414">
        <v>18.283687439052251</v>
      </c>
      <c r="F25" s="2414">
        <v>4.2574003199999995</v>
      </c>
      <c r="G25" s="2414">
        <v>58.027537825091748</v>
      </c>
      <c r="H25" s="2414">
        <v>0.90760836999999972</v>
      </c>
      <c r="I25" s="2414">
        <v>3.3497919499999997</v>
      </c>
      <c r="J25" s="2414">
        <v>4008.5337472299998</v>
      </c>
    </row>
    <row r="26" spans="1:10" ht="12.75" customHeight="1" thickBot="1" x14ac:dyDescent="0.3">
      <c r="A26" s="2405" t="s">
        <v>532</v>
      </c>
      <c r="B26" s="2436">
        <v>3.9963044600000002</v>
      </c>
      <c r="C26" s="2413">
        <v>95.945621145930033</v>
      </c>
      <c r="D26" s="2413">
        <v>3.8889795100000004</v>
      </c>
      <c r="E26" s="2413">
        <v>23.596637307848784</v>
      </c>
      <c r="F26" s="2413">
        <v>-17.963090469999997</v>
      </c>
      <c r="G26" s="2413">
        <v>-461.89727726284661</v>
      </c>
      <c r="H26" s="2413">
        <v>-31.905096829999998</v>
      </c>
      <c r="I26" s="2413">
        <v>13.942006359999999</v>
      </c>
      <c r="J26" s="2413">
        <v>1666.07059802</v>
      </c>
    </row>
    <row r="27" spans="1:10" ht="12.75" customHeight="1" thickBot="1" x14ac:dyDescent="0.3">
      <c r="A27" s="526" t="s">
        <v>559</v>
      </c>
      <c r="B27" s="539">
        <v>-14.169350129999998</v>
      </c>
      <c r="C27" s="524">
        <v>-5.3363343545208597</v>
      </c>
      <c r="D27" s="524">
        <v>3203.4999089000003</v>
      </c>
      <c r="E27" s="524">
        <v>297.00183141379762</v>
      </c>
      <c r="F27" s="524">
        <v>1650.9223715099997</v>
      </c>
      <c r="G27" s="524">
        <v>51.53495921518175</v>
      </c>
      <c r="H27" s="524">
        <v>1349.0328181700002</v>
      </c>
      <c r="I27" s="524">
        <v>301.88955334000002</v>
      </c>
      <c r="J27" s="524">
        <v>106210.36230981999</v>
      </c>
    </row>
    <row r="28" spans="1:10" ht="12.75" customHeight="1" x14ac:dyDescent="0.25">
      <c r="A28" s="2407" t="s">
        <v>896</v>
      </c>
      <c r="B28" s="2437">
        <v>10.610490260000001</v>
      </c>
      <c r="C28" s="2396">
        <v>4.0292184907641007</v>
      </c>
      <c r="D28" s="2396">
        <v>652.17522494999992</v>
      </c>
      <c r="E28" s="2396">
        <v>61.84308791016278</v>
      </c>
      <c r="F28" s="2396">
        <v>120.97906002000001</v>
      </c>
      <c r="G28" s="2396">
        <v>18.550085221234074</v>
      </c>
      <c r="H28" s="2396">
        <v>58.432174300000007</v>
      </c>
      <c r="I28" s="2396">
        <v>62.546885719999999</v>
      </c>
      <c r="J28" s="2414">
        <v>105335.46675934001</v>
      </c>
    </row>
    <row r="29" spans="1:10" ht="12.75" customHeight="1" x14ac:dyDescent="0.25">
      <c r="A29" s="2407" t="s">
        <v>895</v>
      </c>
      <c r="B29" s="2436">
        <v>-0.58358606000000002</v>
      </c>
      <c r="C29" s="2414">
        <v>-1.3010466018956754</v>
      </c>
      <c r="D29" s="2414">
        <v>391.55530907000002</v>
      </c>
      <c r="E29" s="2414">
        <v>215.52323529510434</v>
      </c>
      <c r="F29" s="2414">
        <v>225.61166829000001</v>
      </c>
      <c r="G29" s="2414">
        <v>57.619361317270879</v>
      </c>
      <c r="H29" s="2414">
        <v>165.22927991</v>
      </c>
      <c r="I29" s="2414">
        <v>60.382388379999995</v>
      </c>
      <c r="J29" s="2414">
        <v>17942.049397760002</v>
      </c>
    </row>
    <row r="30" spans="1:10" ht="12.75" customHeight="1" thickBot="1" x14ac:dyDescent="0.3">
      <c r="A30" s="2405" t="s">
        <v>894</v>
      </c>
      <c r="B30" s="2435">
        <v>46.047694049999997</v>
      </c>
      <c r="C30" s="2413">
        <v>235.61559563057656</v>
      </c>
      <c r="D30" s="2413">
        <v>307.76692391</v>
      </c>
      <c r="E30" s="2413">
        <v>384.47776972507899</v>
      </c>
      <c r="F30" s="2413">
        <v>187.37694737999999</v>
      </c>
      <c r="G30" s="2413">
        <v>60.882743668320401</v>
      </c>
      <c r="H30" s="2413">
        <v>91.294161220000007</v>
      </c>
      <c r="I30" s="2413">
        <v>96.082786159999984</v>
      </c>
      <c r="J30" s="2413">
        <v>7817.4271829100007</v>
      </c>
    </row>
    <row r="31" spans="1:10" ht="12.75" customHeight="1" thickBot="1" x14ac:dyDescent="0.3">
      <c r="A31" s="513" t="s">
        <v>558</v>
      </c>
      <c r="B31" s="539">
        <v>56.074598249999994</v>
      </c>
      <c r="C31" s="524">
        <v>17.109614397426142</v>
      </c>
      <c r="D31" s="524">
        <v>1351.4974579300001</v>
      </c>
      <c r="E31" s="524">
        <v>102.67481873862808</v>
      </c>
      <c r="F31" s="524">
        <v>533.96767569000008</v>
      </c>
      <c r="G31" s="524">
        <v>39.509336296336315</v>
      </c>
      <c r="H31" s="524">
        <v>314.95561543000002</v>
      </c>
      <c r="I31" s="524">
        <v>219.01206025999997</v>
      </c>
      <c r="J31" s="524">
        <v>131094.94334001001</v>
      </c>
    </row>
    <row r="32" spans="1:10" ht="12.75" customHeight="1" thickBot="1" x14ac:dyDescent="0.3">
      <c r="A32" s="525" t="s">
        <v>897</v>
      </c>
      <c r="B32" s="539">
        <v>0.29549603000000002</v>
      </c>
      <c r="C32" s="524">
        <v>2.3533499400144273</v>
      </c>
      <c r="D32" s="524">
        <v>0</v>
      </c>
      <c r="E32" s="524">
        <v>0</v>
      </c>
      <c r="F32" s="524">
        <v>1.7777215799999999</v>
      </c>
      <c r="G32" s="524"/>
      <c r="H32" s="524">
        <v>4.3620000000021975E-5</v>
      </c>
      <c r="I32" s="524">
        <v>1.7776779599999999</v>
      </c>
      <c r="J32" s="1331">
        <v>5022.5599682499997</v>
      </c>
    </row>
    <row r="33" spans="1:10" ht="12.75" customHeight="1" thickBot="1" x14ac:dyDescent="0.3">
      <c r="A33" s="524" t="s">
        <v>360</v>
      </c>
      <c r="B33" s="524">
        <v>42.200744149999998</v>
      </c>
      <c r="C33" s="524">
        <v>6.9658921052868656</v>
      </c>
      <c r="D33" s="524">
        <v>4554.9973668300008</v>
      </c>
      <c r="E33" s="524">
        <v>178.643708436732</v>
      </c>
      <c r="F33" s="524">
        <v>2186.6677687799997</v>
      </c>
      <c r="G33" s="524">
        <v>48.00590631958557</v>
      </c>
      <c r="H33" s="524">
        <v>1663.9884772200003</v>
      </c>
      <c r="I33" s="524">
        <v>522.67929156000002</v>
      </c>
      <c r="J33" s="524">
        <v>242327.86561807999</v>
      </c>
    </row>
    <row r="34" spans="1:10" ht="12.75" customHeight="1" x14ac:dyDescent="0.25">
      <c r="A34" s="538" t="s">
        <v>557</v>
      </c>
      <c r="B34" s="537"/>
      <c r="C34" s="536"/>
      <c r="D34" s="522"/>
      <c r="E34" s="523"/>
      <c r="F34" s="523">
        <v>2057.2207687799996</v>
      </c>
      <c r="G34" s="523"/>
      <c r="H34" s="523">
        <v>1599.942</v>
      </c>
      <c r="I34" s="523">
        <v>457.27600000000001</v>
      </c>
      <c r="J34" s="523"/>
    </row>
    <row r="35" spans="1:10" ht="12.75" customHeight="1" thickBot="1" x14ac:dyDescent="0.3">
      <c r="A35" s="521" t="s">
        <v>556</v>
      </c>
      <c r="B35" s="535"/>
      <c r="C35" s="534"/>
      <c r="D35" s="520"/>
      <c r="E35" s="520"/>
      <c r="F35" s="520"/>
      <c r="G35" s="520"/>
      <c r="H35" s="520"/>
      <c r="I35" s="520"/>
      <c r="J35" s="520">
        <v>252921.56299999999</v>
      </c>
    </row>
    <row r="36" spans="1:10" ht="9.75" customHeight="1" x14ac:dyDescent="0.25">
      <c r="B36" s="2396"/>
      <c r="D36" s="2443"/>
      <c r="E36" s="2443"/>
      <c r="F36" s="2443"/>
      <c r="G36" s="2443"/>
      <c r="H36" s="2443"/>
      <c r="I36" s="2443"/>
      <c r="J36" s="1531"/>
    </row>
    <row r="37" spans="1:10" x14ac:dyDescent="0.25">
      <c r="A37" s="518" t="s">
        <v>1156</v>
      </c>
      <c r="B37" s="518"/>
      <c r="C37" s="518"/>
      <c r="D37" s="1661"/>
      <c r="E37" s="518"/>
      <c r="F37" s="1531"/>
      <c r="G37" s="2443"/>
      <c r="H37" s="1531"/>
      <c r="I37" s="1531"/>
      <c r="J37" s="1531"/>
    </row>
    <row r="38" spans="1:10" ht="12.75" customHeight="1" x14ac:dyDescent="0.25">
      <c r="E38" s="530"/>
      <c r="F38" s="2441"/>
      <c r="G38" s="2442"/>
      <c r="H38" s="2441"/>
      <c r="I38" s="2441"/>
      <c r="J38" s="2414"/>
    </row>
    <row r="39" spans="1:10" ht="19.5" customHeight="1" x14ac:dyDescent="0.25">
      <c r="A39" s="532"/>
      <c r="B39" s="531" t="s">
        <v>567</v>
      </c>
      <c r="C39" s="530" t="s">
        <v>566</v>
      </c>
      <c r="D39" s="2886" t="s">
        <v>954</v>
      </c>
      <c r="E39" s="530" t="s">
        <v>565</v>
      </c>
      <c r="F39" s="531" t="s">
        <v>564</v>
      </c>
      <c r="G39" s="530" t="s">
        <v>563</v>
      </c>
      <c r="H39" s="2884" t="s">
        <v>1155</v>
      </c>
      <c r="I39" s="2886" t="s">
        <v>1154</v>
      </c>
      <c r="J39" s="2888" t="s">
        <v>953</v>
      </c>
    </row>
    <row r="40" spans="1:10" ht="14.4" thickBot="1" x14ac:dyDescent="0.3">
      <c r="A40" s="529" t="s">
        <v>176</v>
      </c>
      <c r="B40" s="528" t="s">
        <v>562</v>
      </c>
      <c r="C40" s="527" t="s">
        <v>561</v>
      </c>
      <c r="D40" s="2889"/>
      <c r="E40" s="541" t="s">
        <v>998</v>
      </c>
      <c r="F40" s="528" t="s">
        <v>560</v>
      </c>
      <c r="G40" s="527" t="s">
        <v>997</v>
      </c>
      <c r="H40" s="2885"/>
      <c r="I40" s="2887"/>
      <c r="J40" s="2889"/>
    </row>
    <row r="41" spans="1:10" x14ac:dyDescent="0.25">
      <c r="A41" s="2407" t="s">
        <v>553</v>
      </c>
      <c r="B41" s="2437">
        <v>-1.0342486899999999</v>
      </c>
      <c r="C41" s="2396">
        <v>-24.080383054402937</v>
      </c>
      <c r="D41" s="2396">
        <v>562.25836172000004</v>
      </c>
      <c r="E41" s="2396">
        <v>2977.6728208037352</v>
      </c>
      <c r="F41" s="2396">
        <v>170.25386944000002</v>
      </c>
      <c r="G41" s="2396">
        <v>30.280362379881335</v>
      </c>
      <c r="H41" s="2396">
        <v>161.12542233000002</v>
      </c>
      <c r="I41" s="2396">
        <v>9.1284471099999998</v>
      </c>
      <c r="J41" s="2414">
        <v>1717.9937506200001</v>
      </c>
    </row>
    <row r="42" spans="1:10" x14ac:dyDescent="0.25">
      <c r="A42" s="2407" t="s">
        <v>552</v>
      </c>
      <c r="B42" s="2437">
        <v>-3.1928484300000002</v>
      </c>
      <c r="C42" s="2396">
        <v>-198.57410397060852</v>
      </c>
      <c r="D42" s="2396">
        <v>33.934472270000001</v>
      </c>
      <c r="E42" s="2396">
        <v>511.5792338239541</v>
      </c>
      <c r="F42" s="2396">
        <v>20.172743090000001</v>
      </c>
      <c r="G42" s="2396">
        <v>59.446167099624681</v>
      </c>
      <c r="H42" s="2396">
        <v>13.387204590000001</v>
      </c>
      <c r="I42" s="2396">
        <v>6.7855384999999995</v>
      </c>
      <c r="J42" s="2414">
        <v>643.15504714000008</v>
      </c>
    </row>
    <row r="43" spans="1:10" x14ac:dyDescent="0.25">
      <c r="A43" s="2407" t="s">
        <v>551</v>
      </c>
      <c r="B43" s="2437">
        <v>-0.54218471000000001</v>
      </c>
      <c r="C43" s="2396">
        <v>-17.92006928143072</v>
      </c>
      <c r="D43" s="2396">
        <v>18.26024752</v>
      </c>
      <c r="E43" s="2396">
        <v>149.87741272992596</v>
      </c>
      <c r="F43" s="2396">
        <v>8.1164769299999993</v>
      </c>
      <c r="G43" s="2396">
        <v>44.448887788132232</v>
      </c>
      <c r="H43" s="2396">
        <v>4.8565499699999997</v>
      </c>
      <c r="I43" s="2396">
        <v>3.25992696</v>
      </c>
      <c r="J43" s="2414">
        <v>1210.2290487500002</v>
      </c>
    </row>
    <row r="44" spans="1:10" x14ac:dyDescent="0.25">
      <c r="A44" s="2407" t="s">
        <v>550</v>
      </c>
      <c r="B44" s="2437">
        <v>-6.6078246799999993</v>
      </c>
      <c r="C44" s="2396">
        <v>-68.705183311974977</v>
      </c>
      <c r="D44" s="2396">
        <v>158.12502814000001</v>
      </c>
      <c r="E44" s="2396">
        <v>398.50991388079086</v>
      </c>
      <c r="F44" s="2396">
        <v>120.84665206999999</v>
      </c>
      <c r="G44" s="2396">
        <v>76.424746601787376</v>
      </c>
      <c r="H44" s="2396">
        <v>90.666835509999999</v>
      </c>
      <c r="I44" s="2396">
        <v>30.179816559999999</v>
      </c>
      <c r="J44" s="2414">
        <v>3847.0603593299998</v>
      </c>
    </row>
    <row r="45" spans="1:10" x14ac:dyDescent="0.25">
      <c r="A45" s="2407" t="s">
        <v>549</v>
      </c>
      <c r="B45" s="2437">
        <v>5.5853187399999999</v>
      </c>
      <c r="C45" s="2396">
        <v>170.7072971976568</v>
      </c>
      <c r="D45" s="2396">
        <v>57.959755129999998</v>
      </c>
      <c r="E45" s="2396">
        <v>429.40120628758115</v>
      </c>
      <c r="F45" s="2396">
        <v>41.03340395</v>
      </c>
      <c r="G45" s="2396">
        <v>70.796372168869098</v>
      </c>
      <c r="H45" s="2396">
        <v>36.906646569999999</v>
      </c>
      <c r="I45" s="2396">
        <v>4.1267573799999999</v>
      </c>
      <c r="J45" s="2414">
        <v>1308.7475068000001</v>
      </c>
    </row>
    <row r="46" spans="1:10" x14ac:dyDescent="0.25">
      <c r="A46" s="2440" t="s">
        <v>548</v>
      </c>
      <c r="B46" s="2437">
        <v>-12.20987515</v>
      </c>
      <c r="C46" s="2434">
        <v>-47.428819178313518</v>
      </c>
      <c r="D46" s="2396">
        <v>316.28163889000001</v>
      </c>
      <c r="E46" s="2434">
        <v>303.25586745973482</v>
      </c>
      <c r="F46" s="2434">
        <v>132.09945438</v>
      </c>
      <c r="G46" s="2434">
        <v>41.766399985660577</v>
      </c>
      <c r="H46" s="2434">
        <v>106.08280031</v>
      </c>
      <c r="I46" s="2396">
        <v>26.016654069999998</v>
      </c>
      <c r="J46" s="2439">
        <v>10297.431276200001</v>
      </c>
    </row>
    <row r="47" spans="1:10" x14ac:dyDescent="0.25">
      <c r="A47" s="2407" t="s">
        <v>547</v>
      </c>
      <c r="B47" s="2437">
        <v>5.3180400799999994</v>
      </c>
      <c r="C47" s="2396">
        <v>52.372823618548338</v>
      </c>
      <c r="D47" s="2396">
        <v>105.12480773</v>
      </c>
      <c r="E47" s="2396">
        <v>253.05331678507636</v>
      </c>
      <c r="F47" s="2396">
        <v>92.576177779999995</v>
      </c>
      <c r="G47" s="2396">
        <v>88.06311257925951</v>
      </c>
      <c r="H47" s="2396">
        <v>78.335119419999998</v>
      </c>
      <c r="I47" s="2396">
        <v>14.241058359999998</v>
      </c>
      <c r="J47" s="2414">
        <v>4061.67910192</v>
      </c>
    </row>
    <row r="48" spans="1:10" x14ac:dyDescent="0.25">
      <c r="A48" s="2407" t="s">
        <v>546</v>
      </c>
      <c r="B48" s="2437">
        <v>-19.37790824</v>
      </c>
      <c r="C48" s="2396">
        <v>-101.55293151957815</v>
      </c>
      <c r="D48" s="2396">
        <v>588.03898964000007</v>
      </c>
      <c r="E48" s="2396">
        <v>751.03654795480782</v>
      </c>
      <c r="F48" s="2396">
        <v>197.06499643999999</v>
      </c>
      <c r="G48" s="2396">
        <v>33.512233017175276</v>
      </c>
      <c r="H48" s="2396">
        <v>151.44103988000001</v>
      </c>
      <c r="I48" s="2396">
        <v>45.623956559999996</v>
      </c>
      <c r="J48" s="2414">
        <v>7632.6337211700002</v>
      </c>
    </row>
    <row r="49" spans="1:10" x14ac:dyDescent="0.25">
      <c r="A49" s="2407" t="s">
        <v>545</v>
      </c>
      <c r="B49" s="2437">
        <v>-0.46141732000000002</v>
      </c>
      <c r="C49" s="2396">
        <v>-6.1504467816347326</v>
      </c>
      <c r="D49" s="2396">
        <v>61.409420450000006</v>
      </c>
      <c r="E49" s="2396">
        <v>202.27218268104201</v>
      </c>
      <c r="F49" s="2396">
        <v>35.109267370000005</v>
      </c>
      <c r="G49" s="2396">
        <v>57.172445388222194</v>
      </c>
      <c r="H49" s="2396">
        <v>23.858767870000005</v>
      </c>
      <c r="I49" s="2396">
        <v>11.2504995</v>
      </c>
      <c r="J49" s="2414">
        <v>3000.8702546799996</v>
      </c>
    </row>
    <row r="50" spans="1:10" x14ac:dyDescent="0.25">
      <c r="A50" s="2407" t="s">
        <v>544</v>
      </c>
      <c r="B50" s="2437">
        <v>12.32727349</v>
      </c>
      <c r="C50" s="2396">
        <v>317.35736380717572</v>
      </c>
      <c r="D50" s="2396">
        <v>135.68815042999998</v>
      </c>
      <c r="E50" s="2396">
        <v>842.00468695082145</v>
      </c>
      <c r="F50" s="2396">
        <v>57.748909399999995</v>
      </c>
      <c r="G50" s="2396">
        <v>42.56002400872287</v>
      </c>
      <c r="H50" s="2396">
        <v>47.070746619999994</v>
      </c>
      <c r="I50" s="2396">
        <v>10.678162780000001</v>
      </c>
      <c r="J50" s="2414">
        <v>1553.74034396</v>
      </c>
    </row>
    <row r="51" spans="1:10" x14ac:dyDescent="0.25">
      <c r="A51" s="2407" t="s">
        <v>543</v>
      </c>
      <c r="B51" s="2437">
        <v>0.65592384999999997</v>
      </c>
      <c r="C51" s="2396">
        <v>16.107290299484834</v>
      </c>
      <c r="D51" s="2396">
        <v>28.719672720000002</v>
      </c>
      <c r="E51" s="2396">
        <v>174.60537829472696</v>
      </c>
      <c r="F51" s="2396">
        <v>15.94633352</v>
      </c>
      <c r="G51" s="2396">
        <v>55.524078130929333</v>
      </c>
      <c r="H51" s="2396">
        <v>10.99032502</v>
      </c>
      <c r="I51" s="2396">
        <v>4.9560085000000003</v>
      </c>
      <c r="J51" s="2414">
        <v>1628.8868898599999</v>
      </c>
    </row>
    <row r="52" spans="1:10" x14ac:dyDescent="0.25">
      <c r="A52" s="2407" t="s">
        <v>542</v>
      </c>
      <c r="B52" s="2437">
        <v>42.826794370000002</v>
      </c>
      <c r="C52" s="2396">
        <v>221.55947001207193</v>
      </c>
      <c r="D52" s="2396">
        <v>294.67901246000002</v>
      </c>
      <c r="E52" s="2396">
        <v>371.50662461401197</v>
      </c>
      <c r="F52" s="2396">
        <v>200.11642814000001</v>
      </c>
      <c r="G52" s="2396">
        <v>67.909969722449773</v>
      </c>
      <c r="H52" s="2396">
        <v>163.79236148000001</v>
      </c>
      <c r="I52" s="2396">
        <v>36.32406666</v>
      </c>
      <c r="J52" s="2414">
        <v>7731.8824363799995</v>
      </c>
    </row>
    <row r="53" spans="1:10" x14ac:dyDescent="0.25">
      <c r="A53" s="2407" t="s">
        <v>541</v>
      </c>
      <c r="B53" s="2437">
        <v>11.806118490000001</v>
      </c>
      <c r="C53" s="2396">
        <v>97.136186392209652</v>
      </c>
      <c r="D53" s="2396">
        <v>391.63674923000002</v>
      </c>
      <c r="E53" s="2396">
        <v>768.56795064966786</v>
      </c>
      <c r="F53" s="2396">
        <v>233.99173836</v>
      </c>
      <c r="G53" s="2396">
        <v>59.747135277793241</v>
      </c>
      <c r="H53" s="2396">
        <v>218.82214135999999</v>
      </c>
      <c r="I53" s="2396">
        <v>15.169597</v>
      </c>
      <c r="J53" s="2414">
        <v>4861.6767565200007</v>
      </c>
    </row>
    <row r="54" spans="1:10" x14ac:dyDescent="0.25">
      <c r="A54" s="2407" t="s">
        <v>540</v>
      </c>
      <c r="B54" s="2437">
        <v>-0.57123844000000001</v>
      </c>
      <c r="C54" s="2434">
        <v>-23.732107599493247</v>
      </c>
      <c r="D54" s="2396">
        <v>4.6637205899999996</v>
      </c>
      <c r="E54" s="2434">
        <v>48.229655354606962</v>
      </c>
      <c r="F54" s="2434">
        <v>4.1708029800000004</v>
      </c>
      <c r="G54" s="2434">
        <v>89.430807431797717</v>
      </c>
      <c r="H54" s="2434">
        <v>1.7269182600000001</v>
      </c>
      <c r="I54" s="2396">
        <v>2.4438847200000002</v>
      </c>
      <c r="J54" s="2439">
        <v>962.81114116000003</v>
      </c>
    </row>
    <row r="55" spans="1:10" x14ac:dyDescent="0.25">
      <c r="A55" s="2407" t="s">
        <v>539</v>
      </c>
      <c r="B55" s="2436"/>
      <c r="C55" s="2396"/>
      <c r="D55" s="2396"/>
      <c r="E55" s="540"/>
      <c r="F55" s="2414"/>
      <c r="G55" s="2396"/>
      <c r="H55" s="2396"/>
      <c r="I55" s="2396"/>
      <c r="J55" s="2414">
        <v>0</v>
      </c>
    </row>
    <row r="56" spans="1:10" x14ac:dyDescent="0.25">
      <c r="A56" s="2407" t="s">
        <v>538</v>
      </c>
      <c r="B56" s="2437">
        <v>-7.1497974000000006</v>
      </c>
      <c r="C56" s="2396">
        <v>-25.30983061601998</v>
      </c>
      <c r="D56" s="2396">
        <v>285.08615903999993</v>
      </c>
      <c r="E56" s="2396">
        <v>247.43214441328723</v>
      </c>
      <c r="F56" s="2396">
        <v>222.15464727</v>
      </c>
      <c r="G56" s="2396">
        <v>77.925441213310492</v>
      </c>
      <c r="H56" s="2396">
        <v>175.41010212999998</v>
      </c>
      <c r="I56" s="2396">
        <v>46.74454514</v>
      </c>
      <c r="J56" s="2414">
        <v>11299.63690152</v>
      </c>
    </row>
    <row r="57" spans="1:10" x14ac:dyDescent="0.25">
      <c r="A57" s="2407" t="s">
        <v>537</v>
      </c>
      <c r="B57" s="2437">
        <v>-2.5708436299999997</v>
      </c>
      <c r="C57" s="2396">
        <v>-2.9072343646260967</v>
      </c>
      <c r="D57" s="2396">
        <v>233.44775878000002</v>
      </c>
      <c r="E57" s="2396">
        <v>65.770190722572977</v>
      </c>
      <c r="F57" s="2396">
        <v>122.78913725</v>
      </c>
      <c r="G57" s="2396">
        <v>52.598122120211002</v>
      </c>
      <c r="H57" s="2396">
        <v>99.865711699999991</v>
      </c>
      <c r="I57" s="2396">
        <v>22.923425550000001</v>
      </c>
      <c r="J57" s="2414">
        <v>35371.673660449997</v>
      </c>
    </row>
    <row r="58" spans="1:10" x14ac:dyDescent="0.25">
      <c r="A58" s="2407" t="s">
        <v>536</v>
      </c>
      <c r="B58" s="2437">
        <v>0.57118128000000001</v>
      </c>
      <c r="C58" s="2396">
        <v>14.339762551178822</v>
      </c>
      <c r="D58" s="2396">
        <v>13.73249176</v>
      </c>
      <c r="E58" s="2396">
        <v>85.279704559205143</v>
      </c>
      <c r="F58" s="2396">
        <v>17.008779429999997</v>
      </c>
      <c r="G58" s="2396">
        <v>123.85792562092166</v>
      </c>
      <c r="H58" s="2396">
        <v>7.9383422299999964</v>
      </c>
      <c r="I58" s="2396">
        <v>9.0704372000000006</v>
      </c>
      <c r="J58" s="2414">
        <v>1593.2796040699998</v>
      </c>
    </row>
    <row r="59" spans="1:10" x14ac:dyDescent="0.25">
      <c r="A59" s="2407" t="s">
        <v>535</v>
      </c>
      <c r="B59" s="2437">
        <v>-0.14888247000000002</v>
      </c>
      <c r="C59" s="2396">
        <v>-331.63942641360029</v>
      </c>
      <c r="D59" s="2396">
        <v>1.34495118</v>
      </c>
      <c r="E59" s="2396">
        <v>716.74418812661384</v>
      </c>
      <c r="F59" s="2396">
        <v>0.80758126000000008</v>
      </c>
      <c r="G59" s="2396">
        <v>60.045395848494664</v>
      </c>
      <c r="H59" s="2396">
        <v>0.62100407000000013</v>
      </c>
      <c r="I59" s="2396">
        <v>0.18657718999999998</v>
      </c>
      <c r="J59" s="2414">
        <v>17.957149619999999</v>
      </c>
    </row>
    <row r="60" spans="1:10" x14ac:dyDescent="0.25">
      <c r="A60" s="2407" t="s">
        <v>534</v>
      </c>
      <c r="B60" s="2437">
        <v>-6.0588640100000006</v>
      </c>
      <c r="C60" s="2396">
        <v>-285.13581715818009</v>
      </c>
      <c r="D60" s="2396">
        <v>2.8454155299999999</v>
      </c>
      <c r="E60" s="2396">
        <v>33.242828751240999</v>
      </c>
      <c r="F60" s="2396">
        <v>5.9868492500000006</v>
      </c>
      <c r="G60" s="2396">
        <v>210.40333782110201</v>
      </c>
      <c r="H60" s="2396">
        <v>5.1795427100000007</v>
      </c>
      <c r="I60" s="2396">
        <v>0.80730654000000002</v>
      </c>
      <c r="J60" s="2414">
        <v>849.96182807000002</v>
      </c>
    </row>
    <row r="61" spans="1:10" x14ac:dyDescent="0.25">
      <c r="A61" s="2407" t="s">
        <v>533</v>
      </c>
      <c r="B61" s="2437">
        <v>-3.6429164000000003</v>
      </c>
      <c r="C61" s="2396">
        <v>-34.958325705048956</v>
      </c>
      <c r="D61" s="2396">
        <v>1.9024062800000001</v>
      </c>
      <c r="E61" s="2396">
        <v>4.5604655343318941</v>
      </c>
      <c r="F61" s="2396">
        <v>3.2215282200000002</v>
      </c>
      <c r="G61" s="2396">
        <v>169.3396544086261</v>
      </c>
      <c r="H61" s="2396">
        <v>0.96607333999999989</v>
      </c>
      <c r="I61" s="2396">
        <v>2.2554548800000003</v>
      </c>
      <c r="J61" s="2414">
        <v>4168.2961944300005</v>
      </c>
    </row>
    <row r="62" spans="1:10" ht="14.4" thickBot="1" x14ac:dyDescent="0.3">
      <c r="A62" s="2405" t="s">
        <v>532</v>
      </c>
      <c r="B62" s="2436">
        <v>-8.384271</v>
      </c>
      <c r="C62" s="2413">
        <v>-275.17014547216507</v>
      </c>
      <c r="D62" s="2413">
        <v>3.2953175700000004</v>
      </c>
      <c r="E62" s="2438">
        <v>27.01707104875398</v>
      </c>
      <c r="F62" s="2438">
        <v>0.94055221000000166</v>
      </c>
      <c r="G62" s="2438">
        <v>28.542080998888419</v>
      </c>
      <c r="H62" s="2438">
        <v>0.62633623000000149</v>
      </c>
      <c r="I62" s="2438">
        <v>0.31421598000000017</v>
      </c>
      <c r="J62" s="2413">
        <v>1218.7762572300001</v>
      </c>
    </row>
    <row r="63" spans="1:10" ht="14.4" thickBot="1" x14ac:dyDescent="0.3">
      <c r="A63" s="526" t="s">
        <v>559</v>
      </c>
      <c r="B63" s="539">
        <v>7.1375297299999954</v>
      </c>
      <c r="C63" s="524">
        <v>2.7196189472006789</v>
      </c>
      <c r="D63" s="524">
        <v>3298.4345270600006</v>
      </c>
      <c r="E63" s="524">
        <v>309.18803601689274</v>
      </c>
      <c r="F63" s="524">
        <v>1702.1563287399999</v>
      </c>
      <c r="G63" s="524">
        <v>51.604975474750013</v>
      </c>
      <c r="H63" s="524">
        <v>1399.6699916000002</v>
      </c>
      <c r="I63" s="524">
        <v>302.48633713999993</v>
      </c>
      <c r="J63" s="524">
        <v>104978.37922988</v>
      </c>
    </row>
    <row r="64" spans="1:10" x14ac:dyDescent="0.25">
      <c r="A64" s="2407" t="s">
        <v>896</v>
      </c>
      <c r="B64" s="2437">
        <v>0.44881992999999998</v>
      </c>
      <c r="C64" s="2396">
        <v>0.17797383500515124</v>
      </c>
      <c r="D64" s="2396">
        <v>649.28617481000003</v>
      </c>
      <c r="E64" s="2396">
        <v>64.296906044053941</v>
      </c>
      <c r="F64" s="2396">
        <v>109.25215694000001</v>
      </c>
      <c r="G64" s="2396">
        <v>16.826502885568196</v>
      </c>
      <c r="H64" s="2396">
        <v>53.653181310000008</v>
      </c>
      <c r="I64" s="2396">
        <v>55.598975629999998</v>
      </c>
      <c r="J64" s="2414">
        <v>100873.23903247001</v>
      </c>
    </row>
    <row r="65" spans="1:10" x14ac:dyDescent="0.25">
      <c r="A65" s="2407" t="s">
        <v>895</v>
      </c>
      <c r="B65" s="2436">
        <v>-9.6750756899999999</v>
      </c>
      <c r="C65" s="2414">
        <v>-22.277305464766563</v>
      </c>
      <c r="D65" s="2414">
        <v>375.26304026999998</v>
      </c>
      <c r="E65" s="2414">
        <v>213.25356968198415</v>
      </c>
      <c r="F65" s="2414">
        <v>224.95912371000003</v>
      </c>
      <c r="G65" s="2414">
        <v>59.947050353837938</v>
      </c>
      <c r="H65" s="2414">
        <v>168.41177174000003</v>
      </c>
      <c r="I65" s="2414">
        <v>56.547351970000001</v>
      </c>
      <c r="J65" s="2414">
        <v>17372.075281369998</v>
      </c>
    </row>
    <row r="66" spans="1:10" ht="14.4" thickBot="1" x14ac:dyDescent="0.3">
      <c r="A66" s="2405" t="s">
        <v>894</v>
      </c>
      <c r="B66" s="2435">
        <v>31.751973079999999</v>
      </c>
      <c r="C66" s="2413">
        <v>171.6324972621982</v>
      </c>
      <c r="D66" s="2413">
        <v>257.67444882000001</v>
      </c>
      <c r="E66" s="2413">
        <v>342.40769736247825</v>
      </c>
      <c r="F66" s="2413">
        <v>125.37870309000002</v>
      </c>
      <c r="G66" s="2413">
        <v>48.657794229952557</v>
      </c>
      <c r="H66" s="2413">
        <v>39.693480600000015</v>
      </c>
      <c r="I66" s="2413">
        <v>85.685222490000001</v>
      </c>
      <c r="J66" s="2413">
        <v>7399.9909309699997</v>
      </c>
    </row>
    <row r="67" spans="1:10" ht="14.4" thickBot="1" x14ac:dyDescent="0.3">
      <c r="A67" s="513" t="s">
        <v>558</v>
      </c>
      <c r="B67" s="539">
        <v>22.525717319999998</v>
      </c>
      <c r="C67" s="524">
        <v>7.171208594259979</v>
      </c>
      <c r="D67" s="524">
        <v>1282.2236639</v>
      </c>
      <c r="E67" s="524">
        <v>101.67913478506311</v>
      </c>
      <c r="F67" s="524">
        <v>459.58998374000009</v>
      </c>
      <c r="G67" s="524">
        <v>35.843199332487387</v>
      </c>
      <c r="H67" s="524">
        <v>261.75843365000003</v>
      </c>
      <c r="I67" s="524">
        <v>197.83155009000001</v>
      </c>
      <c r="J67" s="524">
        <v>125645.30524481001</v>
      </c>
    </row>
    <row r="68" spans="1:10" ht="14.4" thickBot="1" x14ac:dyDescent="0.3">
      <c r="A68" s="525" t="s">
        <v>897</v>
      </c>
      <c r="B68" s="539">
        <v>-3.8915180000000001E-2</v>
      </c>
      <c r="C68" s="524">
        <v>-0.4045540674518241</v>
      </c>
      <c r="D68" s="524">
        <v>0</v>
      </c>
      <c r="E68" s="524">
        <v>0</v>
      </c>
      <c r="F68" s="524">
        <v>1.4907080399999999</v>
      </c>
      <c r="G68" s="524"/>
      <c r="H68" s="524">
        <v>2.0754699999998572E-3</v>
      </c>
      <c r="I68" s="524">
        <v>1.48863257</v>
      </c>
      <c r="J68" s="1331">
        <v>3847.7111596099999</v>
      </c>
    </row>
    <row r="69" spans="1:10" ht="14.4" thickBot="1" x14ac:dyDescent="0.3">
      <c r="A69" s="524" t="s">
        <v>360</v>
      </c>
      <c r="B69" s="524">
        <v>29.624331869999995</v>
      </c>
      <c r="C69" s="524">
        <v>5.0538074019407349</v>
      </c>
      <c r="D69" s="524">
        <v>4580.6581909600009</v>
      </c>
      <c r="E69" s="524">
        <v>181.92768782740418</v>
      </c>
      <c r="F69" s="524">
        <v>2163.23702052</v>
      </c>
      <c r="G69" s="524">
        <v>47.225462593763957</v>
      </c>
      <c r="H69" s="524">
        <v>1661.4305007200001</v>
      </c>
      <c r="I69" s="524">
        <v>501.80651979999993</v>
      </c>
      <c r="J69" s="524">
        <v>234471.39563429999</v>
      </c>
    </row>
    <row r="70" spans="1:10" x14ac:dyDescent="0.25">
      <c r="A70" s="538" t="s">
        <v>557</v>
      </c>
      <c r="B70" s="537"/>
      <c r="C70" s="536"/>
      <c r="D70" s="522"/>
      <c r="E70" s="523"/>
      <c r="F70" s="523">
        <v>2040.0759329300001</v>
      </c>
      <c r="G70" s="523"/>
      <c r="H70" s="523">
        <v>1598.9769329300002</v>
      </c>
      <c r="I70" s="523">
        <v>441.09899999999999</v>
      </c>
      <c r="J70" s="523"/>
    </row>
    <row r="71" spans="1:10" ht="14.4" thickBot="1" x14ac:dyDescent="0.3">
      <c r="A71" s="521" t="s">
        <v>556</v>
      </c>
      <c r="B71" s="535"/>
      <c r="C71" s="534"/>
      <c r="D71" s="520"/>
      <c r="E71" s="520"/>
      <c r="F71" s="520"/>
      <c r="G71" s="520"/>
      <c r="H71" s="520"/>
      <c r="I71" s="520"/>
      <c r="J71" s="520">
        <v>249744.47899999999</v>
      </c>
    </row>
    <row r="72" spans="1:10" x14ac:dyDescent="0.25">
      <c r="A72" s="1660"/>
      <c r="B72" s="2433"/>
      <c r="C72" s="2433"/>
      <c r="D72" s="2433"/>
      <c r="E72" s="2433"/>
      <c r="F72" s="1659"/>
      <c r="G72" s="2433"/>
      <c r="H72" s="2433"/>
      <c r="I72" s="2433"/>
      <c r="J72" s="2432"/>
    </row>
    <row r="73" spans="1:10" x14ac:dyDescent="0.25">
      <c r="A73" s="1660"/>
      <c r="B73" s="2433"/>
      <c r="C73" s="2433"/>
      <c r="D73" s="2433"/>
      <c r="E73" s="2433"/>
      <c r="F73" s="1659"/>
      <c r="G73" s="2433"/>
      <c r="H73" s="2433"/>
      <c r="I73" s="2433"/>
      <c r="J73" s="2432"/>
    </row>
    <row r="74" spans="1:10" x14ac:dyDescent="0.25">
      <c r="A74" s="2434"/>
      <c r="B74" s="2433"/>
      <c r="C74" s="2433"/>
      <c r="D74" s="2433"/>
      <c r="E74" s="2433"/>
      <c r="F74" s="2433"/>
      <c r="G74" s="2433"/>
      <c r="H74" s="2433"/>
      <c r="I74" s="2433"/>
      <c r="J74" s="2432"/>
    </row>
    <row r="75" spans="1:10" x14ac:dyDescent="0.25">
      <c r="A75" s="2396"/>
    </row>
  </sheetData>
  <mergeCells count="8">
    <mergeCell ref="H3:H4"/>
    <mergeCell ref="I3:I4"/>
    <mergeCell ref="J3:J4"/>
    <mergeCell ref="D3:D4"/>
    <mergeCell ref="D39:D40"/>
    <mergeCell ref="H39:H40"/>
    <mergeCell ref="I39:I40"/>
    <mergeCell ref="J39:J40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B4CA6-1A76-44C8-9389-262658EEA663}">
  <dimension ref="A1:I80"/>
  <sheetViews>
    <sheetView view="pageBreakPreview" topLeftCell="A48" zoomScale="130" zoomScaleNormal="90" zoomScaleSheetLayoutView="130" workbookViewId="0">
      <selection activeCell="A59" sqref="A59:XFD59"/>
    </sheetView>
  </sheetViews>
  <sheetFormatPr defaultColWidth="9.109375" defaultRowHeight="14.4" x14ac:dyDescent="0.3"/>
  <cols>
    <col min="1" max="1" width="29.33203125" style="1662" customWidth="1"/>
    <col min="2" max="2" width="21" style="512" customWidth="1"/>
    <col min="3" max="3" width="11.109375" style="567" customWidth="1"/>
    <col min="4" max="6" width="11.109375" style="512" customWidth="1"/>
    <col min="7" max="7" width="11.109375" style="567" customWidth="1"/>
    <col min="8" max="9" width="11.109375" style="512" customWidth="1"/>
    <col min="10" max="16384" width="9.109375" style="2786"/>
  </cols>
  <sheetData>
    <row r="1" spans="1:9" x14ac:dyDescent="0.3">
      <c r="A1" s="2785" t="s">
        <v>1330</v>
      </c>
      <c r="C1" s="998"/>
      <c r="D1" s="1000"/>
      <c r="E1" s="998"/>
      <c r="F1" s="1000"/>
      <c r="G1" s="1000"/>
      <c r="H1" s="1000"/>
      <c r="I1" s="567"/>
    </row>
    <row r="2" spans="1:9" x14ac:dyDescent="0.3">
      <c r="A2" s="566" t="s">
        <v>1237</v>
      </c>
      <c r="C2" s="542"/>
      <c r="D2" s="542"/>
      <c r="E2" s="542"/>
      <c r="F2" s="542"/>
      <c r="G2" s="542"/>
      <c r="H2" s="542"/>
      <c r="I2" s="543"/>
    </row>
    <row r="3" spans="1:9" s="2787" customFormat="1" ht="18" customHeight="1" x14ac:dyDescent="0.2">
      <c r="A3" s="545" t="s">
        <v>176</v>
      </c>
      <c r="B3" s="565"/>
      <c r="C3" s="2763" t="s">
        <v>581</v>
      </c>
      <c r="D3" s="2763" t="s">
        <v>580</v>
      </c>
      <c r="E3" s="2890" t="s">
        <v>958</v>
      </c>
      <c r="F3" s="2763" t="s">
        <v>579</v>
      </c>
      <c r="G3" s="2763"/>
      <c r="H3" s="2763" t="s">
        <v>578</v>
      </c>
      <c r="I3" s="2890" t="s">
        <v>953</v>
      </c>
    </row>
    <row r="4" spans="1:9" s="2787" customFormat="1" ht="10.199999999999999" x14ac:dyDescent="0.2">
      <c r="A4" s="545"/>
      <c r="B4" s="545"/>
      <c r="C4" s="2764" t="s">
        <v>577</v>
      </c>
      <c r="D4" s="2764" t="s">
        <v>561</v>
      </c>
      <c r="E4" s="2891"/>
      <c r="F4" s="2764" t="s">
        <v>576</v>
      </c>
      <c r="G4" s="2764" t="s">
        <v>564</v>
      </c>
      <c r="H4" s="2764" t="s">
        <v>575</v>
      </c>
      <c r="I4" s="2892"/>
    </row>
    <row r="5" spans="1:9" ht="14.25" customHeight="1" x14ac:dyDescent="0.3">
      <c r="A5" s="2788"/>
      <c r="B5" s="544" t="s">
        <v>956</v>
      </c>
      <c r="C5" s="542">
        <v>-2.5561660733450027</v>
      </c>
      <c r="D5" s="542">
        <v>-30.072542039352975</v>
      </c>
      <c r="E5" s="542"/>
      <c r="F5" s="542"/>
      <c r="G5" s="1000">
        <v>137.09819752977265</v>
      </c>
      <c r="H5" s="542"/>
      <c r="I5" s="542"/>
    </row>
    <row r="6" spans="1:9" ht="14.25" customHeight="1" x14ac:dyDescent="0.3">
      <c r="A6" s="1811"/>
      <c r="B6" s="559" t="s">
        <v>955</v>
      </c>
      <c r="C6" s="558">
        <v>-0.44458422108276796</v>
      </c>
      <c r="D6" s="558">
        <v>-5.2304026009737408</v>
      </c>
      <c r="E6" s="558"/>
      <c r="F6" s="558"/>
      <c r="G6" s="558">
        <v>100.25650875966184</v>
      </c>
      <c r="H6" s="558"/>
      <c r="I6" s="558"/>
    </row>
    <row r="7" spans="1:9" ht="14.25" customHeight="1" x14ac:dyDescent="0.3">
      <c r="A7" s="2789"/>
      <c r="B7" s="561" t="s">
        <v>574</v>
      </c>
      <c r="C7" s="546">
        <v>-3.0007502944277706</v>
      </c>
      <c r="D7" s="546">
        <v>-35.302944640326714</v>
      </c>
      <c r="E7" s="546">
        <v>264.72090592000001</v>
      </c>
      <c r="F7" s="546">
        <v>727.78413791282151</v>
      </c>
      <c r="G7" s="546">
        <v>237.35470628943449</v>
      </c>
      <c r="H7" s="546">
        <v>89.662244643860618</v>
      </c>
      <c r="I7" s="546">
        <v>3400</v>
      </c>
    </row>
    <row r="8" spans="1:9" ht="14.25" customHeight="1" x14ac:dyDescent="0.3">
      <c r="A8" s="1811"/>
      <c r="B8" s="544" t="s">
        <v>956</v>
      </c>
      <c r="C8" s="542">
        <v>31.749867190000007</v>
      </c>
      <c r="D8" s="542">
        <v>38.95689225766872</v>
      </c>
      <c r="E8" s="542"/>
      <c r="F8" s="542"/>
      <c r="G8" s="1000">
        <v>42.346880750000004</v>
      </c>
      <c r="H8" s="542"/>
      <c r="I8" s="542"/>
    </row>
    <row r="9" spans="1:9" ht="14.25" customHeight="1" x14ac:dyDescent="0.3">
      <c r="A9" s="1811"/>
      <c r="B9" s="559" t="s">
        <v>955</v>
      </c>
      <c r="C9" s="558">
        <v>-0.75206200000000001</v>
      </c>
      <c r="D9" s="558">
        <v>-0.9227754601226994</v>
      </c>
      <c r="E9" s="558"/>
      <c r="F9" s="558"/>
      <c r="G9" s="558">
        <v>48.586318530000007</v>
      </c>
      <c r="H9" s="558"/>
      <c r="I9" s="558"/>
    </row>
    <row r="10" spans="1:9" ht="14.25" customHeight="1" x14ac:dyDescent="0.3">
      <c r="A10" s="1811"/>
      <c r="B10" s="561" t="s">
        <v>573</v>
      </c>
      <c r="C10" s="546">
        <v>30.997805190000005</v>
      </c>
      <c r="D10" s="546">
        <v>38.034116797546019</v>
      </c>
      <c r="E10" s="546">
        <v>612.89383337000004</v>
      </c>
      <c r="F10" s="546">
        <v>187.48129018950695</v>
      </c>
      <c r="G10" s="546">
        <v>90.933199280000011</v>
      </c>
      <c r="H10" s="546">
        <v>14.836696721192858</v>
      </c>
      <c r="I10" s="546">
        <v>32600</v>
      </c>
    </row>
    <row r="11" spans="1:9" ht="14.25" customHeight="1" x14ac:dyDescent="0.3">
      <c r="A11" s="1811"/>
      <c r="B11" s="544" t="s">
        <v>956</v>
      </c>
      <c r="C11" s="542">
        <v>2.9993516486898932</v>
      </c>
      <c r="D11" s="542">
        <v>3.4475306306780378</v>
      </c>
      <c r="E11" s="542"/>
      <c r="F11" s="542"/>
      <c r="G11" s="1000">
        <v>38.563747030628491</v>
      </c>
      <c r="H11" s="542"/>
      <c r="I11" s="542"/>
    </row>
    <row r="12" spans="1:9" ht="14.25" customHeight="1" x14ac:dyDescent="0.3">
      <c r="A12" s="1811"/>
      <c r="B12" s="559" t="s">
        <v>955</v>
      </c>
      <c r="C12" s="558">
        <v>6.9974651002676076</v>
      </c>
      <c r="D12" s="558">
        <v>8.0430633336409283</v>
      </c>
      <c r="E12" s="558"/>
      <c r="F12" s="558"/>
      <c r="G12" s="558">
        <v>21.073867160787174</v>
      </c>
      <c r="H12" s="558"/>
      <c r="I12" s="558"/>
    </row>
    <row r="13" spans="1:9" ht="14.25" customHeight="1" x14ac:dyDescent="0.3">
      <c r="A13" s="1811"/>
      <c r="B13" s="561" t="s">
        <v>572</v>
      </c>
      <c r="C13" s="546">
        <v>9.9968167489575013</v>
      </c>
      <c r="D13" s="546">
        <v>11.490593964318967</v>
      </c>
      <c r="E13" s="546">
        <v>209.84079134000001</v>
      </c>
      <c r="F13" s="546">
        <v>60.195918747753559</v>
      </c>
      <c r="G13" s="546">
        <v>59.637614191415665</v>
      </c>
      <c r="H13" s="546">
        <v>28.420410450504956</v>
      </c>
      <c r="I13" s="546">
        <v>34800</v>
      </c>
    </row>
    <row r="14" spans="1:9" ht="14.25" customHeight="1" x14ac:dyDescent="0.3">
      <c r="A14" s="1811"/>
      <c r="B14" s="544" t="s">
        <v>956</v>
      </c>
      <c r="C14" s="542">
        <v>10.869172455332384</v>
      </c>
      <c r="D14" s="542">
        <v>9.6830044145500072</v>
      </c>
      <c r="E14" s="542"/>
      <c r="F14" s="542"/>
      <c r="G14" s="1000">
        <v>14.193957092149159</v>
      </c>
      <c r="H14" s="542"/>
      <c r="I14" s="542"/>
    </row>
    <row r="15" spans="1:9" ht="14.25" customHeight="1" x14ac:dyDescent="0.3">
      <c r="A15" s="1811"/>
      <c r="B15" s="559" t="s">
        <v>955</v>
      </c>
      <c r="C15" s="558">
        <v>1.131073554001417</v>
      </c>
      <c r="D15" s="558">
        <v>1.007637910023534</v>
      </c>
      <c r="E15" s="558"/>
      <c r="F15" s="558"/>
      <c r="G15" s="558">
        <v>10.936708709623181</v>
      </c>
      <c r="H15" s="558"/>
      <c r="I15" s="558"/>
    </row>
    <row r="16" spans="1:9" ht="14.25" customHeight="1" x14ac:dyDescent="0.3">
      <c r="A16" s="1811"/>
      <c r="B16" s="561" t="s">
        <v>571</v>
      </c>
      <c r="C16" s="546">
        <v>12.0002460093338</v>
      </c>
      <c r="D16" s="546">
        <v>10.690642324573542</v>
      </c>
      <c r="E16" s="546">
        <v>109.83534236999999</v>
      </c>
      <c r="F16" s="546">
        <v>24.448530419881369</v>
      </c>
      <c r="G16" s="546">
        <v>25.130665801772338</v>
      </c>
      <c r="H16" s="546">
        <v>22.880309069475285</v>
      </c>
      <c r="I16" s="546">
        <v>44900</v>
      </c>
    </row>
    <row r="17" spans="1:9" ht="7.5" customHeight="1" x14ac:dyDescent="0.3">
      <c r="A17" s="1811"/>
      <c r="B17" s="544"/>
      <c r="C17" s="542"/>
      <c r="D17" s="1810"/>
      <c r="E17" s="542"/>
      <c r="F17" s="542"/>
      <c r="G17" s="542"/>
      <c r="H17" s="542"/>
      <c r="I17" s="542"/>
    </row>
    <row r="18" spans="1:9" ht="14.25" customHeight="1" x14ac:dyDescent="0.3">
      <c r="A18" s="1811"/>
      <c r="B18" s="561" t="s">
        <v>3</v>
      </c>
      <c r="C18" s="546">
        <v>1.0033198435296471</v>
      </c>
      <c r="D18" s="546"/>
      <c r="E18" s="546">
        <v>0</v>
      </c>
      <c r="F18" s="546"/>
      <c r="G18" s="546">
        <v>6.9842620763432137</v>
      </c>
      <c r="H18" s="546"/>
      <c r="I18" s="546"/>
    </row>
    <row r="19" spans="1:9" ht="7.95" customHeight="1" x14ac:dyDescent="0.3">
      <c r="A19" s="1811"/>
      <c r="B19" s="561"/>
      <c r="C19" s="546"/>
      <c r="D19" s="546"/>
      <c r="E19" s="546"/>
      <c r="F19" s="564"/>
      <c r="G19" s="546"/>
      <c r="H19" s="546"/>
      <c r="I19" s="546"/>
    </row>
    <row r="20" spans="1:9" ht="14.25" customHeight="1" x14ac:dyDescent="0.3">
      <c r="A20" s="1811"/>
      <c r="B20" s="544" t="s">
        <v>956</v>
      </c>
      <c r="C20" s="542">
        <v>43.062225220677277</v>
      </c>
      <c r="D20" s="542">
        <v>14.887545452265265</v>
      </c>
      <c r="E20" s="542"/>
      <c r="F20" s="563"/>
      <c r="G20" s="998">
        <v>236.25369673254968</v>
      </c>
      <c r="H20" s="542"/>
      <c r="I20" s="542"/>
    </row>
    <row r="21" spans="1:9" ht="14.25" customHeight="1" x14ac:dyDescent="0.3">
      <c r="A21" s="1811"/>
      <c r="B21" s="559" t="s">
        <v>955</v>
      </c>
      <c r="C21" s="558">
        <v>7.9352122767159043</v>
      </c>
      <c r="D21" s="558">
        <v>2.7433750308438736</v>
      </c>
      <c r="E21" s="558"/>
      <c r="F21" s="562"/>
      <c r="G21" s="558">
        <v>183.78675090641602</v>
      </c>
      <c r="H21" s="558"/>
      <c r="I21" s="558"/>
    </row>
    <row r="22" spans="1:9" ht="14.25" customHeight="1" x14ac:dyDescent="0.3">
      <c r="A22" s="1457" t="s">
        <v>898</v>
      </c>
      <c r="B22" s="1456"/>
      <c r="C22" s="1455">
        <v>50.997437497393179</v>
      </c>
      <c r="D22" s="1455">
        <v>17.630920483109136</v>
      </c>
      <c r="E22" s="1455">
        <v>1197.2908730000001</v>
      </c>
      <c r="F22" s="1455">
        <v>103.10803099830856</v>
      </c>
      <c r="G22" s="1455">
        <v>420.0404476389657</v>
      </c>
      <c r="H22" s="1455">
        <v>35.082573258617472</v>
      </c>
      <c r="I22" s="1455">
        <v>115700</v>
      </c>
    </row>
    <row r="23" spans="1:9" ht="14.25" customHeight="1" x14ac:dyDescent="0.3">
      <c r="C23" s="1000"/>
    </row>
    <row r="24" spans="1:9" ht="14.25" customHeight="1" x14ac:dyDescent="0.3">
      <c r="B24" s="544" t="s">
        <v>956</v>
      </c>
      <c r="C24" s="542">
        <v>-1.6963644392874691</v>
      </c>
      <c r="D24" s="542">
        <v>-15.780134318953202</v>
      </c>
      <c r="E24" s="542"/>
      <c r="F24" s="542"/>
      <c r="G24" s="1000">
        <v>375.85649127650748</v>
      </c>
      <c r="H24" s="542"/>
      <c r="I24" s="542"/>
    </row>
    <row r="25" spans="1:9" ht="14.25" customHeight="1" x14ac:dyDescent="0.3">
      <c r="B25" s="559" t="s">
        <v>955</v>
      </c>
      <c r="C25" s="558">
        <v>2.6938459879236789</v>
      </c>
      <c r="D25" s="558">
        <v>25.059032445801662</v>
      </c>
      <c r="E25" s="558"/>
      <c r="F25" s="558"/>
      <c r="G25" s="558">
        <v>62.405826784872772</v>
      </c>
      <c r="H25" s="558"/>
      <c r="I25" s="558"/>
    </row>
    <row r="26" spans="1:9" ht="14.25" customHeight="1" x14ac:dyDescent="0.3">
      <c r="B26" s="561" t="s">
        <v>574</v>
      </c>
      <c r="C26" s="546">
        <v>0.99748154863620997</v>
      </c>
      <c r="D26" s="546">
        <v>9.2788981268484658</v>
      </c>
      <c r="E26" s="546">
        <v>595.51347822000002</v>
      </c>
      <c r="F26" s="546">
        <v>1256.8182980288211</v>
      </c>
      <c r="G26" s="546">
        <v>438.26231806138026</v>
      </c>
      <c r="H26" s="546">
        <v>73.594021645211754</v>
      </c>
      <c r="I26" s="546">
        <v>4300</v>
      </c>
    </row>
    <row r="27" spans="1:9" ht="14.25" customHeight="1" x14ac:dyDescent="0.3">
      <c r="B27" s="544" t="s">
        <v>956</v>
      </c>
      <c r="C27" s="542">
        <v>10.488691386522385</v>
      </c>
      <c r="D27" s="542">
        <v>31.783913292492073</v>
      </c>
      <c r="E27" s="542"/>
      <c r="F27" s="542"/>
      <c r="G27" s="1000">
        <v>199.81273311768649</v>
      </c>
      <c r="H27" s="542"/>
      <c r="I27" s="542"/>
    </row>
    <row r="28" spans="1:9" ht="14.25" customHeight="1" x14ac:dyDescent="0.3">
      <c r="B28" s="559" t="s">
        <v>955</v>
      </c>
      <c r="C28" s="558">
        <v>3.511101624550216</v>
      </c>
      <c r="D28" s="558">
        <v>10.639701892576413</v>
      </c>
      <c r="E28" s="558"/>
      <c r="F28" s="558"/>
      <c r="G28" s="558">
        <v>35.252730194040261</v>
      </c>
      <c r="H28" s="558"/>
      <c r="I28" s="558"/>
    </row>
    <row r="29" spans="1:9" ht="14.25" customHeight="1" x14ac:dyDescent="0.3">
      <c r="B29" s="561" t="s">
        <v>573</v>
      </c>
      <c r="C29" s="546">
        <v>13.999793011072601</v>
      </c>
      <c r="D29" s="546">
        <v>42.423615185068485</v>
      </c>
      <c r="E29" s="546">
        <v>596.15287604000002</v>
      </c>
      <c r="F29" s="546">
        <v>443.72904446797475</v>
      </c>
      <c r="G29" s="546">
        <v>235.06546331172675</v>
      </c>
      <c r="H29" s="546">
        <v>39.430399945928393</v>
      </c>
      <c r="I29" s="546">
        <v>13200</v>
      </c>
    </row>
    <row r="30" spans="1:9" ht="14.25" customHeight="1" x14ac:dyDescent="0.3">
      <c r="B30" s="544" t="s">
        <v>956</v>
      </c>
      <c r="C30" s="542">
        <v>2.5463605857630736</v>
      </c>
      <c r="D30" s="542">
        <v>6.326361703759189</v>
      </c>
      <c r="E30" s="542"/>
      <c r="F30" s="542"/>
      <c r="G30" s="1000">
        <v>76.240743147564601</v>
      </c>
      <c r="H30" s="542"/>
      <c r="I30" s="542"/>
    </row>
    <row r="31" spans="1:9" ht="14.25" customHeight="1" x14ac:dyDescent="0.3">
      <c r="B31" s="559" t="s">
        <v>955</v>
      </c>
      <c r="C31" s="558">
        <v>1.4499776383568472</v>
      </c>
      <c r="D31" s="558">
        <v>3.602428915172291</v>
      </c>
      <c r="E31" s="558"/>
      <c r="F31" s="558"/>
      <c r="G31" s="558">
        <v>18.872571032867235</v>
      </c>
      <c r="H31" s="558"/>
      <c r="I31" s="558"/>
    </row>
    <row r="32" spans="1:9" ht="14.25" customHeight="1" x14ac:dyDescent="0.3">
      <c r="B32" s="561" t="s">
        <v>572</v>
      </c>
      <c r="C32" s="546">
        <v>3.9963382241199206</v>
      </c>
      <c r="D32" s="546">
        <v>9.9287906189314814</v>
      </c>
      <c r="E32" s="546">
        <v>349.98742658999998</v>
      </c>
      <c r="F32" s="546">
        <v>216.10680938153808</v>
      </c>
      <c r="G32" s="546">
        <v>95.113314180431843</v>
      </c>
      <c r="H32" s="546">
        <v>27.176208901885584</v>
      </c>
      <c r="I32" s="546">
        <v>16100</v>
      </c>
    </row>
    <row r="33" spans="1:9" ht="14.25" customHeight="1" x14ac:dyDescent="0.3">
      <c r="B33" s="544" t="s">
        <v>956</v>
      </c>
      <c r="C33" s="542">
        <v>5.296098478987453</v>
      </c>
      <c r="D33" s="542">
        <v>10.919790678324645</v>
      </c>
      <c r="E33" s="542"/>
      <c r="F33" s="542"/>
      <c r="G33" s="1000">
        <v>32.832021257955304</v>
      </c>
      <c r="H33" s="542"/>
      <c r="I33" s="542"/>
    </row>
    <row r="34" spans="1:9" ht="14.25" customHeight="1" x14ac:dyDescent="0.3">
      <c r="A34" s="2790"/>
      <c r="B34" s="559" t="s">
        <v>955</v>
      </c>
      <c r="C34" s="558">
        <v>0.70042612888352707</v>
      </c>
      <c r="D34" s="558">
        <v>1.4441775853268599</v>
      </c>
      <c r="E34" s="558"/>
      <c r="F34" s="558"/>
      <c r="G34" s="558">
        <v>14.292452356117636</v>
      </c>
      <c r="H34" s="558"/>
      <c r="I34" s="558"/>
    </row>
    <row r="35" spans="1:9" ht="14.25" customHeight="1" x14ac:dyDescent="0.3">
      <c r="A35" s="2790"/>
      <c r="B35" s="561" t="s">
        <v>571</v>
      </c>
      <c r="C35" s="546">
        <v>5.9965246078709802</v>
      </c>
      <c r="D35" s="546">
        <v>12.363968263651506</v>
      </c>
      <c r="E35" s="546">
        <v>91.224990930000004</v>
      </c>
      <c r="F35" s="546">
        <v>46.909244116668454</v>
      </c>
      <c r="G35" s="546">
        <v>47.12447361407294</v>
      </c>
      <c r="H35" s="546">
        <v>51.657416606632637</v>
      </c>
      <c r="I35" s="546">
        <v>19400</v>
      </c>
    </row>
    <row r="36" spans="1:9" ht="7.5" customHeight="1" x14ac:dyDescent="0.3">
      <c r="A36" s="1811"/>
      <c r="B36" s="544"/>
      <c r="C36" s="542"/>
      <c r="D36" s="1810"/>
      <c r="E36" s="542"/>
      <c r="F36" s="542"/>
      <c r="G36" s="542"/>
      <c r="H36" s="542"/>
      <c r="I36" s="542"/>
    </row>
    <row r="37" spans="1:9" ht="14.25" customHeight="1" x14ac:dyDescent="0.3">
      <c r="B37" s="561" t="s">
        <v>1157</v>
      </c>
      <c r="C37" s="546">
        <v>9.0062702718380887</v>
      </c>
      <c r="D37" s="546"/>
      <c r="E37" s="546">
        <v>1.7108484299996007</v>
      </c>
      <c r="F37" s="546"/>
      <c r="G37" s="546">
        <v>237.36661297693558</v>
      </c>
      <c r="H37" s="546"/>
      <c r="I37" s="546">
        <v>11900</v>
      </c>
    </row>
    <row r="38" spans="1:9" ht="6.6" customHeight="1" x14ac:dyDescent="0.3">
      <c r="C38" s="1000"/>
    </row>
    <row r="39" spans="1:9" ht="14.25" customHeight="1" x14ac:dyDescent="0.3">
      <c r="A39" s="1811"/>
      <c r="B39" s="544" t="s">
        <v>956</v>
      </c>
      <c r="C39" s="542">
        <v>22.223777555834566</v>
      </c>
      <c r="D39" s="542">
        <v>13.697243485876465</v>
      </c>
      <c r="E39" s="542"/>
      <c r="F39" s="563"/>
      <c r="G39" s="542">
        <v>853.5182334133284</v>
      </c>
      <c r="H39" s="542"/>
      <c r="I39" s="542"/>
    </row>
    <row r="40" spans="1:9" ht="14.25" customHeight="1" x14ac:dyDescent="0.3">
      <c r="A40" s="1811"/>
      <c r="B40" s="559" t="s">
        <v>955</v>
      </c>
      <c r="C40" s="558">
        <v>11.772630107703231</v>
      </c>
      <c r="D40" s="558">
        <v>7.2558583098324991</v>
      </c>
      <c r="E40" s="558"/>
      <c r="F40" s="562"/>
      <c r="G40" s="998">
        <v>199.41394873121899</v>
      </c>
      <c r="H40" s="558"/>
      <c r="I40" s="558"/>
    </row>
    <row r="41" spans="1:9" ht="14.25" customHeight="1" x14ac:dyDescent="0.3">
      <c r="A41" s="1457" t="s">
        <v>1329</v>
      </c>
      <c r="B41" s="1456"/>
      <c r="C41" s="1455">
        <v>33.996407663537802</v>
      </c>
      <c r="D41" s="1455">
        <v>20.953101795708967</v>
      </c>
      <c r="E41" s="1455">
        <v>1634.5896202099998</v>
      </c>
      <c r="F41" s="1455">
        <v>247.84184207241853</v>
      </c>
      <c r="G41" s="1455">
        <v>1052.9321821445474</v>
      </c>
      <c r="H41" s="1455">
        <v>64.415689976623895</v>
      </c>
      <c r="I41" s="1455">
        <v>64900</v>
      </c>
    </row>
    <row r="42" spans="1:9" ht="7.5" customHeight="1" x14ac:dyDescent="0.3">
      <c r="A42" s="1811"/>
      <c r="B42" s="544"/>
      <c r="C42" s="542"/>
      <c r="D42" s="1810"/>
      <c r="E42" s="542"/>
      <c r="F42" s="542"/>
      <c r="G42" s="542"/>
      <c r="H42" s="542"/>
      <c r="I42" s="542"/>
    </row>
    <row r="43" spans="1:9" ht="14.25" customHeight="1" x14ac:dyDescent="0.3">
      <c r="B43" s="544" t="s">
        <v>956</v>
      </c>
      <c r="C43" s="622">
        <v>-14.179690192082525</v>
      </c>
      <c r="D43" s="622">
        <v>-56.15718887953475</v>
      </c>
      <c r="E43" s="542"/>
      <c r="F43" s="542"/>
      <c r="G43" s="542">
        <v>97.78650653813115</v>
      </c>
      <c r="H43" s="542"/>
      <c r="I43" s="542"/>
    </row>
    <row r="44" spans="1:9" ht="14.25" customHeight="1" x14ac:dyDescent="0.3">
      <c r="B44" s="559" t="s">
        <v>955</v>
      </c>
      <c r="C44" s="2493">
        <v>4.183467877761224</v>
      </c>
      <c r="D44" s="2493">
        <v>16.568189614895935</v>
      </c>
      <c r="E44" s="558"/>
      <c r="F44" s="558"/>
      <c r="G44" s="558">
        <v>24.908648278078498</v>
      </c>
      <c r="H44" s="558"/>
      <c r="I44" s="558"/>
    </row>
    <row r="45" spans="1:9" ht="14.25" customHeight="1" x14ac:dyDescent="0.3">
      <c r="B45" s="561" t="s">
        <v>1328</v>
      </c>
      <c r="C45" s="828">
        <v>-10.0024446286426</v>
      </c>
      <c r="D45" s="2199">
        <v>-39.613642093634063</v>
      </c>
      <c r="E45" s="546">
        <v>220.33482129000001</v>
      </c>
      <c r="F45" s="546">
        <v>215.53496211436357</v>
      </c>
      <c r="G45" s="1400">
        <v>122.69515481620965</v>
      </c>
      <c r="H45" s="1003">
        <v>55.685775901359179</v>
      </c>
      <c r="I45" s="546">
        <v>10100</v>
      </c>
    </row>
    <row r="46" spans="1:9" ht="14.25" customHeight="1" x14ac:dyDescent="0.3">
      <c r="B46" s="544" t="s">
        <v>956</v>
      </c>
      <c r="C46" s="622">
        <v>0.19549006992689796</v>
      </c>
      <c r="D46" s="622">
        <v>1.0155328307890803</v>
      </c>
      <c r="E46" s="542"/>
      <c r="F46" s="542"/>
      <c r="G46" s="542">
        <v>42.97818681902509</v>
      </c>
      <c r="H46" s="542"/>
      <c r="I46" s="542"/>
    </row>
    <row r="47" spans="1:9" ht="14.25" customHeight="1" x14ac:dyDescent="0.3">
      <c r="B47" s="559" t="s">
        <v>955</v>
      </c>
      <c r="C47" s="2493">
        <v>-0.19087558993243395</v>
      </c>
      <c r="D47" s="2493">
        <v>-0.99156150614251404</v>
      </c>
      <c r="E47" s="558"/>
      <c r="F47" s="558"/>
      <c r="G47" s="558">
        <v>7.8274721048997904</v>
      </c>
      <c r="H47" s="558"/>
      <c r="I47" s="558"/>
    </row>
    <row r="48" spans="1:9" ht="14.25" customHeight="1" x14ac:dyDescent="0.3">
      <c r="B48" s="561" t="s">
        <v>1327</v>
      </c>
      <c r="C48" s="828">
        <v>-7.7104001107200504E-4</v>
      </c>
      <c r="D48" s="2199">
        <v>-4.0054026549195066E-3</v>
      </c>
      <c r="E48" s="546">
        <v>67.431710160000009</v>
      </c>
      <c r="F48" s="546">
        <v>86.999614139934224</v>
      </c>
      <c r="G48" s="1400">
        <v>50.805658923924881</v>
      </c>
      <c r="H48" s="1003">
        <v>75.343868342319482</v>
      </c>
      <c r="I48" s="546">
        <v>7700</v>
      </c>
    </row>
    <row r="49" spans="1:9" ht="14.25" customHeight="1" x14ac:dyDescent="0.3">
      <c r="B49" s="544" t="s">
        <v>956</v>
      </c>
      <c r="C49" s="622">
        <v>-6.4376834622005426</v>
      </c>
      <c r="D49" s="622">
        <v>-17.399144492433898</v>
      </c>
      <c r="E49" s="542"/>
      <c r="F49" s="542"/>
      <c r="G49" s="542">
        <v>390.82616854890205</v>
      </c>
      <c r="H49" s="542"/>
      <c r="I49" s="542"/>
    </row>
    <row r="50" spans="1:9" ht="14.25" customHeight="1" x14ac:dyDescent="0.3">
      <c r="B50" s="559" t="s">
        <v>955</v>
      </c>
      <c r="C50" s="2493">
        <v>-1.5603896812516989</v>
      </c>
      <c r="D50" s="2493">
        <v>-4.2172694087883755</v>
      </c>
      <c r="E50" s="558"/>
      <c r="F50" s="558"/>
      <c r="G50" s="558">
        <v>50.564004625505781</v>
      </c>
      <c r="H50" s="558"/>
      <c r="I50" s="558"/>
    </row>
    <row r="51" spans="1:9" ht="14.25" customHeight="1" x14ac:dyDescent="0.3">
      <c r="B51" s="561" t="s">
        <v>1326</v>
      </c>
      <c r="C51" s="828">
        <v>-7.9961462869044819</v>
      </c>
      <c r="D51" s="2199">
        <v>-21.611206180822922</v>
      </c>
      <c r="E51" s="546">
        <v>1304.1534975499999</v>
      </c>
      <c r="F51" s="546">
        <v>855.66571207223194</v>
      </c>
      <c r="G51" s="1400">
        <v>441.39017317440783</v>
      </c>
      <c r="H51" s="1003">
        <v>33.844955674589634</v>
      </c>
      <c r="I51" s="546">
        <v>14800</v>
      </c>
    </row>
    <row r="52" spans="1:9" ht="14.25" customHeight="1" x14ac:dyDescent="0.3">
      <c r="B52" s="544" t="s">
        <v>956</v>
      </c>
      <c r="C52" s="622">
        <v>3.4298704864437264</v>
      </c>
      <c r="D52" s="622">
        <v>10.315399959229252</v>
      </c>
      <c r="E52" s="542"/>
      <c r="F52" s="542"/>
      <c r="G52" s="542">
        <v>8.1679585417517195</v>
      </c>
      <c r="H52" s="542"/>
      <c r="I52" s="542"/>
    </row>
    <row r="53" spans="1:9" ht="14.25" customHeight="1" x14ac:dyDescent="0.3">
      <c r="B53" s="559" t="s">
        <v>955</v>
      </c>
      <c r="C53" s="2493">
        <v>-1.4336301391977568</v>
      </c>
      <c r="D53" s="2493">
        <v>-4.3116695915722012</v>
      </c>
      <c r="E53" s="558"/>
      <c r="F53" s="558"/>
      <c r="G53" s="558">
        <v>6.2330327612372471</v>
      </c>
      <c r="H53" s="558"/>
      <c r="I53" s="558"/>
    </row>
    <row r="54" spans="1:9" ht="14.25" customHeight="1" x14ac:dyDescent="0.3">
      <c r="B54" s="561" t="s">
        <v>1325</v>
      </c>
      <c r="C54" s="546">
        <v>2.0024806944919398</v>
      </c>
      <c r="D54" s="1003">
        <v>6.0224983292990668</v>
      </c>
      <c r="E54" s="546">
        <v>0.19172897999999999</v>
      </c>
      <c r="F54" s="546">
        <v>0.14400120600636709</v>
      </c>
      <c r="G54" s="1400">
        <v>14.400991302988967</v>
      </c>
      <c r="H54" s="1003">
        <v>7511.1187171542697</v>
      </c>
      <c r="I54" s="546">
        <v>13300</v>
      </c>
    </row>
    <row r="55" spans="1:9" ht="7.5" customHeight="1" x14ac:dyDescent="0.3">
      <c r="A55" s="1811"/>
      <c r="B55" s="544"/>
      <c r="C55" s="542"/>
      <c r="D55" s="1810"/>
      <c r="E55" s="542"/>
      <c r="F55" s="542"/>
      <c r="G55" s="542"/>
      <c r="H55" s="542"/>
      <c r="I55" s="542"/>
    </row>
    <row r="56" spans="1:9" ht="14.25" customHeight="1" x14ac:dyDescent="0.3">
      <c r="B56" s="544" t="s">
        <v>956</v>
      </c>
      <c r="C56" s="542">
        <v>-17.011089190912731</v>
      </c>
      <c r="D56" s="542">
        <v>-14.8244785977453</v>
      </c>
      <c r="E56" s="542"/>
      <c r="F56" s="542"/>
      <c r="G56" s="542">
        <v>539.75882044780985</v>
      </c>
      <c r="H56" s="542"/>
      <c r="I56" s="542"/>
    </row>
    <row r="57" spans="1:9" ht="14.25" customHeight="1" x14ac:dyDescent="0.3">
      <c r="A57" s="1811"/>
      <c r="B57" s="559" t="s">
        <v>955</v>
      </c>
      <c r="C57" s="558">
        <v>1.0143659490530812</v>
      </c>
      <c r="D57" s="558">
        <v>0.88397904056913401</v>
      </c>
      <c r="E57" s="558"/>
      <c r="F57" s="558"/>
      <c r="G57" s="558">
        <v>89.533158398821058</v>
      </c>
      <c r="H57" s="558"/>
      <c r="I57" s="558"/>
    </row>
    <row r="58" spans="1:9" ht="14.25" customHeight="1" x14ac:dyDescent="0.3">
      <c r="A58" s="1811"/>
      <c r="B58" s="1004" t="s">
        <v>957</v>
      </c>
      <c r="C58" s="546">
        <v>-15.996723241859652</v>
      </c>
      <c r="D58" s="1003">
        <v>-13.940499557176167</v>
      </c>
      <c r="E58" s="546">
        <v>1592.11175798</v>
      </c>
      <c r="F58" s="546">
        <v>342.17407793435012</v>
      </c>
      <c r="G58" s="1400">
        <v>629.29197884663085</v>
      </c>
      <c r="H58" s="1003">
        <v>39.525615943258174</v>
      </c>
      <c r="I58" s="546">
        <v>45900</v>
      </c>
    </row>
    <row r="59" spans="1:9" ht="9" customHeight="1" x14ac:dyDescent="0.3">
      <c r="A59" s="543"/>
      <c r="B59" s="544"/>
      <c r="C59" s="542"/>
      <c r="D59" s="542"/>
      <c r="E59" s="567"/>
      <c r="F59" s="542"/>
      <c r="H59" s="542"/>
      <c r="I59" s="542"/>
    </row>
    <row r="60" spans="1:9" ht="14.25" customHeight="1" x14ac:dyDescent="0.3">
      <c r="A60" s="1811"/>
      <c r="B60" s="544" t="s">
        <v>956</v>
      </c>
      <c r="C60" s="542">
        <v>-0.7862481423227764</v>
      </c>
      <c r="D60" s="542">
        <v>-15.724962846455528</v>
      </c>
      <c r="E60" s="542"/>
      <c r="F60" s="542"/>
      <c r="G60" s="542">
        <v>37.8392221483927</v>
      </c>
      <c r="H60" s="542"/>
      <c r="I60" s="542"/>
    </row>
    <row r="61" spans="1:9" ht="14.25" customHeight="1" x14ac:dyDescent="0.3">
      <c r="A61" s="1811"/>
      <c r="B61" s="559" t="s">
        <v>955</v>
      </c>
      <c r="C61" s="558">
        <v>-11.212180740107723</v>
      </c>
      <c r="D61" s="558">
        <v>-224.24361480215444</v>
      </c>
      <c r="E61" s="558"/>
      <c r="F61" s="558"/>
      <c r="G61" s="558">
        <v>46.757317337464144</v>
      </c>
      <c r="H61" s="558"/>
      <c r="I61" s="558"/>
    </row>
    <row r="62" spans="1:9" ht="14.25" customHeight="1" x14ac:dyDescent="0.3">
      <c r="A62" s="1811"/>
      <c r="B62" s="1004" t="s">
        <v>570</v>
      </c>
      <c r="C62" s="546">
        <v>-11.998428882430499</v>
      </c>
      <c r="D62" s="1003">
        <v>-239.96857764860997</v>
      </c>
      <c r="E62" s="546">
        <v>53.717615729999999</v>
      </c>
      <c r="F62" s="546">
        <v>257.68830904443922</v>
      </c>
      <c r="G62" s="1400">
        <v>84.596539485856852</v>
      </c>
      <c r="H62" s="546">
        <v>157.48379434981459</v>
      </c>
      <c r="I62" s="546">
        <v>2000</v>
      </c>
    </row>
    <row r="63" spans="1:9" ht="4.95" customHeight="1" x14ac:dyDescent="0.3">
      <c r="A63" s="545"/>
      <c r="B63" s="561"/>
      <c r="C63" s="546"/>
      <c r="D63" s="546"/>
      <c r="E63" s="546"/>
      <c r="F63" s="546"/>
      <c r="G63" s="546"/>
      <c r="H63" s="546"/>
      <c r="I63" s="546"/>
    </row>
    <row r="64" spans="1:9" ht="14.25" customHeight="1" x14ac:dyDescent="0.3">
      <c r="B64" s="561" t="s">
        <v>859</v>
      </c>
      <c r="C64" s="542">
        <v>-16.002612681168856</v>
      </c>
      <c r="D64" s="542"/>
      <c r="E64" s="542">
        <v>0</v>
      </c>
      <c r="F64" s="542">
        <v>0</v>
      </c>
      <c r="G64" s="542">
        <v>3.4573474040433894</v>
      </c>
      <c r="H64" s="542"/>
      <c r="I64" s="546">
        <v>1500</v>
      </c>
    </row>
    <row r="65" spans="1:9" ht="6" customHeight="1" x14ac:dyDescent="0.3">
      <c r="B65" s="544"/>
      <c r="C65" s="542"/>
      <c r="D65" s="542"/>
      <c r="E65" s="542"/>
      <c r="F65" s="542"/>
      <c r="G65" s="542"/>
      <c r="H65" s="542"/>
      <c r="I65" s="542"/>
    </row>
    <row r="66" spans="1:9" ht="14.25" customHeight="1" x14ac:dyDescent="0.3">
      <c r="B66" s="544" t="s">
        <v>956</v>
      </c>
      <c r="C66" s="542">
        <v>-34.001143762959067</v>
      </c>
      <c r="D66" s="542">
        <v>-27.53129049632313</v>
      </c>
      <c r="E66" s="542"/>
      <c r="F66" s="542"/>
      <c r="G66" s="542">
        <v>577.5990396940291</v>
      </c>
      <c r="H66" s="542"/>
      <c r="I66" s="542"/>
    </row>
    <row r="67" spans="1:9" ht="14.25" customHeight="1" x14ac:dyDescent="0.3">
      <c r="A67" s="1811"/>
      <c r="B67" s="544" t="s">
        <v>955</v>
      </c>
      <c r="C67" s="558">
        <v>-9.9966210424999371</v>
      </c>
      <c r="D67" s="558">
        <v>-8.0944299939270739</v>
      </c>
      <c r="E67" s="558"/>
      <c r="F67" s="558"/>
      <c r="G67" s="558">
        <v>139.74682604250197</v>
      </c>
      <c r="H67" s="558"/>
      <c r="I67" s="558"/>
    </row>
    <row r="68" spans="1:9" x14ac:dyDescent="0.3">
      <c r="A68" s="1457" t="s">
        <v>1324</v>
      </c>
      <c r="B68" s="1456"/>
      <c r="C68" s="1455">
        <v>-43.997764805459006</v>
      </c>
      <c r="D68" s="1455">
        <v>-35.625720490250202</v>
      </c>
      <c r="E68" s="1455">
        <v>1645.82937371</v>
      </c>
      <c r="F68" s="1455">
        <v>328.39515845853992</v>
      </c>
      <c r="G68" s="1455">
        <v>717.3458657365311</v>
      </c>
      <c r="H68" s="1455">
        <v>43.585676449527845</v>
      </c>
      <c r="I68" s="1455">
        <v>49400</v>
      </c>
    </row>
    <row r="69" spans="1:9" ht="6" customHeight="1" x14ac:dyDescent="0.3">
      <c r="A69" s="545"/>
      <c r="B69" s="1002"/>
      <c r="C69" s="1530"/>
      <c r="D69" s="1530"/>
      <c r="E69" s="1530"/>
      <c r="F69" s="1530"/>
      <c r="G69" s="1530"/>
      <c r="H69" s="1530"/>
      <c r="I69" s="1530"/>
    </row>
    <row r="70" spans="1:9" x14ac:dyDescent="0.3">
      <c r="A70" s="1457" t="s">
        <v>1323</v>
      </c>
      <c r="B70" s="1809"/>
      <c r="C70" s="1808">
        <v>-4.8100382851979789E-3</v>
      </c>
      <c r="D70" s="1808"/>
      <c r="E70" s="1808">
        <v>18.239546860000001</v>
      </c>
      <c r="F70" s="1808"/>
      <c r="G70" s="1808">
        <v>14.234333047787729</v>
      </c>
      <c r="H70" s="1808"/>
      <c r="I70" s="1808">
        <v>8200</v>
      </c>
    </row>
    <row r="71" spans="1:9" x14ac:dyDescent="0.3">
      <c r="A71" s="2793"/>
      <c r="B71" s="560"/>
      <c r="C71" s="558"/>
      <c r="D71" s="558"/>
      <c r="E71" s="558"/>
      <c r="F71" s="558"/>
      <c r="G71" s="558"/>
      <c r="H71" s="558"/>
      <c r="I71" s="558"/>
    </row>
    <row r="72" spans="1:9" x14ac:dyDescent="0.3">
      <c r="A72" s="1457" t="s">
        <v>1322</v>
      </c>
      <c r="B72" s="1809" t="s">
        <v>859</v>
      </c>
      <c r="C72" s="1808">
        <v>0.92478689143677206</v>
      </c>
      <c r="D72" s="1808"/>
      <c r="E72" s="1808">
        <v>59.036773350000004</v>
      </c>
      <c r="F72" s="1808">
        <v>144.62308350059664</v>
      </c>
      <c r="G72" s="1808">
        <v>-17.88724724871102</v>
      </c>
      <c r="H72" s="1808">
        <v>-30.298483866430715</v>
      </c>
      <c r="I72" s="1808">
        <v>4100</v>
      </c>
    </row>
    <row r="73" spans="1:9" ht="6.6" customHeight="1" x14ac:dyDescent="0.3">
      <c r="A73" s="545"/>
      <c r="B73" s="1001"/>
      <c r="C73" s="1530"/>
      <c r="D73" s="1530"/>
      <c r="E73" s="1530"/>
      <c r="F73" s="1530"/>
      <c r="G73" s="1530"/>
      <c r="H73" s="1530"/>
      <c r="I73" s="1530"/>
    </row>
    <row r="74" spans="1:9" x14ac:dyDescent="0.3">
      <c r="A74" s="2794"/>
      <c r="B74" s="544" t="s">
        <v>956</v>
      </c>
      <c r="C74" s="542">
        <v>32.542123543242525</v>
      </c>
      <c r="D74" s="542">
        <v>5.3722036390000047</v>
      </c>
      <c r="E74" s="542"/>
      <c r="F74" s="542"/>
      <c r="G74" s="542">
        <v>1663.9870493655128</v>
      </c>
      <c r="H74" s="542"/>
      <c r="I74" s="563"/>
    </row>
    <row r="75" spans="1:9" ht="15" thickBot="1" x14ac:dyDescent="0.35">
      <c r="A75" s="2795"/>
      <c r="B75" s="559" t="s">
        <v>955</v>
      </c>
      <c r="C75" s="542">
        <v>9.6839336653810797</v>
      </c>
      <c r="D75" s="558">
        <v>1.5986683723286967</v>
      </c>
      <c r="E75" s="542"/>
      <c r="F75" s="542"/>
      <c r="G75" s="542">
        <v>522.70991698262651</v>
      </c>
      <c r="H75" s="558"/>
      <c r="I75" s="542"/>
    </row>
    <row r="76" spans="1:9" ht="15" thickBot="1" x14ac:dyDescent="0.35">
      <c r="A76" s="557" t="s">
        <v>568</v>
      </c>
      <c r="B76" s="556"/>
      <c r="C76" s="554">
        <v>42.226057208623608</v>
      </c>
      <c r="D76" s="555">
        <v>6.9708720113287015</v>
      </c>
      <c r="E76" s="554">
        <v>4554.9963489700003</v>
      </c>
      <c r="F76" s="554">
        <v>178.643708436732</v>
      </c>
      <c r="G76" s="554">
        <v>2186.6969663481391</v>
      </c>
      <c r="H76" s="554">
        <v>48.006558047902857</v>
      </c>
      <c r="I76" s="554">
        <v>242300</v>
      </c>
    </row>
    <row r="77" spans="1:9" x14ac:dyDescent="0.3">
      <c r="A77" s="545"/>
      <c r="B77" s="544"/>
      <c r="C77" s="563"/>
      <c r="D77" s="542"/>
      <c r="E77" s="542"/>
      <c r="F77" s="542"/>
      <c r="G77" s="542"/>
      <c r="H77" s="542"/>
      <c r="I77" s="563"/>
    </row>
    <row r="78" spans="1:9" x14ac:dyDescent="0.3">
      <c r="A78" s="553" t="s">
        <v>557</v>
      </c>
      <c r="B78" s="552"/>
      <c r="C78" s="2446"/>
      <c r="D78" s="2796"/>
      <c r="E78" s="550"/>
      <c r="F78" s="550"/>
      <c r="G78" s="550">
        <v>2057.249966348139</v>
      </c>
      <c r="H78" s="550"/>
      <c r="I78" s="550"/>
    </row>
    <row r="79" spans="1:9" ht="15" thickBot="1" x14ac:dyDescent="0.35">
      <c r="A79" s="549" t="s">
        <v>556</v>
      </c>
      <c r="B79" s="548"/>
      <c r="C79" s="2445"/>
      <c r="D79" s="2797"/>
      <c r="E79" s="549"/>
      <c r="F79" s="1339"/>
      <c r="G79" s="549"/>
      <c r="H79" s="549"/>
      <c r="I79" s="547">
        <v>252921.56299999999</v>
      </c>
    </row>
    <row r="80" spans="1:9" x14ac:dyDescent="0.3">
      <c r="B80" s="2798"/>
      <c r="C80" s="2444"/>
      <c r="D80" s="2799"/>
      <c r="G80" s="1000"/>
      <c r="I80" s="542"/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831E0-0F44-4A11-A6C0-614998866EF4}">
  <dimension ref="A1:K83"/>
  <sheetViews>
    <sheetView view="pageBreakPreview" topLeftCell="A69" zoomScaleNormal="100" zoomScaleSheetLayoutView="100" workbookViewId="0">
      <selection activeCell="A74" sqref="A74"/>
    </sheetView>
  </sheetViews>
  <sheetFormatPr defaultColWidth="9.109375" defaultRowHeight="14.4" x14ac:dyDescent="0.3"/>
  <cols>
    <col min="1" max="1" width="25.88671875" style="1662" customWidth="1"/>
    <col min="2" max="2" width="24" style="512" customWidth="1"/>
    <col min="3" max="3" width="10" style="567" customWidth="1"/>
    <col min="4" max="4" width="9.6640625" style="512" customWidth="1"/>
    <col min="5" max="5" width="10.88671875" style="512" customWidth="1"/>
    <col min="6" max="6" width="9" style="512" customWidth="1"/>
    <col min="7" max="7" width="9.109375" style="567" customWidth="1"/>
    <col min="8" max="8" width="10.33203125" style="512" customWidth="1"/>
    <col min="9" max="9" width="11.5546875" style="512" customWidth="1"/>
    <col min="10" max="16384" width="9.109375" style="2786"/>
  </cols>
  <sheetData>
    <row r="1" spans="1:11" x14ac:dyDescent="0.3">
      <c r="A1" s="2785" t="s">
        <v>1158</v>
      </c>
      <c r="C1" s="998"/>
      <c r="D1" s="1000"/>
      <c r="E1" s="998"/>
      <c r="F1" s="1000"/>
      <c r="G1" s="1000"/>
      <c r="H1" s="1000"/>
      <c r="I1" s="567"/>
    </row>
    <row r="2" spans="1:11" x14ac:dyDescent="0.3">
      <c r="A2" s="566" t="s">
        <v>1125</v>
      </c>
      <c r="C2" s="542"/>
      <c r="D2" s="542"/>
      <c r="E2" s="542"/>
      <c r="F2" s="542"/>
      <c r="G2" s="542"/>
      <c r="H2" s="542"/>
      <c r="I2" s="543"/>
    </row>
    <row r="3" spans="1:11" s="2787" customFormat="1" ht="18" customHeight="1" x14ac:dyDescent="0.2">
      <c r="A3" s="545" t="s">
        <v>176</v>
      </c>
      <c r="B3" s="565"/>
      <c r="C3" s="1402" t="s">
        <v>581</v>
      </c>
      <c r="D3" s="1402" t="s">
        <v>580</v>
      </c>
      <c r="E3" s="2893" t="s">
        <v>958</v>
      </c>
      <c r="F3" s="1402" t="s">
        <v>579</v>
      </c>
      <c r="G3" s="1402"/>
      <c r="H3" s="1402" t="s">
        <v>578</v>
      </c>
      <c r="I3" s="2893" t="s">
        <v>953</v>
      </c>
      <c r="J3" s="2800"/>
      <c r="K3" s="2800"/>
    </row>
    <row r="4" spans="1:11" s="2787" customFormat="1" ht="10.199999999999999" x14ac:dyDescent="0.2">
      <c r="A4" s="545"/>
      <c r="B4" s="545"/>
      <c r="C4" s="1401" t="s">
        <v>577</v>
      </c>
      <c r="D4" s="1401" t="s">
        <v>561</v>
      </c>
      <c r="E4" s="2894"/>
      <c r="F4" s="1401" t="s">
        <v>576</v>
      </c>
      <c r="G4" s="1401" t="s">
        <v>564</v>
      </c>
      <c r="H4" s="1401" t="s">
        <v>575</v>
      </c>
      <c r="I4" s="2895"/>
      <c r="J4" s="2800"/>
      <c r="K4" s="2800"/>
    </row>
    <row r="5" spans="1:11" ht="14.25" customHeight="1" x14ac:dyDescent="0.3">
      <c r="A5" s="2788"/>
      <c r="B5" s="544" t="s">
        <v>956</v>
      </c>
      <c r="C5" s="542">
        <v>5.1105154796757182</v>
      </c>
      <c r="D5" s="542">
        <v>74.633303828780114</v>
      </c>
      <c r="E5" s="542"/>
      <c r="F5" s="542"/>
      <c r="G5" s="1000">
        <v>143.07067383356554</v>
      </c>
      <c r="H5" s="542"/>
      <c r="I5" s="542"/>
      <c r="J5" s="728"/>
      <c r="K5" s="2801"/>
    </row>
    <row r="6" spans="1:11" ht="14.25" customHeight="1" x14ac:dyDescent="0.3">
      <c r="A6" s="1811"/>
      <c r="B6" s="559" t="s">
        <v>955</v>
      </c>
      <c r="C6" s="558">
        <v>1.8891484282664019</v>
      </c>
      <c r="D6" s="558">
        <v>27.588878105387398</v>
      </c>
      <c r="E6" s="558"/>
      <c r="F6" s="558"/>
      <c r="G6" s="558">
        <v>101.34232473350121</v>
      </c>
      <c r="H6" s="558"/>
      <c r="I6" s="558"/>
      <c r="J6" s="728"/>
      <c r="K6" s="728"/>
    </row>
    <row r="7" spans="1:11" ht="14.25" customHeight="1" x14ac:dyDescent="0.3">
      <c r="A7" s="2789"/>
      <c r="B7" s="561" t="s">
        <v>574</v>
      </c>
      <c r="C7" s="546">
        <v>6.9996639079421206</v>
      </c>
      <c r="D7" s="546">
        <v>102.22218193416751</v>
      </c>
      <c r="E7" s="546">
        <v>283.18287457000002</v>
      </c>
      <c r="F7" s="546">
        <v>949.19099268526611</v>
      </c>
      <c r="G7" s="546">
        <v>244.41299856706675</v>
      </c>
      <c r="H7" s="546">
        <v>86.309244137095675</v>
      </c>
      <c r="I7" s="546">
        <v>2739</v>
      </c>
      <c r="J7" s="728"/>
      <c r="K7" s="728"/>
    </row>
    <row r="8" spans="1:11" ht="14.25" customHeight="1" x14ac:dyDescent="0.3">
      <c r="A8" s="1811"/>
      <c r="B8" s="544" t="s">
        <v>956</v>
      </c>
      <c r="C8" s="542">
        <v>15.562487389999999</v>
      </c>
      <c r="D8" s="542">
        <v>19.392507651090344</v>
      </c>
      <c r="E8" s="542"/>
      <c r="F8" s="542"/>
      <c r="G8" s="1000">
        <v>42.037913750000001</v>
      </c>
      <c r="H8" s="542"/>
      <c r="I8" s="542"/>
    </row>
    <row r="9" spans="1:11" ht="14.25" customHeight="1" x14ac:dyDescent="0.3">
      <c r="A9" s="1811"/>
      <c r="B9" s="559" t="s">
        <v>955</v>
      </c>
      <c r="C9" s="558">
        <v>-5.5641628000000001</v>
      </c>
      <c r="D9" s="558">
        <v>-6.9335361993769471</v>
      </c>
      <c r="E9" s="558"/>
      <c r="F9" s="558"/>
      <c r="G9" s="558">
        <v>49.462307619999997</v>
      </c>
      <c r="H9" s="558"/>
      <c r="I9" s="558"/>
    </row>
    <row r="10" spans="1:11" ht="14.25" customHeight="1" x14ac:dyDescent="0.3">
      <c r="A10" s="1811"/>
      <c r="B10" s="561" t="s">
        <v>573</v>
      </c>
      <c r="C10" s="546">
        <v>9.9983245900000011</v>
      </c>
      <c r="D10" s="546">
        <v>12.458971451713397</v>
      </c>
      <c r="E10" s="546">
        <v>577.35083093999992</v>
      </c>
      <c r="F10" s="546">
        <v>179.34884269753027</v>
      </c>
      <c r="G10" s="546">
        <v>91.500221369999991</v>
      </c>
      <c r="H10" s="546">
        <v>15.848287811593877</v>
      </c>
      <c r="I10" s="546">
        <v>32100</v>
      </c>
    </row>
    <row r="11" spans="1:11" ht="14.25" customHeight="1" x14ac:dyDescent="0.3">
      <c r="A11" s="1811"/>
      <c r="B11" s="544" t="s">
        <v>956</v>
      </c>
      <c r="C11" s="542">
        <v>5.1822431371450609E-2</v>
      </c>
      <c r="D11" s="542">
        <v>7.2989339959789581E-2</v>
      </c>
      <c r="E11" s="542"/>
      <c r="F11" s="542"/>
      <c r="G11" s="1000">
        <v>8.2640472604805506</v>
      </c>
      <c r="H11" s="542"/>
      <c r="I11" s="542"/>
    </row>
    <row r="12" spans="1:11" ht="14.25" customHeight="1" x14ac:dyDescent="0.3">
      <c r="A12" s="1811"/>
      <c r="B12" s="559" t="s">
        <v>955</v>
      </c>
      <c r="C12" s="558">
        <v>-4.7552800766825887E-2</v>
      </c>
      <c r="D12" s="558">
        <v>-6.6975775727923792E-2</v>
      </c>
      <c r="E12" s="558"/>
      <c r="F12" s="558"/>
      <c r="G12" s="558">
        <v>4.2546206172715468</v>
      </c>
      <c r="H12" s="558"/>
      <c r="I12" s="558"/>
    </row>
    <row r="13" spans="1:11" ht="14.25" customHeight="1" x14ac:dyDescent="0.3">
      <c r="A13" s="1811"/>
      <c r="B13" s="561" t="s">
        <v>572</v>
      </c>
      <c r="C13" s="546">
        <v>4.2696306046247079E-3</v>
      </c>
      <c r="D13" s="546">
        <v>6.013564231865786E-3</v>
      </c>
      <c r="E13" s="546">
        <v>129.68951483000001</v>
      </c>
      <c r="F13" s="546">
        <v>45.645201802057294</v>
      </c>
      <c r="G13" s="546">
        <v>12.518667877752097</v>
      </c>
      <c r="H13" s="546">
        <v>9.6527987587599924</v>
      </c>
      <c r="I13" s="546">
        <v>28400</v>
      </c>
    </row>
    <row r="14" spans="1:11" ht="14.25" customHeight="1" x14ac:dyDescent="0.3">
      <c r="A14" s="1811"/>
      <c r="B14" s="544" t="s">
        <v>956</v>
      </c>
      <c r="C14" s="542">
        <v>6.2049199852935093</v>
      </c>
      <c r="D14" s="542">
        <v>5.4548747123459416</v>
      </c>
      <c r="E14" s="542"/>
      <c r="F14" s="542"/>
      <c r="G14" s="1000">
        <v>11.918537409361919</v>
      </c>
      <c r="H14" s="542"/>
      <c r="I14" s="542"/>
    </row>
    <row r="15" spans="1:11" ht="14.25" customHeight="1" x14ac:dyDescent="0.3">
      <c r="A15" s="1811"/>
      <c r="B15" s="559" t="s">
        <v>955</v>
      </c>
      <c r="C15" s="558">
        <v>-0.20427265790026819</v>
      </c>
      <c r="D15" s="558">
        <v>-0.17958035859364238</v>
      </c>
      <c r="E15" s="558"/>
      <c r="F15" s="558"/>
      <c r="G15" s="558">
        <v>9.9651877973223915</v>
      </c>
      <c r="H15" s="558"/>
      <c r="I15" s="558"/>
    </row>
    <row r="16" spans="1:11" ht="14.25" customHeight="1" x14ac:dyDescent="0.3">
      <c r="A16" s="1811"/>
      <c r="B16" s="561" t="s">
        <v>571</v>
      </c>
      <c r="C16" s="546">
        <v>6.0006473273932404</v>
      </c>
      <c r="D16" s="546">
        <v>5.2752943537522992</v>
      </c>
      <c r="E16" s="546">
        <v>110.78060794000001</v>
      </c>
      <c r="F16" s="546">
        <v>24.335681846719762</v>
      </c>
      <c r="G16" s="546">
        <v>21.883725206684311</v>
      </c>
      <c r="H16" s="546">
        <v>19.754111855512452</v>
      </c>
      <c r="I16" s="546">
        <v>45500</v>
      </c>
    </row>
    <row r="17" spans="1:10" ht="10.5" customHeight="1" x14ac:dyDescent="0.3">
      <c r="A17" s="1811"/>
      <c r="B17" s="544"/>
      <c r="C17" s="542"/>
      <c r="D17" s="542"/>
      <c r="E17" s="542"/>
      <c r="F17" s="542"/>
      <c r="G17" s="542"/>
      <c r="H17" s="542"/>
      <c r="I17" s="542"/>
    </row>
    <row r="18" spans="1:10" ht="14.25" customHeight="1" x14ac:dyDescent="0.3">
      <c r="A18" s="1811"/>
      <c r="B18" s="561" t="s">
        <v>3</v>
      </c>
      <c r="C18" s="546">
        <v>-0.99971739174548002</v>
      </c>
      <c r="D18" s="546"/>
      <c r="E18" s="546">
        <v>0</v>
      </c>
      <c r="F18" s="546"/>
      <c r="G18" s="546">
        <v>6.1163470942375397</v>
      </c>
      <c r="H18" s="546"/>
      <c r="I18" s="546">
        <v>100</v>
      </c>
    </row>
    <row r="19" spans="1:10" ht="10.5" customHeight="1" x14ac:dyDescent="0.3">
      <c r="A19" s="1811"/>
      <c r="B19" s="561"/>
      <c r="C19" s="546"/>
      <c r="D19" s="546"/>
      <c r="E19" s="546"/>
      <c r="F19" s="564"/>
      <c r="G19" s="546"/>
      <c r="H19" s="546"/>
      <c r="I19" s="546"/>
    </row>
    <row r="20" spans="1:10" ht="14.25" customHeight="1" x14ac:dyDescent="0.3">
      <c r="A20" s="1811"/>
      <c r="B20" s="544" t="s">
        <v>956</v>
      </c>
      <c r="C20" s="542">
        <v>26.929745286340676</v>
      </c>
      <c r="D20" s="542">
        <v>9.8970939778353983</v>
      </c>
      <c r="E20" s="542"/>
      <c r="F20" s="563"/>
      <c r="G20" s="998">
        <v>209.08782795319055</v>
      </c>
      <c r="H20" s="542"/>
      <c r="I20" s="542"/>
    </row>
    <row r="21" spans="1:10" ht="14.25" customHeight="1" x14ac:dyDescent="0.3">
      <c r="A21" s="1811"/>
      <c r="B21" s="559" t="s">
        <v>955</v>
      </c>
      <c r="C21" s="558">
        <v>-5.1368398304006924</v>
      </c>
      <c r="D21" s="558">
        <v>-1.8878673381419133</v>
      </c>
      <c r="E21" s="558"/>
      <c r="F21" s="562"/>
      <c r="G21" s="558">
        <v>167.3441321625501</v>
      </c>
      <c r="H21" s="558"/>
      <c r="I21" s="558"/>
      <c r="J21" s="1847"/>
    </row>
    <row r="22" spans="1:10" ht="14.25" customHeight="1" x14ac:dyDescent="0.3">
      <c r="A22" s="1457" t="s">
        <v>898</v>
      </c>
      <c r="B22" s="1456"/>
      <c r="C22" s="1455">
        <v>22.003188064194507</v>
      </c>
      <c r="D22" s="1455">
        <v>8.0865087199237422</v>
      </c>
      <c r="E22" s="1455">
        <v>1101.0038282800001</v>
      </c>
      <c r="F22" s="1455">
        <v>100.81028006024592</v>
      </c>
      <c r="G22" s="1455">
        <v>376.43196011574065</v>
      </c>
      <c r="H22" s="1455">
        <v>34.189886578669451</v>
      </c>
      <c r="I22" s="1455">
        <v>108839</v>
      </c>
    </row>
    <row r="23" spans="1:10" ht="11.4" customHeight="1" x14ac:dyDescent="0.3">
      <c r="C23" s="1000"/>
      <c r="D23" s="567"/>
      <c r="E23" s="567"/>
      <c r="F23" s="567"/>
      <c r="H23" s="567"/>
      <c r="I23" s="567"/>
    </row>
    <row r="24" spans="1:10" ht="14.25" customHeight="1" x14ac:dyDescent="0.3">
      <c r="B24" s="544" t="s">
        <v>956</v>
      </c>
      <c r="C24" s="542">
        <v>24.442131629733716</v>
      </c>
      <c r="D24" s="542">
        <v>189.10740139058967</v>
      </c>
      <c r="E24" s="542"/>
      <c r="F24" s="542"/>
      <c r="G24" s="1000">
        <v>417.7241248366185</v>
      </c>
      <c r="H24" s="542"/>
      <c r="I24" s="542"/>
    </row>
    <row r="25" spans="1:10" ht="14.25" customHeight="1" x14ac:dyDescent="0.3">
      <c r="B25" s="559" t="s">
        <v>955</v>
      </c>
      <c r="C25" s="558">
        <v>-6.4583670654922161</v>
      </c>
      <c r="D25" s="558">
        <v>-49.968023717541328</v>
      </c>
      <c r="E25" s="558"/>
      <c r="F25" s="558"/>
      <c r="G25" s="558">
        <v>60.179240367484596</v>
      </c>
      <c r="H25" s="558"/>
      <c r="I25" s="558"/>
    </row>
    <row r="26" spans="1:10" ht="14.25" customHeight="1" x14ac:dyDescent="0.3">
      <c r="B26" s="561" t="s">
        <v>574</v>
      </c>
      <c r="C26" s="546">
        <v>17.983764564241497</v>
      </c>
      <c r="D26" s="546">
        <v>139.13937767304833</v>
      </c>
      <c r="E26" s="546">
        <v>642.04427953000004</v>
      </c>
      <c r="F26" s="546">
        <v>1136.7834008732157</v>
      </c>
      <c r="G26" s="546">
        <v>477.90336520410312</v>
      </c>
      <c r="H26" s="546">
        <v>74.434642662644066</v>
      </c>
      <c r="I26" s="546">
        <v>5170</v>
      </c>
    </row>
    <row r="27" spans="1:10" ht="14.25" customHeight="1" x14ac:dyDescent="0.3">
      <c r="B27" s="544" t="s">
        <v>956</v>
      </c>
      <c r="C27" s="542">
        <v>11.673590908188558</v>
      </c>
      <c r="D27" s="542">
        <v>35.918741255964797</v>
      </c>
      <c r="E27" s="542"/>
      <c r="F27" s="542"/>
      <c r="G27" s="1000">
        <v>190.7972599137041</v>
      </c>
      <c r="H27" s="542"/>
      <c r="I27" s="542"/>
    </row>
    <row r="28" spans="1:10" ht="14.25" customHeight="1" x14ac:dyDescent="0.3">
      <c r="B28" s="559" t="s">
        <v>955</v>
      </c>
      <c r="C28" s="558">
        <v>-2.6755660669394792</v>
      </c>
      <c r="D28" s="558">
        <v>-8.232510975198398</v>
      </c>
      <c r="E28" s="558"/>
      <c r="F28" s="558"/>
      <c r="G28" s="558">
        <v>32.352229311561331</v>
      </c>
      <c r="H28" s="558"/>
      <c r="I28" s="558"/>
    </row>
    <row r="29" spans="1:10" ht="14.25" customHeight="1" x14ac:dyDescent="0.3">
      <c r="B29" s="561" t="s">
        <v>573</v>
      </c>
      <c r="C29" s="546">
        <v>8.9980248412490802</v>
      </c>
      <c r="D29" s="546">
        <v>27.686230280766399</v>
      </c>
      <c r="E29" s="546">
        <v>603.76981929999999</v>
      </c>
      <c r="F29" s="546">
        <v>456.60061530119964</v>
      </c>
      <c r="G29" s="546">
        <v>223.14948922526543</v>
      </c>
      <c r="H29" s="546">
        <v>36.95936466052261</v>
      </c>
      <c r="I29" s="546">
        <v>13000</v>
      </c>
    </row>
    <row r="30" spans="1:10" ht="14.25" customHeight="1" x14ac:dyDescent="0.3">
      <c r="B30" s="544" t="s">
        <v>956</v>
      </c>
      <c r="C30" s="542">
        <v>-5.9791433414225938</v>
      </c>
      <c r="D30" s="542">
        <v>-14.947858353556484</v>
      </c>
      <c r="E30" s="542"/>
      <c r="F30" s="542"/>
      <c r="G30" s="1000">
        <v>72.966426016889557</v>
      </c>
      <c r="H30" s="542"/>
      <c r="I30" s="542"/>
    </row>
    <row r="31" spans="1:10" ht="14.25" customHeight="1" x14ac:dyDescent="0.3">
      <c r="B31" s="559" t="s">
        <v>955</v>
      </c>
      <c r="C31" s="558">
        <v>-2.3665690335886544E-2</v>
      </c>
      <c r="D31" s="558">
        <v>-5.916422583971636E-2</v>
      </c>
      <c r="E31" s="558"/>
      <c r="F31" s="558"/>
      <c r="G31" s="558">
        <v>16.949651065524904</v>
      </c>
      <c r="H31" s="558"/>
      <c r="I31" s="558"/>
    </row>
    <row r="32" spans="1:10" ht="14.25" customHeight="1" x14ac:dyDescent="0.3">
      <c r="B32" s="561" t="s">
        <v>572</v>
      </c>
      <c r="C32" s="546">
        <v>-6.0028090317584795</v>
      </c>
      <c r="D32" s="546">
        <v>-15.007022579396198</v>
      </c>
      <c r="E32" s="546">
        <v>326.72012702999996</v>
      </c>
      <c r="F32" s="546">
        <v>203.0589379489443</v>
      </c>
      <c r="G32" s="546">
        <v>89.916077082414461</v>
      </c>
      <c r="H32" s="546">
        <v>27.520825821103521</v>
      </c>
      <c r="I32" s="546">
        <v>16000</v>
      </c>
    </row>
    <row r="33" spans="1:10" ht="14.25" customHeight="1" x14ac:dyDescent="0.3">
      <c r="B33" s="544" t="s">
        <v>956</v>
      </c>
      <c r="C33" s="542">
        <v>4.1688445830026506</v>
      </c>
      <c r="D33" s="542">
        <v>8.7765149115845276</v>
      </c>
      <c r="E33" s="542"/>
      <c r="F33" s="542"/>
      <c r="G33" s="1000">
        <v>32.274190035180318</v>
      </c>
      <c r="H33" s="542"/>
      <c r="I33" s="542"/>
    </row>
    <row r="34" spans="1:10" ht="14.25" customHeight="1" x14ac:dyDescent="0.3">
      <c r="A34" s="1338"/>
      <c r="B34" s="559" t="s">
        <v>955</v>
      </c>
      <c r="C34" s="558">
        <v>-0.16638932502841045</v>
      </c>
      <c r="D34" s="558">
        <v>-0.35029331584928514</v>
      </c>
      <c r="E34" s="558"/>
      <c r="F34" s="558"/>
      <c r="G34" s="558">
        <v>13.792615602474449</v>
      </c>
      <c r="H34" s="558"/>
      <c r="I34" s="558"/>
    </row>
    <row r="35" spans="1:10" ht="14.25" customHeight="1" x14ac:dyDescent="0.3">
      <c r="B35" s="561" t="s">
        <v>571</v>
      </c>
      <c r="C35" s="546">
        <v>4.0024552579742396</v>
      </c>
      <c r="D35" s="546">
        <v>8.4262215957352407</v>
      </c>
      <c r="E35" s="546">
        <v>73.05824561</v>
      </c>
      <c r="F35" s="546">
        <v>38.358704899835111</v>
      </c>
      <c r="G35" s="546">
        <v>46.066805637654767</v>
      </c>
      <c r="H35" s="546">
        <v>63.054902636957486</v>
      </c>
      <c r="I35" s="546">
        <v>19000</v>
      </c>
    </row>
    <row r="36" spans="1:10" ht="14.25" customHeight="1" x14ac:dyDescent="0.3"/>
    <row r="37" spans="1:10" ht="14.25" customHeight="1" x14ac:dyDescent="0.3">
      <c r="B37" s="561" t="s">
        <v>1157</v>
      </c>
      <c r="C37" s="546">
        <v>2.0194507419328609</v>
      </c>
      <c r="D37" s="546"/>
      <c r="E37" s="546">
        <v>3.5903799899998603</v>
      </c>
      <c r="F37" s="546"/>
      <c r="G37" s="546">
        <v>203.89691559783353</v>
      </c>
      <c r="H37" s="546"/>
      <c r="I37" s="546">
        <v>11600</v>
      </c>
    </row>
    <row r="38" spans="1:10" ht="7.95" customHeight="1" x14ac:dyDescent="0.3"/>
    <row r="39" spans="1:10" ht="14.25" customHeight="1" x14ac:dyDescent="0.3">
      <c r="A39" s="1811"/>
      <c r="B39" s="544" t="s">
        <v>956</v>
      </c>
      <c r="C39" s="542">
        <v>36.353526658888541</v>
      </c>
      <c r="D39" s="542">
        <v>22.450842463417349</v>
      </c>
      <c r="E39" s="542"/>
      <c r="F39" s="563"/>
      <c r="G39" s="542">
        <v>853.26781095937508</v>
      </c>
      <c r="H39" s="542"/>
      <c r="I39" s="542"/>
    </row>
    <row r="40" spans="1:10" ht="14.25" customHeight="1" x14ac:dyDescent="0.3">
      <c r="A40" s="1811"/>
      <c r="B40" s="559" t="s">
        <v>955</v>
      </c>
      <c r="C40" s="558">
        <v>-9.3526402852493451</v>
      </c>
      <c r="D40" s="558">
        <v>-5.7759087758217351</v>
      </c>
      <c r="E40" s="558"/>
      <c r="F40" s="562"/>
      <c r="G40" s="998">
        <v>187.66484178789625</v>
      </c>
      <c r="H40" s="558"/>
      <c r="I40" s="558"/>
    </row>
    <row r="41" spans="1:10" ht="14.25" customHeight="1" x14ac:dyDescent="0.3">
      <c r="A41" s="1457" t="s">
        <v>1329</v>
      </c>
      <c r="B41" s="1456"/>
      <c r="C41" s="1455">
        <v>27.000886373639201</v>
      </c>
      <c r="D41" s="1455">
        <v>16.674933687595615</v>
      </c>
      <c r="E41" s="1455">
        <v>1649.1828514599999</v>
      </c>
      <c r="F41" s="1455">
        <v>250.5940555746181</v>
      </c>
      <c r="G41" s="1532">
        <v>1040.9326527472713</v>
      </c>
      <c r="H41" s="1455">
        <v>63.118086137370831</v>
      </c>
      <c r="I41" s="1455">
        <v>64770</v>
      </c>
    </row>
    <row r="42" spans="1:10" ht="12" customHeight="1" x14ac:dyDescent="0.3">
      <c r="C42" s="2791"/>
      <c r="D42" s="2792"/>
      <c r="E42" s="2802"/>
      <c r="F42" s="567"/>
      <c r="H42" s="567"/>
      <c r="I42" s="1000"/>
      <c r="J42" s="2803"/>
    </row>
    <row r="43" spans="1:10" ht="14.25" customHeight="1" x14ac:dyDescent="0.3">
      <c r="B43" s="544" t="s">
        <v>956</v>
      </c>
      <c r="C43" s="622">
        <v>40.591950259065982</v>
      </c>
      <c r="D43" s="622">
        <v>164.00787983461004</v>
      </c>
      <c r="E43" s="622"/>
      <c r="F43" s="542"/>
      <c r="G43" s="542">
        <v>128.50135612947599</v>
      </c>
      <c r="H43" s="542"/>
      <c r="I43" s="542"/>
      <c r="J43" s="728"/>
    </row>
    <row r="44" spans="1:10" ht="14.25" customHeight="1" x14ac:dyDescent="0.3">
      <c r="B44" s="559" t="s">
        <v>955</v>
      </c>
      <c r="C44" s="2493">
        <v>5.4113935002705178</v>
      </c>
      <c r="D44" s="2493">
        <v>21.864216162709162</v>
      </c>
      <c r="E44" s="2493"/>
      <c r="F44" s="558"/>
      <c r="G44" s="558">
        <v>20.785699957317036</v>
      </c>
      <c r="H44" s="558"/>
      <c r="I44" s="558"/>
    </row>
    <row r="45" spans="1:10" ht="14.25" customHeight="1" x14ac:dyDescent="0.3">
      <c r="B45" s="561" t="s">
        <v>1328</v>
      </c>
      <c r="C45" s="828">
        <v>45.996687518673006</v>
      </c>
      <c r="D45" s="2199">
        <v>185.84520209564852</v>
      </c>
      <c r="E45" s="828">
        <v>297.48358586000001</v>
      </c>
      <c r="F45" s="546">
        <v>296.02456791182613</v>
      </c>
      <c r="G45" s="1400">
        <v>149.28705608679303</v>
      </c>
      <c r="H45" s="1003">
        <v>50.183291846243115</v>
      </c>
      <c r="I45" s="546">
        <v>9900</v>
      </c>
    </row>
    <row r="46" spans="1:10" ht="14.25" customHeight="1" x14ac:dyDescent="0.3">
      <c r="B46" s="544" t="s">
        <v>956</v>
      </c>
      <c r="C46" s="622">
        <v>-9.0950191048121649</v>
      </c>
      <c r="D46" s="622">
        <v>-49.835721122258434</v>
      </c>
      <c r="E46" s="622"/>
      <c r="F46" s="542"/>
      <c r="G46" s="542">
        <v>42.699017515801806</v>
      </c>
      <c r="H46" s="542"/>
      <c r="I46" s="542"/>
    </row>
    <row r="47" spans="1:10" ht="14.25" customHeight="1" x14ac:dyDescent="0.3">
      <c r="B47" s="559" t="s">
        <v>955</v>
      </c>
      <c r="C47" s="2493">
        <v>-0.90767321780403598</v>
      </c>
      <c r="D47" s="2493">
        <v>-4.9735518783782799</v>
      </c>
      <c r="E47" s="2493"/>
      <c r="F47" s="558"/>
      <c r="G47" s="558">
        <v>7.5138218231118197</v>
      </c>
      <c r="H47" s="558"/>
      <c r="I47" s="558"/>
    </row>
    <row r="48" spans="1:10" ht="14.25" customHeight="1" x14ac:dyDescent="0.3">
      <c r="B48" s="561" t="s">
        <v>1327</v>
      </c>
      <c r="C48" s="828">
        <v>-9.995384645232404</v>
      </c>
      <c r="D48" s="2199">
        <v>-54.769230932780296</v>
      </c>
      <c r="E48" s="828">
        <v>79.771455119999999</v>
      </c>
      <c r="F48" s="546">
        <v>108.52944923316633</v>
      </c>
      <c r="G48" s="1400">
        <v>50.212839338913625</v>
      </c>
      <c r="H48" s="1003">
        <v>62.945873637855264</v>
      </c>
      <c r="I48" s="546">
        <v>7300</v>
      </c>
    </row>
    <row r="49" spans="1:11" ht="14.25" customHeight="1" x14ac:dyDescent="0.3">
      <c r="B49" s="544" t="s">
        <v>956</v>
      </c>
      <c r="C49" s="622">
        <v>-29.030314030459536</v>
      </c>
      <c r="D49" s="622">
        <v>-80.639761195720936</v>
      </c>
      <c r="E49" s="622"/>
      <c r="F49" s="542"/>
      <c r="G49" s="542">
        <v>389.13156419060488</v>
      </c>
      <c r="H49" s="542"/>
      <c r="I49" s="542"/>
      <c r="J49" s="1847"/>
    </row>
    <row r="50" spans="1:11" x14ac:dyDescent="0.3">
      <c r="B50" s="559" t="s">
        <v>955</v>
      </c>
      <c r="C50" s="2493">
        <v>-5.9670428049298661</v>
      </c>
      <c r="D50" s="2493">
        <v>-16.575118902582961</v>
      </c>
      <c r="E50" s="2493"/>
      <c r="F50" s="558"/>
      <c r="G50" s="558">
        <v>50.802643848525868</v>
      </c>
      <c r="H50" s="558"/>
      <c r="I50" s="558"/>
      <c r="J50" s="1847"/>
      <c r="K50" s="1847"/>
    </row>
    <row r="51" spans="1:11" x14ac:dyDescent="0.3">
      <c r="B51" s="561" t="s">
        <v>1326</v>
      </c>
      <c r="C51" s="828">
        <v>-35.004713670778806</v>
      </c>
      <c r="D51" s="2199">
        <v>-97.235315752163345</v>
      </c>
      <c r="E51" s="828">
        <v>1304.9100343799998</v>
      </c>
      <c r="F51" s="546">
        <v>879.32332858531163</v>
      </c>
      <c r="G51" s="1400">
        <v>439.93420803913074</v>
      </c>
      <c r="H51" s="1003">
        <v>33.713757764776183</v>
      </c>
      <c r="I51" s="546">
        <v>14400</v>
      </c>
    </row>
    <row r="52" spans="1:11" x14ac:dyDescent="0.3">
      <c r="B52" s="544" t="s">
        <v>956</v>
      </c>
      <c r="C52" s="622">
        <v>-0.21776199747439773</v>
      </c>
      <c r="D52" s="622">
        <v>-0.67523099992061308</v>
      </c>
      <c r="E52" s="622"/>
      <c r="F52" s="542"/>
      <c r="G52" s="542">
        <v>5.0818435952311125</v>
      </c>
      <c r="H52" s="542"/>
      <c r="I52" s="542"/>
    </row>
    <row r="53" spans="1:11" x14ac:dyDescent="0.3">
      <c r="B53" s="559" t="s">
        <v>955</v>
      </c>
      <c r="C53" s="2493">
        <v>1.2212002967614679</v>
      </c>
      <c r="D53" s="2493">
        <v>3.786667586857265</v>
      </c>
      <c r="E53" s="2493"/>
      <c r="F53" s="558"/>
      <c r="G53" s="558">
        <v>7.8733347970988534</v>
      </c>
      <c r="H53" s="558"/>
      <c r="I53" s="558"/>
    </row>
    <row r="54" spans="1:11" x14ac:dyDescent="0.3">
      <c r="B54" s="561" t="s">
        <v>1325</v>
      </c>
      <c r="C54" s="828">
        <v>0.99687659857414013</v>
      </c>
      <c r="D54" s="2199">
        <v>3.0910902281368688</v>
      </c>
      <c r="E54" s="828">
        <v>2.5046461999999998</v>
      </c>
      <c r="F54" s="546">
        <v>1.939638266685155</v>
      </c>
      <c r="G54" s="1400">
        <v>12.955178392329966</v>
      </c>
      <c r="H54" s="1003">
        <v>517.24584463585984</v>
      </c>
      <c r="I54" s="546">
        <v>12900</v>
      </c>
    </row>
    <row r="55" spans="1:11" ht="9.6" customHeight="1" x14ac:dyDescent="0.3">
      <c r="B55" s="567"/>
      <c r="C55" s="1000"/>
      <c r="D55" s="567"/>
      <c r="E55" s="567"/>
      <c r="F55" s="567"/>
      <c r="H55" s="567"/>
      <c r="I55" s="567"/>
    </row>
    <row r="56" spans="1:11" x14ac:dyDescent="0.3">
      <c r="B56" s="544" t="s">
        <v>956</v>
      </c>
      <c r="C56" s="542">
        <v>2.4777102526397718</v>
      </c>
      <c r="D56" s="542">
        <v>2.227155283271705</v>
      </c>
      <c r="E56" s="542"/>
      <c r="F56" s="542"/>
      <c r="G56" s="542">
        <v>565.41378143111376</v>
      </c>
      <c r="H56" s="542"/>
      <c r="I56" s="542"/>
      <c r="J56" s="543"/>
    </row>
    <row r="57" spans="1:11" x14ac:dyDescent="0.3">
      <c r="A57" s="1811"/>
      <c r="B57" s="559" t="s">
        <v>955</v>
      </c>
      <c r="C57" s="558">
        <v>-0.48424445140383288</v>
      </c>
      <c r="D57" s="558">
        <v>-0.43527591137423183</v>
      </c>
      <c r="E57" s="558"/>
      <c r="F57" s="558"/>
      <c r="G57" s="558">
        <v>86.975500858344574</v>
      </c>
      <c r="H57" s="558"/>
      <c r="I57" s="558"/>
      <c r="J57" s="543"/>
    </row>
    <row r="58" spans="1:11" x14ac:dyDescent="0.3">
      <c r="A58" s="1811"/>
      <c r="B58" s="1004" t="s">
        <v>957</v>
      </c>
      <c r="C58" s="546">
        <v>1.993465801235939</v>
      </c>
      <c r="D58" s="1003">
        <v>1.7918793718974733</v>
      </c>
      <c r="E58" s="546">
        <v>1684.6697215599997</v>
      </c>
      <c r="F58" s="546">
        <v>464.70584557664426</v>
      </c>
      <c r="G58" s="1400">
        <v>652.38928228945838</v>
      </c>
      <c r="H58" s="1003">
        <v>38.725055358942853</v>
      </c>
      <c r="I58" s="546">
        <v>44500</v>
      </c>
      <c r="J58" s="543"/>
    </row>
    <row r="59" spans="1:11" s="2804" customFormat="1" ht="4.95" customHeight="1" x14ac:dyDescent="0.3">
      <c r="A59" s="1811"/>
      <c r="B59" s="561"/>
      <c r="C59" s="546"/>
      <c r="D59" s="546"/>
      <c r="E59" s="546"/>
      <c r="F59" s="546"/>
      <c r="G59" s="546"/>
      <c r="H59" s="546"/>
      <c r="I59" s="546"/>
      <c r="J59" s="543"/>
    </row>
    <row r="60" spans="1:11" x14ac:dyDescent="0.3">
      <c r="A60" s="1811"/>
      <c r="B60" s="544" t="s">
        <v>956</v>
      </c>
      <c r="C60" s="542">
        <v>0.64581960402017646</v>
      </c>
      <c r="D60" s="542">
        <v>12.301325790860504</v>
      </c>
      <c r="E60" s="542"/>
      <c r="F60" s="542"/>
      <c r="G60" s="542">
        <v>38.711107143867402</v>
      </c>
      <c r="H60" s="542"/>
      <c r="I60" s="542"/>
      <c r="J60" s="543"/>
    </row>
    <row r="61" spans="1:11" x14ac:dyDescent="0.3">
      <c r="A61" s="1811"/>
      <c r="B61" s="559" t="s">
        <v>955</v>
      </c>
      <c r="C61" s="558">
        <v>-16.645907281071278</v>
      </c>
      <c r="D61" s="558">
        <v>-317.06490059183386</v>
      </c>
      <c r="E61" s="558"/>
      <c r="F61" s="558"/>
      <c r="G61" s="558">
        <v>58.919030770848799</v>
      </c>
      <c r="H61" s="558"/>
      <c r="I61" s="558"/>
    </row>
    <row r="62" spans="1:11" x14ac:dyDescent="0.3">
      <c r="A62" s="1811"/>
      <c r="B62" s="1004" t="s">
        <v>570</v>
      </c>
      <c r="C62" s="546">
        <v>-16.000087677051098</v>
      </c>
      <c r="D62" s="1003">
        <v>-304.76357480097329</v>
      </c>
      <c r="E62" s="546">
        <v>53.95353025</v>
      </c>
      <c r="F62" s="546">
        <v>245.50778276637277</v>
      </c>
      <c r="G62" s="1400">
        <v>97.630137914716201</v>
      </c>
      <c r="H62" s="546">
        <v>180.95227033770641</v>
      </c>
      <c r="I62" s="546">
        <v>2100</v>
      </c>
    </row>
    <row r="63" spans="1:11" ht="8.25" customHeight="1" x14ac:dyDescent="0.3">
      <c r="A63" s="545"/>
      <c r="B63" s="561"/>
      <c r="C63" s="546"/>
      <c r="D63" s="546"/>
      <c r="E63" s="546"/>
      <c r="F63" s="546"/>
      <c r="G63" s="546"/>
      <c r="H63" s="546"/>
      <c r="I63" s="546"/>
    </row>
    <row r="64" spans="1:11" x14ac:dyDescent="0.3">
      <c r="B64" s="561" t="s">
        <v>859</v>
      </c>
      <c r="C64" s="542">
        <v>1</v>
      </c>
      <c r="D64" s="542"/>
      <c r="E64" s="542">
        <v>0</v>
      </c>
      <c r="F64" s="542">
        <v>0</v>
      </c>
      <c r="G64" s="542">
        <v>3.1235159180286161</v>
      </c>
      <c r="H64" s="542"/>
      <c r="I64" s="542">
        <v>1560</v>
      </c>
    </row>
    <row r="65" spans="1:11" ht="7.2" customHeight="1" x14ac:dyDescent="0.3">
      <c r="B65" s="544"/>
      <c r="C65" s="542"/>
      <c r="D65" s="542"/>
      <c r="E65" s="542"/>
      <c r="F65" s="542"/>
      <c r="G65" s="542"/>
      <c r="H65" s="542"/>
      <c r="I65" s="542"/>
    </row>
    <row r="66" spans="1:11" x14ac:dyDescent="0.3">
      <c r="B66" s="544" t="s">
        <v>956</v>
      </c>
      <c r="C66" s="542">
        <v>3.4089531689304513</v>
      </c>
      <c r="D66" s="542">
        <v>2.8314152444448193</v>
      </c>
      <c r="E66" s="542"/>
      <c r="F66" s="542"/>
      <c r="G66" s="542">
        <v>604.12490150486076</v>
      </c>
      <c r="H66" s="542"/>
      <c r="I66" s="542"/>
    </row>
    <row r="67" spans="1:11" x14ac:dyDescent="0.3">
      <c r="A67" s="1811"/>
      <c r="B67" s="544" t="s">
        <v>955</v>
      </c>
      <c r="C67" s="558">
        <v>-16.412567134925752</v>
      </c>
      <c r="D67" s="558">
        <v>-13.631983334309892</v>
      </c>
      <c r="E67" s="558"/>
      <c r="F67" s="558"/>
      <c r="G67" s="558">
        <v>149.01803461734252</v>
      </c>
      <c r="H67" s="558"/>
      <c r="I67" s="558"/>
    </row>
    <row r="68" spans="1:11" x14ac:dyDescent="0.3">
      <c r="A68" s="1457" t="s">
        <v>1324</v>
      </c>
      <c r="B68" s="1456"/>
      <c r="C68" s="1455">
        <v>-13.003613965995299</v>
      </c>
      <c r="D68" s="1455">
        <v>-10.800568089865072</v>
      </c>
      <c r="E68" s="1455">
        <v>1738.6232518099998</v>
      </c>
      <c r="F68" s="1455">
        <v>355.45840918902076</v>
      </c>
      <c r="G68" s="1455">
        <v>753.1429361222032</v>
      </c>
      <c r="H68" s="1455">
        <v>43.318351767016864</v>
      </c>
      <c r="I68" s="1455">
        <v>48160</v>
      </c>
      <c r="J68" s="543"/>
      <c r="K68" s="543"/>
    </row>
    <row r="69" spans="1:11" x14ac:dyDescent="0.3">
      <c r="A69" s="545"/>
      <c r="B69" s="1002"/>
      <c r="C69" s="1530"/>
      <c r="D69" s="1530"/>
      <c r="E69" s="1530"/>
      <c r="F69" s="1530"/>
      <c r="G69" s="1530"/>
      <c r="H69" s="1530"/>
      <c r="I69" s="1530"/>
    </row>
    <row r="70" spans="1:11" x14ac:dyDescent="0.3">
      <c r="A70" s="1457" t="s">
        <v>1331</v>
      </c>
      <c r="B70" s="1456"/>
      <c r="C70" s="1455">
        <v>3.9977981649307202</v>
      </c>
      <c r="D70" s="1455"/>
      <c r="E70" s="1455">
        <v>22.107979769999996</v>
      </c>
      <c r="F70" s="1455"/>
      <c r="G70" s="1455">
        <v>16.543083121762528</v>
      </c>
      <c r="H70" s="1455"/>
      <c r="I70" s="1455">
        <v>7700</v>
      </c>
    </row>
    <row r="71" spans="1:11" x14ac:dyDescent="0.3">
      <c r="A71" s="2793"/>
      <c r="B71" s="560"/>
      <c r="C71" s="558"/>
      <c r="D71" s="558"/>
      <c r="E71" s="558"/>
      <c r="F71" s="558"/>
      <c r="G71" s="558"/>
      <c r="H71" s="558"/>
      <c r="I71" s="558"/>
    </row>
    <row r="72" spans="1:11" x14ac:dyDescent="0.3">
      <c r="A72" s="1457" t="s">
        <v>1322</v>
      </c>
      <c r="B72" s="1456" t="s">
        <v>859</v>
      </c>
      <c r="C72" s="1455">
        <v>-9.9985983833939862</v>
      </c>
      <c r="D72" s="1455"/>
      <c r="E72" s="1455">
        <v>70.383096530000003</v>
      </c>
      <c r="F72" s="1455">
        <v>141.43031210955655</v>
      </c>
      <c r="G72" s="1455">
        <v>-23.478667325647024</v>
      </c>
      <c r="H72" s="1455">
        <v>-33.358389276947349</v>
      </c>
      <c r="I72" s="1455">
        <v>5000</v>
      </c>
    </row>
    <row r="73" spans="1:11" x14ac:dyDescent="0.3">
      <c r="A73" s="2794"/>
      <c r="B73" s="544" t="s">
        <v>956</v>
      </c>
      <c r="C73" s="542">
        <v>68.620150900312566</v>
      </c>
      <c r="D73" s="542">
        <v>11.706527270299157</v>
      </c>
      <c r="E73" s="542"/>
      <c r="F73" s="542"/>
      <c r="G73" s="542">
        <v>1661.0215927329666</v>
      </c>
      <c r="H73" s="542"/>
      <c r="I73" s="563"/>
    </row>
    <row r="74" spans="1:11" ht="15" thickBot="1" x14ac:dyDescent="0.35">
      <c r="A74" s="2795"/>
      <c r="B74" s="559" t="s">
        <v>955</v>
      </c>
      <c r="C74" s="542">
        <v>-38.510490646938464</v>
      </c>
      <c r="D74" s="558">
        <v>-6.5698501538697762</v>
      </c>
      <c r="E74" s="542"/>
      <c r="F74" s="542"/>
      <c r="G74" s="542">
        <v>502.38290763970002</v>
      </c>
      <c r="H74" s="558"/>
      <c r="I74" s="542"/>
    </row>
    <row r="75" spans="1:11" ht="15" thickBot="1" x14ac:dyDescent="0.35">
      <c r="A75" s="557" t="s">
        <v>568</v>
      </c>
      <c r="B75" s="556"/>
      <c r="C75" s="554">
        <v>30.109660253374098</v>
      </c>
      <c r="D75" s="555">
        <v>5.1366771164293805</v>
      </c>
      <c r="E75" s="554">
        <v>4581.3010078500001</v>
      </c>
      <c r="F75" s="554">
        <v>181.92768782740418</v>
      </c>
      <c r="G75" s="554">
        <v>2163.4045003726669</v>
      </c>
      <c r="H75" s="554">
        <v>47.222491966052907</v>
      </c>
      <c r="I75" s="554">
        <v>234469</v>
      </c>
      <c r="J75" s="2805"/>
    </row>
    <row r="76" spans="1:11" x14ac:dyDescent="0.3">
      <c r="A76" s="553" t="s">
        <v>557</v>
      </c>
      <c r="B76" s="552"/>
      <c r="C76" s="552"/>
      <c r="D76" s="2796"/>
      <c r="E76" s="550"/>
      <c r="F76" s="550"/>
      <c r="G76" s="550">
        <v>2040.0759329300001</v>
      </c>
      <c r="H76" s="550"/>
      <c r="I76" s="550"/>
    </row>
    <row r="77" spans="1:11" ht="15" thickBot="1" x14ac:dyDescent="0.35">
      <c r="A77" s="549" t="s">
        <v>556</v>
      </c>
      <c r="B77" s="548"/>
      <c r="C77" s="548"/>
      <c r="D77" s="2797"/>
      <c r="E77" s="549"/>
      <c r="F77" s="1339"/>
      <c r="G77" s="549"/>
      <c r="H77" s="549"/>
      <c r="I77" s="547">
        <v>249744.47899999999</v>
      </c>
    </row>
    <row r="78" spans="1:11" x14ac:dyDescent="0.3">
      <c r="B78" s="1662"/>
      <c r="C78" s="2806"/>
      <c r="D78" s="1662"/>
      <c r="E78" s="1662"/>
      <c r="F78" s="1662"/>
      <c r="G78" s="2806"/>
      <c r="H78" s="1662"/>
      <c r="I78" s="1338"/>
    </row>
    <row r="79" spans="1:11" x14ac:dyDescent="0.3">
      <c r="B79" s="1662"/>
      <c r="C79" s="2806"/>
      <c r="D79" s="1662"/>
      <c r="E79" s="1662"/>
      <c r="F79" s="1662"/>
      <c r="G79" s="2806"/>
      <c r="H79" s="1662"/>
      <c r="I79" s="1338"/>
    </row>
    <row r="80" spans="1:11" x14ac:dyDescent="0.3">
      <c r="B80" s="1662"/>
      <c r="C80" s="2806"/>
      <c r="D80" s="1662"/>
      <c r="E80" s="1662"/>
      <c r="F80" s="1662"/>
      <c r="G80" s="2806"/>
      <c r="H80" s="1662"/>
      <c r="I80" s="1338"/>
    </row>
    <row r="81" spans="2:9" x14ac:dyDescent="0.3">
      <c r="B81" s="1662"/>
      <c r="C81" s="2806"/>
      <c r="D81" s="1662"/>
      <c r="E81" s="1662"/>
      <c r="F81" s="1662"/>
      <c r="G81" s="2806"/>
      <c r="H81" s="1662"/>
      <c r="I81" s="1338"/>
    </row>
    <row r="82" spans="2:9" x14ac:dyDescent="0.3">
      <c r="B82" s="1662"/>
      <c r="C82" s="2806"/>
      <c r="D82" s="1662"/>
      <c r="E82" s="1662"/>
      <c r="F82" s="1662"/>
      <c r="G82" s="2806"/>
      <c r="H82" s="1662"/>
      <c r="I82" s="1338"/>
    </row>
    <row r="83" spans="2:9" x14ac:dyDescent="0.3">
      <c r="B83" s="1662"/>
      <c r="C83" s="2806"/>
      <c r="D83" s="1662"/>
      <c r="E83" s="1662"/>
      <c r="F83" s="1662"/>
      <c r="G83" s="2806"/>
      <c r="H83" s="1662"/>
      <c r="I83" s="1338"/>
    </row>
  </sheetData>
  <mergeCells count="2">
    <mergeCell ref="E3:E4"/>
    <mergeCell ref="I3:I4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78D44-7D8E-4DDE-A9BE-605D86E919BE}">
  <dimension ref="A1:T106"/>
  <sheetViews>
    <sheetView view="pageBreakPreview" topLeftCell="A10" zoomScale="60" zoomScaleNormal="100" workbookViewId="0">
      <selection activeCell="J25" sqref="J25"/>
    </sheetView>
  </sheetViews>
  <sheetFormatPr defaultRowHeight="14.4" x14ac:dyDescent="0.3"/>
  <cols>
    <col min="1" max="1" width="32" style="2395" customWidth="1"/>
    <col min="2" max="7" width="6" style="2395" customWidth="1"/>
    <col min="8" max="14" width="6" style="2449" customWidth="1"/>
    <col min="15" max="15" width="8.5546875" style="2449" customWidth="1"/>
    <col min="18" max="18" width="19.6640625" customWidth="1"/>
  </cols>
  <sheetData>
    <row r="1" spans="1:20" x14ac:dyDescent="0.3">
      <c r="A1" s="573" t="s">
        <v>1332</v>
      </c>
      <c r="B1" s="572"/>
      <c r="C1" s="572"/>
      <c r="D1" s="572"/>
      <c r="E1" s="572"/>
      <c r="F1" s="572"/>
      <c r="G1" s="572"/>
      <c r="H1" s="572"/>
      <c r="I1" s="2448"/>
      <c r="J1" s="572"/>
      <c r="K1" s="572"/>
      <c r="L1" s="572"/>
      <c r="M1" s="572"/>
      <c r="N1" s="572"/>
      <c r="O1" s="572"/>
    </row>
    <row r="2" spans="1:20" x14ac:dyDescent="0.3">
      <c r="A2" s="2431"/>
      <c r="B2" s="2447"/>
      <c r="C2" s="2447"/>
      <c r="D2" s="2447"/>
      <c r="E2" s="2447"/>
      <c r="F2" s="2447"/>
      <c r="G2" s="2447"/>
      <c r="H2" s="2447"/>
      <c r="I2" s="2447"/>
      <c r="J2" s="2447"/>
      <c r="K2" s="2447"/>
      <c r="L2" s="2447"/>
      <c r="M2" s="2447"/>
      <c r="N2" s="2447"/>
      <c r="O2" s="2447"/>
    </row>
    <row r="3" spans="1:20" x14ac:dyDescent="0.3">
      <c r="A3" s="2431"/>
      <c r="B3" s="1670"/>
      <c r="C3" s="2447"/>
      <c r="D3" s="2447"/>
      <c r="E3" s="2447"/>
      <c r="F3" s="2447"/>
      <c r="G3" s="2447"/>
      <c r="H3" s="2447"/>
      <c r="I3" s="2447"/>
      <c r="J3" s="2447"/>
      <c r="K3" s="2447"/>
      <c r="L3" s="2447"/>
      <c r="M3" s="2447"/>
      <c r="N3" s="2447"/>
      <c r="O3" s="2447"/>
      <c r="Q3" s="711"/>
      <c r="R3" s="711"/>
    </row>
    <row r="4" spans="1:20" ht="15" thickBot="1" x14ac:dyDescent="0.35">
      <c r="A4" s="571" t="s">
        <v>367</v>
      </c>
      <c r="B4" s="2462" t="s">
        <v>1243</v>
      </c>
      <c r="C4" s="570" t="s">
        <v>1123</v>
      </c>
      <c r="D4" s="570" t="s">
        <v>1032</v>
      </c>
      <c r="E4" s="570" t="s">
        <v>990</v>
      </c>
      <c r="F4" s="570" t="s">
        <v>905</v>
      </c>
      <c r="G4" s="570" t="s">
        <v>886</v>
      </c>
      <c r="H4" s="570" t="s">
        <v>844</v>
      </c>
      <c r="I4" s="570" t="s">
        <v>275</v>
      </c>
      <c r="J4" s="570" t="s">
        <v>274</v>
      </c>
      <c r="K4" s="570" t="s">
        <v>273</v>
      </c>
      <c r="L4" s="570" t="s">
        <v>272</v>
      </c>
      <c r="M4" s="570" t="s">
        <v>271</v>
      </c>
      <c r="N4" s="570" t="s">
        <v>270</v>
      </c>
      <c r="O4" s="1404"/>
      <c r="Q4" s="711"/>
      <c r="R4" s="711"/>
    </row>
    <row r="5" spans="1:20" x14ac:dyDescent="0.3">
      <c r="A5" s="2461" t="s">
        <v>594</v>
      </c>
      <c r="B5" s="1452">
        <v>2.095552657120431</v>
      </c>
      <c r="C5" s="569">
        <v>2.001412532774355</v>
      </c>
      <c r="D5" s="569">
        <v>2.1676775571459594</v>
      </c>
      <c r="E5" s="569">
        <v>2.3483202032863133</v>
      </c>
      <c r="F5" s="569">
        <v>2.3090846086718817</v>
      </c>
      <c r="G5" s="569">
        <v>2.4682982895991641</v>
      </c>
      <c r="H5" s="569">
        <v>2.5907123758692774</v>
      </c>
      <c r="I5" s="569">
        <v>2.6908568868664502</v>
      </c>
      <c r="J5" s="569">
        <v>2.8865814723353513</v>
      </c>
      <c r="K5" s="569">
        <v>3.08</v>
      </c>
      <c r="L5" s="569">
        <v>2.93</v>
      </c>
      <c r="M5" s="569">
        <v>2.9</v>
      </c>
      <c r="N5" s="569">
        <v>2.96</v>
      </c>
      <c r="O5" s="1403"/>
      <c r="Q5" s="711"/>
      <c r="R5" s="711"/>
      <c r="T5" s="1006"/>
    </row>
    <row r="6" spans="1:20" x14ac:dyDescent="0.3">
      <c r="A6" s="2459" t="s">
        <v>593</v>
      </c>
      <c r="B6" s="1452">
        <v>1.1122885964548621</v>
      </c>
      <c r="C6" s="569">
        <v>1.1170173440974689</v>
      </c>
      <c r="D6" s="569">
        <v>1.1623139859798239</v>
      </c>
      <c r="E6" s="569">
        <v>1.112910410443974</v>
      </c>
      <c r="F6" s="569">
        <v>1.1402989350198394</v>
      </c>
      <c r="G6" s="569">
        <v>1.2479127124640661</v>
      </c>
      <c r="H6" s="569">
        <v>1.2658466928473893</v>
      </c>
      <c r="I6" s="569">
        <v>1.3209086336169171</v>
      </c>
      <c r="J6" s="569">
        <v>1.4286246948120058</v>
      </c>
      <c r="K6" s="569">
        <v>1.48</v>
      </c>
      <c r="L6" s="569">
        <v>1.49</v>
      </c>
      <c r="M6" s="569">
        <v>1.54</v>
      </c>
      <c r="N6" s="569">
        <v>1.55</v>
      </c>
      <c r="O6" s="1403"/>
      <c r="Q6" s="711"/>
      <c r="R6" s="711"/>
      <c r="T6" s="1006"/>
    </row>
    <row r="7" spans="1:20" x14ac:dyDescent="0.3">
      <c r="A7" s="2459" t="s">
        <v>592</v>
      </c>
      <c r="B7" s="1452">
        <v>1.3602585111377223</v>
      </c>
      <c r="C7" s="569">
        <v>1.4049549487578081</v>
      </c>
      <c r="D7" s="569">
        <v>1.3273398460829433</v>
      </c>
      <c r="E7" s="569">
        <v>1.3632916758835698</v>
      </c>
      <c r="F7" s="569">
        <v>1.4062556234417176</v>
      </c>
      <c r="G7" s="569">
        <v>1.4906458156451752</v>
      </c>
      <c r="H7" s="569">
        <v>1.5643999523142924</v>
      </c>
      <c r="I7" s="569">
        <v>1.9044426818779108</v>
      </c>
      <c r="J7" s="569">
        <v>1.8002515472456357</v>
      </c>
      <c r="K7" s="569">
        <v>2.0099999999999998</v>
      </c>
      <c r="L7" s="569">
        <v>1.93</v>
      </c>
      <c r="M7" s="569">
        <v>1.85</v>
      </c>
      <c r="N7" s="569">
        <v>1.8</v>
      </c>
      <c r="O7" s="1403"/>
      <c r="Q7" s="711"/>
      <c r="R7" s="711"/>
      <c r="T7" s="1006"/>
    </row>
    <row r="8" spans="1:20" x14ac:dyDescent="0.3">
      <c r="A8" s="2459" t="s">
        <v>591</v>
      </c>
      <c r="B8" s="1452">
        <v>0.29125606227923073</v>
      </c>
      <c r="C8" s="569">
        <v>0.23276986537908684</v>
      </c>
      <c r="D8" s="569">
        <v>0.22700675067772758</v>
      </c>
      <c r="E8" s="569">
        <v>9.6392197373878302E-2</v>
      </c>
      <c r="F8" s="569">
        <v>0.11529938627984558</v>
      </c>
      <c r="G8" s="569">
        <v>0.12682629142010127</v>
      </c>
      <c r="H8" s="569">
        <v>0.13738020455622818</v>
      </c>
      <c r="I8" s="569">
        <v>0.22635682293741302</v>
      </c>
      <c r="J8" s="569">
        <v>0.20331689747591813</v>
      </c>
      <c r="K8" s="569">
        <v>0.23</v>
      </c>
      <c r="L8" s="569">
        <v>0.27</v>
      </c>
      <c r="M8" s="569">
        <v>0.23</v>
      </c>
      <c r="N8" s="569">
        <v>0.22</v>
      </c>
      <c r="O8" s="1403"/>
      <c r="Q8" s="711"/>
      <c r="R8" s="711"/>
      <c r="T8" s="1006"/>
    </row>
    <row r="9" spans="1:20" x14ac:dyDescent="0.3">
      <c r="A9" s="2459" t="s">
        <v>590</v>
      </c>
      <c r="B9" s="1452">
        <v>0.12659443868611631</v>
      </c>
      <c r="C9" s="569">
        <v>0.13061831976976668</v>
      </c>
      <c r="D9" s="569">
        <v>0.13313118799627444</v>
      </c>
      <c r="E9" s="569">
        <v>0.12789716716076074</v>
      </c>
      <c r="F9" s="569">
        <v>0.12381932330772127</v>
      </c>
      <c r="G9" s="569">
        <v>0.12775760285637822</v>
      </c>
      <c r="H9" s="569">
        <v>0.14455042711356431</v>
      </c>
      <c r="I9" s="569">
        <v>0.15297860292063284</v>
      </c>
      <c r="J9" s="569">
        <v>0.18079343424327335</v>
      </c>
      <c r="K9" s="569">
        <v>0.25</v>
      </c>
      <c r="L9" s="569">
        <v>0.25</v>
      </c>
      <c r="M9" s="569">
        <v>0.25</v>
      </c>
      <c r="N9" s="569">
        <v>0.25</v>
      </c>
      <c r="O9" s="1403"/>
      <c r="Q9" s="711"/>
      <c r="R9" s="711"/>
      <c r="T9" s="1006"/>
    </row>
    <row r="10" spans="1:20" x14ac:dyDescent="0.3">
      <c r="A10" s="2459" t="s">
        <v>589</v>
      </c>
      <c r="B10" s="1452">
        <v>0.58530997308811605</v>
      </c>
      <c r="C10" s="569">
        <v>0.57695636417819141</v>
      </c>
      <c r="D10" s="569">
        <v>0.62662609323741114</v>
      </c>
      <c r="E10" s="569">
        <v>0.59483956910675373</v>
      </c>
      <c r="F10" s="569">
        <v>0.52956148116168023</v>
      </c>
      <c r="G10" s="569">
        <v>0.59258456339858301</v>
      </c>
      <c r="H10" s="569">
        <v>0.60535561824635453</v>
      </c>
      <c r="I10" s="569">
        <v>0.64324985373258381</v>
      </c>
      <c r="J10" s="569">
        <v>0.76580433455947361</v>
      </c>
      <c r="K10" s="569">
        <v>0.76</v>
      </c>
      <c r="L10" s="569">
        <v>0.76</v>
      </c>
      <c r="M10" s="569">
        <v>0.81</v>
      </c>
      <c r="N10" s="569">
        <v>0.81</v>
      </c>
      <c r="O10" s="1403"/>
      <c r="T10" s="1006"/>
    </row>
    <row r="11" spans="1:20" x14ac:dyDescent="0.3">
      <c r="A11" s="2459" t="s">
        <v>588</v>
      </c>
      <c r="B11" s="1452">
        <v>3.3180596744692405E-2</v>
      </c>
      <c r="C11" s="569">
        <v>6.1889840283414772E-2</v>
      </c>
      <c r="D11" s="569">
        <v>9.8178075830208711E-2</v>
      </c>
      <c r="E11" s="569">
        <v>9.6143429349615908E-2</v>
      </c>
      <c r="F11" s="569">
        <v>9.5166536749609926E-2</v>
      </c>
      <c r="G11" s="569">
        <v>0.10378821194710991</v>
      </c>
      <c r="H11" s="569">
        <v>0.14056505813537354</v>
      </c>
      <c r="I11" s="569">
        <v>0.19972848099845397</v>
      </c>
      <c r="J11" s="569">
        <v>0.17767864643627682</v>
      </c>
      <c r="K11" s="569">
        <v>0.19</v>
      </c>
      <c r="L11" s="569">
        <v>0.2</v>
      </c>
      <c r="M11" s="569">
        <v>0.14000000000000001</v>
      </c>
      <c r="N11" s="569">
        <v>0.16</v>
      </c>
      <c r="O11" s="1403"/>
      <c r="T11" s="1006"/>
    </row>
    <row r="12" spans="1:20" x14ac:dyDescent="0.3">
      <c r="A12" s="2459" t="s">
        <v>587</v>
      </c>
      <c r="B12" s="1452">
        <v>0.82253227308947463</v>
      </c>
      <c r="C12" s="569">
        <v>0.66292759310566596</v>
      </c>
      <c r="D12" s="569">
        <v>0.68447016276262329</v>
      </c>
      <c r="E12" s="569">
        <v>0.79263906285527619</v>
      </c>
      <c r="F12" s="569">
        <v>0.77553090883012599</v>
      </c>
      <c r="G12" s="569">
        <v>0.81171304055033955</v>
      </c>
      <c r="H12" s="569">
        <v>0.94640899899880149</v>
      </c>
      <c r="I12" s="569">
        <v>1.0153076518222366</v>
      </c>
      <c r="J12" s="569">
        <v>1.1072106577612177</v>
      </c>
      <c r="K12" s="569">
        <v>1.1299999999999999</v>
      </c>
      <c r="L12" s="569">
        <v>1.1000000000000001</v>
      </c>
      <c r="M12" s="569">
        <v>1.1399999999999999</v>
      </c>
      <c r="N12" s="569">
        <v>1.17</v>
      </c>
      <c r="O12" s="1403"/>
      <c r="T12" s="1006"/>
    </row>
    <row r="13" spans="1:20" x14ac:dyDescent="0.3">
      <c r="A13" s="2460" t="s">
        <v>586</v>
      </c>
      <c r="B13" s="1452">
        <v>0.68788061781976129</v>
      </c>
      <c r="C13" s="569">
        <v>0.80926483319605469</v>
      </c>
      <c r="D13" s="569">
        <v>0.71621326359735071</v>
      </c>
      <c r="E13" s="569">
        <v>0.78846555425573495</v>
      </c>
      <c r="F13" s="569">
        <v>0.72661763309990379</v>
      </c>
      <c r="G13" s="569">
        <v>0.77091281648806265</v>
      </c>
      <c r="H13" s="569">
        <v>0.81523936422706733</v>
      </c>
      <c r="I13" s="569">
        <v>0.78461309736401186</v>
      </c>
      <c r="J13" s="569">
        <v>0.90714781307199877</v>
      </c>
      <c r="K13" s="569">
        <v>0.94</v>
      </c>
      <c r="L13" s="569">
        <v>0.92</v>
      </c>
      <c r="M13" s="569">
        <v>0.92</v>
      </c>
      <c r="N13" s="569">
        <v>0.9</v>
      </c>
      <c r="O13" s="1403"/>
      <c r="T13" s="1006"/>
    </row>
    <row r="14" spans="1:20" x14ac:dyDescent="0.3">
      <c r="A14" s="2459" t="s">
        <v>585</v>
      </c>
      <c r="B14" s="1452">
        <v>0.21987308473640349</v>
      </c>
      <c r="C14" s="569">
        <v>0.23403077940019729</v>
      </c>
      <c r="D14" s="569">
        <v>0.24608930709026614</v>
      </c>
      <c r="E14" s="569">
        <v>0.26885160245508033</v>
      </c>
      <c r="F14" s="569">
        <v>0.2549248073770039</v>
      </c>
      <c r="G14" s="569">
        <v>0.27805368757185034</v>
      </c>
      <c r="H14" s="569">
        <v>0.29028562186462825</v>
      </c>
      <c r="I14" s="569">
        <v>0.31461775218609939</v>
      </c>
      <c r="J14" s="569">
        <v>0.37527671334395934</v>
      </c>
      <c r="K14" s="569">
        <v>0.42</v>
      </c>
      <c r="L14" s="569">
        <v>0.4</v>
      </c>
      <c r="M14" s="569">
        <v>0.43</v>
      </c>
      <c r="N14" s="569">
        <v>0.36</v>
      </c>
      <c r="O14" s="1403"/>
      <c r="T14" s="1006"/>
    </row>
    <row r="15" spans="1:20" x14ac:dyDescent="0.3">
      <c r="A15" s="2460" t="s">
        <v>584</v>
      </c>
      <c r="B15" s="1452">
        <v>0.35826856447907346</v>
      </c>
      <c r="C15" s="569">
        <v>0.35156279011677827</v>
      </c>
      <c r="D15" s="569">
        <v>0.24794162214038118</v>
      </c>
      <c r="E15" s="569">
        <v>0.24011844813152766</v>
      </c>
      <c r="F15" s="569">
        <v>0.21574727883278991</v>
      </c>
      <c r="G15" s="569">
        <v>0.26146130552317487</v>
      </c>
      <c r="H15" s="569">
        <v>0.2688111189363846</v>
      </c>
      <c r="I15" s="569">
        <v>0.29850012399594117</v>
      </c>
      <c r="J15" s="569">
        <v>0.29154574616525347</v>
      </c>
      <c r="K15" s="569">
        <v>0.32</v>
      </c>
      <c r="L15" s="569">
        <v>0.33</v>
      </c>
      <c r="M15" s="569">
        <v>0.35</v>
      </c>
      <c r="N15" s="569">
        <v>0.34</v>
      </c>
      <c r="O15" s="1403"/>
      <c r="T15" s="1006"/>
    </row>
    <row r="16" spans="1:20" x14ac:dyDescent="0.3">
      <c r="A16" s="2460" t="s">
        <v>583</v>
      </c>
      <c r="B16" s="1452">
        <v>0.17511532071034477</v>
      </c>
      <c r="C16" s="569">
        <v>0.18771113811162679</v>
      </c>
      <c r="D16" s="569">
        <v>0.18184750999436036</v>
      </c>
      <c r="E16" s="569">
        <v>0.21180158662944099</v>
      </c>
      <c r="F16" s="569">
        <v>0.20333817247791558</v>
      </c>
      <c r="G16" s="569">
        <v>0.21517529425902282</v>
      </c>
      <c r="H16" s="569">
        <v>0.45481510031307593</v>
      </c>
      <c r="I16" s="569">
        <v>0.36651060462837759</v>
      </c>
      <c r="J16" s="569">
        <v>0.45298284086927149</v>
      </c>
      <c r="K16" s="569">
        <v>0.48</v>
      </c>
      <c r="L16" s="569">
        <v>0.44</v>
      </c>
      <c r="M16" s="569">
        <v>0.47</v>
      </c>
      <c r="N16" s="569">
        <v>0.43</v>
      </c>
      <c r="O16" s="1403"/>
      <c r="T16" s="1006"/>
    </row>
    <row r="17" spans="1:20" x14ac:dyDescent="0.3">
      <c r="A17" s="2459" t="s">
        <v>582</v>
      </c>
      <c r="B17" s="1452">
        <v>0.30620945366301416</v>
      </c>
      <c r="C17" s="569">
        <v>0.27377926510151451</v>
      </c>
      <c r="D17" s="569">
        <v>0.28051688847696971</v>
      </c>
      <c r="E17" s="569">
        <v>0.2816046394593153</v>
      </c>
      <c r="F17" s="569">
        <v>0.28656921961422416</v>
      </c>
      <c r="G17" s="569">
        <v>0.28742800074027164</v>
      </c>
      <c r="H17" s="569">
        <v>0.3039958426042782</v>
      </c>
      <c r="I17" s="569">
        <v>0.21882453401424312</v>
      </c>
      <c r="J17" s="569">
        <v>0.2208817191246174</v>
      </c>
      <c r="K17" s="569">
        <v>0.19</v>
      </c>
      <c r="L17" s="569">
        <v>0.2</v>
      </c>
      <c r="M17" s="569">
        <v>0.2</v>
      </c>
      <c r="N17" s="569">
        <v>0.21</v>
      </c>
      <c r="O17" s="1403"/>
      <c r="T17" s="1006"/>
    </row>
    <row r="18" spans="1:20" x14ac:dyDescent="0.3">
      <c r="A18" s="2459" t="s">
        <v>3</v>
      </c>
      <c r="B18" s="1452">
        <v>0.43525198294247064</v>
      </c>
      <c r="C18" s="569">
        <v>0.53319274893836066</v>
      </c>
      <c r="D18" s="569">
        <v>0.49413941937214956</v>
      </c>
      <c r="E18" s="569">
        <v>0.56744512961103233</v>
      </c>
      <c r="F18" s="569">
        <v>0.54283516501068652</v>
      </c>
      <c r="G18" s="569">
        <v>0.44843738746508299</v>
      </c>
      <c r="H18" s="569">
        <v>0.38032693490537239</v>
      </c>
      <c r="I18" s="569">
        <v>0.6046630950998082</v>
      </c>
      <c r="J18" s="569">
        <v>0.8111186555912816</v>
      </c>
      <c r="K18" s="569">
        <v>0.55000000000000004</v>
      </c>
      <c r="L18" s="569">
        <v>0.64</v>
      </c>
      <c r="M18" s="569">
        <v>0.75</v>
      </c>
      <c r="N18" s="569">
        <v>0.72</v>
      </c>
      <c r="O18" s="1403"/>
      <c r="T18" s="1006"/>
    </row>
    <row r="19" spans="1:20" x14ac:dyDescent="0.3">
      <c r="A19" s="1008" t="s">
        <v>360</v>
      </c>
      <c r="B19" s="2458">
        <v>8.6095721329517136</v>
      </c>
      <c r="C19" s="1007">
        <v>8.5780883632102913</v>
      </c>
      <c r="D19" s="1007">
        <v>8.5934916703844486</v>
      </c>
      <c r="E19" s="1007">
        <v>8.8907206760022728</v>
      </c>
      <c r="F19" s="1007">
        <v>8.725049079874946</v>
      </c>
      <c r="G19" s="1007">
        <v>9.2309950199283826</v>
      </c>
      <c r="H19" s="1007">
        <v>9.9086933109320885</v>
      </c>
      <c r="I19" s="1007">
        <v>10.74155882206108</v>
      </c>
      <c r="J19" s="1007">
        <v>11.609215173035537</v>
      </c>
      <c r="K19" s="1007">
        <v>12.03</v>
      </c>
      <c r="L19" s="1007">
        <v>11.86</v>
      </c>
      <c r="M19" s="1007">
        <v>11.979999999999999</v>
      </c>
      <c r="N19" s="2457">
        <v>11.88</v>
      </c>
      <c r="O19" s="1403"/>
      <c r="T19" s="1006"/>
    </row>
    <row r="20" spans="1:20" x14ac:dyDescent="0.3">
      <c r="A20" s="1667"/>
      <c r="B20" s="1673"/>
      <c r="C20" s="1673"/>
      <c r="D20" s="1673"/>
      <c r="E20" s="1673"/>
      <c r="F20" s="1673"/>
      <c r="G20" s="1673"/>
      <c r="H20" s="1672"/>
      <c r="I20" s="1672"/>
      <c r="J20" s="1672"/>
      <c r="K20" s="1672"/>
      <c r="L20" s="1671"/>
      <c r="M20" s="2456"/>
      <c r="N20" s="2456"/>
      <c r="O20" s="2455"/>
      <c r="T20" s="1006"/>
    </row>
    <row r="21" spans="1:20" x14ac:dyDescent="0.3">
      <c r="A21" s="568" t="s">
        <v>594</v>
      </c>
      <c r="B21" s="2453">
        <v>0.24339800221895461</v>
      </c>
      <c r="C21" s="2454"/>
      <c r="D21" s="2453">
        <v>0.25224642558465221</v>
      </c>
      <c r="E21" s="2453">
        <v>0.26413159167455019</v>
      </c>
      <c r="F21" s="2453">
        <v>0.26465004237030348</v>
      </c>
      <c r="G21" s="2453">
        <v>0.25050897466948202</v>
      </c>
      <c r="H21" s="2453">
        <v>0.25606726893070803</v>
      </c>
      <c r="I21" s="1670"/>
      <c r="J21" s="1670"/>
      <c r="K21" s="1670"/>
      <c r="L21" s="1670"/>
      <c r="M21" s="2447"/>
      <c r="N21" s="2447"/>
      <c r="O21" s="2447"/>
      <c r="T21" s="1006"/>
    </row>
    <row r="22" spans="1:20" x14ac:dyDescent="0.3">
      <c r="A22" s="568" t="s">
        <v>593</v>
      </c>
      <c r="B22" s="2453">
        <v>0.12919208751358985</v>
      </c>
      <c r="C22" s="2454"/>
      <c r="D22" s="2453">
        <v>0.13525514779812725</v>
      </c>
      <c r="E22" s="2453">
        <v>0.125176625270427</v>
      </c>
      <c r="F22" s="2453">
        <v>0.13069255250953649</v>
      </c>
      <c r="G22" s="2453">
        <v>0.12297178235471995</v>
      </c>
      <c r="H22" s="2453">
        <v>0.12310203213956082</v>
      </c>
      <c r="I22" s="1670"/>
      <c r="J22" s="1670"/>
      <c r="K22" s="1670"/>
      <c r="L22" s="1670"/>
      <c r="M22" s="2447"/>
      <c r="N22" s="2447"/>
      <c r="O22" s="2447"/>
      <c r="T22" s="1006"/>
    </row>
    <row r="23" spans="1:20" x14ac:dyDescent="0.3">
      <c r="A23" s="568" t="s">
        <v>592</v>
      </c>
      <c r="B23" s="2453">
        <v>0.15799374116764267</v>
      </c>
      <c r="C23" s="2454"/>
      <c r="D23" s="2453">
        <v>0.1544587342369021</v>
      </c>
      <c r="E23" s="2453">
        <v>0.15333871410034852</v>
      </c>
      <c r="F23" s="2453">
        <v>0.16117452298180918</v>
      </c>
      <c r="G23" s="2453">
        <v>0.1772966767138634</v>
      </c>
      <c r="H23" s="2452">
        <v>0.1665288053885646</v>
      </c>
      <c r="I23" s="1005"/>
      <c r="J23" s="1005"/>
      <c r="K23" s="1005"/>
      <c r="L23" s="1005"/>
      <c r="T23" s="1006"/>
    </row>
    <row r="24" spans="1:20" x14ac:dyDescent="0.3">
      <c r="A24" s="568" t="s">
        <v>591</v>
      </c>
      <c r="B24" s="2453">
        <v>3.3829330631251271E-2</v>
      </c>
      <c r="C24" s="2454"/>
      <c r="D24" s="2453">
        <v>2.6416125061254868E-2</v>
      </c>
      <c r="E24" s="2453">
        <v>1.0841887951115028E-2</v>
      </c>
      <c r="F24" s="2453">
        <v>1.3214755037400676E-2</v>
      </c>
      <c r="G24" s="2453">
        <v>2.1072995706407152E-2</v>
      </c>
      <c r="H24" s="2452">
        <v>1.8928159413986533E-2</v>
      </c>
      <c r="I24" s="1005"/>
      <c r="J24" s="1005"/>
      <c r="K24" s="1005"/>
      <c r="L24" s="1005"/>
      <c r="T24" s="1006"/>
    </row>
    <row r="25" spans="1:20" x14ac:dyDescent="0.3">
      <c r="A25" s="568" t="s">
        <v>590</v>
      </c>
      <c r="B25" s="2453">
        <v>1.4703917538665717E-2</v>
      </c>
      <c r="C25" s="2454"/>
      <c r="D25" s="2453">
        <v>1.5492094843715432E-2</v>
      </c>
      <c r="E25" s="2453">
        <v>1.4385466805405242E-2</v>
      </c>
      <c r="F25" s="2453">
        <v>1.4191246624998464E-2</v>
      </c>
      <c r="G25" s="2453">
        <v>1.4241750704417726E-2</v>
      </c>
      <c r="H25" s="2452">
        <v>2.1100769230536894E-2</v>
      </c>
      <c r="I25" s="1005"/>
      <c r="J25" s="1005"/>
      <c r="K25" s="1005"/>
      <c r="L25" s="1005"/>
      <c r="T25" s="1006"/>
    </row>
    <row r="26" spans="1:20" x14ac:dyDescent="0.3">
      <c r="A26" s="568" t="s">
        <v>589</v>
      </c>
      <c r="B26" s="2453">
        <v>6.7983630783223115E-2</v>
      </c>
      <c r="C26" s="2454"/>
      <c r="D26" s="2453">
        <v>7.291868279769656E-2</v>
      </c>
      <c r="E26" s="2453">
        <v>6.6905663869559817E-2</v>
      </c>
      <c r="F26" s="2453">
        <v>6.069438421649203E-2</v>
      </c>
      <c r="G26" s="2453">
        <v>5.9884218332582534E-2</v>
      </c>
      <c r="H26" s="2452">
        <v>6.2969205280660703E-2</v>
      </c>
      <c r="I26" s="1005"/>
      <c r="J26" s="1005"/>
      <c r="K26" s="1005"/>
      <c r="L26" s="1005"/>
      <c r="T26" s="1006"/>
    </row>
    <row r="27" spans="1:20" x14ac:dyDescent="0.3">
      <c r="A27" s="568" t="s">
        <v>588</v>
      </c>
      <c r="B27" s="2453">
        <v>3.8539193623454478E-3</v>
      </c>
      <c r="C27" s="2454"/>
      <c r="D27" s="2453">
        <v>1.1424701343291871E-2</v>
      </c>
      <c r="E27" s="2453">
        <v>1.0813907314524581E-2</v>
      </c>
      <c r="F27" s="2453">
        <v>1.0907278099915735E-2</v>
      </c>
      <c r="G27" s="2453">
        <v>1.859399406613595E-2</v>
      </c>
      <c r="H27" s="2452">
        <v>1.5819955974324253E-2</v>
      </c>
      <c r="I27" s="1005"/>
      <c r="J27" s="1005"/>
      <c r="K27" s="1005"/>
      <c r="L27" s="1005"/>
      <c r="T27" s="1006"/>
    </row>
    <row r="28" spans="1:20" x14ac:dyDescent="0.3">
      <c r="A28" s="568" t="s">
        <v>587</v>
      </c>
      <c r="B28" s="2453">
        <v>9.5536951243066812E-2</v>
      </c>
      <c r="C28" s="2454"/>
      <c r="D28" s="2453">
        <v>7.9649831409215999E-2</v>
      </c>
      <c r="E28" s="2453">
        <v>8.9153522165504318E-2</v>
      </c>
      <c r="F28" s="2453">
        <v>8.8885564050172824E-2</v>
      </c>
      <c r="G28" s="2453">
        <v>9.4521444107068656E-2</v>
      </c>
      <c r="H28" s="2452">
        <v>9.4076736269565531E-2</v>
      </c>
      <c r="I28" s="1005"/>
      <c r="J28" s="1005"/>
      <c r="K28" s="1005"/>
      <c r="L28" s="1005"/>
      <c r="T28" s="1006"/>
    </row>
    <row r="29" spans="1:20" x14ac:dyDescent="0.3">
      <c r="A29" s="568" t="s">
        <v>586</v>
      </c>
      <c r="B29" s="2453">
        <v>7.9897189685769865E-2</v>
      </c>
      <c r="C29" s="2454"/>
      <c r="D29" s="2453">
        <v>8.3343685089684774E-2</v>
      </c>
      <c r="E29" s="2453">
        <v>8.8684099184889675E-2</v>
      </c>
      <c r="F29" s="2453">
        <v>8.3279489484581581E-2</v>
      </c>
      <c r="G29" s="2453">
        <v>7.3044621396344128E-2</v>
      </c>
      <c r="H29" s="2452">
        <v>7.8392302717005577E-2</v>
      </c>
      <c r="I29" s="1005"/>
      <c r="J29" s="1005"/>
      <c r="K29" s="1005"/>
      <c r="L29" s="1005"/>
      <c r="T29" s="1006"/>
    </row>
    <row r="30" spans="1:20" x14ac:dyDescent="0.3">
      <c r="A30" s="568" t="s">
        <v>585</v>
      </c>
      <c r="B30" s="2453">
        <v>2.5538212740546726E-2</v>
      </c>
      <c r="C30" s="2454"/>
      <c r="D30" s="2453">
        <v>2.8636707467624367E-2</v>
      </c>
      <c r="E30" s="2453">
        <v>3.0239573624302626E-2</v>
      </c>
      <c r="F30" s="2453">
        <v>2.9217578611105955E-2</v>
      </c>
      <c r="G30" s="2453">
        <v>2.9289766727333421E-2</v>
      </c>
      <c r="H30" s="2452">
        <v>3.5176356085913608E-2</v>
      </c>
      <c r="I30" s="1005"/>
      <c r="J30" s="1005"/>
      <c r="K30" s="1005"/>
      <c r="L30" s="1005"/>
      <c r="T30" s="1006"/>
    </row>
    <row r="31" spans="1:20" x14ac:dyDescent="0.3">
      <c r="A31" s="568" t="s">
        <v>584</v>
      </c>
      <c r="B31" s="2453">
        <v>4.1612818726247704E-2</v>
      </c>
      <c r="C31" s="2454"/>
      <c r="D31" s="2453">
        <v>2.8852256061974977E-2</v>
      </c>
      <c r="E31" s="2453">
        <v>2.7007759762338785E-2</v>
      </c>
      <c r="F31" s="2453">
        <v>2.4727342718384129E-2</v>
      </c>
      <c r="G31" s="2453">
        <v>2.7789274251599289E-2</v>
      </c>
      <c r="H31" s="2452">
        <v>2.6886180350596828E-2</v>
      </c>
      <c r="I31" s="1005"/>
      <c r="J31" s="1005"/>
      <c r="K31" s="1005"/>
      <c r="L31" s="1005"/>
      <c r="T31" s="1006"/>
    </row>
    <row r="32" spans="1:20" x14ac:dyDescent="0.3">
      <c r="A32" s="568" t="s">
        <v>583</v>
      </c>
      <c r="B32" s="2453">
        <v>2.0339607823264508E-2</v>
      </c>
      <c r="C32" s="2454"/>
      <c r="D32" s="2453">
        <v>2.1161073632160163E-2</v>
      </c>
      <c r="E32" s="2453">
        <v>2.3822769193630536E-2</v>
      </c>
      <c r="F32" s="2453">
        <v>2.3305103572074114E-2</v>
      </c>
      <c r="G32" s="2453">
        <v>3.4120802268999897E-2</v>
      </c>
      <c r="H32" s="2452">
        <v>3.9475539439420108E-2</v>
      </c>
      <c r="I32" s="1005"/>
      <c r="J32" s="1005"/>
      <c r="K32" s="1005"/>
      <c r="L32" s="1005"/>
      <c r="T32" s="1006"/>
    </row>
    <row r="33" spans="1:12" x14ac:dyDescent="0.3">
      <c r="A33" s="568" t="s">
        <v>582</v>
      </c>
      <c r="B33" s="2453">
        <v>3.556616390854641E-2</v>
      </c>
      <c r="C33" s="2454"/>
      <c r="D33" s="2453">
        <v>3.2642946457225132E-2</v>
      </c>
      <c r="E33" s="2453">
        <v>3.167399468745196E-2</v>
      </c>
      <c r="F33" s="2453">
        <v>3.2844424941427551E-2</v>
      </c>
      <c r="G33" s="2453">
        <v>2.0371767044166805E-2</v>
      </c>
      <c r="H33" s="2452">
        <v>1.5858556974727447E-2</v>
      </c>
      <c r="I33" s="1005"/>
      <c r="J33" s="1005"/>
      <c r="K33" s="1005"/>
      <c r="L33" s="1005"/>
    </row>
    <row r="34" spans="1:12" x14ac:dyDescent="0.3">
      <c r="A34" s="568" t="s">
        <v>3</v>
      </c>
      <c r="B34" s="2453">
        <v>5.0554426656885268E-2</v>
      </c>
      <c r="C34" s="2454"/>
      <c r="D34" s="2453">
        <v>5.7501588216474428E-2</v>
      </c>
      <c r="E34" s="2453">
        <v>6.3824424395951776E-2</v>
      </c>
      <c r="F34" s="2453">
        <v>6.221571478179775E-2</v>
      </c>
      <c r="G34" s="2453">
        <v>5.629193165687902E-2</v>
      </c>
      <c r="H34" s="2452">
        <v>4.5618131804428912E-2</v>
      </c>
      <c r="I34" s="1005"/>
      <c r="J34" s="1005"/>
      <c r="K34" s="1005"/>
      <c r="L34" s="1005"/>
    </row>
    <row r="35" spans="1:12" x14ac:dyDescent="0.3">
      <c r="A35" s="2451"/>
      <c r="B35" s="2451"/>
      <c r="C35" s="999"/>
      <c r="D35" s="1814"/>
      <c r="E35" s="1814"/>
      <c r="F35" s="1814"/>
      <c r="G35" s="1814"/>
      <c r="H35" s="1813"/>
      <c r="I35" s="1005"/>
      <c r="J35" s="1005"/>
      <c r="K35" s="1005"/>
      <c r="L35" s="1005"/>
    </row>
    <row r="36" spans="1:12" x14ac:dyDescent="0.3">
      <c r="A36" s="999"/>
      <c r="B36" s="496"/>
      <c r="C36" s="496"/>
      <c r="D36" s="496"/>
      <c r="E36" s="496"/>
      <c r="F36" s="496"/>
      <c r="G36" s="496"/>
      <c r="H36" s="1005"/>
      <c r="I36" s="1005"/>
      <c r="J36" s="1005"/>
      <c r="K36" s="1005"/>
      <c r="L36" s="1005"/>
    </row>
    <row r="37" spans="1:12" x14ac:dyDescent="0.3">
      <c r="A37" s="1669"/>
      <c r="B37" s="496"/>
      <c r="C37" s="496"/>
      <c r="D37" s="496"/>
      <c r="E37" s="496"/>
      <c r="F37" s="496"/>
      <c r="G37" s="496"/>
      <c r="H37" s="1005"/>
      <c r="I37" s="1005"/>
      <c r="J37" s="1005"/>
      <c r="K37" s="1005"/>
      <c r="L37" s="1005"/>
    </row>
    <row r="38" spans="1:12" x14ac:dyDescent="0.3">
      <c r="A38" s="1668"/>
      <c r="B38" s="496"/>
      <c r="C38" s="496"/>
      <c r="D38" s="496"/>
      <c r="E38" s="496"/>
      <c r="F38" s="496"/>
      <c r="G38" s="496"/>
      <c r="H38" s="1005"/>
      <c r="I38" s="1005"/>
      <c r="J38" s="1005"/>
      <c r="K38" s="1005"/>
      <c r="L38" s="1005"/>
    </row>
    <row r="39" spans="1:12" x14ac:dyDescent="0.3">
      <c r="A39" s="1666"/>
      <c r="B39" s="496"/>
      <c r="C39" s="496"/>
      <c r="D39" s="496"/>
      <c r="E39" s="496"/>
      <c r="F39" s="496"/>
      <c r="G39" s="496"/>
      <c r="H39" s="1005"/>
      <c r="I39" s="1005"/>
      <c r="J39" s="1005"/>
      <c r="K39" s="1005"/>
      <c r="L39" s="1005"/>
    </row>
    <row r="40" spans="1:12" x14ac:dyDescent="0.3">
      <c r="A40" s="1666"/>
      <c r="B40" s="496"/>
      <c r="C40" s="496"/>
      <c r="D40" s="496"/>
      <c r="E40" s="496"/>
      <c r="F40" s="496"/>
      <c r="G40" s="496"/>
      <c r="H40" s="1005"/>
      <c r="I40" s="1005"/>
      <c r="J40" s="1005"/>
      <c r="K40" s="1005"/>
      <c r="L40" s="1005"/>
    </row>
    <row r="41" spans="1:12" x14ac:dyDescent="0.3">
      <c r="A41" s="1666"/>
      <c r="B41" s="496"/>
      <c r="C41" s="496"/>
      <c r="D41" s="496"/>
      <c r="E41" s="496"/>
      <c r="F41" s="496"/>
      <c r="G41" s="496"/>
      <c r="H41" s="1005"/>
      <c r="I41" s="1005"/>
      <c r="J41" s="1005"/>
      <c r="K41" s="1005"/>
      <c r="L41" s="1005"/>
    </row>
    <row r="42" spans="1:12" x14ac:dyDescent="0.3">
      <c r="A42" s="1666"/>
      <c r="B42" s="496"/>
      <c r="C42" s="496"/>
      <c r="D42" s="496"/>
      <c r="E42" s="496"/>
      <c r="F42" s="496"/>
      <c r="G42" s="496"/>
      <c r="H42" s="1005"/>
      <c r="I42" s="1005"/>
      <c r="J42" s="1005"/>
      <c r="K42" s="1005"/>
      <c r="L42" s="1005"/>
    </row>
    <row r="43" spans="1:12" x14ac:dyDescent="0.3">
      <c r="A43" s="1666"/>
      <c r="B43" s="496"/>
      <c r="C43" s="496"/>
      <c r="D43" s="496"/>
      <c r="E43" s="496"/>
      <c r="F43" s="496"/>
      <c r="G43" s="496"/>
      <c r="H43" s="1005"/>
      <c r="I43" s="1005"/>
      <c r="J43" s="1005"/>
      <c r="K43" s="1005"/>
      <c r="L43" s="1005"/>
    </row>
    <row r="44" spans="1:12" x14ac:dyDescent="0.3">
      <c r="A44" s="1666"/>
      <c r="B44" s="496"/>
      <c r="C44" s="496"/>
      <c r="D44" s="496"/>
      <c r="E44" s="496"/>
      <c r="F44" s="496"/>
      <c r="G44" s="496"/>
      <c r="H44" s="1005"/>
      <c r="I44" s="1005"/>
      <c r="J44" s="1005"/>
      <c r="K44" s="1005"/>
      <c r="L44" s="1005"/>
    </row>
    <row r="45" spans="1:12" x14ac:dyDescent="0.3">
      <c r="A45" s="1666"/>
      <c r="B45" s="496"/>
      <c r="C45" s="496"/>
      <c r="D45" s="496"/>
      <c r="E45" s="496"/>
      <c r="F45" s="496"/>
      <c r="G45" s="496"/>
      <c r="H45" s="1005"/>
      <c r="I45" s="1005"/>
      <c r="J45" s="1005"/>
      <c r="K45" s="1005"/>
      <c r="L45" s="1005"/>
    </row>
    <row r="46" spans="1:12" x14ac:dyDescent="0.3">
      <c r="A46" s="1666"/>
      <c r="B46" s="496"/>
      <c r="C46" s="496"/>
      <c r="D46" s="512"/>
      <c r="E46" s="512"/>
      <c r="F46" s="512"/>
      <c r="G46" s="512"/>
      <c r="H46" s="1812"/>
      <c r="I46" s="1812"/>
      <c r="J46" s="1005"/>
      <c r="K46" s="1005"/>
      <c r="L46" s="1005"/>
    </row>
    <row r="47" spans="1:12" x14ac:dyDescent="0.3">
      <c r="A47" s="1666"/>
      <c r="B47" s="496"/>
      <c r="C47" s="496"/>
      <c r="D47" s="512"/>
      <c r="E47" s="512"/>
      <c r="F47" s="512"/>
      <c r="G47" s="512"/>
      <c r="H47" s="1812"/>
      <c r="I47" s="1812"/>
      <c r="J47" s="1005"/>
      <c r="K47" s="1005"/>
      <c r="L47" s="1005"/>
    </row>
    <row r="48" spans="1:12" x14ac:dyDescent="0.3">
      <c r="A48" s="1666"/>
      <c r="B48" s="496"/>
      <c r="C48" s="496"/>
      <c r="D48" s="496"/>
      <c r="E48" s="496"/>
      <c r="F48" s="496"/>
      <c r="G48" s="496"/>
      <c r="H48" s="1005"/>
      <c r="I48" s="1005"/>
      <c r="J48" s="1005"/>
      <c r="K48" s="1005"/>
      <c r="L48" s="1005"/>
    </row>
    <row r="49" spans="1:15" x14ac:dyDescent="0.3">
      <c r="A49" s="1666"/>
      <c r="B49" s="496"/>
      <c r="C49" s="496"/>
      <c r="D49" s="496"/>
      <c r="E49" s="496"/>
      <c r="F49" s="496"/>
      <c r="G49" s="496"/>
      <c r="H49" s="1005"/>
      <c r="I49" s="1005"/>
      <c r="J49" s="1005"/>
      <c r="K49" s="1005"/>
      <c r="L49" s="1005"/>
    </row>
    <row r="50" spans="1:15" x14ac:dyDescent="0.3">
      <c r="A50" s="1666"/>
      <c r="B50" s="496"/>
      <c r="C50" s="496"/>
      <c r="D50" s="496"/>
      <c r="E50" s="496"/>
      <c r="F50" s="496"/>
      <c r="G50" s="496"/>
      <c r="H50" s="1005"/>
      <c r="I50" s="1005"/>
      <c r="J50" s="1005"/>
      <c r="K50" s="1005"/>
      <c r="L50" s="1005"/>
    </row>
    <row r="51" spans="1:15" x14ac:dyDescent="0.3">
      <c r="A51" s="1666"/>
      <c r="B51" s="496"/>
      <c r="C51" s="496"/>
      <c r="D51" s="496"/>
      <c r="E51" s="496"/>
      <c r="F51" s="496"/>
      <c r="G51" s="496"/>
      <c r="H51" s="1005"/>
      <c r="I51" s="1005"/>
    </row>
    <row r="52" spans="1:15" x14ac:dyDescent="0.3">
      <c r="A52" s="1666"/>
      <c r="B52" s="496"/>
      <c r="C52" s="496"/>
      <c r="D52" s="496"/>
      <c r="E52" s="496"/>
      <c r="F52" s="496"/>
      <c r="G52" s="496"/>
      <c r="H52" s="1005"/>
      <c r="I52" s="1005"/>
    </row>
    <row r="53" spans="1:15" x14ac:dyDescent="0.3">
      <c r="A53" s="1666"/>
      <c r="B53" s="496"/>
      <c r="C53" s="496"/>
      <c r="D53" s="496"/>
      <c r="E53" s="496"/>
      <c r="F53" s="496"/>
      <c r="G53" s="496"/>
      <c r="H53" s="1005"/>
      <c r="I53" s="1005"/>
    </row>
    <row r="54" spans="1:15" x14ac:dyDescent="0.3">
      <c r="A54" s="1667"/>
      <c r="B54" s="496"/>
      <c r="C54" s="496"/>
      <c r="D54" s="496"/>
      <c r="E54" s="496"/>
      <c r="F54" s="496"/>
      <c r="G54" s="496"/>
      <c r="H54" s="1005"/>
      <c r="I54" s="1005"/>
    </row>
    <row r="55" spans="1:15" x14ac:dyDescent="0.3">
      <c r="A55" s="1665"/>
      <c r="B55" s="1663"/>
      <c r="C55" s="1663"/>
      <c r="D55" s="1663"/>
      <c r="E55" s="1663"/>
      <c r="F55" s="1663"/>
      <c r="G55" s="1663"/>
      <c r="H55" s="1663"/>
      <c r="I55" s="1663"/>
      <c r="J55" s="2450"/>
      <c r="K55" s="2450"/>
      <c r="L55" s="2450"/>
      <c r="M55" s="2450"/>
      <c r="N55" s="2450"/>
      <c r="O55" s="2450"/>
    </row>
    <row r="56" spans="1:15" x14ac:dyDescent="0.3">
      <c r="A56" s="1666"/>
      <c r="B56" s="1663"/>
      <c r="C56" s="1663"/>
      <c r="D56" s="1663"/>
      <c r="E56" s="1663"/>
      <c r="F56" s="1663"/>
      <c r="G56" s="1663"/>
      <c r="H56" s="1663"/>
      <c r="I56" s="1663"/>
      <c r="J56" s="2450"/>
      <c r="K56" s="2450"/>
      <c r="L56" s="2450"/>
      <c r="M56" s="2450"/>
      <c r="N56" s="2450"/>
      <c r="O56" s="2450"/>
    </row>
    <row r="57" spans="1:15" x14ac:dyDescent="0.3">
      <c r="A57" s="1666"/>
      <c r="B57" s="1663"/>
      <c r="C57" s="1663"/>
      <c r="D57" s="1663"/>
      <c r="E57" s="1663"/>
      <c r="F57" s="1663"/>
      <c r="G57" s="1663"/>
      <c r="H57" s="1663"/>
      <c r="I57" s="1663"/>
      <c r="J57" s="2450"/>
      <c r="K57" s="2450"/>
      <c r="L57" s="2450"/>
      <c r="M57" s="2450"/>
      <c r="N57" s="2450"/>
      <c r="O57" s="2450"/>
    </row>
    <row r="58" spans="1:15" x14ac:dyDescent="0.3">
      <c r="A58" s="1666"/>
      <c r="B58" s="1663"/>
      <c r="C58" s="1663"/>
      <c r="D58" s="1663"/>
      <c r="E58" s="1663"/>
      <c r="F58" s="1663"/>
      <c r="G58" s="1663"/>
      <c r="H58" s="1663"/>
      <c r="I58" s="1663"/>
      <c r="J58" s="2450"/>
      <c r="K58" s="2450"/>
      <c r="L58" s="2450"/>
      <c r="M58" s="2450"/>
      <c r="N58" s="2450"/>
      <c r="O58" s="2450"/>
    </row>
    <row r="59" spans="1:15" x14ac:dyDescent="0.3">
      <c r="A59" s="1666"/>
      <c r="B59" s="1663"/>
      <c r="C59" s="1663"/>
      <c r="D59" s="1663"/>
      <c r="E59" s="1663"/>
      <c r="F59" s="1663"/>
      <c r="G59" s="1663"/>
      <c r="H59" s="1663"/>
      <c r="I59" s="1663"/>
      <c r="J59" s="2450"/>
      <c r="K59" s="2450"/>
      <c r="L59" s="2450"/>
      <c r="M59" s="2450"/>
      <c r="N59" s="2450"/>
      <c r="O59" s="2450"/>
    </row>
    <row r="60" spans="1:15" x14ac:dyDescent="0.3">
      <c r="A60" s="1666"/>
      <c r="B60" s="1663"/>
      <c r="C60" s="1663"/>
      <c r="D60" s="1663"/>
      <c r="E60" s="1663"/>
      <c r="F60" s="1663"/>
      <c r="G60" s="1663"/>
      <c r="H60" s="1663"/>
      <c r="I60" s="1663"/>
      <c r="J60" s="2450"/>
      <c r="K60" s="2450"/>
      <c r="L60" s="2450"/>
      <c r="M60" s="2450"/>
      <c r="N60" s="2450"/>
      <c r="O60" s="2450"/>
    </row>
    <row r="61" spans="1:15" x14ac:dyDescent="0.3">
      <c r="A61" s="1665"/>
      <c r="B61" s="1663"/>
      <c r="C61" s="1663"/>
      <c r="D61" s="1663"/>
      <c r="E61" s="1663"/>
      <c r="F61" s="1663"/>
      <c r="G61" s="1663"/>
      <c r="H61" s="1663"/>
      <c r="I61" s="1663"/>
      <c r="J61" s="2450"/>
      <c r="K61" s="2450"/>
      <c r="L61" s="2450"/>
      <c r="M61" s="2450"/>
      <c r="N61" s="2450"/>
      <c r="O61" s="2450"/>
    </row>
    <row r="62" spans="1:15" x14ac:dyDescent="0.3">
      <c r="A62" s="1665"/>
      <c r="B62" s="1663"/>
      <c r="C62" s="1663"/>
      <c r="D62" s="1663"/>
      <c r="E62" s="1663"/>
      <c r="F62" s="1663"/>
      <c r="G62" s="1663"/>
      <c r="H62" s="1663"/>
      <c r="I62" s="1663"/>
      <c r="J62" s="2450"/>
      <c r="K62" s="2450"/>
      <c r="L62" s="2450"/>
      <c r="M62" s="2450"/>
      <c r="N62" s="2450"/>
      <c r="O62" s="2450"/>
    </row>
    <row r="63" spans="1:15" x14ac:dyDescent="0.3">
      <c r="A63" s="1529"/>
      <c r="B63" s="1663"/>
      <c r="C63" s="1663"/>
      <c r="D63" s="1663"/>
      <c r="E63" s="1663"/>
      <c r="F63" s="1663"/>
      <c r="G63" s="1663"/>
      <c r="H63" s="1663"/>
      <c r="I63" s="1663"/>
      <c r="J63" s="2450"/>
      <c r="K63" s="2450"/>
      <c r="L63" s="2450"/>
      <c r="M63" s="2450"/>
      <c r="N63" s="2450"/>
      <c r="O63" s="2450"/>
    </row>
    <row r="64" spans="1:15" x14ac:dyDescent="0.3">
      <c r="A64" s="999"/>
      <c r="B64" s="1663"/>
      <c r="C64" s="1663"/>
      <c r="D64" s="1663"/>
      <c r="E64" s="1663"/>
      <c r="F64" s="1663"/>
      <c r="G64" s="1663"/>
      <c r="H64" s="1663"/>
      <c r="I64" s="1663"/>
      <c r="J64" s="2450"/>
      <c r="K64" s="2450"/>
      <c r="L64" s="2450"/>
      <c r="M64" s="2450"/>
      <c r="N64" s="2450"/>
      <c r="O64" s="2450"/>
    </row>
    <row r="65" spans="1:15" x14ac:dyDescent="0.3">
      <c r="A65" s="999"/>
      <c r="B65" s="1663"/>
      <c r="C65" s="1663"/>
      <c r="D65" s="1663"/>
      <c r="E65" s="1663"/>
      <c r="F65" s="1663"/>
      <c r="G65" s="1663"/>
      <c r="H65" s="1663"/>
      <c r="I65" s="1663"/>
      <c r="J65" s="2450"/>
      <c r="K65" s="2450"/>
      <c r="L65" s="2450"/>
      <c r="M65" s="2450"/>
      <c r="N65" s="2450"/>
      <c r="O65" s="2450"/>
    </row>
    <row r="66" spans="1:15" x14ac:dyDescent="0.3">
      <c r="A66" s="999"/>
      <c r="B66" s="1663"/>
      <c r="C66" s="1663"/>
      <c r="D66" s="1663"/>
      <c r="E66" s="1663"/>
      <c r="F66" s="1663"/>
      <c r="G66" s="1663"/>
      <c r="H66" s="1663"/>
      <c r="I66" s="1663"/>
      <c r="J66" s="2450"/>
      <c r="K66" s="2450"/>
      <c r="L66" s="2450"/>
      <c r="M66" s="2450"/>
      <c r="N66" s="2450"/>
      <c r="O66" s="2450"/>
    </row>
    <row r="67" spans="1:15" x14ac:dyDescent="0.3">
      <c r="A67" s="999"/>
      <c r="B67" s="1663"/>
      <c r="C67" s="1663"/>
      <c r="D67" s="1663"/>
      <c r="E67" s="1663"/>
      <c r="F67" s="1663"/>
      <c r="G67" s="1663"/>
      <c r="H67" s="1663"/>
      <c r="I67" s="1663"/>
      <c r="J67" s="2450"/>
      <c r="K67" s="2450"/>
      <c r="L67" s="2450"/>
      <c r="M67" s="2450"/>
      <c r="N67" s="2450"/>
      <c r="O67" s="2450"/>
    </row>
    <row r="68" spans="1:15" x14ac:dyDescent="0.3">
      <c r="A68" s="1664"/>
      <c r="B68" s="1663"/>
      <c r="C68" s="1663"/>
      <c r="D68" s="1663"/>
      <c r="E68" s="1663"/>
      <c r="F68" s="1663"/>
      <c r="G68" s="1663"/>
      <c r="H68" s="1663"/>
      <c r="I68" s="1663"/>
      <c r="J68" s="2450"/>
      <c r="K68" s="2450"/>
      <c r="L68" s="2450"/>
      <c r="M68" s="2450"/>
      <c r="N68" s="2450"/>
      <c r="O68" s="2450"/>
    </row>
    <row r="69" spans="1:15" x14ac:dyDescent="0.3">
      <c r="A69" s="496"/>
      <c r="B69" s="1663"/>
      <c r="C69" s="1663"/>
      <c r="D69" s="1663"/>
      <c r="E69" s="1663"/>
      <c r="F69" s="1663"/>
      <c r="G69" s="1663"/>
      <c r="H69" s="1663"/>
      <c r="I69" s="1663"/>
      <c r="J69" s="2450"/>
      <c r="K69" s="2450"/>
      <c r="L69" s="2450"/>
      <c r="M69" s="2450"/>
      <c r="N69" s="2450"/>
      <c r="O69" s="2450"/>
    </row>
    <row r="70" spans="1:15" x14ac:dyDescent="0.3">
      <c r="A70" s="496"/>
      <c r="B70" s="496"/>
      <c r="C70" s="496"/>
      <c r="D70" s="496"/>
      <c r="E70" s="496"/>
      <c r="F70" s="496"/>
      <c r="G70" s="496"/>
      <c r="H70" s="1005"/>
      <c r="I70" s="1005"/>
    </row>
    <row r="71" spans="1:15" x14ac:dyDescent="0.3">
      <c r="A71" s="496"/>
      <c r="B71" s="496"/>
      <c r="C71" s="496"/>
      <c r="D71" s="496"/>
      <c r="E71" s="496"/>
      <c r="F71" s="496"/>
      <c r="G71" s="496"/>
      <c r="H71" s="1005"/>
      <c r="I71" s="1005"/>
    </row>
    <row r="72" spans="1:15" x14ac:dyDescent="0.3">
      <c r="A72" s="496"/>
      <c r="B72" s="496"/>
      <c r="C72" s="496"/>
      <c r="D72" s="496"/>
      <c r="E72" s="496"/>
      <c r="F72" s="496"/>
      <c r="G72" s="496"/>
      <c r="H72" s="1005"/>
      <c r="I72" s="1005"/>
    </row>
    <row r="73" spans="1:15" x14ac:dyDescent="0.3">
      <c r="A73" s="496"/>
      <c r="B73" s="496"/>
      <c r="C73" s="496"/>
      <c r="D73" s="496"/>
      <c r="E73" s="496"/>
      <c r="F73" s="496"/>
      <c r="G73" s="496"/>
      <c r="H73" s="1005"/>
      <c r="I73" s="1005"/>
    </row>
    <row r="75" spans="1:15" x14ac:dyDescent="0.3">
      <c r="A75" s="2396"/>
    </row>
    <row r="76" spans="1:15" x14ac:dyDescent="0.3">
      <c r="A76" s="2396"/>
    </row>
    <row r="77" spans="1:15" x14ac:dyDescent="0.3">
      <c r="A77" s="2396"/>
    </row>
    <row r="78" spans="1:15" x14ac:dyDescent="0.3">
      <c r="A78" s="2396"/>
    </row>
    <row r="79" spans="1:15" x14ac:dyDescent="0.3">
      <c r="A79" s="2396"/>
    </row>
    <row r="80" spans="1:15" x14ac:dyDescent="0.3">
      <c r="A80" s="2396"/>
    </row>
    <row r="81" spans="1:1" x14ac:dyDescent="0.3">
      <c r="A81" s="2396"/>
    </row>
    <row r="82" spans="1:1" x14ac:dyDescent="0.3">
      <c r="A82" s="2396"/>
    </row>
    <row r="83" spans="1:1" x14ac:dyDescent="0.3">
      <c r="A83" s="2396"/>
    </row>
    <row r="84" spans="1:1" x14ac:dyDescent="0.3">
      <c r="A84" s="2396"/>
    </row>
    <row r="85" spans="1:1" x14ac:dyDescent="0.3">
      <c r="A85" s="2396"/>
    </row>
    <row r="86" spans="1:1" x14ac:dyDescent="0.3">
      <c r="A86" s="2396"/>
    </row>
    <row r="87" spans="1:1" x14ac:dyDescent="0.3">
      <c r="A87" s="2396"/>
    </row>
    <row r="88" spans="1:1" x14ac:dyDescent="0.3">
      <c r="A88" s="2396"/>
    </row>
    <row r="89" spans="1:1" x14ac:dyDescent="0.3">
      <c r="A89" s="2396"/>
    </row>
    <row r="90" spans="1:1" x14ac:dyDescent="0.3">
      <c r="A90" s="2396"/>
    </row>
    <row r="91" spans="1:1" x14ac:dyDescent="0.3">
      <c r="A91" s="2396"/>
    </row>
    <row r="92" spans="1:1" x14ac:dyDescent="0.3">
      <c r="A92" s="2396"/>
    </row>
    <row r="93" spans="1:1" x14ac:dyDescent="0.3">
      <c r="A93" s="2396"/>
    </row>
    <row r="94" spans="1:1" x14ac:dyDescent="0.3">
      <c r="A94" s="2396"/>
    </row>
    <row r="95" spans="1:1" x14ac:dyDescent="0.3">
      <c r="A95" s="2396"/>
    </row>
    <row r="96" spans="1:1" x14ac:dyDescent="0.3">
      <c r="A96" s="2396"/>
    </row>
    <row r="97" spans="1:1" x14ac:dyDescent="0.3">
      <c r="A97" s="2396"/>
    </row>
    <row r="98" spans="1:1" x14ac:dyDescent="0.3">
      <c r="A98" s="2396"/>
    </row>
    <row r="99" spans="1:1" x14ac:dyDescent="0.3">
      <c r="A99" s="2396"/>
    </row>
    <row r="100" spans="1:1" x14ac:dyDescent="0.3">
      <c r="A100" s="2396"/>
    </row>
    <row r="101" spans="1:1" x14ac:dyDescent="0.3">
      <c r="A101" s="2396"/>
    </row>
    <row r="102" spans="1:1" x14ac:dyDescent="0.3">
      <c r="A102" s="2396"/>
    </row>
    <row r="103" spans="1:1" x14ac:dyDescent="0.3">
      <c r="A103" s="2396"/>
    </row>
    <row r="104" spans="1:1" x14ac:dyDescent="0.3">
      <c r="A104" s="2396"/>
    </row>
    <row r="105" spans="1:1" x14ac:dyDescent="0.3">
      <c r="A105" s="2396"/>
    </row>
    <row r="106" spans="1:1" x14ac:dyDescent="0.3">
      <c r="A106" s="2396"/>
    </row>
  </sheetData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1BE0-B489-42CA-8985-9DA28AC53BDD}">
  <dimension ref="A1:M98"/>
  <sheetViews>
    <sheetView view="pageBreakPreview" topLeftCell="A46" zoomScale="85" zoomScaleNormal="100" zoomScaleSheetLayoutView="85" workbookViewId="0">
      <selection activeCell="Q18" sqref="Q18"/>
    </sheetView>
  </sheetViews>
  <sheetFormatPr defaultRowHeight="14.4" x14ac:dyDescent="0.3"/>
  <cols>
    <col min="1" max="1" width="36.5546875" style="2395" customWidth="1"/>
    <col min="2" max="2" width="13.5546875" style="2395" customWidth="1"/>
    <col min="3" max="3" width="2.33203125" style="2395" customWidth="1"/>
    <col min="4" max="4" width="9.5546875" style="2395" customWidth="1"/>
    <col min="5" max="5" width="2.33203125" style="2395" customWidth="1"/>
    <col min="6" max="12" width="8.109375" style="2395" customWidth="1"/>
  </cols>
  <sheetData>
    <row r="1" spans="1:13" x14ac:dyDescent="0.3">
      <c r="A1" s="573" t="s">
        <v>985</v>
      </c>
      <c r="B1" s="573"/>
      <c r="C1" s="573"/>
      <c r="D1" s="573"/>
      <c r="E1" s="573"/>
    </row>
    <row r="2" spans="1:13" x14ac:dyDescent="0.3">
      <c r="A2" s="573"/>
      <c r="B2" s="573"/>
      <c r="C2" s="573"/>
      <c r="D2" s="573"/>
      <c r="E2" s="573"/>
    </row>
    <row r="3" spans="1:13" ht="13.5" customHeight="1" x14ac:dyDescent="0.3">
      <c r="A3" s="1406" t="s">
        <v>1237</v>
      </c>
      <c r="B3" s="1816" t="s">
        <v>1061</v>
      </c>
      <c r="C3" s="1406"/>
      <c r="D3" s="1816" t="s">
        <v>1065</v>
      </c>
      <c r="E3" s="1406"/>
    </row>
    <row r="4" spans="1:13" ht="13.5" customHeight="1" x14ac:dyDescent="0.3">
      <c r="A4" s="1406"/>
      <c r="B4" s="1815" t="s">
        <v>1064</v>
      </c>
      <c r="C4" s="567"/>
      <c r="D4" s="1815" t="s">
        <v>1063</v>
      </c>
      <c r="E4" s="567"/>
      <c r="F4" s="2896" t="s">
        <v>1062</v>
      </c>
      <c r="G4" s="2897"/>
      <c r="H4" s="2897"/>
      <c r="I4" s="2897"/>
      <c r="J4" s="2897"/>
      <c r="K4" s="2897"/>
      <c r="L4" s="2897"/>
    </row>
    <row r="5" spans="1:13" ht="49.5" customHeight="1" thickBot="1" x14ac:dyDescent="0.35">
      <c r="A5" s="503" t="s">
        <v>176</v>
      </c>
      <c r="B5" s="1674" t="s">
        <v>502</v>
      </c>
      <c r="C5" s="503"/>
      <c r="D5" s="1817" t="s">
        <v>1159</v>
      </c>
      <c r="E5" s="503"/>
      <c r="F5" s="519" t="s">
        <v>555</v>
      </c>
      <c r="G5" s="519" t="s">
        <v>424</v>
      </c>
      <c r="H5" s="519" t="s">
        <v>423</v>
      </c>
      <c r="I5" s="519" t="s">
        <v>422</v>
      </c>
      <c r="J5" s="519" t="s">
        <v>421</v>
      </c>
      <c r="K5" s="1405" t="s">
        <v>407</v>
      </c>
      <c r="L5" s="575" t="s">
        <v>554</v>
      </c>
    </row>
    <row r="6" spans="1:13" ht="13.5" customHeight="1" x14ac:dyDescent="0.3">
      <c r="A6" s="2467" t="s">
        <v>553</v>
      </c>
      <c r="B6" s="2466">
        <v>614.18846477</v>
      </c>
      <c r="C6" s="2466"/>
      <c r="D6" s="2469">
        <v>97</v>
      </c>
      <c r="E6" s="2466"/>
      <c r="F6" s="2466">
        <v>517.18846477</v>
      </c>
      <c r="G6" s="2466">
        <v>7.1227220000000008E-2</v>
      </c>
      <c r="H6" s="2466">
        <v>1.9510960000000001E-2</v>
      </c>
      <c r="I6" s="2466">
        <v>134.94380165999999</v>
      </c>
      <c r="J6" s="2466">
        <v>0</v>
      </c>
      <c r="K6" s="2466">
        <v>7.3396743500000001</v>
      </c>
      <c r="L6" s="2466">
        <v>374.81425058000002</v>
      </c>
      <c r="M6" s="1009"/>
    </row>
    <row r="7" spans="1:13" ht="13.5" customHeight="1" x14ac:dyDescent="0.3">
      <c r="A7" s="2467" t="s">
        <v>552</v>
      </c>
      <c r="B7" s="2466">
        <v>34.775143589999999</v>
      </c>
      <c r="C7" s="2466"/>
      <c r="D7" s="2466">
        <v>0</v>
      </c>
      <c r="E7" s="2466"/>
      <c r="F7" s="2466">
        <v>34.775143589999999</v>
      </c>
      <c r="G7" s="2466">
        <v>7.5892269999999998E-2</v>
      </c>
      <c r="H7" s="2466">
        <v>5.5178574099999995</v>
      </c>
      <c r="I7" s="2466">
        <v>29.139442180000003</v>
      </c>
      <c r="J7" s="2466">
        <v>4.195173E-2</v>
      </c>
      <c r="K7" s="2466">
        <v>0</v>
      </c>
      <c r="L7" s="2466">
        <v>0</v>
      </c>
      <c r="M7" s="1009"/>
    </row>
    <row r="8" spans="1:13" ht="13.5" customHeight="1" x14ac:dyDescent="0.3">
      <c r="A8" s="2467" t="s">
        <v>551</v>
      </c>
      <c r="B8" s="2466">
        <v>22.950731319999999</v>
      </c>
      <c r="C8" s="2466"/>
      <c r="D8" s="2466">
        <v>5.5694360200000004</v>
      </c>
      <c r="E8" s="2466"/>
      <c r="F8" s="2466">
        <v>17.381295299999998</v>
      </c>
      <c r="G8" s="2466">
        <v>15.772499239999998</v>
      </c>
      <c r="H8" s="2466">
        <v>1.27872469</v>
      </c>
      <c r="I8" s="2466">
        <v>0.16571424999999998</v>
      </c>
      <c r="J8" s="2466">
        <v>0.16435712</v>
      </c>
      <c r="K8" s="2466">
        <v>0</v>
      </c>
      <c r="L8" s="2466">
        <v>0</v>
      </c>
      <c r="M8" s="1009"/>
    </row>
    <row r="9" spans="1:13" ht="13.5" customHeight="1" x14ac:dyDescent="0.3">
      <c r="A9" s="2467" t="s">
        <v>550</v>
      </c>
      <c r="B9" s="2466">
        <v>165.95081320000003</v>
      </c>
      <c r="C9" s="2466"/>
      <c r="D9" s="2466">
        <v>3.1037464100000003</v>
      </c>
      <c r="E9" s="2466"/>
      <c r="F9" s="2466">
        <v>162.84706679000001</v>
      </c>
      <c r="G9" s="2466">
        <v>13.330393519999999</v>
      </c>
      <c r="H9" s="2466">
        <v>134.97893349</v>
      </c>
      <c r="I9" s="2466">
        <v>5.9173353200000003</v>
      </c>
      <c r="J9" s="2466">
        <v>8.58325885</v>
      </c>
      <c r="K9" s="2466">
        <v>0</v>
      </c>
      <c r="L9" s="2466">
        <v>3.7145609999999996E-2</v>
      </c>
      <c r="M9" s="1009"/>
    </row>
    <row r="10" spans="1:13" ht="13.5" customHeight="1" x14ac:dyDescent="0.3">
      <c r="A10" s="2467" t="s">
        <v>549</v>
      </c>
      <c r="B10" s="2466">
        <v>48.961690489999995</v>
      </c>
      <c r="C10" s="2466"/>
      <c r="D10" s="2466">
        <v>0</v>
      </c>
      <c r="E10" s="2466"/>
      <c r="F10" s="2466">
        <v>48.961690489999995</v>
      </c>
      <c r="G10" s="2466">
        <v>2.4929782199999999</v>
      </c>
      <c r="H10" s="2466">
        <v>43.557740229999993</v>
      </c>
      <c r="I10" s="2466">
        <v>0.12079301999999999</v>
      </c>
      <c r="J10" s="2466">
        <v>2.7901790200000005</v>
      </c>
      <c r="K10" s="2466">
        <v>0</v>
      </c>
      <c r="L10" s="2466">
        <v>0</v>
      </c>
      <c r="M10" s="1009"/>
    </row>
    <row r="11" spans="1:13" ht="13.5" customHeight="1" x14ac:dyDescent="0.3">
      <c r="A11" s="2467" t="s">
        <v>548</v>
      </c>
      <c r="B11" s="2466">
        <v>399.97079861999998</v>
      </c>
      <c r="C11" s="2466"/>
      <c r="D11" s="2466">
        <v>5.1489237600000006</v>
      </c>
      <c r="E11" s="2466"/>
      <c r="F11" s="2466">
        <v>394.82187485999998</v>
      </c>
      <c r="G11" s="2466">
        <v>90.397296839999996</v>
      </c>
      <c r="H11" s="2466">
        <v>26.115428130000002</v>
      </c>
      <c r="I11" s="2466">
        <v>130.17264015000001</v>
      </c>
      <c r="J11" s="2466">
        <v>63.268269180000004</v>
      </c>
      <c r="K11" s="2466">
        <v>1.9129967400000001</v>
      </c>
      <c r="L11" s="2466">
        <v>82.955243820000007</v>
      </c>
      <c r="M11" s="1009"/>
    </row>
    <row r="12" spans="1:13" ht="13.5" customHeight="1" x14ac:dyDescent="0.3">
      <c r="A12" s="2467" t="s">
        <v>547</v>
      </c>
      <c r="B12" s="2466">
        <v>113.01051826999999</v>
      </c>
      <c r="C12" s="2466"/>
      <c r="D12" s="2466">
        <v>6.8308844499999992</v>
      </c>
      <c r="E12" s="2466"/>
      <c r="F12" s="2466">
        <v>106.17963381999999</v>
      </c>
      <c r="G12" s="2466">
        <v>34.62428577</v>
      </c>
      <c r="H12" s="2466">
        <v>38.447973250000004</v>
      </c>
      <c r="I12" s="2466">
        <v>21.74902522</v>
      </c>
      <c r="J12" s="2466">
        <v>11.358349580000001</v>
      </c>
      <c r="K12" s="2466">
        <v>0</v>
      </c>
      <c r="L12" s="2466">
        <v>0</v>
      </c>
      <c r="M12" s="1009"/>
    </row>
    <row r="13" spans="1:13" ht="13.5" customHeight="1" x14ac:dyDescent="0.3">
      <c r="A13" s="2467" t="s">
        <v>546</v>
      </c>
      <c r="B13" s="2466">
        <v>569.30597004000003</v>
      </c>
      <c r="C13" s="2466"/>
      <c r="D13" s="2466">
        <v>0</v>
      </c>
      <c r="E13" s="2466"/>
      <c r="F13" s="2466">
        <v>569.30597004000003</v>
      </c>
      <c r="G13" s="2466">
        <v>50.784758700000005</v>
      </c>
      <c r="H13" s="2466">
        <v>1.084853E-2</v>
      </c>
      <c r="I13" s="2466">
        <v>257.65422990999997</v>
      </c>
      <c r="J13" s="2466">
        <v>0.26680426000000002</v>
      </c>
      <c r="K13" s="2466">
        <v>0</v>
      </c>
      <c r="L13" s="2466">
        <v>260.58932864000002</v>
      </c>
      <c r="M13" s="1009"/>
    </row>
    <row r="14" spans="1:13" ht="13.5" customHeight="1" x14ac:dyDescent="0.3">
      <c r="A14" s="2467" t="s">
        <v>545</v>
      </c>
      <c r="B14" s="2466">
        <v>68.918329220000004</v>
      </c>
      <c r="C14" s="2466"/>
      <c r="D14" s="2466">
        <v>4.0289019799999997</v>
      </c>
      <c r="E14" s="2466"/>
      <c r="F14" s="2466">
        <v>64.889427240000003</v>
      </c>
      <c r="G14" s="2466">
        <v>10.481283919999999</v>
      </c>
      <c r="H14" s="2466">
        <v>20.335018059999999</v>
      </c>
      <c r="I14" s="2466">
        <v>29.641798639999998</v>
      </c>
      <c r="J14" s="2466">
        <v>4.431326620000001</v>
      </c>
      <c r="K14" s="2466">
        <v>0</v>
      </c>
      <c r="L14" s="2466">
        <v>0</v>
      </c>
      <c r="M14" s="1009"/>
    </row>
    <row r="15" spans="1:13" ht="13.5" customHeight="1" x14ac:dyDescent="0.3">
      <c r="A15" s="2467" t="s">
        <v>544</v>
      </c>
      <c r="B15" s="2466">
        <v>120.40209824</v>
      </c>
      <c r="C15" s="2466"/>
      <c r="D15" s="2466">
        <v>0</v>
      </c>
      <c r="E15" s="2466"/>
      <c r="F15" s="2466">
        <v>120.40209824</v>
      </c>
      <c r="G15" s="2466">
        <v>23.438949770000001</v>
      </c>
      <c r="H15" s="2466">
        <v>22.37868302</v>
      </c>
      <c r="I15" s="2466">
        <v>70.310321809999991</v>
      </c>
      <c r="J15" s="2466">
        <v>3.9928506399999995</v>
      </c>
      <c r="K15" s="2466">
        <v>0</v>
      </c>
      <c r="L15" s="2466">
        <v>0.28129300000000002</v>
      </c>
      <c r="M15" s="1009"/>
    </row>
    <row r="16" spans="1:13" ht="13.5" customHeight="1" x14ac:dyDescent="0.3">
      <c r="A16" s="2467" t="s">
        <v>543</v>
      </c>
      <c r="B16" s="2466">
        <v>29.492219120000001</v>
      </c>
      <c r="C16" s="2466"/>
      <c r="D16" s="2466">
        <v>0.38702207999999994</v>
      </c>
      <c r="E16" s="2466"/>
      <c r="F16" s="2466">
        <v>29.10519704</v>
      </c>
      <c r="G16" s="2466">
        <v>7.2159546100000007</v>
      </c>
      <c r="H16" s="2466">
        <v>16.3206293</v>
      </c>
      <c r="I16" s="2466">
        <v>5.1094012099999997</v>
      </c>
      <c r="J16" s="2466">
        <v>0.45921192</v>
      </c>
      <c r="K16" s="2466">
        <v>0</v>
      </c>
      <c r="L16" s="2466">
        <v>0</v>
      </c>
      <c r="M16" s="1009"/>
    </row>
    <row r="17" spans="1:13" ht="13.5" customHeight="1" x14ac:dyDescent="0.3">
      <c r="A17" s="2467" t="s">
        <v>542</v>
      </c>
      <c r="B17" s="2466">
        <v>268.48347576999998</v>
      </c>
      <c r="C17" s="2466"/>
      <c r="D17" s="2469">
        <v>4.6722380100000001</v>
      </c>
      <c r="E17" s="2466"/>
      <c r="F17" s="2466">
        <v>263.81123775999998</v>
      </c>
      <c r="G17" s="2466">
        <v>124.18858465000001</v>
      </c>
      <c r="H17" s="2466">
        <v>51.702702719999998</v>
      </c>
      <c r="I17" s="2466">
        <v>23.591671470000001</v>
      </c>
      <c r="J17" s="2466">
        <v>63.142337789999999</v>
      </c>
      <c r="K17" s="2466">
        <v>0</v>
      </c>
      <c r="L17" s="2466">
        <v>1.18594113</v>
      </c>
      <c r="M17" s="1009"/>
    </row>
    <row r="18" spans="1:13" ht="13.5" customHeight="1" x14ac:dyDescent="0.3">
      <c r="A18" s="2467" t="s">
        <v>541</v>
      </c>
      <c r="B18" s="2466">
        <v>720.36529707</v>
      </c>
      <c r="C18" s="2466"/>
      <c r="D18" s="2466">
        <v>336.66402858000004</v>
      </c>
      <c r="E18" s="2466"/>
      <c r="F18" s="2466">
        <v>383.70126849000002</v>
      </c>
      <c r="G18" s="2466">
        <v>326.53388753000002</v>
      </c>
      <c r="H18" s="2466">
        <v>51.062093829999995</v>
      </c>
      <c r="I18" s="2466">
        <v>3.5834765100000006</v>
      </c>
      <c r="J18" s="2466">
        <v>2.5218106200000001</v>
      </c>
      <c r="K18" s="2466">
        <v>0</v>
      </c>
      <c r="L18" s="2466">
        <v>0</v>
      </c>
      <c r="M18" s="1009"/>
    </row>
    <row r="19" spans="1:13" ht="13.5" customHeight="1" x14ac:dyDescent="0.3">
      <c r="A19" s="2467" t="s">
        <v>540</v>
      </c>
      <c r="B19" s="2466">
        <v>8.8140161199999998</v>
      </c>
      <c r="C19" s="2466"/>
      <c r="D19" s="2466">
        <v>2.7988580199999999</v>
      </c>
      <c r="E19" s="2466"/>
      <c r="F19" s="2466">
        <v>6.0151580999999998</v>
      </c>
      <c r="G19" s="2466">
        <v>1.9645586399999999</v>
      </c>
      <c r="H19" s="2466">
        <v>2.8152566299999999</v>
      </c>
      <c r="I19" s="2466">
        <v>1.02825331</v>
      </c>
      <c r="J19" s="2466">
        <v>0.20708952</v>
      </c>
      <c r="K19" s="2466">
        <v>0</v>
      </c>
      <c r="L19" s="2466">
        <v>0</v>
      </c>
      <c r="M19" s="1009"/>
    </row>
    <row r="20" spans="1:13" ht="13.5" customHeight="1" x14ac:dyDescent="0.3">
      <c r="A20" s="2467" t="s">
        <v>539</v>
      </c>
      <c r="B20" s="2466">
        <v>0</v>
      </c>
      <c r="C20" s="2466"/>
      <c r="D20" s="2466"/>
      <c r="E20" s="2466"/>
      <c r="F20" s="2466"/>
      <c r="G20" s="2466"/>
      <c r="H20" s="2466"/>
      <c r="I20" s="2466"/>
      <c r="J20" s="2466"/>
      <c r="K20" s="2466"/>
      <c r="L20" s="2466"/>
      <c r="M20" s="1009"/>
    </row>
    <row r="21" spans="1:13" ht="13.5" customHeight="1" x14ac:dyDescent="0.3">
      <c r="A21" s="2467" t="s">
        <v>538</v>
      </c>
      <c r="B21" s="2466">
        <v>213.73594106999997</v>
      </c>
      <c r="C21" s="2466"/>
      <c r="D21" s="2466">
        <v>0.53687210000000007</v>
      </c>
      <c r="E21" s="2466"/>
      <c r="F21" s="2466">
        <v>213.19906896999996</v>
      </c>
      <c r="G21" s="2466">
        <v>136.29797409</v>
      </c>
      <c r="H21" s="2466">
        <v>7.8867306700000004</v>
      </c>
      <c r="I21" s="2466">
        <v>64.834489590000004</v>
      </c>
      <c r="J21" s="2466">
        <v>4.1798746200000005</v>
      </c>
      <c r="K21" s="2466">
        <v>0</v>
      </c>
      <c r="L21" s="2466">
        <v>0</v>
      </c>
      <c r="M21" s="1009"/>
    </row>
    <row r="22" spans="1:13" ht="13.5" customHeight="1" x14ac:dyDescent="0.3">
      <c r="A22" s="2467" t="s">
        <v>537</v>
      </c>
      <c r="B22" s="2466">
        <v>374.96738835000002</v>
      </c>
      <c r="C22" s="2466"/>
      <c r="D22" s="2466">
        <v>140.24684664</v>
      </c>
      <c r="E22" s="2466"/>
      <c r="F22" s="2466">
        <v>234.72054171000002</v>
      </c>
      <c r="G22" s="2466">
        <v>79.649173910000002</v>
      </c>
      <c r="H22" s="2466">
        <v>84.520215930000006</v>
      </c>
      <c r="I22" s="2466">
        <v>69.994574420000006</v>
      </c>
      <c r="J22" s="2466">
        <v>0.55657745000000003</v>
      </c>
      <c r="K22" s="2466">
        <v>0</v>
      </c>
      <c r="L22" s="2466">
        <v>0</v>
      </c>
      <c r="M22" s="1009"/>
    </row>
    <row r="23" spans="1:13" ht="13.5" customHeight="1" x14ac:dyDescent="0.3">
      <c r="A23" s="2467" t="s">
        <v>536</v>
      </c>
      <c r="B23" s="2466">
        <v>23.565597010000001</v>
      </c>
      <c r="C23" s="2466"/>
      <c r="D23" s="2466">
        <v>0.56381393000000002</v>
      </c>
      <c r="E23" s="2466"/>
      <c r="F23" s="2466">
        <v>23.001783080000003</v>
      </c>
      <c r="G23" s="2466">
        <v>7.8734438700000009</v>
      </c>
      <c r="H23" s="2466">
        <v>4.48322296</v>
      </c>
      <c r="I23" s="2466">
        <v>0.23107907</v>
      </c>
      <c r="J23" s="2466">
        <v>10.414037179999999</v>
      </c>
      <c r="K23" s="2466">
        <v>0</v>
      </c>
      <c r="L23" s="2466">
        <v>0</v>
      </c>
      <c r="M23" s="1009"/>
    </row>
    <row r="24" spans="1:13" ht="13.5" customHeight="1" x14ac:dyDescent="0.3">
      <c r="A24" s="2467" t="s">
        <v>535</v>
      </c>
      <c r="B24" s="2466">
        <v>1.3446438000000001</v>
      </c>
      <c r="C24" s="2466"/>
      <c r="D24" s="2466">
        <v>0</v>
      </c>
      <c r="E24" s="2466"/>
      <c r="F24" s="2466">
        <v>1.3446438000000001</v>
      </c>
      <c r="G24" s="2466">
        <v>0.12692217</v>
      </c>
      <c r="H24" s="2466">
        <v>0.96209195000000003</v>
      </c>
      <c r="I24" s="2466">
        <v>0</v>
      </c>
      <c r="J24" s="2466">
        <v>0.25562968000000003</v>
      </c>
      <c r="K24" s="2466">
        <v>0</v>
      </c>
      <c r="L24" s="2466">
        <v>0</v>
      </c>
      <c r="M24" s="1009"/>
    </row>
    <row r="25" spans="1:13" ht="13.5" customHeight="1" x14ac:dyDescent="0.3">
      <c r="A25" s="2467" t="s">
        <v>534</v>
      </c>
      <c r="B25" s="2466">
        <v>0.62250338999999999</v>
      </c>
      <c r="C25" s="2466"/>
      <c r="D25" s="2469">
        <v>0</v>
      </c>
      <c r="E25" s="2466"/>
      <c r="F25" s="2466">
        <v>0.62250338999999999</v>
      </c>
      <c r="G25" s="2466">
        <v>6.866005E-2</v>
      </c>
      <c r="H25" s="2466">
        <v>0.44751600000000002</v>
      </c>
      <c r="I25" s="2466">
        <v>0</v>
      </c>
      <c r="J25" s="2466">
        <v>0.10632734000000001</v>
      </c>
      <c r="K25" s="2466">
        <v>0</v>
      </c>
      <c r="L25" s="2466">
        <v>0</v>
      </c>
      <c r="M25" s="1009"/>
    </row>
    <row r="26" spans="1:13" ht="13.5" customHeight="1" x14ac:dyDescent="0.3">
      <c r="A26" s="2467" t="s">
        <v>533</v>
      </c>
      <c r="B26" s="2466">
        <v>7.4128761700000005</v>
      </c>
      <c r="C26" s="2466"/>
      <c r="D26" s="2466">
        <v>7.6014259999999986E-2</v>
      </c>
      <c r="E26" s="2466"/>
      <c r="F26" s="2466">
        <v>7.3368619100000005</v>
      </c>
      <c r="G26" s="2466">
        <v>0.45730097000000003</v>
      </c>
      <c r="H26" s="2466">
        <v>0.28943731</v>
      </c>
      <c r="I26" s="2466">
        <v>6.4645415799999997</v>
      </c>
      <c r="J26" s="2466">
        <v>0.12558205</v>
      </c>
      <c r="K26" s="2466">
        <v>0</v>
      </c>
      <c r="L26" s="2466">
        <v>0</v>
      </c>
      <c r="M26" s="1009"/>
    </row>
    <row r="27" spans="1:13" ht="13.5" customHeight="1" x14ac:dyDescent="0.3">
      <c r="A27" s="2465" t="s">
        <v>532</v>
      </c>
      <c r="B27" s="2463">
        <v>5.1448449600000004</v>
      </c>
      <c r="C27" s="2463"/>
      <c r="D27" s="2463">
        <v>1.2558654499999999</v>
      </c>
      <c r="E27" s="2463"/>
      <c r="F27" s="2464">
        <v>3.8889795100000004</v>
      </c>
      <c r="G27" s="2464">
        <v>3.3044166700000002</v>
      </c>
      <c r="H27" s="2464">
        <v>1.374949E-2</v>
      </c>
      <c r="I27" s="2463">
        <v>0.57017448999999998</v>
      </c>
      <c r="J27" s="2463">
        <v>6.3885999999999999E-4</v>
      </c>
      <c r="K27" s="2463">
        <v>0</v>
      </c>
      <c r="L27" s="2463">
        <v>0</v>
      </c>
      <c r="M27" s="1009"/>
    </row>
    <row r="28" spans="1:13" ht="13.5" customHeight="1" x14ac:dyDescent="0.3">
      <c r="A28" s="576" t="s">
        <v>899</v>
      </c>
      <c r="B28" s="574">
        <v>3812.3833605900004</v>
      </c>
      <c r="C28" s="574"/>
      <c r="D28" s="574">
        <v>608.88345169000002</v>
      </c>
      <c r="E28" s="574"/>
      <c r="F28" s="574">
        <v>3203.4999089000003</v>
      </c>
      <c r="G28" s="574">
        <v>929.15044262999993</v>
      </c>
      <c r="H28" s="574">
        <v>513.14436455999999</v>
      </c>
      <c r="I28" s="574">
        <v>855.22276380999995</v>
      </c>
      <c r="J28" s="574">
        <v>176.86646403</v>
      </c>
      <c r="K28" s="574">
        <v>9.2526710899999998</v>
      </c>
      <c r="L28" s="574">
        <v>719.86320277999994</v>
      </c>
      <c r="M28" s="1009"/>
    </row>
    <row r="29" spans="1:13" ht="13.5" customHeight="1" x14ac:dyDescent="0.3">
      <c r="A29" s="576" t="s">
        <v>530</v>
      </c>
      <c r="B29" s="574">
        <v>1708.65686826</v>
      </c>
      <c r="C29" s="574"/>
      <c r="D29" s="574">
        <v>357.15941032999996</v>
      </c>
      <c r="E29" s="574"/>
      <c r="F29" s="574">
        <v>1351.4974579300001</v>
      </c>
      <c r="G29" s="574">
        <v>173.00750033</v>
      </c>
      <c r="H29" s="574">
        <v>778.57217826999999</v>
      </c>
      <c r="I29" s="574">
        <v>241.63684600000002</v>
      </c>
      <c r="J29" s="574">
        <v>127.52702284</v>
      </c>
      <c r="K29" s="574">
        <v>0</v>
      </c>
      <c r="L29" s="574">
        <v>30.753910489999999</v>
      </c>
      <c r="M29" s="1009"/>
    </row>
    <row r="30" spans="1:13" ht="13.5" customHeight="1" x14ac:dyDescent="0.3">
      <c r="A30" s="576" t="s">
        <v>523</v>
      </c>
      <c r="B30" s="574">
        <v>0</v>
      </c>
      <c r="C30" s="574"/>
      <c r="D30" s="574">
        <v>0</v>
      </c>
      <c r="E30" s="574"/>
      <c r="F30" s="574">
        <v>0</v>
      </c>
      <c r="G30" s="574">
        <v>0</v>
      </c>
      <c r="H30" s="574">
        <v>0</v>
      </c>
      <c r="I30" s="574">
        <v>0</v>
      </c>
      <c r="J30" s="574">
        <v>0</v>
      </c>
      <c r="K30" s="574">
        <v>0</v>
      </c>
      <c r="L30" s="574">
        <v>0</v>
      </c>
      <c r="M30" s="1009"/>
    </row>
    <row r="31" spans="1:13" ht="13.5" customHeight="1" x14ac:dyDescent="0.3">
      <c r="A31" s="576" t="s">
        <v>555</v>
      </c>
      <c r="B31" s="574">
        <v>5521.0402288500009</v>
      </c>
      <c r="C31" s="574"/>
      <c r="D31" s="574">
        <v>966.04286202000003</v>
      </c>
      <c r="E31" s="574"/>
      <c r="F31" s="574">
        <v>4554.9973668300008</v>
      </c>
      <c r="G31" s="574">
        <v>1102.1579429599999</v>
      </c>
      <c r="H31" s="574">
        <v>1291.71654283</v>
      </c>
      <c r="I31" s="574">
        <v>1096.8596098099999</v>
      </c>
      <c r="J31" s="574">
        <v>304.39348687</v>
      </c>
      <c r="K31" s="574">
        <v>9.2526710899999998</v>
      </c>
      <c r="L31" s="574">
        <v>750.61711326999989</v>
      </c>
      <c r="M31" s="1009"/>
    </row>
    <row r="32" spans="1:13" ht="13.5" customHeight="1" x14ac:dyDescent="0.3">
      <c r="M32" s="1009"/>
    </row>
    <row r="33" spans="1:13" ht="13.5" customHeight="1" x14ac:dyDescent="0.3">
      <c r="A33" s="573" t="s">
        <v>985</v>
      </c>
      <c r="B33" s="573"/>
      <c r="C33" s="573"/>
      <c r="D33" s="2468"/>
      <c r="E33" s="573"/>
      <c r="M33" s="1009"/>
    </row>
    <row r="34" spans="1:13" ht="13.5" customHeight="1" x14ac:dyDescent="0.3">
      <c r="A34" s="1406" t="s">
        <v>1125</v>
      </c>
      <c r="B34" s="1406"/>
      <c r="C34" s="1406"/>
      <c r="D34" s="1406"/>
      <c r="E34" s="1406"/>
      <c r="M34" s="1009"/>
    </row>
    <row r="35" spans="1:13" ht="13.5" customHeight="1" x14ac:dyDescent="0.3">
      <c r="A35" s="1406"/>
      <c r="B35" s="1816" t="s">
        <v>1061</v>
      </c>
      <c r="C35" s="1406"/>
      <c r="D35" s="1816" t="s">
        <v>1065</v>
      </c>
      <c r="E35" s="1406"/>
      <c r="M35" s="1009"/>
    </row>
    <row r="36" spans="1:13" ht="13.5" customHeight="1" x14ac:dyDescent="0.3">
      <c r="B36" s="1815" t="s">
        <v>1064</v>
      </c>
      <c r="C36" s="567"/>
      <c r="D36" s="1815" t="s">
        <v>1063</v>
      </c>
      <c r="E36" s="567"/>
      <c r="F36" s="2896" t="s">
        <v>1062</v>
      </c>
      <c r="G36" s="2896"/>
      <c r="H36" s="2896"/>
      <c r="I36" s="2896"/>
      <c r="J36" s="2896"/>
      <c r="K36" s="2896"/>
      <c r="L36" s="2896"/>
    </row>
    <row r="37" spans="1:13" ht="49.5" customHeight="1" thickBot="1" x14ac:dyDescent="0.35">
      <c r="A37" s="503" t="s">
        <v>176</v>
      </c>
      <c r="B37" s="1674" t="s">
        <v>502</v>
      </c>
      <c r="C37" s="503"/>
      <c r="D37" s="575" t="s">
        <v>1159</v>
      </c>
      <c r="E37" s="503"/>
      <c r="F37" s="519" t="s">
        <v>555</v>
      </c>
      <c r="G37" s="519" t="s">
        <v>424</v>
      </c>
      <c r="H37" s="519" t="s">
        <v>423</v>
      </c>
      <c r="I37" s="519" t="s">
        <v>422</v>
      </c>
      <c r="J37" s="519" t="s">
        <v>421</v>
      </c>
      <c r="K37" s="1405" t="s">
        <v>407</v>
      </c>
      <c r="L37" s="575" t="s">
        <v>554</v>
      </c>
    </row>
    <row r="38" spans="1:13" ht="13.5" customHeight="1" x14ac:dyDescent="0.3">
      <c r="A38" s="2467" t="s">
        <v>553</v>
      </c>
      <c r="B38" s="2466">
        <v>661.25836172000004</v>
      </c>
      <c r="C38" s="2466"/>
      <c r="D38" s="2466">
        <v>99</v>
      </c>
      <c r="E38" s="2466"/>
      <c r="F38" s="2466">
        <v>562.25836172000004</v>
      </c>
      <c r="G38" s="2466">
        <v>7.1952100000000005E-2</v>
      </c>
      <c r="H38" s="2466">
        <v>0</v>
      </c>
      <c r="I38" s="2466">
        <v>182.47249815999999</v>
      </c>
      <c r="J38" s="2466">
        <v>0</v>
      </c>
      <c r="K38" s="2466">
        <v>7.2927921199999997</v>
      </c>
      <c r="L38" s="2466">
        <v>372.42111933999996</v>
      </c>
    </row>
    <row r="39" spans="1:13" ht="13.5" customHeight="1" x14ac:dyDescent="0.3">
      <c r="A39" s="2467" t="s">
        <v>552</v>
      </c>
      <c r="B39" s="2466">
        <v>33.934472270000001</v>
      </c>
      <c r="C39" s="2466"/>
      <c r="D39" s="2466">
        <v>0</v>
      </c>
      <c r="E39" s="2466"/>
      <c r="F39" s="2466">
        <v>33.934472270000001</v>
      </c>
      <c r="G39" s="2466">
        <v>7.1022360000000007E-2</v>
      </c>
      <c r="H39" s="2466">
        <v>5.5994236800000001</v>
      </c>
      <c r="I39" s="2466">
        <v>28.264026230000002</v>
      </c>
      <c r="J39" s="2466">
        <v>0</v>
      </c>
      <c r="K39" s="2466">
        <v>0</v>
      </c>
      <c r="L39" s="2466">
        <v>0</v>
      </c>
    </row>
    <row r="40" spans="1:13" ht="13.5" customHeight="1" x14ac:dyDescent="0.3">
      <c r="A40" s="2467" t="s">
        <v>551</v>
      </c>
      <c r="B40" s="2466">
        <v>24.956375600000001</v>
      </c>
      <c r="C40" s="2466"/>
      <c r="D40" s="2466">
        <v>6.6961280800000003</v>
      </c>
      <c r="E40" s="2466"/>
      <c r="F40" s="2466">
        <v>18.26024752</v>
      </c>
      <c r="G40" s="2466">
        <v>16.662886880000002</v>
      </c>
      <c r="H40" s="2466">
        <v>1.3003813799999997</v>
      </c>
      <c r="I40" s="2466">
        <v>8.0360789999999988E-2</v>
      </c>
      <c r="J40" s="2466">
        <v>0.21661847000000001</v>
      </c>
      <c r="K40" s="2466">
        <v>0</v>
      </c>
      <c r="L40" s="2466">
        <v>0</v>
      </c>
    </row>
    <row r="41" spans="1:13" ht="13.5" customHeight="1" x14ac:dyDescent="0.3">
      <c r="A41" s="2467" t="s">
        <v>550</v>
      </c>
      <c r="B41" s="2466">
        <v>160.36196487000001</v>
      </c>
      <c r="C41" s="2466"/>
      <c r="D41" s="2466">
        <v>2.23693673</v>
      </c>
      <c r="E41" s="2466"/>
      <c r="F41" s="2466">
        <v>158.12502814000001</v>
      </c>
      <c r="G41" s="2466">
        <v>13.67629178</v>
      </c>
      <c r="H41" s="2466">
        <v>128.07614663000001</v>
      </c>
      <c r="I41" s="2466">
        <v>5.87867272</v>
      </c>
      <c r="J41" s="2466">
        <v>8.6939348800000005</v>
      </c>
      <c r="K41" s="2466">
        <v>0</v>
      </c>
      <c r="L41" s="2466">
        <v>1.7999821300000001</v>
      </c>
    </row>
    <row r="42" spans="1:13" ht="13.5" customHeight="1" x14ac:dyDescent="0.3">
      <c r="A42" s="2467" t="s">
        <v>549</v>
      </c>
      <c r="B42" s="2466">
        <v>57.959755129999998</v>
      </c>
      <c r="C42" s="2466"/>
      <c r="D42" s="2466">
        <v>0</v>
      </c>
      <c r="E42" s="2466"/>
      <c r="F42" s="2466">
        <v>57.959755129999998</v>
      </c>
      <c r="G42" s="2466">
        <v>8.9536744199999987</v>
      </c>
      <c r="H42" s="2466">
        <v>45.50972359</v>
      </c>
      <c r="I42" s="2466">
        <v>0.44967564999999998</v>
      </c>
      <c r="J42" s="2466">
        <v>3.0466814699999993</v>
      </c>
      <c r="K42" s="2466">
        <v>0</v>
      </c>
      <c r="L42" s="2466">
        <v>0</v>
      </c>
    </row>
    <row r="43" spans="1:13" ht="13.5" customHeight="1" x14ac:dyDescent="0.3">
      <c r="A43" s="2467" t="s">
        <v>548</v>
      </c>
      <c r="B43" s="2466">
        <v>322.30098704</v>
      </c>
      <c r="C43" s="2466"/>
      <c r="D43" s="2466">
        <v>6.0193481499999999</v>
      </c>
      <c r="E43" s="2466"/>
      <c r="F43" s="2466">
        <v>316.28163889000001</v>
      </c>
      <c r="G43" s="2466">
        <v>89.016401169999995</v>
      </c>
      <c r="H43" s="2466">
        <v>35.328233500000003</v>
      </c>
      <c r="I43" s="2466">
        <v>54.192181170000005</v>
      </c>
      <c r="J43" s="2466">
        <v>53.869900610000002</v>
      </c>
      <c r="K43" s="2466">
        <v>2.1957934900000002</v>
      </c>
      <c r="L43" s="2466">
        <v>81.679128949999992</v>
      </c>
    </row>
    <row r="44" spans="1:13" ht="13.5" customHeight="1" x14ac:dyDescent="0.3">
      <c r="A44" s="2467" t="s">
        <v>547</v>
      </c>
      <c r="B44" s="2466">
        <v>113.0408735</v>
      </c>
      <c r="C44" s="2466"/>
      <c r="D44" s="2466">
        <v>7.9160657700000003</v>
      </c>
      <c r="E44" s="2466"/>
      <c r="F44" s="2466">
        <v>105.12480773</v>
      </c>
      <c r="G44" s="2466">
        <v>37.015783430000006</v>
      </c>
      <c r="H44" s="2466">
        <v>33.082853900000003</v>
      </c>
      <c r="I44" s="2466">
        <v>21.548903539999998</v>
      </c>
      <c r="J44" s="2466">
        <v>13.47726686</v>
      </c>
      <c r="K44" s="2466">
        <v>0</v>
      </c>
      <c r="L44" s="2466">
        <v>0</v>
      </c>
    </row>
    <row r="45" spans="1:13" ht="13.5" customHeight="1" x14ac:dyDescent="0.3">
      <c r="A45" s="2467" t="s">
        <v>546</v>
      </c>
      <c r="B45" s="2466">
        <v>588.03898964000007</v>
      </c>
      <c r="C45" s="2466"/>
      <c r="D45" s="2466">
        <v>0</v>
      </c>
      <c r="E45" s="2466"/>
      <c r="F45" s="2466">
        <v>588.03898964000007</v>
      </c>
      <c r="G45" s="2466">
        <v>51.099989970000003</v>
      </c>
      <c r="H45" s="2466">
        <v>0.30451825000000005</v>
      </c>
      <c r="I45" s="2466">
        <v>266.19774802000001</v>
      </c>
      <c r="J45" s="2466">
        <v>0.94714635000000003</v>
      </c>
      <c r="K45" s="2466">
        <v>0</v>
      </c>
      <c r="L45" s="2466">
        <v>269.48958705000001</v>
      </c>
    </row>
    <row r="46" spans="1:13" ht="13.5" customHeight="1" x14ac:dyDescent="0.3">
      <c r="A46" s="2467" t="s">
        <v>545</v>
      </c>
      <c r="B46" s="2466">
        <v>65.673622720000012</v>
      </c>
      <c r="C46" s="2466"/>
      <c r="D46" s="2466">
        <v>4.2642022700000002</v>
      </c>
      <c r="E46" s="2466"/>
      <c r="F46" s="2466">
        <v>61.409420450000006</v>
      </c>
      <c r="G46" s="2466">
        <v>9.6630661</v>
      </c>
      <c r="H46" s="2466">
        <v>20.084454619999999</v>
      </c>
      <c r="I46" s="2466">
        <v>27.176714100000002</v>
      </c>
      <c r="J46" s="2466">
        <v>4.4851856300000001</v>
      </c>
      <c r="K46" s="2466">
        <v>0</v>
      </c>
      <c r="L46" s="2466">
        <v>0</v>
      </c>
    </row>
    <row r="47" spans="1:13" ht="13.5" customHeight="1" x14ac:dyDescent="0.3">
      <c r="A47" s="2467" t="s">
        <v>544</v>
      </c>
      <c r="B47" s="2466">
        <v>136.31966357999997</v>
      </c>
      <c r="C47" s="2466"/>
      <c r="D47" s="2466">
        <v>0.63151314999999997</v>
      </c>
      <c r="E47" s="2466"/>
      <c r="F47" s="2466">
        <v>135.68815042999998</v>
      </c>
      <c r="G47" s="2466">
        <v>23.435489329999999</v>
      </c>
      <c r="H47" s="2466">
        <v>25.055251680000001</v>
      </c>
      <c r="I47" s="2466">
        <v>81.937495370000008</v>
      </c>
      <c r="J47" s="2466">
        <v>4.4275154199999998</v>
      </c>
      <c r="K47" s="2466">
        <v>0</v>
      </c>
      <c r="L47" s="2466">
        <v>0.83239863000000003</v>
      </c>
    </row>
    <row r="48" spans="1:13" ht="13.5" customHeight="1" x14ac:dyDescent="0.3">
      <c r="A48" s="2467" t="s">
        <v>543</v>
      </c>
      <c r="B48" s="2466">
        <v>29.110660300000003</v>
      </c>
      <c r="C48" s="2466"/>
      <c r="D48" s="2466">
        <v>0.39098758</v>
      </c>
      <c r="E48" s="2466"/>
      <c r="F48" s="2466">
        <v>28.719672720000002</v>
      </c>
      <c r="G48" s="2466">
        <v>8.3929387500000008</v>
      </c>
      <c r="H48" s="2466">
        <v>14.97296147</v>
      </c>
      <c r="I48" s="2466">
        <v>4.4978247099999997</v>
      </c>
      <c r="J48" s="2466">
        <v>0.8559477900000001</v>
      </c>
      <c r="K48" s="2466">
        <v>0</v>
      </c>
      <c r="L48" s="2466">
        <v>0</v>
      </c>
    </row>
    <row r="49" spans="1:12" ht="13.5" customHeight="1" x14ac:dyDescent="0.3">
      <c r="A49" s="2467" t="s">
        <v>542</v>
      </c>
      <c r="B49" s="2466">
        <v>301.37592676000003</v>
      </c>
      <c r="C49" s="2466"/>
      <c r="D49" s="2466">
        <v>6.6969143000000004</v>
      </c>
      <c r="E49" s="2466"/>
      <c r="F49" s="2466">
        <v>294.67901246000002</v>
      </c>
      <c r="G49" s="2466">
        <v>164.25121773000001</v>
      </c>
      <c r="H49" s="2466">
        <v>48.121744800000002</v>
      </c>
      <c r="I49" s="2466">
        <v>14.24110022</v>
      </c>
      <c r="J49" s="2466">
        <v>66.757131950000002</v>
      </c>
      <c r="K49" s="2466">
        <v>0</v>
      </c>
      <c r="L49" s="2466">
        <v>1.3078177599999998</v>
      </c>
    </row>
    <row r="50" spans="1:12" ht="13.5" customHeight="1" x14ac:dyDescent="0.3">
      <c r="A50" s="2467" t="s">
        <v>541</v>
      </c>
      <c r="B50" s="2466">
        <v>735.46403291999991</v>
      </c>
      <c r="C50" s="2466"/>
      <c r="D50" s="2466">
        <v>343.82728368999994</v>
      </c>
      <c r="E50" s="2466"/>
      <c r="F50" s="2466">
        <v>391.63674923000002</v>
      </c>
      <c r="G50" s="2466">
        <v>334.60900494000003</v>
      </c>
      <c r="H50" s="2466">
        <v>48.576752229999997</v>
      </c>
      <c r="I50" s="2466">
        <v>4.63861466</v>
      </c>
      <c r="J50" s="2466">
        <v>3.8123774000000004</v>
      </c>
      <c r="K50" s="2466">
        <v>0</v>
      </c>
      <c r="L50" s="2466">
        <v>0</v>
      </c>
    </row>
    <row r="51" spans="1:12" ht="13.5" customHeight="1" x14ac:dyDescent="0.3">
      <c r="A51" s="2467" t="s">
        <v>540</v>
      </c>
      <c r="B51" s="2466">
        <v>7.449672829999999</v>
      </c>
      <c r="C51" s="2466"/>
      <c r="D51" s="2466">
        <v>2.7859522399999999</v>
      </c>
      <c r="E51" s="2466"/>
      <c r="F51" s="2466">
        <v>4.6637205899999996</v>
      </c>
      <c r="G51" s="2466">
        <v>1.8099641899999999</v>
      </c>
      <c r="H51" s="2466">
        <v>2.5194791900000002</v>
      </c>
      <c r="I51" s="2466">
        <v>0.29126229999999997</v>
      </c>
      <c r="J51" s="2466">
        <v>4.3014910000000003E-2</v>
      </c>
      <c r="K51" s="2466">
        <v>0</v>
      </c>
      <c r="L51" s="2466">
        <v>0</v>
      </c>
    </row>
    <row r="52" spans="1:12" ht="13.5" customHeight="1" x14ac:dyDescent="0.3">
      <c r="A52" s="2467" t="s">
        <v>539</v>
      </c>
      <c r="B52" s="2466">
        <v>0</v>
      </c>
      <c r="C52" s="2466"/>
      <c r="D52" s="2466"/>
      <c r="E52" s="2466"/>
      <c r="F52" s="2466"/>
      <c r="G52" s="2466"/>
      <c r="H52" s="2466"/>
      <c r="I52" s="2466"/>
      <c r="J52" s="2466"/>
      <c r="K52" s="2466"/>
      <c r="L52" s="2466"/>
    </row>
    <row r="53" spans="1:12" ht="13.5" customHeight="1" x14ac:dyDescent="0.3">
      <c r="A53" s="2467" t="s">
        <v>538</v>
      </c>
      <c r="B53" s="2466">
        <v>285.44229566999991</v>
      </c>
      <c r="C53" s="2466"/>
      <c r="D53" s="2466">
        <v>0.35613663000000001</v>
      </c>
      <c r="E53" s="2466"/>
      <c r="F53" s="2466">
        <v>285.08615903999993</v>
      </c>
      <c r="G53" s="2466">
        <v>194.59511506999999</v>
      </c>
      <c r="H53" s="2466">
        <v>8.1127778800000012</v>
      </c>
      <c r="I53" s="2466">
        <v>63.683605889999995</v>
      </c>
      <c r="J53" s="2466">
        <v>18.694660199999998</v>
      </c>
      <c r="K53" s="2466">
        <v>0</v>
      </c>
      <c r="L53" s="2466">
        <v>0</v>
      </c>
    </row>
    <row r="54" spans="1:12" ht="13.5" customHeight="1" x14ac:dyDescent="0.3">
      <c r="A54" s="2467" t="s">
        <v>537</v>
      </c>
      <c r="B54" s="2466">
        <v>392.31428261999997</v>
      </c>
      <c r="C54" s="2466"/>
      <c r="D54" s="2466">
        <v>158.86652383999999</v>
      </c>
      <c r="E54" s="2466"/>
      <c r="F54" s="2466">
        <v>233.44775878000002</v>
      </c>
      <c r="G54" s="2466">
        <v>82.283096970000003</v>
      </c>
      <c r="H54" s="2466">
        <v>83.892512879999998</v>
      </c>
      <c r="I54" s="2466">
        <v>65.504060690000003</v>
      </c>
      <c r="J54" s="2466">
        <v>1.7680882399999998</v>
      </c>
      <c r="K54" s="2466">
        <v>0</v>
      </c>
      <c r="L54" s="2466">
        <v>0</v>
      </c>
    </row>
    <row r="55" spans="1:12" ht="13.5" customHeight="1" x14ac:dyDescent="0.3">
      <c r="A55" s="2467" t="s">
        <v>536</v>
      </c>
      <c r="B55" s="2466">
        <v>14.306989550000001</v>
      </c>
      <c r="C55" s="2466"/>
      <c r="D55" s="2466">
        <v>0.57449779000000001</v>
      </c>
      <c r="E55" s="2466"/>
      <c r="F55" s="2466">
        <v>13.73249176</v>
      </c>
      <c r="G55" s="2466">
        <v>8.4746979100000015</v>
      </c>
      <c r="H55" s="2466">
        <v>5.1346000999999992</v>
      </c>
      <c r="I55" s="2466">
        <v>2.6154940000000002E-2</v>
      </c>
      <c r="J55" s="2466">
        <v>9.7038810000000003E-2</v>
      </c>
      <c r="K55" s="2466">
        <v>0</v>
      </c>
      <c r="L55" s="2466">
        <v>0</v>
      </c>
    </row>
    <row r="56" spans="1:12" ht="13.5" customHeight="1" x14ac:dyDescent="0.3">
      <c r="A56" s="2467" t="s">
        <v>535</v>
      </c>
      <c r="B56" s="2466">
        <v>1.34495118</v>
      </c>
      <c r="C56" s="2466"/>
      <c r="D56" s="2466">
        <v>0</v>
      </c>
      <c r="E56" s="2466"/>
      <c r="F56" s="2466">
        <v>1.34495118</v>
      </c>
      <c r="G56" s="2466">
        <v>0.12297593999999999</v>
      </c>
      <c r="H56" s="2466">
        <v>0.96209195000000003</v>
      </c>
      <c r="I56" s="2466">
        <v>0</v>
      </c>
      <c r="J56" s="2466">
        <v>0.25988328999999999</v>
      </c>
      <c r="K56" s="2466">
        <v>0</v>
      </c>
      <c r="L56" s="2466">
        <v>0</v>
      </c>
    </row>
    <row r="57" spans="1:12" ht="13.5" customHeight="1" x14ac:dyDescent="0.3">
      <c r="A57" s="2467" t="s">
        <v>534</v>
      </c>
      <c r="B57" s="2466">
        <v>5.8454155300000004</v>
      </c>
      <c r="C57" s="2466"/>
      <c r="D57" s="2466">
        <v>3</v>
      </c>
      <c r="E57" s="2466"/>
      <c r="F57" s="2466">
        <v>2.8454155299999999</v>
      </c>
      <c r="G57" s="2466">
        <v>3.9661259999999997E-2</v>
      </c>
      <c r="H57" s="2466">
        <v>0.46569659000000002</v>
      </c>
      <c r="I57" s="2466">
        <v>0</v>
      </c>
      <c r="J57" s="2466">
        <v>2.3400576799999997</v>
      </c>
      <c r="K57" s="2466">
        <v>0</v>
      </c>
      <c r="L57" s="2466">
        <v>0</v>
      </c>
    </row>
    <row r="58" spans="1:12" ht="13.5" customHeight="1" x14ac:dyDescent="0.3">
      <c r="A58" s="2467" t="s">
        <v>533</v>
      </c>
      <c r="B58" s="2466">
        <v>1.9790706600000001</v>
      </c>
      <c r="C58" s="2466"/>
      <c r="D58" s="2466">
        <v>7.666437999999999E-2</v>
      </c>
      <c r="E58" s="2466"/>
      <c r="F58" s="2466">
        <v>1.9024062800000001</v>
      </c>
      <c r="G58" s="2466">
        <v>0.66289113999999993</v>
      </c>
      <c r="H58" s="2466">
        <v>0.34052536999999999</v>
      </c>
      <c r="I58" s="2466">
        <v>0.89910605999999993</v>
      </c>
      <c r="J58" s="2466">
        <v>-1.1629E-4</v>
      </c>
      <c r="K58" s="2466">
        <v>0</v>
      </c>
      <c r="L58" s="2466">
        <v>0</v>
      </c>
    </row>
    <row r="59" spans="1:12" ht="13.5" customHeight="1" x14ac:dyDescent="0.3">
      <c r="A59" s="2465" t="s">
        <v>532</v>
      </c>
      <c r="B59" s="2463">
        <v>4.4805848500000005</v>
      </c>
      <c r="C59" s="2463"/>
      <c r="D59" s="2463">
        <v>1.1852672799999999</v>
      </c>
      <c r="E59" s="2463"/>
      <c r="F59" s="2464">
        <v>3.2953175700000004</v>
      </c>
      <c r="G59" s="2464">
        <v>3.1823762899999997</v>
      </c>
      <c r="H59" s="2464">
        <v>0.11229694999999999</v>
      </c>
      <c r="I59" s="2463">
        <v>0</v>
      </c>
      <c r="J59" s="2463">
        <v>6.4432999999999992E-4</v>
      </c>
      <c r="K59" s="2463">
        <v>0</v>
      </c>
      <c r="L59" s="2463">
        <v>0</v>
      </c>
    </row>
    <row r="60" spans="1:12" ht="13.5" customHeight="1" x14ac:dyDescent="0.3">
      <c r="A60" s="576" t="s">
        <v>899</v>
      </c>
      <c r="B60" s="574">
        <v>3942.9589489400005</v>
      </c>
      <c r="C60" s="574"/>
      <c r="D60" s="574">
        <v>644.52442187999986</v>
      </c>
      <c r="E60" s="574"/>
      <c r="F60" s="574">
        <v>3298.4345270600006</v>
      </c>
      <c r="G60" s="574">
        <v>1048.0904977300002</v>
      </c>
      <c r="H60" s="574">
        <v>507.55242664000002</v>
      </c>
      <c r="I60" s="574">
        <v>821.98000521999984</v>
      </c>
      <c r="J60" s="574">
        <v>183.79297800000001</v>
      </c>
      <c r="K60" s="574">
        <v>9.4885856099999994</v>
      </c>
      <c r="L60" s="574">
        <v>727.53003386</v>
      </c>
    </row>
    <row r="61" spans="1:12" ht="13.5" customHeight="1" x14ac:dyDescent="0.3">
      <c r="A61" s="576" t="s">
        <v>530</v>
      </c>
      <c r="B61" s="574">
        <v>1612.6196955400001</v>
      </c>
      <c r="C61" s="574"/>
      <c r="D61" s="574">
        <v>330.39603163999999</v>
      </c>
      <c r="E61" s="574"/>
      <c r="F61" s="574">
        <v>1282.2236639</v>
      </c>
      <c r="G61" s="574">
        <v>182.08853866999999</v>
      </c>
      <c r="H61" s="574">
        <v>778.23183362999998</v>
      </c>
      <c r="I61" s="574">
        <v>166.91043184</v>
      </c>
      <c r="J61" s="574">
        <v>111.06235073000001</v>
      </c>
      <c r="K61" s="574">
        <v>0</v>
      </c>
      <c r="L61" s="574">
        <v>43.930509030000003</v>
      </c>
    </row>
    <row r="62" spans="1:12" ht="13.5" customHeight="1" x14ac:dyDescent="0.3">
      <c r="A62" s="576" t="s">
        <v>523</v>
      </c>
      <c r="B62" s="574">
        <v>0</v>
      </c>
      <c r="C62" s="574"/>
      <c r="D62" s="574">
        <v>0</v>
      </c>
      <c r="E62" s="574"/>
      <c r="F62" s="574">
        <v>0</v>
      </c>
      <c r="G62" s="574">
        <v>0</v>
      </c>
      <c r="H62" s="574">
        <v>0</v>
      </c>
      <c r="I62" s="574">
        <v>0</v>
      </c>
      <c r="J62" s="574">
        <v>0</v>
      </c>
      <c r="K62" s="574">
        <v>0</v>
      </c>
      <c r="L62" s="574">
        <v>0</v>
      </c>
    </row>
    <row r="63" spans="1:12" ht="13.5" customHeight="1" x14ac:dyDescent="0.3">
      <c r="A63" s="576" t="s">
        <v>555</v>
      </c>
      <c r="B63" s="574">
        <v>5555.5786444800005</v>
      </c>
      <c r="C63" s="574"/>
      <c r="D63" s="574">
        <v>974.92045351999991</v>
      </c>
      <c r="E63" s="574"/>
      <c r="F63" s="574">
        <v>4580.6581909600009</v>
      </c>
      <c r="G63" s="574">
        <v>1230.1790364000001</v>
      </c>
      <c r="H63" s="574">
        <v>1285.78426027</v>
      </c>
      <c r="I63" s="574">
        <v>988.89043705999984</v>
      </c>
      <c r="J63" s="574">
        <v>294.85532873</v>
      </c>
      <c r="K63" s="574">
        <v>9.4885856099999994</v>
      </c>
      <c r="L63" s="574">
        <v>771.46054289000006</v>
      </c>
    </row>
    <row r="64" spans="1:12" x14ac:dyDescent="0.3">
      <c r="A64" s="2431"/>
      <c r="B64" s="2431"/>
      <c r="C64" s="2431"/>
      <c r="D64" s="2431"/>
      <c r="E64" s="2431"/>
      <c r="F64" s="2431"/>
      <c r="G64" s="2431"/>
      <c r="H64" s="2431"/>
      <c r="I64" s="2431"/>
      <c r="J64" s="2431"/>
      <c r="K64" s="2431"/>
      <c r="L64" s="2431"/>
    </row>
    <row r="65" spans="1:12" x14ac:dyDescent="0.3">
      <c r="A65" s="2431"/>
      <c r="B65" s="2431"/>
      <c r="C65" s="2431"/>
      <c r="D65" s="2431"/>
      <c r="E65" s="2431"/>
      <c r="F65" s="2414"/>
      <c r="G65" s="2431"/>
      <c r="H65" s="2431"/>
      <c r="I65" s="2431"/>
      <c r="J65" s="2431"/>
      <c r="K65" s="2431"/>
      <c r="L65" s="2431"/>
    </row>
    <row r="66" spans="1:12" x14ac:dyDescent="0.3">
      <c r="A66" s="2431"/>
      <c r="B66" s="2431"/>
      <c r="C66" s="2431"/>
      <c r="D66" s="2431"/>
      <c r="E66" s="2431"/>
      <c r="F66" s="2431"/>
      <c r="G66" s="2431"/>
      <c r="H66" s="2431"/>
      <c r="I66" s="2431"/>
      <c r="J66" s="2431"/>
      <c r="K66" s="2431"/>
      <c r="L66" s="2431"/>
    </row>
    <row r="68" spans="1:12" x14ac:dyDescent="0.3">
      <c r="F68" s="2396"/>
      <c r="G68" s="2396"/>
      <c r="H68" s="2396"/>
      <c r="I68" s="2396"/>
      <c r="J68" s="2396"/>
      <c r="K68" s="2396"/>
      <c r="L68" s="2396"/>
    </row>
    <row r="69" spans="1:12" x14ac:dyDescent="0.3">
      <c r="F69" s="2396"/>
      <c r="G69" s="2396"/>
      <c r="H69" s="2396"/>
      <c r="I69" s="2396"/>
      <c r="J69" s="2396"/>
      <c r="K69" s="2396"/>
      <c r="L69" s="2396"/>
    </row>
    <row r="70" spans="1:12" x14ac:dyDescent="0.3">
      <c r="F70" s="2396"/>
      <c r="G70" s="2396"/>
      <c r="H70" s="2396"/>
      <c r="I70" s="2396"/>
      <c r="J70" s="2396"/>
      <c r="K70" s="2396"/>
      <c r="L70" s="2396"/>
    </row>
    <row r="71" spans="1:12" x14ac:dyDescent="0.3">
      <c r="F71" s="2396"/>
      <c r="G71" s="2396"/>
      <c r="H71" s="2396"/>
      <c r="I71" s="2396"/>
      <c r="J71" s="2396"/>
      <c r="K71" s="2396"/>
      <c r="L71" s="2396"/>
    </row>
    <row r="72" spans="1:12" x14ac:dyDescent="0.3">
      <c r="F72" s="2396"/>
      <c r="G72" s="2396"/>
      <c r="H72" s="2396"/>
      <c r="I72" s="2396"/>
      <c r="J72" s="2396"/>
      <c r="K72" s="2396"/>
      <c r="L72" s="2396"/>
    </row>
    <row r="73" spans="1:12" x14ac:dyDescent="0.3">
      <c r="F73" s="2396"/>
      <c r="G73" s="2396"/>
      <c r="H73" s="2396"/>
      <c r="I73" s="2396"/>
      <c r="J73" s="2396"/>
      <c r="K73" s="2396"/>
      <c r="L73" s="2396"/>
    </row>
    <row r="74" spans="1:12" x14ac:dyDescent="0.3">
      <c r="F74" s="2396"/>
      <c r="G74" s="2396"/>
      <c r="H74" s="2396"/>
      <c r="I74" s="2396"/>
      <c r="J74" s="2396"/>
      <c r="K74" s="2396"/>
      <c r="L74" s="2396"/>
    </row>
    <row r="75" spans="1:12" x14ac:dyDescent="0.3">
      <c r="F75" s="2396"/>
      <c r="G75" s="2396"/>
      <c r="H75" s="2396"/>
      <c r="I75" s="2396"/>
      <c r="J75" s="2396"/>
      <c r="K75" s="2396"/>
      <c r="L75" s="2396"/>
    </row>
    <row r="76" spans="1:12" x14ac:dyDescent="0.3">
      <c r="F76" s="2396"/>
      <c r="G76" s="2396"/>
      <c r="H76" s="2396"/>
      <c r="I76" s="2396"/>
      <c r="J76" s="2396"/>
      <c r="K76" s="2396"/>
      <c r="L76" s="2396"/>
    </row>
    <row r="77" spans="1:12" x14ac:dyDescent="0.3">
      <c r="F77" s="2396"/>
      <c r="G77" s="2396"/>
      <c r="H77" s="2396"/>
      <c r="I77" s="2396"/>
      <c r="J77" s="2396"/>
      <c r="K77" s="2396"/>
      <c r="L77" s="2396"/>
    </row>
    <row r="78" spans="1:12" x14ac:dyDescent="0.3">
      <c r="F78" s="2396"/>
      <c r="G78" s="2396"/>
      <c r="H78" s="2396"/>
      <c r="I78" s="2396"/>
      <c r="J78" s="2396"/>
      <c r="K78" s="2396"/>
      <c r="L78" s="2396"/>
    </row>
    <row r="79" spans="1:12" x14ac:dyDescent="0.3">
      <c r="F79" s="2396"/>
      <c r="G79" s="2396"/>
      <c r="H79" s="2396"/>
      <c r="I79" s="2396"/>
      <c r="J79" s="2396"/>
      <c r="K79" s="2396"/>
      <c r="L79" s="2396"/>
    </row>
    <row r="80" spans="1:12" x14ac:dyDescent="0.3">
      <c r="F80" s="2396"/>
      <c r="G80" s="2396"/>
      <c r="H80" s="2396"/>
      <c r="I80" s="2396"/>
      <c r="J80" s="2396"/>
      <c r="K80" s="2396"/>
      <c r="L80" s="2396"/>
    </row>
    <row r="81" spans="6:12" x14ac:dyDescent="0.3">
      <c r="F81" s="2396"/>
      <c r="G81" s="2396"/>
      <c r="H81" s="2396"/>
      <c r="I81" s="2396"/>
      <c r="J81" s="2396"/>
      <c r="K81" s="2396"/>
      <c r="L81" s="2396"/>
    </row>
    <row r="82" spans="6:12" x14ac:dyDescent="0.3">
      <c r="F82" s="2396"/>
      <c r="G82" s="2396"/>
      <c r="H82" s="2396"/>
      <c r="I82" s="2396"/>
      <c r="J82" s="2396"/>
      <c r="K82" s="2396"/>
      <c r="L82" s="2396"/>
    </row>
    <row r="83" spans="6:12" x14ac:dyDescent="0.3">
      <c r="F83" s="2396"/>
      <c r="G83" s="2396"/>
      <c r="H83" s="2396"/>
      <c r="I83" s="2396"/>
      <c r="J83" s="2396"/>
      <c r="K83" s="2396"/>
      <c r="L83" s="2396"/>
    </row>
    <row r="84" spans="6:12" x14ac:dyDescent="0.3">
      <c r="F84" s="2396"/>
      <c r="G84" s="2396"/>
      <c r="H84" s="2396"/>
      <c r="I84" s="2396"/>
      <c r="J84" s="2396"/>
      <c r="K84" s="2396"/>
      <c r="L84" s="2396"/>
    </row>
    <row r="85" spans="6:12" x14ac:dyDescent="0.3">
      <c r="F85" s="2396"/>
      <c r="G85" s="2396"/>
      <c r="H85" s="2396"/>
      <c r="I85" s="2396"/>
      <c r="J85" s="2396"/>
      <c r="K85" s="2396"/>
      <c r="L85" s="2396"/>
    </row>
    <row r="86" spans="6:12" x14ac:dyDescent="0.3">
      <c r="F86" s="2396"/>
      <c r="G86" s="2396"/>
      <c r="H86" s="2396"/>
      <c r="I86" s="2396"/>
      <c r="J86" s="2396"/>
      <c r="K86" s="2396"/>
      <c r="L86" s="2396"/>
    </row>
    <row r="87" spans="6:12" x14ac:dyDescent="0.3">
      <c r="F87" s="2396"/>
      <c r="G87" s="2396"/>
      <c r="H87" s="2396"/>
      <c r="I87" s="2396"/>
      <c r="J87" s="2396"/>
      <c r="K87" s="2396"/>
      <c r="L87" s="2396"/>
    </row>
    <row r="88" spans="6:12" x14ac:dyDescent="0.3">
      <c r="F88" s="2396"/>
      <c r="G88" s="2396"/>
      <c r="H88" s="2396"/>
      <c r="I88" s="2396"/>
      <c r="J88" s="2396"/>
      <c r="K88" s="2396"/>
      <c r="L88" s="2396"/>
    </row>
    <row r="89" spans="6:12" x14ac:dyDescent="0.3">
      <c r="F89" s="2396"/>
      <c r="G89" s="2396"/>
      <c r="H89" s="2396"/>
      <c r="I89" s="2396"/>
      <c r="J89" s="2396"/>
      <c r="K89" s="2396"/>
      <c r="L89" s="2396"/>
    </row>
    <row r="90" spans="6:12" x14ac:dyDescent="0.3">
      <c r="F90" s="2396"/>
      <c r="G90" s="2396"/>
      <c r="H90" s="2396"/>
      <c r="I90" s="2396"/>
      <c r="J90" s="2396"/>
      <c r="K90" s="2396"/>
      <c r="L90" s="2396"/>
    </row>
    <row r="91" spans="6:12" x14ac:dyDescent="0.3">
      <c r="F91" s="2396"/>
      <c r="G91" s="2396"/>
      <c r="H91" s="2396"/>
      <c r="I91" s="2396"/>
      <c r="J91" s="2396"/>
      <c r="K91" s="2396"/>
      <c r="L91" s="2396"/>
    </row>
    <row r="92" spans="6:12" x14ac:dyDescent="0.3">
      <c r="F92" s="2396"/>
      <c r="G92" s="2396"/>
      <c r="H92" s="2396"/>
      <c r="I92" s="2396"/>
      <c r="J92" s="2396"/>
      <c r="K92" s="2396"/>
      <c r="L92" s="2396"/>
    </row>
    <row r="93" spans="6:12" x14ac:dyDescent="0.3">
      <c r="F93" s="2396"/>
      <c r="G93" s="2396"/>
      <c r="H93" s="2396"/>
      <c r="I93" s="2396"/>
      <c r="J93" s="2396"/>
      <c r="K93" s="2396"/>
      <c r="L93" s="2396"/>
    </row>
    <row r="94" spans="6:12" x14ac:dyDescent="0.3">
      <c r="F94" s="2396"/>
      <c r="G94" s="2396"/>
      <c r="H94" s="2396"/>
      <c r="I94" s="2396"/>
      <c r="J94" s="2396"/>
      <c r="K94" s="2396"/>
      <c r="L94" s="2396"/>
    </row>
    <row r="95" spans="6:12" x14ac:dyDescent="0.3">
      <c r="F95" s="2396"/>
      <c r="G95" s="2396"/>
      <c r="H95" s="2396"/>
      <c r="I95" s="2396"/>
      <c r="J95" s="2396"/>
      <c r="K95" s="2396"/>
      <c r="L95" s="2396"/>
    </row>
    <row r="96" spans="6:12" x14ac:dyDescent="0.3">
      <c r="F96" s="2396"/>
      <c r="G96" s="2396"/>
      <c r="H96" s="2396"/>
      <c r="I96" s="2396"/>
      <c r="J96" s="2396"/>
      <c r="K96" s="2396"/>
      <c r="L96" s="2396"/>
    </row>
    <row r="97" spans="6:12" x14ac:dyDescent="0.3">
      <c r="F97" s="2396"/>
      <c r="G97" s="2396"/>
      <c r="H97" s="2396"/>
      <c r="I97" s="2396"/>
      <c r="J97" s="2396"/>
      <c r="K97" s="2396"/>
      <c r="L97" s="2396"/>
    </row>
    <row r="98" spans="6:12" x14ac:dyDescent="0.3">
      <c r="F98" s="2396"/>
      <c r="G98" s="2396"/>
      <c r="H98" s="2396"/>
      <c r="I98" s="2396"/>
      <c r="J98" s="2396"/>
      <c r="K98" s="2396"/>
      <c r="L98" s="2396"/>
    </row>
  </sheetData>
  <mergeCells count="2">
    <mergeCell ref="F4:L4"/>
    <mergeCell ref="F36:L36"/>
  </mergeCells>
  <pageMargins left="0.7" right="0.7" top="0.75" bottom="0.75" header="0.3" footer="0.3"/>
  <pageSetup paperSize="9" scale="70" fitToWidth="0" fitToHeight="0" orientation="portrait" r:id="rId1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A9AEF-4DCC-46E9-AC3A-96336527131C}">
  <dimension ref="A1:W57"/>
  <sheetViews>
    <sheetView view="pageBreakPreview" topLeftCell="A41" zoomScale="60" zoomScaleNormal="100" workbookViewId="0">
      <selection activeCell="G53" sqref="G53"/>
    </sheetView>
  </sheetViews>
  <sheetFormatPr defaultRowHeight="14.4" x14ac:dyDescent="0.3"/>
  <cols>
    <col min="1" max="1" width="38.88671875" style="2395" customWidth="1"/>
    <col min="2" max="2" width="10" style="2395" customWidth="1"/>
    <col min="3" max="3" width="9" style="2395" customWidth="1"/>
    <col min="4" max="4" width="9.6640625" style="2395" customWidth="1"/>
    <col min="5" max="7" width="6.6640625" style="2395" customWidth="1"/>
    <col min="8" max="8" width="8.33203125" style="2395" customWidth="1"/>
    <col min="9" max="10" width="6.6640625" style="2395" customWidth="1"/>
    <col min="12" max="12" width="10.44140625" bestFit="1" customWidth="1"/>
    <col min="13" max="13" width="9.109375" customWidth="1"/>
    <col min="14" max="21" width="9.109375" style="2470"/>
  </cols>
  <sheetData>
    <row r="1" spans="1:23" ht="14.25" customHeight="1" x14ac:dyDescent="0.35">
      <c r="A1" s="507" t="s">
        <v>1336</v>
      </c>
      <c r="B1" s="1676"/>
      <c r="C1" s="1676"/>
      <c r="D1" s="505"/>
      <c r="E1" s="505"/>
      <c r="F1" s="505"/>
      <c r="G1" s="505"/>
      <c r="H1" s="505"/>
      <c r="I1" s="505"/>
      <c r="J1" s="505"/>
    </row>
    <row r="2" spans="1:23" ht="14.25" customHeight="1" x14ac:dyDescent="0.3">
      <c r="A2" s="506"/>
      <c r="B2" s="505"/>
      <c r="C2" s="505"/>
      <c r="D2" s="505"/>
      <c r="E2" s="505"/>
      <c r="F2" s="505"/>
      <c r="G2" s="505"/>
      <c r="H2" s="505"/>
      <c r="I2" s="505"/>
      <c r="J2" s="505"/>
    </row>
    <row r="3" spans="1:23" ht="14.25" customHeight="1" thickBot="1" x14ac:dyDescent="0.35">
      <c r="A3" s="1454" t="s">
        <v>176</v>
      </c>
      <c r="B3" s="1453" t="s">
        <v>1243</v>
      </c>
      <c r="C3" s="1453" t="s">
        <v>1123</v>
      </c>
      <c r="D3" s="1453" t="s">
        <v>1032</v>
      </c>
      <c r="E3" s="1453" t="s">
        <v>990</v>
      </c>
      <c r="F3" s="1453" t="s">
        <v>905</v>
      </c>
      <c r="G3" s="1453" t="s">
        <v>886</v>
      </c>
      <c r="H3" s="1453" t="s">
        <v>844</v>
      </c>
      <c r="I3" s="1453" t="s">
        <v>275</v>
      </c>
      <c r="J3" s="1453" t="s">
        <v>274</v>
      </c>
    </row>
    <row r="4" spans="1:23" ht="14.25" customHeight="1" x14ac:dyDescent="0.3">
      <c r="A4" s="2490" t="s">
        <v>521</v>
      </c>
      <c r="B4" s="2489">
        <f>'[63]Credit portfolio by BU Q1 New'!C76</f>
        <v>42.226057208623608</v>
      </c>
      <c r="C4" s="2489">
        <v>30.109660253374098</v>
      </c>
      <c r="D4" s="2489">
        <v>44.141560467795699</v>
      </c>
      <c r="E4" s="2489">
        <v>59.123162689999987</v>
      </c>
      <c r="F4" s="2489">
        <v>40.025702458365558</v>
      </c>
      <c r="G4" s="2489">
        <v>70.885020000000196</v>
      </c>
      <c r="H4" s="2489">
        <v>79.0122700000001</v>
      </c>
      <c r="I4" s="2489">
        <v>106.38618</v>
      </c>
      <c r="J4" s="2489">
        <v>112.76981146052304</v>
      </c>
    </row>
    <row r="5" spans="1:23" ht="14.25" customHeight="1" x14ac:dyDescent="0.3">
      <c r="A5" s="2492"/>
      <c r="B5" s="2491"/>
      <c r="C5" s="2491"/>
      <c r="D5" s="2491"/>
      <c r="E5" s="2491"/>
      <c r="F5" s="2491"/>
      <c r="G5" s="2491"/>
      <c r="H5" s="2491"/>
      <c r="I5" s="2491"/>
      <c r="J5" s="2488"/>
    </row>
    <row r="6" spans="1:23" ht="14.25" customHeight="1" thickBot="1" x14ac:dyDescent="0.35">
      <c r="A6" s="1454" t="s">
        <v>176</v>
      </c>
      <c r="B6" s="1453" t="s">
        <v>273</v>
      </c>
      <c r="C6" s="1453" t="s">
        <v>272</v>
      </c>
      <c r="D6" s="1453" t="s">
        <v>271</v>
      </c>
      <c r="E6" s="1453" t="s">
        <v>270</v>
      </c>
      <c r="F6" s="1453" t="s">
        <v>269</v>
      </c>
      <c r="G6" s="1453" t="s">
        <v>268</v>
      </c>
      <c r="H6" s="1453" t="s">
        <v>267</v>
      </c>
      <c r="I6" s="1453" t="s">
        <v>266</v>
      </c>
      <c r="J6" s="1453" t="s">
        <v>463</v>
      </c>
    </row>
    <row r="7" spans="1:23" ht="14.25" customHeight="1" x14ac:dyDescent="0.3">
      <c r="A7" s="2490" t="s">
        <v>521</v>
      </c>
      <c r="B7" s="2489">
        <v>129.02718270453977</v>
      </c>
      <c r="C7" s="2489">
        <v>134.5068616076245</v>
      </c>
      <c r="D7" s="2489">
        <v>127.43461987911451</v>
      </c>
      <c r="E7" s="2489">
        <v>111.03551022789887</v>
      </c>
      <c r="F7" s="2489">
        <v>142.00485823470262</v>
      </c>
      <c r="G7" s="2489">
        <v>112.36668954766245</v>
      </c>
      <c r="H7" s="2489">
        <v>102.84464547172757</v>
      </c>
      <c r="I7" s="2489">
        <v>121.85361302831686</v>
      </c>
      <c r="J7" s="2489">
        <v>128.81276544353619</v>
      </c>
    </row>
    <row r="8" spans="1:23" ht="14.25" customHeight="1" x14ac:dyDescent="0.3">
      <c r="A8" s="2492"/>
      <c r="B8" s="2491"/>
      <c r="C8" s="2491"/>
      <c r="D8" s="2491"/>
      <c r="E8" s="2491"/>
      <c r="F8" s="2491"/>
      <c r="G8" s="2491"/>
      <c r="H8" s="2491"/>
      <c r="I8" s="2491"/>
      <c r="J8" s="2491"/>
    </row>
    <row r="9" spans="1:23" ht="14.25" customHeight="1" thickBot="1" x14ac:dyDescent="0.35">
      <c r="A9" s="1454" t="s">
        <v>176</v>
      </c>
      <c r="B9" s="1453" t="s">
        <v>501</v>
      </c>
      <c r="C9" s="1453" t="s">
        <v>500</v>
      </c>
      <c r="D9" s="1453" t="s">
        <v>390</v>
      </c>
      <c r="E9" s="1453" t="s">
        <v>499</v>
      </c>
      <c r="F9" s="1453" t="s">
        <v>498</v>
      </c>
      <c r="G9" s="1453" t="s">
        <v>497</v>
      </c>
      <c r="H9" s="1453" t="s">
        <v>496</v>
      </c>
      <c r="I9" s="1453" t="s">
        <v>495</v>
      </c>
      <c r="J9" s="1453" t="s">
        <v>494</v>
      </c>
    </row>
    <row r="10" spans="1:23" ht="14.25" customHeight="1" x14ac:dyDescent="0.3">
      <c r="A10" s="2490" t="s">
        <v>521</v>
      </c>
      <c r="B10" s="2488">
        <v>112.30120531684827</v>
      </c>
      <c r="C10" s="2489">
        <v>134.89052024191579</v>
      </c>
      <c r="D10" s="2489">
        <v>157.70839446697002</v>
      </c>
      <c r="E10" s="2489">
        <v>179.8</v>
      </c>
      <c r="F10" s="2489">
        <v>170.59999999999997</v>
      </c>
      <c r="G10" s="2489">
        <v>186</v>
      </c>
      <c r="H10" s="2489">
        <v>199</v>
      </c>
      <c r="I10" s="2489">
        <v>244</v>
      </c>
      <c r="J10" s="2488">
        <v>254</v>
      </c>
    </row>
    <row r="11" spans="1:23" ht="14.25" customHeight="1" x14ac:dyDescent="0.3">
      <c r="A11" s="2480"/>
      <c r="B11" s="2487"/>
      <c r="C11" s="2487"/>
      <c r="D11" s="2487"/>
      <c r="E11" s="2487"/>
      <c r="F11" s="2487"/>
      <c r="G11" s="2487"/>
      <c r="H11" s="2487"/>
      <c r="I11" s="2487"/>
      <c r="J11" s="2487"/>
    </row>
    <row r="12" spans="1:23" ht="14.25" customHeight="1" x14ac:dyDescent="0.3">
      <c r="A12" s="504" t="s">
        <v>1071</v>
      </c>
    </row>
    <row r="13" spans="1:23" ht="14.25" customHeight="1" x14ac:dyDescent="0.3">
      <c r="A13" s="504" t="s">
        <v>1161</v>
      </c>
      <c r="B13" s="2486"/>
      <c r="C13" s="2486"/>
      <c r="D13" s="2485"/>
      <c r="E13" s="2485"/>
      <c r="F13" s="2485"/>
      <c r="G13" s="2485"/>
      <c r="H13" s="2485"/>
      <c r="I13" s="2485"/>
      <c r="J13" s="2485"/>
    </row>
    <row r="14" spans="1:23" ht="14.25" customHeight="1" x14ac:dyDescent="0.3">
      <c r="A14" s="2484"/>
      <c r="B14" s="2431"/>
    </row>
    <row r="15" spans="1:23" ht="14.25" customHeight="1" thickBot="1" x14ac:dyDescent="0.35">
      <c r="A15" s="503" t="s">
        <v>176</v>
      </c>
      <c r="B15" s="1333" t="s">
        <v>1335</v>
      </c>
      <c r="C15" s="502" t="s">
        <v>1160</v>
      </c>
      <c r="D15" s="502" t="s">
        <v>1070</v>
      </c>
      <c r="E15" s="502" t="s">
        <v>999</v>
      </c>
      <c r="F15" s="502" t="s">
        <v>961</v>
      </c>
      <c r="G15" s="502" t="s">
        <v>960</v>
      </c>
      <c r="H15" s="502" t="s">
        <v>860</v>
      </c>
      <c r="I15" s="502" t="s">
        <v>520</v>
      </c>
      <c r="J15" s="502" t="s">
        <v>519</v>
      </c>
    </row>
    <row r="16" spans="1:23" ht="14.25" customHeight="1" x14ac:dyDescent="0.3">
      <c r="A16" s="2480" t="s">
        <v>518</v>
      </c>
      <c r="B16" s="2417">
        <v>4554.9973668299999</v>
      </c>
      <c r="C16" s="2417">
        <v>4580.658190959999</v>
      </c>
      <c r="D16" s="2416">
        <v>4747.5889999999999</v>
      </c>
      <c r="E16" s="2416">
        <v>5126.4666509499993</v>
      </c>
      <c r="F16" s="2416">
        <v>5211.6751974500012</v>
      </c>
      <c r="G16" s="2416">
        <v>6068.2194300000101</v>
      </c>
      <c r="H16" s="2416">
        <v>5852.7202100000104</v>
      </c>
      <c r="I16" s="500">
        <v>5974.9160199999997</v>
      </c>
      <c r="J16" s="500">
        <v>5618.0772115182044</v>
      </c>
      <c r="O16" s="2401"/>
      <c r="P16" s="2401"/>
      <c r="Q16" s="2401"/>
      <c r="R16" s="2401"/>
      <c r="S16" s="2401"/>
      <c r="T16" s="2401"/>
      <c r="U16" s="2401"/>
      <c r="V16" s="1009"/>
      <c r="W16" s="1009"/>
    </row>
    <row r="17" spans="1:23" ht="14.25" customHeight="1" x14ac:dyDescent="0.3">
      <c r="A17" s="2480" t="s">
        <v>513</v>
      </c>
      <c r="B17" s="1330">
        <v>1599.9416852200002</v>
      </c>
      <c r="C17" s="2416">
        <v>1598.9769329300002</v>
      </c>
      <c r="D17" s="2416">
        <v>1631.155</v>
      </c>
      <c r="E17" s="2416">
        <v>1800.521</v>
      </c>
      <c r="F17" s="2416">
        <v>1876.5419935791274</v>
      </c>
      <c r="G17" s="2416">
        <v>1936.4101900000001</v>
      </c>
      <c r="H17" s="2416">
        <v>1883.83115</v>
      </c>
      <c r="I17" s="500">
        <v>1896.1331700000001</v>
      </c>
      <c r="J17" s="500">
        <v>1950.7886798268053</v>
      </c>
      <c r="O17" s="2401"/>
      <c r="P17" s="2401"/>
      <c r="Q17" s="2401"/>
      <c r="R17" s="2401"/>
      <c r="S17" s="2401"/>
      <c r="T17" s="2401"/>
      <c r="U17" s="2401"/>
      <c r="V17" s="1009"/>
      <c r="W17" s="1009"/>
    </row>
    <row r="18" spans="1:23" ht="14.25" customHeight="1" x14ac:dyDescent="0.3">
      <c r="A18" s="2480" t="s">
        <v>517</v>
      </c>
      <c r="B18" s="1330">
        <f>B16-B17</f>
        <v>2955.0556816099997</v>
      </c>
      <c r="C18" s="2416">
        <v>2981.6812580299988</v>
      </c>
      <c r="D18" s="2416">
        <v>3116.4340000000002</v>
      </c>
      <c r="E18" s="2416">
        <v>3325.9456509499996</v>
      </c>
      <c r="F18" s="2416">
        <v>3335.1332038708738</v>
      </c>
      <c r="G18" s="2416">
        <v>4131.8092400000096</v>
      </c>
      <c r="H18" s="2416">
        <v>3968.8890600000104</v>
      </c>
      <c r="I18" s="500">
        <v>4078.7828499999996</v>
      </c>
      <c r="J18" s="500">
        <v>3667.2885316913989</v>
      </c>
      <c r="O18" s="2401"/>
      <c r="P18" s="2401"/>
      <c r="Q18" s="2401"/>
      <c r="R18" s="2401"/>
      <c r="S18" s="2401"/>
      <c r="T18" s="2401"/>
      <c r="U18" s="2401"/>
      <c r="V18" s="1009"/>
      <c r="W18" s="1009"/>
    </row>
    <row r="19" spans="1:23" ht="14.25" customHeight="1" x14ac:dyDescent="0.3">
      <c r="A19" s="2480"/>
      <c r="B19" s="1330"/>
      <c r="C19" s="2416"/>
      <c r="D19" s="2416"/>
      <c r="E19" s="2416"/>
      <c r="F19" s="2416"/>
      <c r="G19" s="2416"/>
      <c r="H19" s="2416"/>
      <c r="I19" s="2416"/>
      <c r="J19" s="2416"/>
      <c r="O19" s="2401"/>
      <c r="P19" s="2401"/>
      <c r="Q19" s="2401"/>
      <c r="R19" s="2401"/>
      <c r="S19" s="2401"/>
      <c r="T19" s="2401"/>
      <c r="U19" s="2401"/>
      <c r="V19" s="1009"/>
      <c r="W19" s="1009"/>
    </row>
    <row r="20" spans="1:23" ht="14.25" customHeight="1" x14ac:dyDescent="0.3">
      <c r="A20" s="2480" t="s">
        <v>1069</v>
      </c>
      <c r="B20" s="2483">
        <v>178.643708436732</v>
      </c>
      <c r="C20" s="2482">
        <v>181.92768782740418</v>
      </c>
      <c r="D20" s="2482">
        <v>188.35506662754563</v>
      </c>
      <c r="E20" s="2482">
        <v>204</v>
      </c>
      <c r="F20" s="2481">
        <v>214.67867364923472</v>
      </c>
      <c r="G20" s="2481">
        <v>186.20998810697606</v>
      </c>
      <c r="H20" s="2481">
        <v>174</v>
      </c>
      <c r="I20" s="2481">
        <v>172</v>
      </c>
      <c r="J20" s="2481">
        <v>162.41715766570769</v>
      </c>
      <c r="O20" s="2401"/>
      <c r="P20" s="2401"/>
      <c r="Q20" s="2401"/>
      <c r="R20" s="2401"/>
      <c r="S20" s="2401"/>
      <c r="T20" s="2401"/>
      <c r="U20" s="2401"/>
      <c r="V20" s="1009"/>
      <c r="W20" s="1009"/>
    </row>
    <row r="21" spans="1:23" ht="14.25" customHeight="1" x14ac:dyDescent="0.3">
      <c r="A21" s="2480" t="s">
        <v>516</v>
      </c>
      <c r="B21" s="2483">
        <f>(B17/B16)*100</f>
        <v>35.124974975198761</v>
      </c>
      <c r="C21" s="2481">
        <v>34.907143608436151</v>
      </c>
      <c r="D21" s="2481">
        <v>34.357544429393528</v>
      </c>
      <c r="E21" s="2481">
        <v>35.122065988010291</v>
      </c>
      <c r="F21" s="2481">
        <v>36.006503139284135</v>
      </c>
      <c r="G21" s="2416">
        <v>31.91068174672116</v>
      </c>
      <c r="H21" s="2416">
        <v>32.187275017542596</v>
      </c>
      <c r="I21" s="2416">
        <v>31.734892401048342</v>
      </c>
      <c r="J21" s="2416">
        <v>34.723422380655258</v>
      </c>
      <c r="N21" s="2401"/>
      <c r="O21" s="2401"/>
      <c r="P21" s="2401"/>
      <c r="Q21" s="2401"/>
      <c r="R21" s="2401"/>
      <c r="S21" s="2401"/>
      <c r="T21" s="2401"/>
      <c r="U21" s="2401"/>
      <c r="V21" s="1009"/>
      <c r="W21" s="1009"/>
    </row>
    <row r="22" spans="1:23" ht="14.25" customHeight="1" x14ac:dyDescent="0.3">
      <c r="A22" s="2900" t="s">
        <v>515</v>
      </c>
      <c r="B22" s="2482">
        <f>(B27/B16)*100</f>
        <v>9.9921243273242624</v>
      </c>
      <c r="C22" s="2481">
        <v>9.6295986648930896</v>
      </c>
      <c r="D22" s="2481">
        <v>10.059695563369113</v>
      </c>
      <c r="E22" s="2481">
        <v>8.7223429009752333</v>
      </c>
      <c r="F22" s="2481">
        <v>7.7406554551300717</v>
      </c>
      <c r="G22" s="2481">
        <v>6.5361632778002443</v>
      </c>
      <c r="H22" s="2481">
        <v>8.3800096775854449</v>
      </c>
      <c r="I22" s="2481">
        <v>8.3485166708669478</v>
      </c>
      <c r="J22" s="2481">
        <v>8.8336684552315088</v>
      </c>
      <c r="N22" s="2401"/>
      <c r="O22" s="2401"/>
      <c r="P22" s="2401"/>
      <c r="Q22" s="2401"/>
      <c r="R22" s="2401"/>
      <c r="S22" s="2401"/>
      <c r="T22" s="2401"/>
      <c r="U22" s="2401"/>
      <c r="V22" s="1009"/>
      <c r="W22" s="1009"/>
    </row>
    <row r="23" spans="1:23" ht="14.25" customHeight="1" x14ac:dyDescent="0.3">
      <c r="A23" s="2900"/>
      <c r="B23" s="2412"/>
      <c r="C23" s="2411"/>
      <c r="D23" s="2411"/>
      <c r="E23" s="2411"/>
      <c r="F23" s="2411"/>
      <c r="G23" s="2411"/>
      <c r="H23" s="2411"/>
      <c r="I23" s="2411"/>
      <c r="J23" s="2411"/>
      <c r="N23" s="2401"/>
      <c r="O23" s="2401"/>
      <c r="P23" s="2401"/>
      <c r="Q23" s="2401"/>
      <c r="R23" s="2401"/>
      <c r="S23" s="2401"/>
      <c r="T23" s="2401"/>
      <c r="U23" s="2401"/>
      <c r="V23" s="1009"/>
      <c r="W23" s="1009"/>
    </row>
    <row r="24" spans="1:23" ht="14.25" customHeight="1" x14ac:dyDescent="0.3">
      <c r="A24" s="2901" t="s">
        <v>514</v>
      </c>
      <c r="B24" s="501">
        <f>B28/B16*100</f>
        <v>45.11709930252303</v>
      </c>
      <c r="C24" s="501">
        <v>44.536742273329239</v>
      </c>
      <c r="D24" s="501">
        <v>44.417239992762639</v>
      </c>
      <c r="E24" s="501">
        <v>43.844408888985519</v>
      </c>
      <c r="F24" s="501">
        <v>43.747158594414216</v>
      </c>
      <c r="G24" s="501">
        <v>38.446845024521402</v>
      </c>
      <c r="H24" s="501">
        <v>40.567284695128045</v>
      </c>
      <c r="I24" s="501">
        <v>40.083409071915291</v>
      </c>
      <c r="J24" s="501">
        <v>43.557090835886775</v>
      </c>
      <c r="N24" s="2401"/>
      <c r="O24" s="2401"/>
      <c r="P24" s="2401"/>
      <c r="Q24" s="2401"/>
      <c r="R24" s="2401"/>
      <c r="S24" s="2401"/>
      <c r="T24" s="2401"/>
      <c r="U24" s="2401"/>
      <c r="V24" s="1009"/>
      <c r="W24" s="1009"/>
    </row>
    <row r="25" spans="1:23" ht="14.25" customHeight="1" x14ac:dyDescent="0.3">
      <c r="A25" s="2901"/>
      <c r="B25" s="2417"/>
      <c r="C25" s="2416"/>
      <c r="D25" s="2416"/>
      <c r="E25" s="2416"/>
      <c r="F25" s="2416"/>
      <c r="G25" s="2416"/>
      <c r="H25" s="2416"/>
      <c r="I25" s="2416"/>
      <c r="J25" s="2416"/>
      <c r="N25" s="2401"/>
      <c r="O25" s="2401"/>
      <c r="P25" s="2401"/>
      <c r="Q25" s="2401"/>
      <c r="R25" s="2401"/>
      <c r="S25" s="2401"/>
      <c r="T25" s="2401"/>
      <c r="U25" s="2401"/>
      <c r="V25" s="1009"/>
      <c r="W25" s="1009"/>
    </row>
    <row r="26" spans="1:23" ht="14.25" customHeight="1" x14ac:dyDescent="0.3">
      <c r="A26" s="2480" t="s">
        <v>513</v>
      </c>
      <c r="B26" s="2417">
        <f>B17</f>
        <v>1599.9416852200002</v>
      </c>
      <c r="C26" s="2416">
        <v>1598.9769329300002</v>
      </c>
      <c r="D26" s="2416">
        <v>1631.155</v>
      </c>
      <c r="E26" s="2416">
        <v>1800.521</v>
      </c>
      <c r="F26" s="2416">
        <v>1876.5419935791274</v>
      </c>
      <c r="G26" s="2416">
        <v>1936.4101900000001</v>
      </c>
      <c r="H26" s="2416">
        <v>1883.83115</v>
      </c>
      <c r="I26" s="2416">
        <v>1896.1331700000001</v>
      </c>
      <c r="J26" s="2416">
        <v>1950.7886798268053</v>
      </c>
      <c r="N26" s="2401"/>
      <c r="O26" s="2401"/>
      <c r="P26" s="2401"/>
      <c r="Q26" s="2401"/>
      <c r="R26" s="2401"/>
      <c r="S26" s="2401"/>
      <c r="T26" s="2401"/>
      <c r="U26" s="2401"/>
      <c r="V26" s="1009"/>
      <c r="W26" s="1009"/>
    </row>
    <row r="27" spans="1:23" ht="14.25" customHeight="1" x14ac:dyDescent="0.3">
      <c r="A27" s="2480" t="s">
        <v>512</v>
      </c>
      <c r="B27" s="2417">
        <v>455.14100000000002</v>
      </c>
      <c r="C27" s="2416">
        <v>441.09899999999999</v>
      </c>
      <c r="D27" s="2416">
        <v>477.59300000000002</v>
      </c>
      <c r="E27" s="2416">
        <v>447.14800000000002</v>
      </c>
      <c r="F27" s="2416">
        <v>403.41782047507445</v>
      </c>
      <c r="G27" s="2416">
        <v>396.62872999999996</v>
      </c>
      <c r="H27" s="2416">
        <v>490.45852000000002</v>
      </c>
      <c r="I27" s="500">
        <v>498.81685999999996</v>
      </c>
      <c r="J27" s="500">
        <v>496.28231442443359</v>
      </c>
      <c r="N27" s="2401"/>
      <c r="O27" s="2401"/>
      <c r="P27" s="2401"/>
      <c r="Q27" s="2401"/>
      <c r="R27" s="2401"/>
      <c r="S27" s="2401"/>
      <c r="T27" s="2401"/>
      <c r="U27" s="2401"/>
      <c r="V27" s="1009"/>
      <c r="W27" s="1009"/>
    </row>
    <row r="28" spans="1:23" ht="14.25" customHeight="1" x14ac:dyDescent="0.3">
      <c r="A28" s="498" t="s">
        <v>509</v>
      </c>
      <c r="B28" s="497">
        <f>SUM(B26:B27)</f>
        <v>2055.0826852200003</v>
      </c>
      <c r="C28" s="497">
        <v>2040.0759329300001</v>
      </c>
      <c r="D28" s="497">
        <v>2108.748</v>
      </c>
      <c r="E28" s="497">
        <v>2247.6689999999999</v>
      </c>
      <c r="F28" s="497">
        <v>2279.9598140542021</v>
      </c>
      <c r="G28" s="497">
        <v>2333.03892</v>
      </c>
      <c r="H28" s="497">
        <v>2374.2896700000001</v>
      </c>
      <c r="I28" s="497">
        <v>2394.95003</v>
      </c>
      <c r="J28" s="497">
        <v>2447.070994251239</v>
      </c>
      <c r="N28" s="2401"/>
      <c r="O28" s="2401"/>
      <c r="P28" s="2401"/>
      <c r="Q28" s="2401"/>
      <c r="R28" s="2401"/>
      <c r="S28" s="2401"/>
      <c r="T28" s="2401"/>
      <c r="U28" s="2401"/>
      <c r="V28" s="1009"/>
      <c r="W28" s="1009"/>
    </row>
    <row r="29" spans="1:23" ht="14.25" customHeight="1" x14ac:dyDescent="0.3">
      <c r="A29" s="2480"/>
      <c r="B29" s="2417"/>
      <c r="C29" s="2416"/>
      <c r="D29" s="2416"/>
      <c r="E29" s="2416"/>
      <c r="F29" s="2416"/>
      <c r="G29" s="2416"/>
      <c r="H29" s="2416"/>
      <c r="I29" s="2416"/>
      <c r="J29" s="2416"/>
      <c r="N29" s="2401"/>
      <c r="O29" s="2401"/>
      <c r="P29" s="2401"/>
      <c r="Q29" s="2401"/>
      <c r="R29" s="2401"/>
      <c r="S29" s="2401"/>
      <c r="T29" s="2401"/>
      <c r="U29" s="2401"/>
      <c r="V29" s="1009"/>
      <c r="W29" s="1009"/>
    </row>
    <row r="30" spans="1:23" ht="14.25" customHeight="1" x14ac:dyDescent="0.3">
      <c r="A30" s="2480" t="s">
        <v>511</v>
      </c>
      <c r="B30" s="2417">
        <f>B28</f>
        <v>2055.0826852200003</v>
      </c>
      <c r="C30" s="2416">
        <v>2040.0759329300001</v>
      </c>
      <c r="D30" s="2416">
        <v>2108.748</v>
      </c>
      <c r="E30" s="2416">
        <v>2247.6689999999999</v>
      </c>
      <c r="F30" s="2416">
        <v>2281.6586946699999</v>
      </c>
      <c r="G30" s="2416">
        <v>2333.03892</v>
      </c>
      <c r="H30" s="2416">
        <v>2374.2896700000001</v>
      </c>
      <c r="I30" s="2416">
        <v>2394.95003</v>
      </c>
      <c r="J30" s="2416">
        <v>2447.0709942512385</v>
      </c>
      <c r="N30" s="2401"/>
      <c r="O30" s="2401"/>
      <c r="P30" s="2401"/>
      <c r="Q30" s="2401"/>
      <c r="R30" s="2401"/>
      <c r="S30" s="2401"/>
      <c r="T30" s="2401"/>
      <c r="U30" s="2401"/>
      <c r="V30" s="1009"/>
      <c r="W30" s="1009"/>
    </row>
    <row r="31" spans="1:23" ht="14.25" customHeight="1" x14ac:dyDescent="0.3">
      <c r="A31" s="2480" t="s">
        <v>1068</v>
      </c>
      <c r="B31" s="2417">
        <v>2.1349999999999998</v>
      </c>
      <c r="C31" s="2416">
        <v>1.958</v>
      </c>
      <c r="D31" s="2416">
        <v>1.8109999999999999</v>
      </c>
      <c r="E31" s="2416">
        <v>1.4750000000000001</v>
      </c>
      <c r="F31" s="2416">
        <v>1.492</v>
      </c>
      <c r="G31" s="2416"/>
      <c r="H31" s="2416"/>
      <c r="I31" s="2416"/>
      <c r="J31" s="2416"/>
      <c r="L31" s="1009"/>
      <c r="N31" s="2401"/>
      <c r="O31" s="2401"/>
      <c r="P31" s="2401"/>
      <c r="Q31" s="2401"/>
      <c r="R31" s="2401"/>
      <c r="S31" s="2401"/>
      <c r="T31" s="2401"/>
      <c r="U31" s="2401"/>
      <c r="V31" s="1009"/>
      <c r="W31" s="1009"/>
    </row>
    <row r="32" spans="1:23" ht="14.25" customHeight="1" thickBot="1" x14ac:dyDescent="0.35">
      <c r="A32" s="2479" t="s">
        <v>510</v>
      </c>
      <c r="B32" s="2478">
        <v>129.447</v>
      </c>
      <c r="C32" s="2422">
        <v>121.371</v>
      </c>
      <c r="D32" s="2422">
        <v>152.411</v>
      </c>
      <c r="E32" s="2422">
        <v>130.893</v>
      </c>
      <c r="F32" s="2422">
        <v>127.574</v>
      </c>
      <c r="G32" s="2422">
        <v>91.048289999999994</v>
      </c>
      <c r="H32" s="2422">
        <v>96.943730000000102</v>
      </c>
      <c r="I32" s="499">
        <v>99.964889999999997</v>
      </c>
      <c r="J32" s="499">
        <v>75.976404859577883</v>
      </c>
      <c r="N32" s="2401"/>
      <c r="O32" s="2401"/>
      <c r="P32" s="2401"/>
      <c r="Q32" s="2401"/>
      <c r="R32" s="2401"/>
      <c r="S32" s="2401"/>
      <c r="T32" s="2401"/>
      <c r="U32" s="2401"/>
      <c r="V32" s="1009"/>
      <c r="W32" s="1009"/>
    </row>
    <row r="33" spans="1:23" ht="14.25" customHeight="1" x14ac:dyDescent="0.3">
      <c r="A33" s="498" t="s">
        <v>509</v>
      </c>
      <c r="B33" s="497">
        <f>SUM(B30:B32)</f>
        <v>2186.6646852200006</v>
      </c>
      <c r="C33" s="497">
        <v>2163.4049329300001</v>
      </c>
      <c r="D33" s="497">
        <v>2262.9700000000003</v>
      </c>
      <c r="E33" s="497">
        <v>2380.0369999999998</v>
      </c>
      <c r="F33" s="497">
        <v>2410.7246946700002</v>
      </c>
      <c r="G33" s="497">
        <v>2424.0872100000001</v>
      </c>
      <c r="H33" s="497">
        <v>2471.2334000000001</v>
      </c>
      <c r="I33" s="497">
        <v>2494.9149200000002</v>
      </c>
      <c r="J33" s="497">
        <v>2523.0473991108165</v>
      </c>
      <c r="N33" s="2401"/>
      <c r="O33" s="2401"/>
      <c r="P33" s="2401"/>
      <c r="Q33" s="2401"/>
      <c r="R33" s="2401"/>
      <c r="S33" s="2401"/>
      <c r="T33" s="2401"/>
      <c r="U33" s="2401"/>
      <c r="V33" s="1009"/>
      <c r="W33" s="1009"/>
    </row>
    <row r="34" spans="1:23" ht="14.25" customHeight="1" x14ac:dyDescent="0.3">
      <c r="A34" s="2395" t="s">
        <v>959</v>
      </c>
      <c r="K34" s="1010"/>
    </row>
    <row r="35" spans="1:23" ht="14.25" customHeight="1" x14ac:dyDescent="0.3">
      <c r="O35" s="2475"/>
    </row>
    <row r="36" spans="1:23" ht="14.25" customHeight="1" x14ac:dyDescent="0.3">
      <c r="A36" s="573" t="s">
        <v>1334</v>
      </c>
      <c r="B36" s="2431"/>
      <c r="C36" s="2431"/>
      <c r="D36" s="2431"/>
      <c r="E36" s="2431"/>
      <c r="O36" s="2475"/>
    </row>
    <row r="37" spans="1:23" ht="12.75" customHeight="1" x14ac:dyDescent="0.3">
      <c r="A37" s="2477"/>
      <c r="B37" s="2898" t="s">
        <v>1067</v>
      </c>
      <c r="C37" s="2898" t="s">
        <v>508</v>
      </c>
      <c r="D37" s="2898" t="s">
        <v>507</v>
      </c>
      <c r="K37" s="1010"/>
      <c r="M37" s="1009"/>
      <c r="O37" s="2475"/>
    </row>
    <row r="38" spans="1:23" ht="18.75" customHeight="1" x14ac:dyDescent="0.3">
      <c r="A38" s="2476"/>
      <c r="B38" s="2899"/>
      <c r="C38" s="2899"/>
      <c r="D38" s="2899"/>
      <c r="O38" s="2475"/>
    </row>
    <row r="39" spans="1:23" ht="14.25" customHeight="1" x14ac:dyDescent="0.3">
      <c r="A39" s="2473" t="s">
        <v>506</v>
      </c>
      <c r="B39" s="1343">
        <v>734.77413729999989</v>
      </c>
      <c r="C39" s="1343">
        <f>(D39-B39)</f>
        <v>364.4661855899999</v>
      </c>
      <c r="D39" s="1343">
        <v>1099.2403228899998</v>
      </c>
      <c r="F39" s="2431"/>
      <c r="G39" s="2431"/>
      <c r="H39" s="2431"/>
      <c r="I39" s="2431"/>
      <c r="K39" s="996"/>
      <c r="O39" s="2475"/>
    </row>
    <row r="40" spans="1:23" ht="14.25" customHeight="1" x14ac:dyDescent="0.3">
      <c r="A40" s="2473" t="s">
        <v>505</v>
      </c>
      <c r="B40" s="1343">
        <v>260.54912260000003</v>
      </c>
      <c r="C40" s="1343">
        <f>D40-B40</f>
        <v>119.50502828999998</v>
      </c>
      <c r="D40" s="1343">
        <v>380.05415089000002</v>
      </c>
      <c r="O40" s="2475"/>
    </row>
    <row r="41" spans="1:23" ht="14.25" customHeight="1" x14ac:dyDescent="0.3">
      <c r="A41" s="2473" t="s">
        <v>504</v>
      </c>
      <c r="B41" s="1343">
        <v>112.87559402000001</v>
      </c>
      <c r="C41" s="1343">
        <f>D41-B41</f>
        <v>65.109549229999985</v>
      </c>
      <c r="D41" s="1343">
        <v>177.98514324999999</v>
      </c>
      <c r="O41" s="2475"/>
    </row>
    <row r="42" spans="1:23" ht="14.25" customHeight="1" thickBot="1" x14ac:dyDescent="0.35">
      <c r="A42" s="2474" t="s">
        <v>503</v>
      </c>
      <c r="B42" s="1342">
        <v>593.64341752999997</v>
      </c>
      <c r="C42" s="1342">
        <f>D42-B42</f>
        <v>415.60671409999998</v>
      </c>
      <c r="D42" s="1342">
        <v>1009.2501316299999</v>
      </c>
      <c r="E42" s="2449"/>
      <c r="O42" s="2475"/>
    </row>
    <row r="43" spans="1:23" ht="14.25" customHeight="1" thickBot="1" x14ac:dyDescent="0.35">
      <c r="A43" s="495" t="s">
        <v>502</v>
      </c>
      <c r="B43" s="1341">
        <f>SUM(B39:B42)</f>
        <v>1701.8422714499998</v>
      </c>
      <c r="C43" s="1341">
        <f>SUM(C39:C42)</f>
        <v>964.68747720999988</v>
      </c>
      <c r="D43" s="1341">
        <f>SUM(D39:D42)</f>
        <v>2666.5297486599998</v>
      </c>
      <c r="O43" s="2475"/>
    </row>
    <row r="44" spans="1:23" ht="14.25" customHeight="1" x14ac:dyDescent="0.3">
      <c r="A44" s="2473" t="s">
        <v>1066</v>
      </c>
      <c r="B44" s="1340">
        <f>B43/'[63]Lending by industry'!$J$33</f>
        <v>7.0228913505646215E-3</v>
      </c>
      <c r="C44" s="1340">
        <f>C43/'[63]Lending by industry'!$J$33</f>
        <v>3.9809184748500707E-3</v>
      </c>
      <c r="D44" s="1340">
        <f>D43/'[63]Lending by industry'!$J$33</f>
        <v>1.1003809825414693E-2</v>
      </c>
      <c r="O44" s="2475"/>
    </row>
    <row r="45" spans="1:23" ht="28.5" customHeight="1" x14ac:dyDescent="0.3">
      <c r="E45" s="2396"/>
      <c r="O45" s="2475"/>
    </row>
    <row r="46" spans="1:23" ht="14.25" customHeight="1" x14ac:dyDescent="0.3">
      <c r="A46" s="504" t="s">
        <v>1333</v>
      </c>
      <c r="E46" s="2433"/>
      <c r="K46" s="1010"/>
      <c r="O46" s="2475"/>
    </row>
    <row r="47" spans="1:23" ht="14.25" customHeight="1" x14ac:dyDescent="0.3">
      <c r="A47" s="2473"/>
      <c r="B47" s="2898" t="s">
        <v>1067</v>
      </c>
      <c r="C47" s="2898" t="s">
        <v>508</v>
      </c>
      <c r="D47" s="2898" t="s">
        <v>507</v>
      </c>
      <c r="E47" s="2471"/>
      <c r="O47" s="2475"/>
    </row>
    <row r="48" spans="1:23" ht="36" customHeight="1" x14ac:dyDescent="0.3">
      <c r="A48" s="2476"/>
      <c r="B48" s="2899"/>
      <c r="C48" s="2899"/>
      <c r="D48" s="2899"/>
      <c r="E48" s="2471"/>
      <c r="O48" s="2475"/>
    </row>
    <row r="49" spans="1:5" ht="14.25" customHeight="1" x14ac:dyDescent="0.3">
      <c r="A49" s="2473" t="s">
        <v>506</v>
      </c>
      <c r="B49" s="1343">
        <v>655.54496124000002</v>
      </c>
      <c r="C49" s="1343">
        <v>700.25685582999995</v>
      </c>
      <c r="D49" s="1343">
        <v>1355.80181707</v>
      </c>
      <c r="E49" s="2471"/>
    </row>
    <row r="50" spans="1:5" ht="14.25" customHeight="1" x14ac:dyDescent="0.3">
      <c r="A50" s="2473" t="s">
        <v>505</v>
      </c>
      <c r="B50" s="1343">
        <v>233.32880526</v>
      </c>
      <c r="C50" s="1343">
        <v>89.304279909999963</v>
      </c>
      <c r="D50" s="1343">
        <v>322.63308516999996</v>
      </c>
      <c r="E50" s="2471"/>
    </row>
    <row r="51" spans="1:5" ht="14.25" customHeight="1" x14ac:dyDescent="0.3">
      <c r="A51" s="2473" t="s">
        <v>504</v>
      </c>
      <c r="B51" s="1343">
        <v>111.89781837</v>
      </c>
      <c r="C51" s="1343">
        <v>34.617214510000011</v>
      </c>
      <c r="D51" s="1343">
        <v>146.51503288000001</v>
      </c>
      <c r="E51" s="2471"/>
    </row>
    <row r="52" spans="1:5" ht="14.25" customHeight="1" thickBot="1" x14ac:dyDescent="0.35">
      <c r="A52" s="2474" t="s">
        <v>503</v>
      </c>
      <c r="B52" s="1342">
        <v>602.69333251000012</v>
      </c>
      <c r="C52" s="1342">
        <v>373.47559212999988</v>
      </c>
      <c r="D52" s="1342">
        <v>976.16892464</v>
      </c>
      <c r="E52" s="2471"/>
    </row>
    <row r="53" spans="1:5" ht="14.25" customHeight="1" thickBot="1" x14ac:dyDescent="0.35">
      <c r="A53" s="495" t="s">
        <v>502</v>
      </c>
      <c r="B53" s="1341">
        <v>1603.4649173800001</v>
      </c>
      <c r="C53" s="1341">
        <v>1197.65394238</v>
      </c>
      <c r="D53" s="1341">
        <v>2801.1188597599999</v>
      </c>
      <c r="E53" s="2471"/>
    </row>
    <row r="54" spans="1:5" ht="14.25" customHeight="1" x14ac:dyDescent="0.3">
      <c r="A54" s="2473" t="s">
        <v>1066</v>
      </c>
      <c r="B54" s="1340">
        <v>6.8386376642756456E-3</v>
      </c>
      <c r="C54" s="1340">
        <v>5.1078893403609677E-3</v>
      </c>
      <c r="D54" s="1340">
        <v>1.1946527004636612E-2</v>
      </c>
      <c r="E54" s="1675"/>
    </row>
    <row r="55" spans="1:5" ht="14.25" customHeight="1" x14ac:dyDescent="0.3">
      <c r="A55" s="2473"/>
      <c r="B55" s="2472"/>
      <c r="C55" s="2472"/>
      <c r="D55" s="2472"/>
      <c r="E55" s="2471"/>
    </row>
    <row r="56" spans="1:5" x14ac:dyDescent="0.3">
      <c r="E56" s="2433"/>
    </row>
    <row r="57" spans="1:5" x14ac:dyDescent="0.3">
      <c r="E57" s="2433"/>
    </row>
  </sheetData>
  <mergeCells count="8">
    <mergeCell ref="B47:B48"/>
    <mergeCell ref="C47:C48"/>
    <mergeCell ref="D47:D48"/>
    <mergeCell ref="A22:A23"/>
    <mergeCell ref="A24:A25"/>
    <mergeCell ref="B37:B38"/>
    <mergeCell ref="C37:C38"/>
    <mergeCell ref="D37:D38"/>
  </mergeCells>
  <pageMargins left="0.7" right="0.7" top="0.75" bottom="0.75" header="0.3" footer="0.3"/>
  <pageSetup paperSize="9" scale="75" fitToWidth="0" fitToHeight="0"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5D62-BB38-4A67-9C71-E9EC30C8DC9D}">
  <dimension ref="A1:S125"/>
  <sheetViews>
    <sheetView showGridLines="0" view="pageLayout" zoomScaleNormal="160" workbookViewId="0">
      <selection activeCell="F14" sqref="F14"/>
    </sheetView>
  </sheetViews>
  <sheetFormatPr defaultColWidth="9.109375" defaultRowHeight="13.2" x14ac:dyDescent="0.25"/>
  <cols>
    <col min="1" max="1" width="8.5546875" style="1435" customWidth="1"/>
    <col min="2" max="2" width="31.109375" style="1435" customWidth="1"/>
    <col min="3" max="3" width="7.88671875" style="1435" customWidth="1"/>
    <col min="4" max="5" width="7.6640625" style="1435" customWidth="1"/>
    <col min="6" max="8" width="7.88671875" style="1435" customWidth="1"/>
    <col min="9" max="9" width="8.44140625" style="1435" customWidth="1"/>
    <col min="10" max="18" width="0" style="1435" hidden="1" customWidth="1"/>
    <col min="19" max="16384" width="9.109375" style="1435"/>
  </cols>
  <sheetData>
    <row r="1" spans="1:19" ht="18" customHeight="1" x14ac:dyDescent="0.25">
      <c r="A1" s="2603" t="s">
        <v>1394</v>
      </c>
      <c r="B1" s="2602"/>
      <c r="C1" s="2602" t="s">
        <v>86</v>
      </c>
      <c r="D1" s="2602" t="s">
        <v>86</v>
      </c>
      <c r="E1" s="2602" t="s">
        <v>86</v>
      </c>
      <c r="F1" s="2602" t="s">
        <v>86</v>
      </c>
      <c r="G1" s="2602" t="s">
        <v>86</v>
      </c>
      <c r="H1" s="2602" t="s">
        <v>86</v>
      </c>
    </row>
    <row r="2" spans="1:19" ht="9" customHeight="1" x14ac:dyDescent="0.25">
      <c r="A2" s="2601"/>
      <c r="B2" s="2601"/>
      <c r="C2" s="2600"/>
      <c r="D2" s="2600"/>
      <c r="E2" s="2600"/>
      <c r="F2" s="2600"/>
      <c r="G2" s="2917" t="s">
        <v>360</v>
      </c>
      <c r="H2" s="2917" t="s">
        <v>86</v>
      </c>
      <c r="I2" s="2917" t="s">
        <v>86</v>
      </c>
    </row>
    <row r="3" spans="1:19" ht="9" customHeight="1" x14ac:dyDescent="0.25">
      <c r="A3" s="2538"/>
      <c r="B3" s="2538"/>
      <c r="C3" s="2599"/>
      <c r="D3" s="2599"/>
      <c r="E3" s="2599"/>
      <c r="F3" s="2599"/>
      <c r="G3" s="2598" t="s">
        <v>1349</v>
      </c>
      <c r="H3" s="2598" t="s">
        <v>595</v>
      </c>
      <c r="I3" s="2598" t="s">
        <v>1349</v>
      </c>
      <c r="J3" s="2530"/>
      <c r="K3" s="2530"/>
      <c r="L3" s="2530"/>
      <c r="M3" s="2530"/>
      <c r="N3" s="2530"/>
      <c r="O3" s="2530"/>
      <c r="P3" s="2530"/>
      <c r="Q3" s="2530"/>
      <c r="R3" s="2530"/>
      <c r="S3" s="2530"/>
    </row>
    <row r="4" spans="1:19" ht="9" customHeight="1" x14ac:dyDescent="0.25">
      <c r="A4" s="2555"/>
      <c r="B4" s="2555"/>
      <c r="C4" s="2597"/>
      <c r="D4" s="2597"/>
      <c r="E4" s="2597"/>
      <c r="F4" s="2597"/>
      <c r="G4" s="2535" t="s">
        <v>1348</v>
      </c>
      <c r="H4" s="2535" t="s">
        <v>1184</v>
      </c>
      <c r="I4" s="2535" t="s">
        <v>1184</v>
      </c>
      <c r="J4" s="2530"/>
      <c r="K4" s="2530"/>
      <c r="L4" s="2530"/>
      <c r="M4" s="2530"/>
      <c r="N4" s="2530"/>
      <c r="O4" s="2530"/>
      <c r="P4" s="2530"/>
      <c r="Q4" s="2530"/>
      <c r="R4" s="2530"/>
      <c r="S4" s="2530"/>
    </row>
    <row r="5" spans="1:19" ht="10.5" customHeight="1" x14ac:dyDescent="0.25">
      <c r="A5" s="2553" t="s">
        <v>1359</v>
      </c>
      <c r="B5" s="2596"/>
      <c r="C5" s="2595"/>
      <c r="D5" s="2595"/>
      <c r="E5" s="2595"/>
      <c r="F5" s="2595"/>
      <c r="G5" s="2594"/>
      <c r="H5" s="2594"/>
      <c r="I5" s="2594"/>
      <c r="J5" s="2530"/>
      <c r="K5" s="2530"/>
      <c r="L5" s="2530"/>
      <c r="M5" s="2530"/>
      <c r="N5" s="2530"/>
      <c r="O5" s="2530"/>
      <c r="P5" s="2530"/>
      <c r="Q5" s="2530"/>
      <c r="R5" s="2530"/>
      <c r="S5" s="2530"/>
    </row>
    <row r="6" spans="1:19" ht="10.5" customHeight="1" x14ac:dyDescent="0.25">
      <c r="A6" s="2911" t="s">
        <v>1393</v>
      </c>
      <c r="B6" s="2911" t="s">
        <v>86</v>
      </c>
      <c r="C6" s="2911" t="s">
        <v>86</v>
      </c>
      <c r="D6" s="2911" t="s">
        <v>86</v>
      </c>
      <c r="E6" s="2911" t="s">
        <v>86</v>
      </c>
      <c r="F6" s="2593"/>
      <c r="G6" s="2578">
        <v>95517</v>
      </c>
      <c r="H6" s="2578">
        <v>77521</v>
      </c>
      <c r="I6" s="2589">
        <v>90640</v>
      </c>
      <c r="J6" s="2530"/>
      <c r="K6" s="2530"/>
      <c r="L6" s="2530"/>
      <c r="M6" s="2530"/>
      <c r="N6" s="2530"/>
      <c r="O6" s="2530"/>
      <c r="P6" s="2530"/>
      <c r="Q6" s="2530"/>
      <c r="R6" s="2530"/>
      <c r="S6" s="2530"/>
    </row>
    <row r="7" spans="1:19" ht="9" customHeight="1" x14ac:dyDescent="0.25">
      <c r="A7" s="2902" t="s">
        <v>1392</v>
      </c>
      <c r="B7" s="2902" t="s">
        <v>86</v>
      </c>
      <c r="C7" s="2902" t="s">
        <v>86</v>
      </c>
      <c r="D7" s="2548"/>
      <c r="E7" s="2548"/>
      <c r="F7" s="2592"/>
      <c r="G7" s="2532">
        <v>250422</v>
      </c>
      <c r="H7" s="2532">
        <v>247204</v>
      </c>
      <c r="I7" s="2589">
        <v>237574</v>
      </c>
      <c r="J7" s="2530"/>
      <c r="K7" s="2530"/>
      <c r="L7" s="2530"/>
      <c r="M7" s="2530"/>
      <c r="N7" s="2530"/>
      <c r="O7" s="2530"/>
      <c r="P7" s="2530"/>
      <c r="Q7" s="2530"/>
      <c r="R7" s="2530"/>
      <c r="S7" s="2530"/>
    </row>
    <row r="8" spans="1:19" ht="9" customHeight="1" x14ac:dyDescent="0.25">
      <c r="A8" s="2902" t="s">
        <v>1391</v>
      </c>
      <c r="B8" s="2902" t="s">
        <v>86</v>
      </c>
      <c r="C8" s="2902" t="s">
        <v>86</v>
      </c>
      <c r="D8" s="2902" t="s">
        <v>86</v>
      </c>
      <c r="E8" s="2902" t="s">
        <v>86</v>
      </c>
      <c r="F8" s="2589"/>
      <c r="G8" s="2532">
        <v>4555</v>
      </c>
      <c r="H8" s="2532">
        <v>4581</v>
      </c>
      <c r="I8" s="2589">
        <v>5212</v>
      </c>
      <c r="J8" s="2530"/>
      <c r="K8" s="2530"/>
      <c r="L8" s="2530"/>
      <c r="M8" s="2530"/>
      <c r="N8" s="2530"/>
      <c r="O8" s="2530"/>
      <c r="P8" s="2530"/>
      <c r="Q8" s="2530"/>
      <c r="R8" s="2530"/>
      <c r="S8" s="2530"/>
    </row>
    <row r="9" spans="1:19" ht="9" customHeight="1" x14ac:dyDescent="0.25">
      <c r="A9" s="2916" t="s">
        <v>1390</v>
      </c>
      <c r="B9" s="2915" t="s">
        <v>86</v>
      </c>
      <c r="C9" s="2915" t="s">
        <v>86</v>
      </c>
      <c r="D9" s="2915" t="s">
        <v>86</v>
      </c>
      <c r="E9" s="2915" t="s">
        <v>86</v>
      </c>
      <c r="F9" s="2589"/>
      <c r="G9" s="2532">
        <v>2080</v>
      </c>
      <c r="H9" s="2532">
        <v>2097</v>
      </c>
      <c r="I9" s="2589">
        <v>2539</v>
      </c>
      <c r="J9" s="2530"/>
      <c r="K9" s="2530"/>
      <c r="L9" s="2530"/>
      <c r="M9" s="2530"/>
      <c r="N9" s="2530"/>
      <c r="O9" s="2530"/>
      <c r="P9" s="2530"/>
      <c r="Q9" s="2530"/>
      <c r="R9" s="2530"/>
      <c r="S9" s="2530"/>
    </row>
    <row r="10" spans="1:19" ht="9" customHeight="1" x14ac:dyDescent="0.25">
      <c r="A10" s="2916" t="s">
        <v>1389</v>
      </c>
      <c r="B10" s="2915" t="s">
        <v>86</v>
      </c>
      <c r="C10" s="2915" t="s">
        <v>86</v>
      </c>
      <c r="D10" s="2915" t="s">
        <v>86</v>
      </c>
      <c r="E10" s="2915" t="s">
        <v>86</v>
      </c>
      <c r="F10" s="2589"/>
      <c r="G10" s="2532">
        <v>2475</v>
      </c>
      <c r="H10" s="2532">
        <v>2484</v>
      </c>
      <c r="I10" s="2589">
        <v>2673</v>
      </c>
      <c r="J10" s="2530"/>
      <c r="K10" s="2530"/>
      <c r="L10" s="2530"/>
      <c r="M10" s="2530"/>
      <c r="N10" s="2530"/>
      <c r="O10" s="2530"/>
      <c r="P10" s="2530"/>
      <c r="Q10" s="2530"/>
      <c r="R10" s="2530"/>
      <c r="S10" s="2530"/>
    </row>
    <row r="11" spans="1:19" ht="10.5" customHeight="1" x14ac:dyDescent="0.25">
      <c r="A11" s="2912" t="s">
        <v>1388</v>
      </c>
      <c r="B11" s="2912" t="s">
        <v>86</v>
      </c>
      <c r="C11" s="2912" t="s">
        <v>86</v>
      </c>
      <c r="D11" s="2912" t="s">
        <v>86</v>
      </c>
      <c r="E11" s="2912" t="s">
        <v>86</v>
      </c>
      <c r="F11" s="2588"/>
      <c r="G11" s="2591">
        <f>+G6+G7+G8</f>
        <v>350494</v>
      </c>
      <c r="H11" s="2591">
        <f>+H6+H7+H8</f>
        <v>329306</v>
      </c>
      <c r="I11" s="2591">
        <f>+I6+I7+I8</f>
        <v>333426</v>
      </c>
      <c r="J11" s="2530"/>
      <c r="K11" s="2530"/>
      <c r="L11" s="2530"/>
      <c r="M11" s="2530"/>
      <c r="N11" s="2530"/>
      <c r="O11" s="2530"/>
      <c r="P11" s="2530"/>
      <c r="Q11" s="2530"/>
      <c r="R11" s="2530"/>
      <c r="S11" s="2530"/>
    </row>
    <row r="12" spans="1:19" ht="9.75" customHeight="1" x14ac:dyDescent="0.25">
      <c r="A12" s="2913" t="s">
        <v>1382</v>
      </c>
      <c r="B12" s="2914" t="s">
        <v>86</v>
      </c>
      <c r="C12" s="2914" t="s">
        <v>86</v>
      </c>
      <c r="D12" s="2914" t="s">
        <v>86</v>
      </c>
      <c r="E12" s="2914" t="s">
        <v>86</v>
      </c>
      <c r="F12" s="2538"/>
      <c r="G12" s="2587">
        <v>22862</v>
      </c>
      <c r="H12" s="2587">
        <v>18977</v>
      </c>
      <c r="I12" s="2586">
        <v>20243</v>
      </c>
      <c r="J12" s="2530"/>
      <c r="K12" s="2530"/>
      <c r="L12" s="2530"/>
      <c r="M12" s="2530"/>
      <c r="N12" s="2530"/>
      <c r="O12" s="2530"/>
      <c r="P12" s="2530"/>
      <c r="Q12" s="2530"/>
      <c r="R12" s="2530"/>
      <c r="S12" s="2530"/>
    </row>
    <row r="13" spans="1:19" ht="4.5" customHeight="1" x14ac:dyDescent="0.25">
      <c r="A13" s="2590"/>
      <c r="B13" s="2590"/>
      <c r="C13" s="2590"/>
      <c r="D13" s="2590"/>
      <c r="E13" s="2590"/>
      <c r="F13" s="2585"/>
      <c r="G13" s="2561"/>
      <c r="H13" s="2561"/>
      <c r="I13" s="2585"/>
      <c r="J13" s="2530"/>
      <c r="K13" s="2530"/>
      <c r="L13" s="2530"/>
      <c r="M13" s="2530"/>
      <c r="N13" s="2530"/>
      <c r="O13" s="2530"/>
      <c r="P13" s="2530"/>
      <c r="Q13" s="2530"/>
      <c r="R13" s="2530"/>
      <c r="S13" s="2530"/>
    </row>
    <row r="14" spans="1:19" ht="9" customHeight="1" x14ac:dyDescent="0.25">
      <c r="A14" s="2902" t="s">
        <v>1387</v>
      </c>
      <c r="B14" s="2902" t="s">
        <v>86</v>
      </c>
      <c r="C14" s="2902" t="s">
        <v>86</v>
      </c>
      <c r="D14" s="2902" t="s">
        <v>86</v>
      </c>
      <c r="E14" s="2902" t="s">
        <v>86</v>
      </c>
      <c r="F14" s="2538"/>
      <c r="G14" s="2532">
        <v>-1600</v>
      </c>
      <c r="H14" s="2532">
        <v>-1599</v>
      </c>
      <c r="I14" s="2532">
        <v>-1877</v>
      </c>
      <c r="J14" s="2530"/>
      <c r="K14" s="2530"/>
      <c r="L14" s="2530"/>
      <c r="M14" s="2530"/>
      <c r="N14" s="2530"/>
      <c r="O14" s="2530"/>
      <c r="P14" s="2530"/>
      <c r="Q14" s="2530"/>
      <c r="R14" s="2530"/>
      <c r="S14" s="2530"/>
    </row>
    <row r="15" spans="1:19" ht="9" customHeight="1" x14ac:dyDescent="0.25">
      <c r="A15" s="2915" t="s">
        <v>1386</v>
      </c>
      <c r="B15" s="2915" t="s">
        <v>86</v>
      </c>
      <c r="C15" s="2915" t="s">
        <v>86</v>
      </c>
      <c r="D15" s="2915" t="s">
        <v>86</v>
      </c>
      <c r="E15" s="2915" t="s">
        <v>86</v>
      </c>
      <c r="F15" s="2538"/>
      <c r="G15" s="2532">
        <v>-711</v>
      </c>
      <c r="H15" s="2532">
        <v>-720</v>
      </c>
      <c r="I15" s="2589">
        <v>-866</v>
      </c>
      <c r="J15" s="2530"/>
      <c r="K15" s="2530"/>
      <c r="L15" s="2530"/>
      <c r="M15" s="2530"/>
      <c r="N15" s="2530"/>
      <c r="O15" s="2530"/>
      <c r="P15" s="2530"/>
      <c r="Q15" s="2530"/>
      <c r="R15" s="2530"/>
      <c r="S15" s="2530"/>
    </row>
    <row r="16" spans="1:19" ht="9" customHeight="1" x14ac:dyDescent="0.25">
      <c r="A16" s="2915" t="s">
        <v>1385</v>
      </c>
      <c r="B16" s="2915" t="s">
        <v>86</v>
      </c>
      <c r="C16" s="2915" t="s">
        <v>86</v>
      </c>
      <c r="D16" s="2915" t="s">
        <v>86</v>
      </c>
      <c r="E16" s="2915" t="s">
        <v>86</v>
      </c>
      <c r="F16" s="2538"/>
      <c r="G16" s="2532">
        <v>-889</v>
      </c>
      <c r="H16" s="2532">
        <v>-879</v>
      </c>
      <c r="I16" s="2589">
        <v>-1011</v>
      </c>
      <c r="J16" s="2530"/>
      <c r="K16" s="2530"/>
      <c r="L16" s="2530"/>
      <c r="M16" s="2530"/>
      <c r="N16" s="2530"/>
      <c r="O16" s="2530"/>
      <c r="P16" s="2530"/>
      <c r="Q16" s="2530"/>
      <c r="R16" s="2530"/>
      <c r="S16" s="2530"/>
    </row>
    <row r="17" spans="1:19" ht="9" customHeight="1" x14ac:dyDescent="0.25">
      <c r="A17" s="2902" t="s">
        <v>1384</v>
      </c>
      <c r="B17" s="2902" t="s">
        <v>86</v>
      </c>
      <c r="C17" s="2902" t="s">
        <v>86</v>
      </c>
      <c r="D17" s="2902" t="s">
        <v>86</v>
      </c>
      <c r="E17" s="2902" t="s">
        <v>86</v>
      </c>
      <c r="F17" s="2559"/>
      <c r="G17" s="2532">
        <v>-455</v>
      </c>
      <c r="H17" s="2532">
        <v>-441</v>
      </c>
      <c r="I17" s="2589">
        <v>-403</v>
      </c>
      <c r="J17" s="2530"/>
      <c r="K17" s="2530"/>
      <c r="L17" s="2530"/>
      <c r="M17" s="2530"/>
      <c r="N17" s="2530"/>
      <c r="O17" s="2530"/>
      <c r="P17" s="2530"/>
      <c r="Q17" s="2530"/>
      <c r="R17" s="2530"/>
      <c r="S17" s="2530"/>
    </row>
    <row r="18" spans="1:19" ht="10.5" customHeight="1" x14ac:dyDescent="0.25">
      <c r="A18" s="2912" t="s">
        <v>1383</v>
      </c>
      <c r="B18" s="2912" t="s">
        <v>86</v>
      </c>
      <c r="C18" s="2912" t="s">
        <v>86</v>
      </c>
      <c r="D18" s="2912" t="s">
        <v>86</v>
      </c>
      <c r="E18" s="2912" t="s">
        <v>86</v>
      </c>
      <c r="F18" s="2588"/>
      <c r="G18" s="2588">
        <f>+G14+G17</f>
        <v>-2055</v>
      </c>
      <c r="H18" s="2588">
        <f>+H14+H17</f>
        <v>-2040</v>
      </c>
      <c r="I18" s="2588">
        <f>+I14+I17</f>
        <v>-2280</v>
      </c>
      <c r="J18" s="2530"/>
      <c r="K18" s="2530"/>
      <c r="L18" s="2530"/>
      <c r="M18" s="2530"/>
      <c r="N18" s="2530"/>
      <c r="O18" s="2530"/>
      <c r="P18" s="2530"/>
      <c r="Q18" s="2530"/>
      <c r="R18" s="2530"/>
      <c r="S18" s="2530"/>
    </row>
    <row r="19" spans="1:19" ht="9" customHeight="1" x14ac:dyDescent="0.25">
      <c r="A19" s="2913" t="s">
        <v>1382</v>
      </c>
      <c r="B19" s="2914" t="s">
        <v>86</v>
      </c>
      <c r="C19" s="2914" t="s">
        <v>86</v>
      </c>
      <c r="D19" s="2914" t="s">
        <v>86</v>
      </c>
      <c r="E19" s="2914" t="s">
        <v>86</v>
      </c>
      <c r="F19" s="2538"/>
      <c r="G19" s="2587">
        <v>-15</v>
      </c>
      <c r="H19" s="2587">
        <v>-15</v>
      </c>
      <c r="I19" s="2586">
        <v>-24</v>
      </c>
      <c r="J19" s="2530"/>
      <c r="K19" s="2530"/>
      <c r="L19" s="2530"/>
      <c r="M19" s="2530"/>
      <c r="N19" s="2530"/>
      <c r="O19" s="2530"/>
      <c r="P19" s="2530"/>
      <c r="Q19" s="2530"/>
      <c r="R19" s="2530"/>
      <c r="S19" s="2530"/>
    </row>
    <row r="20" spans="1:19" ht="4.5" customHeight="1" x14ac:dyDescent="0.25">
      <c r="A20" s="2563"/>
      <c r="B20" s="2563"/>
      <c r="C20" s="2563"/>
      <c r="D20" s="2563"/>
      <c r="E20" s="2563"/>
      <c r="F20" s="2585"/>
      <c r="G20" s="2561"/>
      <c r="H20" s="2585"/>
      <c r="I20" s="2585"/>
      <c r="J20" s="2530"/>
      <c r="K20" s="2530"/>
      <c r="L20" s="2530"/>
      <c r="M20" s="2530"/>
      <c r="N20" s="2530"/>
      <c r="O20" s="2530"/>
      <c r="P20" s="2530"/>
      <c r="Q20" s="2530"/>
      <c r="R20" s="2530"/>
      <c r="S20" s="2530"/>
    </row>
    <row r="21" spans="1:19" ht="10.5" customHeight="1" x14ac:dyDescent="0.25">
      <c r="A21" s="2904" t="s">
        <v>1381</v>
      </c>
      <c r="B21" s="2904" t="s">
        <v>86</v>
      </c>
      <c r="C21" s="2904" t="s">
        <v>86</v>
      </c>
      <c r="D21" s="2904" t="s">
        <v>86</v>
      </c>
      <c r="E21" s="2904" t="s">
        <v>86</v>
      </c>
      <c r="F21" s="2545"/>
      <c r="G21" s="2566">
        <f>+G11+G18</f>
        <v>348439</v>
      </c>
      <c r="H21" s="2566">
        <f>+H11+H18</f>
        <v>327266</v>
      </c>
      <c r="I21" s="2566">
        <f>+I11+I18</f>
        <v>331146</v>
      </c>
      <c r="J21" s="2530"/>
      <c r="K21" s="2530"/>
      <c r="L21" s="2530"/>
      <c r="M21" s="2530"/>
      <c r="N21" s="2530"/>
      <c r="O21" s="2530"/>
      <c r="P21" s="2530"/>
      <c r="Q21" s="2530"/>
      <c r="R21" s="2530"/>
      <c r="S21" s="2530"/>
    </row>
    <row r="22" spans="1:19" ht="9" customHeight="1" x14ac:dyDescent="0.25">
      <c r="A22" s="2584"/>
      <c r="B22" s="2584"/>
      <c r="C22" s="2577"/>
      <c r="D22" s="2577"/>
      <c r="E22" s="2577"/>
      <c r="F22" s="2577"/>
      <c r="G22" s="2583"/>
      <c r="H22" s="2582"/>
      <c r="I22" s="2582"/>
      <c r="J22" s="2572"/>
      <c r="K22" s="2572"/>
      <c r="L22" s="2530"/>
      <c r="M22" s="2530"/>
      <c r="N22" s="2530"/>
      <c r="O22" s="2530"/>
      <c r="P22" s="2530"/>
      <c r="Q22" s="2530"/>
      <c r="R22" s="2530"/>
      <c r="S22" s="2530"/>
    </row>
    <row r="23" spans="1:19" ht="4.5" customHeight="1" x14ac:dyDescent="0.25">
      <c r="A23" s="2581"/>
      <c r="B23" s="2581"/>
      <c r="C23" s="138"/>
      <c r="D23" s="138"/>
      <c r="E23" s="138"/>
      <c r="F23" s="138"/>
      <c r="G23" s="2580"/>
      <c r="H23" s="2579"/>
      <c r="I23" s="2579"/>
      <c r="J23" s="2572"/>
      <c r="K23" s="2572"/>
      <c r="L23" s="2530"/>
      <c r="M23" s="2530"/>
      <c r="N23" s="2530"/>
      <c r="O23" s="2530"/>
      <c r="P23" s="2530"/>
      <c r="Q23" s="2530"/>
      <c r="R23" s="2530"/>
      <c r="S23" s="2530"/>
    </row>
    <row r="24" spans="1:19" ht="10.5" customHeight="1" x14ac:dyDescent="0.25">
      <c r="A24" s="2910" t="s">
        <v>1380</v>
      </c>
      <c r="B24" s="2910" t="s">
        <v>86</v>
      </c>
      <c r="C24" s="2910" t="s">
        <v>86</v>
      </c>
      <c r="D24" s="2910" t="s">
        <v>86</v>
      </c>
      <c r="E24" s="2910" t="s">
        <v>86</v>
      </c>
      <c r="F24" s="2910" t="s">
        <v>86</v>
      </c>
      <c r="G24" s="2910" t="s">
        <v>86</v>
      </c>
      <c r="H24" s="2910" t="s">
        <v>86</v>
      </c>
      <c r="I24" s="2910" t="s">
        <v>86</v>
      </c>
      <c r="J24" s="2572"/>
      <c r="K24" s="2572"/>
      <c r="L24" s="2530"/>
      <c r="M24" s="2530"/>
      <c r="N24" s="2530"/>
      <c r="O24" s="2530"/>
      <c r="P24" s="2530"/>
      <c r="Q24" s="2530"/>
      <c r="R24" s="2530"/>
      <c r="S24" s="2530"/>
    </row>
    <row r="25" spans="1:19" ht="4.5" customHeight="1" x14ac:dyDescent="0.25">
      <c r="A25" s="2573"/>
      <c r="B25" s="2573"/>
      <c r="C25" s="2573"/>
      <c r="D25" s="2573"/>
      <c r="E25" s="2573"/>
      <c r="F25" s="2573"/>
      <c r="G25" s="2573"/>
      <c r="H25" s="2573"/>
      <c r="I25" s="2573"/>
      <c r="J25" s="2572"/>
      <c r="K25" s="2572"/>
      <c r="L25" s="2530"/>
      <c r="M25" s="2530"/>
      <c r="N25" s="2530"/>
      <c r="O25" s="2530"/>
      <c r="P25" s="2530"/>
      <c r="Q25" s="2530"/>
      <c r="R25" s="2530"/>
      <c r="S25" s="2530"/>
    </row>
    <row r="26" spans="1:19" ht="11.25" customHeight="1" x14ac:dyDescent="0.3">
      <c r="A26" s="2559"/>
      <c r="B26" s="2559"/>
      <c r="C26" s="2559"/>
      <c r="D26" s="2559"/>
      <c r="E26" s="2559"/>
      <c r="F26" s="2571"/>
      <c r="G26" s="2905" t="s">
        <v>1378</v>
      </c>
      <c r="H26" s="2906"/>
      <c r="I26" s="2906"/>
      <c r="J26" s="2572"/>
      <c r="K26" s="2530"/>
      <c r="L26" s="2530"/>
      <c r="M26" s="2530"/>
      <c r="N26" s="2530"/>
      <c r="O26" s="2530"/>
      <c r="P26" s="2530"/>
      <c r="Q26" s="2530"/>
      <c r="R26" s="2530"/>
    </row>
    <row r="27" spans="1:19" ht="11.25" customHeight="1" x14ac:dyDescent="0.25">
      <c r="A27" s="2555"/>
      <c r="B27" s="2555"/>
      <c r="C27" s="2555"/>
      <c r="D27" s="2555"/>
      <c r="E27" s="2555"/>
      <c r="F27" s="2554"/>
      <c r="G27" s="2570" t="s">
        <v>1362</v>
      </c>
      <c r="H27" s="2570" t="s">
        <v>1361</v>
      </c>
      <c r="I27" s="2570" t="s">
        <v>1360</v>
      </c>
      <c r="J27" s="2572"/>
      <c r="K27" s="2530"/>
      <c r="L27" s="2530"/>
      <c r="M27" s="2530"/>
      <c r="N27" s="2530"/>
      <c r="O27" s="2530"/>
      <c r="P27" s="2530"/>
      <c r="Q27" s="2530"/>
      <c r="R27" s="2530"/>
    </row>
    <row r="28" spans="1:19" ht="11.25" customHeight="1" x14ac:dyDescent="0.25">
      <c r="A28" s="2553" t="s">
        <v>1359</v>
      </c>
      <c r="B28" s="2553"/>
      <c r="C28" s="2553"/>
      <c r="D28" s="2553"/>
      <c r="E28" s="2553"/>
      <c r="F28" s="2553"/>
      <c r="G28" s="2553"/>
      <c r="H28" s="2552"/>
      <c r="I28" s="2552"/>
      <c r="J28" s="2572"/>
      <c r="K28" s="2530"/>
      <c r="L28" s="2530"/>
      <c r="M28" s="2530"/>
      <c r="N28" s="2530"/>
      <c r="O28" s="2530"/>
      <c r="P28" s="2530"/>
      <c r="Q28" s="2530"/>
      <c r="R28" s="2530"/>
    </row>
    <row r="29" spans="1:19" ht="11.25" customHeight="1" x14ac:dyDescent="0.25">
      <c r="A29" s="2911" t="s">
        <v>1375</v>
      </c>
      <c r="B29" s="2911" t="s">
        <v>86</v>
      </c>
      <c r="C29" s="2911" t="s">
        <v>86</v>
      </c>
      <c r="D29" s="2911" t="s">
        <v>86</v>
      </c>
      <c r="E29" s="2911" t="s">
        <v>86</v>
      </c>
      <c r="F29" s="2578"/>
      <c r="G29" s="2578">
        <v>236500</v>
      </c>
      <c r="H29" s="2578">
        <v>13922</v>
      </c>
      <c r="I29" s="2578">
        <v>4555</v>
      </c>
      <c r="J29" s="2572"/>
      <c r="K29" s="2530"/>
      <c r="L29" s="2530"/>
      <c r="M29" s="2530"/>
      <c r="N29" s="2530"/>
      <c r="O29" s="2530"/>
      <c r="P29" s="2530"/>
      <c r="Q29" s="2530"/>
      <c r="R29" s="2530"/>
    </row>
    <row r="30" spans="1:19" ht="11.25" customHeight="1" x14ac:dyDescent="0.25">
      <c r="A30" s="2902" t="s">
        <v>1374</v>
      </c>
      <c r="B30" s="2902" t="s">
        <v>86</v>
      </c>
      <c r="C30" s="2548"/>
      <c r="D30" s="2548"/>
      <c r="E30" s="2548"/>
      <c r="F30" s="2532"/>
      <c r="G30" s="2532">
        <v>34022</v>
      </c>
      <c r="H30" s="2532">
        <v>0</v>
      </c>
      <c r="I30" s="2532">
        <v>0</v>
      </c>
      <c r="J30" s="2572"/>
      <c r="K30" s="2530"/>
      <c r="L30" s="2530"/>
      <c r="M30" s="2530"/>
      <c r="N30" s="2530"/>
      <c r="O30" s="2530"/>
      <c r="P30" s="2530"/>
      <c r="Q30" s="2530"/>
      <c r="R30" s="2530"/>
    </row>
    <row r="31" spans="1:19" ht="11.25" customHeight="1" x14ac:dyDescent="0.25">
      <c r="A31" s="2903" t="s">
        <v>360</v>
      </c>
      <c r="B31" s="2904" t="s">
        <v>86</v>
      </c>
      <c r="C31" s="2904" t="s">
        <v>86</v>
      </c>
      <c r="D31" s="2904" t="s">
        <v>86</v>
      </c>
      <c r="E31" s="2904" t="s">
        <v>86</v>
      </c>
      <c r="F31" s="2566"/>
      <c r="G31" s="2566">
        <f>(+G29+G30)</f>
        <v>270522</v>
      </c>
      <c r="H31" s="2566">
        <f>(+H29)</f>
        <v>13922</v>
      </c>
      <c r="I31" s="2566">
        <f>(+I29)</f>
        <v>4555</v>
      </c>
      <c r="J31" s="2572"/>
      <c r="K31" s="2530"/>
      <c r="L31" s="2530"/>
      <c r="M31" s="2530"/>
      <c r="N31" s="2530"/>
      <c r="O31" s="2530"/>
      <c r="P31" s="2530"/>
      <c r="Q31" s="2530"/>
      <c r="R31" s="2530"/>
    </row>
    <row r="32" spans="1:19" ht="11.25" customHeight="1" x14ac:dyDescent="0.25">
      <c r="A32" s="2577"/>
      <c r="B32" s="2577"/>
      <c r="C32" s="2576"/>
      <c r="D32" s="2576"/>
      <c r="E32" s="2576"/>
      <c r="F32" s="2576"/>
      <c r="G32" s="2575"/>
      <c r="H32" s="2575"/>
      <c r="I32" s="2572"/>
      <c r="J32" s="2572"/>
      <c r="K32" s="2530"/>
      <c r="L32" s="2530"/>
      <c r="M32" s="2530"/>
      <c r="N32" s="2530"/>
      <c r="O32" s="2530"/>
      <c r="P32" s="2530"/>
      <c r="Q32" s="2530"/>
      <c r="R32" s="2530"/>
    </row>
    <row r="33" spans="1:19" ht="11.25" customHeight="1" x14ac:dyDescent="0.3">
      <c r="A33" s="2559"/>
      <c r="B33" s="2559"/>
      <c r="C33" s="2559"/>
      <c r="D33" s="2559"/>
      <c r="E33" s="2559"/>
      <c r="F33" s="2571"/>
      <c r="G33" s="2905" t="s">
        <v>1377</v>
      </c>
      <c r="H33" s="2906"/>
      <c r="I33" s="2906"/>
      <c r="J33" s="2572"/>
      <c r="K33" s="2530"/>
      <c r="L33" s="2530"/>
      <c r="M33" s="2530"/>
      <c r="N33" s="2530"/>
      <c r="O33" s="2530"/>
      <c r="P33" s="2530"/>
      <c r="Q33" s="2530"/>
      <c r="R33" s="2530"/>
    </row>
    <row r="34" spans="1:19" ht="11.25" customHeight="1" x14ac:dyDescent="0.25">
      <c r="A34" s="2555"/>
      <c r="B34" s="2555"/>
      <c r="C34" s="2555"/>
      <c r="D34" s="2555"/>
      <c r="E34" s="2555"/>
      <c r="F34" s="2554"/>
      <c r="G34" s="2570" t="s">
        <v>1362</v>
      </c>
      <c r="H34" s="2570" t="s">
        <v>1361</v>
      </c>
      <c r="I34" s="2570" t="s">
        <v>1360</v>
      </c>
      <c r="J34" s="2572"/>
      <c r="K34" s="2530"/>
      <c r="L34" s="2530"/>
      <c r="M34" s="2530"/>
      <c r="N34" s="2530"/>
      <c r="O34" s="2530"/>
      <c r="P34" s="2530"/>
      <c r="Q34" s="2530"/>
      <c r="R34" s="2530"/>
    </row>
    <row r="35" spans="1:19" ht="11.25" customHeight="1" x14ac:dyDescent="0.25">
      <c r="A35" s="2553" t="s">
        <v>1359</v>
      </c>
      <c r="B35" s="2553"/>
      <c r="C35" s="2553"/>
      <c r="D35" s="2553"/>
      <c r="E35" s="2553"/>
      <c r="F35" s="2553"/>
      <c r="G35" s="2553"/>
      <c r="H35" s="2552"/>
      <c r="I35" s="2552"/>
      <c r="J35" s="2572"/>
      <c r="K35" s="2530"/>
      <c r="L35" s="2530"/>
      <c r="M35" s="2530"/>
      <c r="N35" s="2530"/>
      <c r="O35" s="2530"/>
      <c r="P35" s="2530"/>
      <c r="Q35" s="2530"/>
      <c r="R35" s="2530"/>
    </row>
    <row r="36" spans="1:19" ht="11.25" customHeight="1" x14ac:dyDescent="0.25">
      <c r="A36" s="2911" t="s">
        <v>1375</v>
      </c>
      <c r="B36" s="2911" t="s">
        <v>86</v>
      </c>
      <c r="C36" s="2911" t="s">
        <v>86</v>
      </c>
      <c r="D36" s="2911" t="s">
        <v>86</v>
      </c>
      <c r="E36" s="2911" t="s">
        <v>86</v>
      </c>
      <c r="F36" s="2578"/>
      <c r="G36" s="2578">
        <v>232687</v>
      </c>
      <c r="H36" s="2578">
        <v>14517</v>
      </c>
      <c r="I36" s="2578">
        <v>4581</v>
      </c>
      <c r="J36" s="2572"/>
      <c r="K36" s="2530"/>
      <c r="L36" s="2530"/>
      <c r="M36" s="2530"/>
      <c r="N36" s="2530"/>
      <c r="O36" s="2530"/>
      <c r="P36" s="2530"/>
      <c r="Q36" s="2530"/>
      <c r="R36" s="2530"/>
    </row>
    <row r="37" spans="1:19" ht="11.25" customHeight="1" x14ac:dyDescent="0.25">
      <c r="A37" s="2902" t="s">
        <v>1374</v>
      </c>
      <c r="B37" s="2902" t="s">
        <v>86</v>
      </c>
      <c r="C37" s="2548"/>
      <c r="D37" s="2548"/>
      <c r="E37" s="2548"/>
      <c r="F37" s="2532"/>
      <c r="G37" s="2532">
        <v>36951</v>
      </c>
      <c r="H37" s="2532">
        <v>0</v>
      </c>
      <c r="I37" s="2532">
        <v>0</v>
      </c>
      <c r="J37" s="2572"/>
      <c r="K37" s="2530"/>
      <c r="L37" s="2530"/>
      <c r="M37" s="2530"/>
      <c r="N37" s="2530"/>
      <c r="O37" s="2530"/>
      <c r="P37" s="2530"/>
      <c r="Q37" s="2530"/>
      <c r="R37" s="2530"/>
    </row>
    <row r="38" spans="1:19" ht="11.25" customHeight="1" x14ac:dyDescent="0.25">
      <c r="A38" s="2903" t="s">
        <v>360</v>
      </c>
      <c r="B38" s="2904" t="s">
        <v>86</v>
      </c>
      <c r="C38" s="2904" t="s">
        <v>86</v>
      </c>
      <c r="D38" s="2904" t="s">
        <v>86</v>
      </c>
      <c r="E38" s="2904" t="s">
        <v>86</v>
      </c>
      <c r="F38" s="2566"/>
      <c r="G38" s="2566">
        <f>(+G36+G37)</f>
        <v>269638</v>
      </c>
      <c r="H38" s="2566">
        <f>(+H36)</f>
        <v>14517</v>
      </c>
      <c r="I38" s="2566">
        <f>(+I36)</f>
        <v>4581</v>
      </c>
      <c r="J38" s="2572"/>
      <c r="K38" s="2530"/>
      <c r="L38" s="2530"/>
      <c r="M38" s="2530"/>
      <c r="N38" s="2530"/>
      <c r="O38" s="2530"/>
      <c r="P38" s="2530"/>
      <c r="Q38" s="2530"/>
      <c r="R38" s="2530"/>
    </row>
    <row r="39" spans="1:19" ht="11.25" customHeight="1" x14ac:dyDescent="0.25">
      <c r="A39" s="138"/>
      <c r="B39" s="138"/>
      <c r="C39" s="171"/>
      <c r="D39" s="171"/>
      <c r="E39" s="171"/>
      <c r="F39" s="171"/>
      <c r="G39" s="2574"/>
      <c r="H39" s="2574"/>
      <c r="I39" s="2572"/>
      <c r="J39" s="2572"/>
      <c r="K39" s="2530"/>
      <c r="L39" s="2530"/>
      <c r="M39" s="2530"/>
      <c r="N39" s="2530"/>
      <c r="O39" s="2530"/>
      <c r="P39" s="2530"/>
      <c r="Q39" s="2530"/>
      <c r="R39" s="2530"/>
    </row>
    <row r="40" spans="1:19" ht="11.25" customHeight="1" x14ac:dyDescent="0.3">
      <c r="A40" s="2559"/>
      <c r="B40" s="2559"/>
      <c r="C40" s="2559"/>
      <c r="D40" s="2559"/>
      <c r="E40" s="2559"/>
      <c r="F40" s="2571"/>
      <c r="G40" s="2905" t="s">
        <v>1376</v>
      </c>
      <c r="H40" s="2906"/>
      <c r="I40" s="2906"/>
      <c r="J40" s="2572"/>
      <c r="K40" s="2530"/>
      <c r="L40" s="2530"/>
      <c r="M40" s="2530"/>
      <c r="N40" s="2530"/>
      <c r="O40" s="2530"/>
      <c r="P40" s="2530"/>
      <c r="Q40" s="2530"/>
      <c r="R40" s="2530"/>
    </row>
    <row r="41" spans="1:19" ht="11.25" customHeight="1" x14ac:dyDescent="0.25">
      <c r="A41" s="2555"/>
      <c r="B41" s="2555"/>
      <c r="C41" s="2555"/>
      <c r="D41" s="2555"/>
      <c r="E41" s="2555"/>
      <c r="F41" s="2554"/>
      <c r="G41" s="2570" t="s">
        <v>1362</v>
      </c>
      <c r="H41" s="2570" t="s">
        <v>1361</v>
      </c>
      <c r="I41" s="2570" t="s">
        <v>1360</v>
      </c>
      <c r="J41" s="2572"/>
      <c r="K41" s="2530"/>
      <c r="L41" s="2530"/>
      <c r="M41" s="2530"/>
      <c r="N41" s="2530"/>
      <c r="O41" s="2530"/>
      <c r="P41" s="2530"/>
      <c r="Q41" s="2530"/>
      <c r="R41" s="2530"/>
    </row>
    <row r="42" spans="1:19" ht="11.25" customHeight="1" x14ac:dyDescent="0.25">
      <c r="A42" s="2553" t="s">
        <v>1359</v>
      </c>
      <c r="B42" s="2553"/>
      <c r="C42" s="2553"/>
      <c r="D42" s="2553"/>
      <c r="E42" s="2553"/>
      <c r="F42" s="2553"/>
      <c r="G42" s="2553"/>
      <c r="H42" s="2552"/>
      <c r="I42" s="2552"/>
      <c r="J42" s="2572"/>
      <c r="K42" s="2530"/>
      <c r="L42" s="2530"/>
      <c r="M42" s="2530"/>
      <c r="N42" s="2530"/>
      <c r="O42" s="2530"/>
      <c r="P42" s="2530"/>
      <c r="Q42" s="2530"/>
      <c r="R42" s="2530"/>
    </row>
    <row r="43" spans="1:19" ht="11.25" customHeight="1" x14ac:dyDescent="0.25">
      <c r="A43" s="2911" t="s">
        <v>1375</v>
      </c>
      <c r="B43" s="2911" t="s">
        <v>86</v>
      </c>
      <c r="C43" s="2911" t="s">
        <v>86</v>
      </c>
      <c r="D43" s="2911" t="s">
        <v>86</v>
      </c>
      <c r="E43" s="2911" t="s">
        <v>86</v>
      </c>
      <c r="F43" s="2578"/>
      <c r="G43" s="2578">
        <v>222687</v>
      </c>
      <c r="H43" s="2578">
        <v>14887</v>
      </c>
      <c r="I43" s="2578">
        <v>5212</v>
      </c>
      <c r="J43" s="2572"/>
      <c r="K43" s="2530"/>
      <c r="L43" s="2530"/>
      <c r="M43" s="2530"/>
      <c r="N43" s="2530"/>
      <c r="O43" s="2530"/>
      <c r="P43" s="2530"/>
      <c r="Q43" s="2530"/>
      <c r="R43" s="2530"/>
    </row>
    <row r="44" spans="1:19" ht="11.25" customHeight="1" x14ac:dyDescent="0.25">
      <c r="A44" s="2902" t="s">
        <v>1374</v>
      </c>
      <c r="B44" s="2902" t="s">
        <v>86</v>
      </c>
      <c r="C44" s="2548"/>
      <c r="D44" s="2548"/>
      <c r="E44" s="2548"/>
      <c r="F44" s="2532"/>
      <c r="G44" s="2532">
        <v>37790</v>
      </c>
      <c r="H44" s="2532">
        <v>0</v>
      </c>
      <c r="I44" s="2532">
        <v>0</v>
      </c>
      <c r="J44" s="2572"/>
      <c r="K44" s="2530"/>
      <c r="L44" s="2530"/>
      <c r="M44" s="2530"/>
      <c r="N44" s="2530"/>
      <c r="O44" s="2530"/>
      <c r="P44" s="2530"/>
      <c r="Q44" s="2530"/>
      <c r="R44" s="2530"/>
    </row>
    <row r="45" spans="1:19" ht="11.25" customHeight="1" x14ac:dyDescent="0.25">
      <c r="A45" s="2903" t="s">
        <v>360</v>
      </c>
      <c r="B45" s="2904" t="s">
        <v>86</v>
      </c>
      <c r="C45" s="2904" t="s">
        <v>86</v>
      </c>
      <c r="D45" s="2904" t="s">
        <v>86</v>
      </c>
      <c r="E45" s="2904" t="s">
        <v>86</v>
      </c>
      <c r="F45" s="2566"/>
      <c r="G45" s="2566">
        <f>(+G43+G44)</f>
        <v>260477</v>
      </c>
      <c r="H45" s="2566">
        <f>(+H43)</f>
        <v>14887</v>
      </c>
      <c r="I45" s="2566">
        <f>(+I43)</f>
        <v>5212</v>
      </c>
      <c r="J45" s="2572"/>
      <c r="K45" s="2530"/>
      <c r="L45" s="2530"/>
      <c r="M45" s="2530"/>
      <c r="N45" s="2530"/>
      <c r="O45" s="2530"/>
      <c r="P45" s="2530"/>
      <c r="Q45" s="2530"/>
      <c r="R45" s="2530"/>
    </row>
    <row r="46" spans="1:19" ht="11.25" customHeight="1" x14ac:dyDescent="0.25">
      <c r="A46" s="2577"/>
      <c r="B46" s="2577"/>
      <c r="C46" s="2576"/>
      <c r="D46" s="2576"/>
      <c r="E46" s="2576"/>
      <c r="F46" s="2576"/>
      <c r="G46" s="2575"/>
      <c r="H46" s="2575"/>
      <c r="I46" s="2575"/>
      <c r="J46" s="2572"/>
      <c r="K46" s="2572"/>
      <c r="L46" s="2530"/>
      <c r="M46" s="2530"/>
      <c r="N46" s="2530"/>
      <c r="O46" s="2530"/>
      <c r="P46" s="2530"/>
      <c r="Q46" s="2530"/>
      <c r="R46" s="2530"/>
      <c r="S46" s="2530"/>
    </row>
    <row r="47" spans="1:19" ht="11.25" customHeight="1" x14ac:dyDescent="0.25">
      <c r="A47" s="138"/>
      <c r="B47" s="138"/>
      <c r="C47" s="171"/>
      <c r="D47" s="171"/>
      <c r="E47" s="171"/>
      <c r="F47" s="171"/>
      <c r="G47" s="2574"/>
      <c r="H47" s="2574"/>
      <c r="I47" s="2574"/>
      <c r="J47" s="2572"/>
      <c r="K47" s="2572"/>
      <c r="L47" s="2530"/>
      <c r="M47" s="2530"/>
      <c r="N47" s="2530"/>
      <c r="O47" s="2530"/>
      <c r="P47" s="2530"/>
      <c r="Q47" s="2530"/>
      <c r="R47" s="2530"/>
      <c r="S47" s="2530"/>
    </row>
    <row r="48" spans="1:19" ht="11.25" customHeight="1" x14ac:dyDescent="0.3">
      <c r="A48" s="2910" t="s">
        <v>1379</v>
      </c>
      <c r="B48" s="2918"/>
      <c r="C48" s="2918"/>
      <c r="D48" s="2918"/>
      <c r="E48" s="2918"/>
      <c r="F48" s="2918"/>
      <c r="G48" s="2918"/>
      <c r="H48" s="2918"/>
      <c r="I48" s="2918"/>
      <c r="J48" s="2572"/>
      <c r="K48" s="2572"/>
      <c r="L48" s="2530"/>
      <c r="M48" s="2530"/>
      <c r="N48" s="2530"/>
      <c r="O48" s="2530"/>
      <c r="P48" s="2530"/>
      <c r="Q48" s="2530"/>
      <c r="R48" s="2530"/>
      <c r="S48" s="2530"/>
    </row>
    <row r="49" spans="1:19" ht="11.25" customHeight="1" x14ac:dyDescent="0.25">
      <c r="A49" s="2559"/>
      <c r="B49" s="2559"/>
      <c r="C49" s="2559"/>
      <c r="D49" s="2559"/>
      <c r="E49" s="2559"/>
      <c r="F49" s="2571"/>
      <c r="G49" s="2905" t="s">
        <v>1378</v>
      </c>
      <c r="H49" s="2907"/>
      <c r="I49" s="2907"/>
      <c r="J49" s="2572"/>
      <c r="K49" s="2572"/>
      <c r="L49" s="2530"/>
      <c r="M49" s="2530"/>
      <c r="N49" s="2530"/>
      <c r="O49" s="2530"/>
      <c r="P49" s="2530"/>
      <c r="Q49" s="2530"/>
      <c r="R49" s="2530"/>
      <c r="S49" s="2530"/>
    </row>
    <row r="50" spans="1:19" ht="11.25" customHeight="1" x14ac:dyDescent="0.25">
      <c r="A50" s="2555"/>
      <c r="B50" s="2555"/>
      <c r="C50" s="2555"/>
      <c r="D50" s="2555"/>
      <c r="E50" s="2555"/>
      <c r="F50" s="2554"/>
      <c r="G50" s="2570" t="s">
        <v>1362</v>
      </c>
      <c r="H50" s="2570" t="s">
        <v>1361</v>
      </c>
      <c r="I50" s="2570" t="s">
        <v>1360</v>
      </c>
      <c r="J50" s="2572"/>
      <c r="K50" s="2572"/>
      <c r="L50" s="2530"/>
      <c r="M50" s="2530"/>
      <c r="N50" s="2530"/>
      <c r="O50" s="2530"/>
      <c r="P50" s="2530"/>
      <c r="Q50" s="2530"/>
      <c r="R50" s="2530"/>
      <c r="S50" s="2530"/>
    </row>
    <row r="51" spans="1:19" ht="11.25" customHeight="1" x14ac:dyDescent="0.25">
      <c r="A51" s="2553" t="s">
        <v>1359</v>
      </c>
      <c r="B51" s="2553"/>
      <c r="C51" s="2553"/>
      <c r="D51" s="2553"/>
      <c r="E51" s="2553"/>
      <c r="F51" s="2553"/>
      <c r="G51" s="2553"/>
      <c r="H51" s="2552"/>
      <c r="I51" s="2552"/>
      <c r="J51" s="2572"/>
      <c r="K51" s="2572"/>
      <c r="L51" s="2530"/>
      <c r="M51" s="2530"/>
      <c r="N51" s="2530"/>
      <c r="O51" s="2530"/>
      <c r="P51" s="2530"/>
      <c r="Q51" s="2530"/>
      <c r="R51" s="2530"/>
      <c r="S51" s="2530"/>
    </row>
    <row r="52" spans="1:19" ht="11.25" customHeight="1" x14ac:dyDescent="0.25">
      <c r="A52" s="2911" t="s">
        <v>1375</v>
      </c>
      <c r="B52" s="2911" t="s">
        <v>86</v>
      </c>
      <c r="C52" s="2911" t="s">
        <v>86</v>
      </c>
      <c r="D52" s="2911" t="s">
        <v>86</v>
      </c>
      <c r="E52" s="2911" t="s">
        <v>86</v>
      </c>
      <c r="F52" s="2569"/>
      <c r="G52" s="2569">
        <v>-148</v>
      </c>
      <c r="H52" s="2568">
        <v>-307</v>
      </c>
      <c r="I52" s="2568">
        <v>-1600</v>
      </c>
      <c r="J52" s="2572"/>
      <c r="K52" s="2572"/>
      <c r="L52" s="2530"/>
      <c r="M52" s="2530"/>
      <c r="N52" s="2530"/>
      <c r="O52" s="2530"/>
      <c r="P52" s="2530"/>
      <c r="Q52" s="2530"/>
      <c r="R52" s="2530"/>
      <c r="S52" s="2530"/>
    </row>
    <row r="53" spans="1:19" ht="11.25" customHeight="1" x14ac:dyDescent="0.25">
      <c r="A53" s="2902" t="s">
        <v>1374</v>
      </c>
      <c r="B53" s="2902" t="s">
        <v>86</v>
      </c>
      <c r="C53" s="2548"/>
      <c r="D53" s="2548"/>
      <c r="E53" s="2548"/>
      <c r="F53" s="2547"/>
      <c r="G53" s="2547">
        <v>-2</v>
      </c>
      <c r="H53" s="2546" t="s">
        <v>88</v>
      </c>
      <c r="I53" s="2546" t="s">
        <v>88</v>
      </c>
      <c r="J53" s="2572"/>
      <c r="K53" s="2572"/>
      <c r="L53" s="2530"/>
      <c r="M53" s="2530"/>
      <c r="N53" s="2530"/>
      <c r="O53" s="2530"/>
      <c r="P53" s="2530"/>
      <c r="Q53" s="2530"/>
      <c r="R53" s="2530"/>
      <c r="S53" s="2530"/>
    </row>
    <row r="54" spans="1:19" ht="11.25" customHeight="1" x14ac:dyDescent="0.25">
      <c r="A54" s="2902" t="s">
        <v>1373</v>
      </c>
      <c r="B54" s="2902" t="s">
        <v>86</v>
      </c>
      <c r="C54" s="2902" t="s">
        <v>86</v>
      </c>
      <c r="D54" s="2902" t="s">
        <v>86</v>
      </c>
      <c r="E54" s="2902" t="s">
        <v>86</v>
      </c>
      <c r="F54" s="2567"/>
      <c r="G54" s="2567">
        <v>-22</v>
      </c>
      <c r="H54" s="2546">
        <v>-44</v>
      </c>
      <c r="I54" s="2546">
        <v>-64</v>
      </c>
      <c r="J54" s="2572"/>
      <c r="K54" s="2572"/>
      <c r="L54" s="2530"/>
      <c r="M54" s="2530"/>
      <c r="N54" s="2530"/>
      <c r="O54" s="2530"/>
      <c r="P54" s="2530"/>
      <c r="Q54" s="2530"/>
      <c r="R54" s="2530"/>
      <c r="S54" s="2530"/>
    </row>
    <row r="55" spans="1:19" ht="11.25" customHeight="1" x14ac:dyDescent="0.25">
      <c r="A55" s="2903" t="s">
        <v>509</v>
      </c>
      <c r="B55" s="2904" t="s">
        <v>86</v>
      </c>
      <c r="C55" s="2904" t="s">
        <v>86</v>
      </c>
      <c r="D55" s="2904" t="s">
        <v>86</v>
      </c>
      <c r="E55" s="2904" t="s">
        <v>86</v>
      </c>
      <c r="F55" s="2566"/>
      <c r="G55" s="2566">
        <f>+G52+G53+G54</f>
        <v>-172</v>
      </c>
      <c r="H55" s="2566">
        <f>+H52+H54</f>
        <v>-351</v>
      </c>
      <c r="I55" s="2566">
        <f>+I52+I54</f>
        <v>-1664</v>
      </c>
      <c r="J55" s="2572"/>
      <c r="K55" s="2572"/>
      <c r="L55" s="2530"/>
      <c r="M55" s="2530"/>
      <c r="N55" s="2530"/>
      <c r="O55" s="2530"/>
      <c r="P55" s="2530"/>
      <c r="Q55" s="2530"/>
      <c r="R55" s="2530"/>
      <c r="S55" s="2530"/>
    </row>
    <row r="56" spans="1:19" ht="11.25" customHeight="1" x14ac:dyDescent="0.25">
      <c r="A56" s="2573"/>
      <c r="B56" s="2573"/>
      <c r="C56" s="2573"/>
      <c r="D56" s="2573"/>
      <c r="E56" s="2573"/>
      <c r="F56" s="2573"/>
      <c r="G56" s="2573"/>
      <c r="H56" s="2573"/>
      <c r="I56" s="2573"/>
      <c r="J56" s="2572"/>
      <c r="K56" s="2572"/>
      <c r="L56" s="2530"/>
      <c r="M56" s="2530"/>
      <c r="N56" s="2530"/>
      <c r="O56" s="2530"/>
      <c r="P56" s="2530"/>
      <c r="Q56" s="2530"/>
      <c r="R56" s="2530"/>
      <c r="S56" s="2530"/>
    </row>
    <row r="57" spans="1:19" ht="11.25" customHeight="1" x14ac:dyDescent="0.25">
      <c r="A57" s="2559"/>
      <c r="B57" s="2559"/>
      <c r="C57" s="2559"/>
      <c r="D57" s="2559"/>
      <c r="E57" s="2559"/>
      <c r="F57" s="2571"/>
      <c r="G57" s="2905" t="s">
        <v>1377</v>
      </c>
      <c r="H57" s="2907"/>
      <c r="I57" s="2907"/>
      <c r="J57" s="2572"/>
      <c r="K57" s="2572"/>
      <c r="L57" s="2530"/>
      <c r="M57" s="2530"/>
      <c r="N57" s="2530"/>
      <c r="O57" s="2530"/>
      <c r="P57" s="2530"/>
      <c r="Q57" s="2530"/>
      <c r="R57" s="2530"/>
      <c r="S57" s="2530"/>
    </row>
    <row r="58" spans="1:19" ht="11.25" customHeight="1" x14ac:dyDescent="0.25">
      <c r="A58" s="2555"/>
      <c r="B58" s="2555"/>
      <c r="C58" s="2555"/>
      <c r="D58" s="2555"/>
      <c r="E58" s="2555"/>
      <c r="F58" s="2554"/>
      <c r="G58" s="2570" t="s">
        <v>1362</v>
      </c>
      <c r="H58" s="2570" t="s">
        <v>1361</v>
      </c>
      <c r="I58" s="2570" t="s">
        <v>1360</v>
      </c>
      <c r="J58" s="2572"/>
      <c r="K58" s="2572"/>
      <c r="L58" s="2530"/>
      <c r="M58" s="2530"/>
      <c r="N58" s="2530"/>
      <c r="O58" s="2530"/>
      <c r="P58" s="2530"/>
      <c r="Q58" s="2530"/>
      <c r="R58" s="2530"/>
      <c r="S58" s="2530"/>
    </row>
    <row r="59" spans="1:19" ht="11.25" customHeight="1" x14ac:dyDescent="0.25">
      <c r="A59" s="2553" t="s">
        <v>1359</v>
      </c>
      <c r="B59" s="2553"/>
      <c r="C59" s="2553"/>
      <c r="D59" s="2553"/>
      <c r="E59" s="2553"/>
      <c r="F59" s="2553"/>
      <c r="G59" s="2553"/>
      <c r="H59" s="2552"/>
      <c r="I59" s="2552"/>
      <c r="J59" s="2572"/>
      <c r="K59" s="2572"/>
      <c r="L59" s="2530"/>
      <c r="M59" s="2530"/>
      <c r="N59" s="2530"/>
      <c r="O59" s="2530"/>
      <c r="P59" s="2530"/>
      <c r="Q59" s="2530"/>
      <c r="R59" s="2530"/>
      <c r="S59" s="2530"/>
    </row>
    <row r="60" spans="1:19" ht="11.25" customHeight="1" x14ac:dyDescent="0.25">
      <c r="A60" s="2911" t="s">
        <v>1375</v>
      </c>
      <c r="B60" s="2911" t="s">
        <v>86</v>
      </c>
      <c r="C60" s="2911" t="s">
        <v>86</v>
      </c>
      <c r="D60" s="2911" t="s">
        <v>86</v>
      </c>
      <c r="E60" s="2911" t="s">
        <v>86</v>
      </c>
      <c r="F60" s="2569"/>
      <c r="G60" s="2569">
        <v>-146</v>
      </c>
      <c r="H60" s="2568">
        <v>-295</v>
      </c>
      <c r="I60" s="2568">
        <v>-1599</v>
      </c>
      <c r="J60" s="2572"/>
      <c r="K60" s="2572"/>
      <c r="L60" s="2530"/>
      <c r="M60" s="2530"/>
      <c r="N60" s="2530"/>
      <c r="O60" s="2530"/>
      <c r="P60" s="2530"/>
      <c r="Q60" s="2530"/>
      <c r="R60" s="2530"/>
      <c r="S60" s="2530"/>
    </row>
    <row r="61" spans="1:19" ht="11.25" customHeight="1" x14ac:dyDescent="0.25">
      <c r="A61" s="2902" t="s">
        <v>1374</v>
      </c>
      <c r="B61" s="2902" t="s">
        <v>86</v>
      </c>
      <c r="C61" s="2548"/>
      <c r="D61" s="2548"/>
      <c r="E61" s="2548"/>
      <c r="F61" s="2547"/>
      <c r="G61" s="2547">
        <v>-2</v>
      </c>
      <c r="H61" s="2546" t="s">
        <v>88</v>
      </c>
      <c r="I61" s="2546" t="s">
        <v>88</v>
      </c>
      <c r="J61" s="2572"/>
      <c r="K61" s="2572"/>
      <c r="L61" s="2530"/>
      <c r="M61" s="2530"/>
      <c r="N61" s="2530"/>
      <c r="O61" s="2530"/>
      <c r="P61" s="2530"/>
      <c r="Q61" s="2530"/>
      <c r="R61" s="2530"/>
      <c r="S61" s="2530"/>
    </row>
    <row r="62" spans="1:19" ht="11.25" customHeight="1" x14ac:dyDescent="0.25">
      <c r="A62" s="2902" t="s">
        <v>1373</v>
      </c>
      <c r="B62" s="2902" t="s">
        <v>86</v>
      </c>
      <c r="C62" s="2902" t="s">
        <v>86</v>
      </c>
      <c r="D62" s="2902" t="s">
        <v>86</v>
      </c>
      <c r="E62" s="2902" t="s">
        <v>86</v>
      </c>
      <c r="F62" s="2567"/>
      <c r="G62" s="2567">
        <v>-18</v>
      </c>
      <c r="H62" s="2546">
        <v>-41</v>
      </c>
      <c r="I62" s="2546">
        <v>-62</v>
      </c>
      <c r="J62" s="2572"/>
      <c r="K62" s="2572"/>
      <c r="L62" s="2530"/>
      <c r="M62" s="2530"/>
      <c r="N62" s="2530"/>
      <c r="O62" s="2530"/>
      <c r="P62" s="2530"/>
      <c r="Q62" s="2530"/>
      <c r="R62" s="2530"/>
      <c r="S62" s="2530"/>
    </row>
    <row r="63" spans="1:19" ht="11.25" customHeight="1" x14ac:dyDescent="0.25">
      <c r="A63" s="2903" t="s">
        <v>509</v>
      </c>
      <c r="B63" s="2904" t="s">
        <v>86</v>
      </c>
      <c r="C63" s="2904" t="s">
        <v>86</v>
      </c>
      <c r="D63" s="2904" t="s">
        <v>86</v>
      </c>
      <c r="E63" s="2904" t="s">
        <v>86</v>
      </c>
      <c r="F63" s="2566"/>
      <c r="G63" s="2566">
        <f>+G60+G61+G62</f>
        <v>-166</v>
      </c>
      <c r="H63" s="2566">
        <f>+H60+H62</f>
        <v>-336</v>
      </c>
      <c r="I63" s="2566">
        <f>+I60+I62</f>
        <v>-1661</v>
      </c>
      <c r="J63" s="2572"/>
      <c r="K63" s="2572"/>
      <c r="L63" s="2530"/>
      <c r="M63" s="2530"/>
      <c r="N63" s="2530"/>
      <c r="O63" s="2530"/>
      <c r="P63" s="2530"/>
      <c r="Q63" s="2530"/>
      <c r="R63" s="2530"/>
      <c r="S63" s="2530"/>
    </row>
    <row r="64" spans="1:19" ht="11.25" customHeight="1" x14ac:dyDescent="0.25">
      <c r="A64" s="2573"/>
      <c r="B64" s="2573"/>
      <c r="C64" s="2573"/>
      <c r="D64" s="2573"/>
      <c r="E64" s="2573"/>
      <c r="F64" s="2573"/>
      <c r="G64" s="2573"/>
      <c r="H64" s="2573"/>
      <c r="I64" s="2573"/>
      <c r="J64" s="2572"/>
      <c r="K64" s="2572"/>
      <c r="L64" s="2530"/>
      <c r="M64" s="2530"/>
      <c r="N64" s="2530"/>
      <c r="O64" s="2530"/>
      <c r="P64" s="2530"/>
      <c r="Q64" s="2530"/>
      <c r="R64" s="2530"/>
      <c r="S64" s="2530"/>
    </row>
    <row r="65" spans="1:19" ht="9" customHeight="1" x14ac:dyDescent="0.25">
      <c r="A65" s="2559"/>
      <c r="B65" s="2559"/>
      <c r="C65" s="2559"/>
      <c r="D65" s="2559"/>
      <c r="E65" s="2559"/>
      <c r="F65" s="2571"/>
      <c r="G65" s="2905" t="s">
        <v>1376</v>
      </c>
      <c r="H65" s="2907"/>
      <c r="I65" s="2907"/>
      <c r="J65" s="2530"/>
      <c r="K65" s="2530"/>
      <c r="L65" s="2530"/>
      <c r="M65" s="2530"/>
      <c r="N65" s="2530"/>
      <c r="O65" s="2530"/>
      <c r="P65" s="2530"/>
      <c r="Q65" s="2530"/>
      <c r="R65" s="2530"/>
      <c r="S65" s="2530"/>
    </row>
    <row r="66" spans="1:19" ht="9" customHeight="1" x14ac:dyDescent="0.25">
      <c r="A66" s="2555"/>
      <c r="B66" s="2555"/>
      <c r="C66" s="2555"/>
      <c r="D66" s="2555"/>
      <c r="E66" s="2555"/>
      <c r="F66" s="2554"/>
      <c r="G66" s="2570" t="s">
        <v>1362</v>
      </c>
      <c r="H66" s="2570" t="s">
        <v>1361</v>
      </c>
      <c r="I66" s="2570" t="s">
        <v>1360</v>
      </c>
      <c r="J66" s="2530"/>
      <c r="K66" s="2530"/>
      <c r="L66" s="2530"/>
      <c r="M66" s="2530"/>
      <c r="N66" s="2530"/>
      <c r="O66" s="2530"/>
      <c r="P66" s="2530"/>
      <c r="Q66" s="2530"/>
      <c r="R66" s="2530"/>
      <c r="S66" s="2530"/>
    </row>
    <row r="67" spans="1:19" ht="10.5" customHeight="1" x14ac:dyDescent="0.25">
      <c r="A67" s="2553" t="s">
        <v>1359</v>
      </c>
      <c r="B67" s="2553"/>
      <c r="C67" s="2553"/>
      <c r="D67" s="2553"/>
      <c r="E67" s="2553"/>
      <c r="F67" s="2553"/>
      <c r="G67" s="2553"/>
      <c r="H67" s="2552"/>
      <c r="I67" s="2552"/>
      <c r="J67" s="2530"/>
      <c r="K67" s="2530"/>
      <c r="L67" s="2530"/>
      <c r="M67" s="2530"/>
      <c r="N67" s="2530"/>
      <c r="O67" s="2530"/>
      <c r="P67" s="2530"/>
      <c r="Q67" s="2530"/>
      <c r="R67" s="2530"/>
      <c r="S67" s="2530"/>
    </row>
    <row r="68" spans="1:19" ht="10.5" customHeight="1" x14ac:dyDescent="0.25">
      <c r="A68" s="2911" t="s">
        <v>1375</v>
      </c>
      <c r="B68" s="2911" t="s">
        <v>86</v>
      </c>
      <c r="C68" s="2911" t="s">
        <v>86</v>
      </c>
      <c r="D68" s="2911" t="s">
        <v>86</v>
      </c>
      <c r="E68" s="2911" t="s">
        <v>86</v>
      </c>
      <c r="F68" s="2569"/>
      <c r="G68" s="2569">
        <v>-123</v>
      </c>
      <c r="H68" s="2568">
        <v>-280</v>
      </c>
      <c r="I68" s="2568">
        <v>-1877</v>
      </c>
      <c r="J68" s="2530"/>
      <c r="K68" s="2530"/>
      <c r="L68" s="2530"/>
      <c r="M68" s="2530"/>
      <c r="N68" s="2530"/>
      <c r="O68" s="2530"/>
      <c r="P68" s="2530"/>
      <c r="Q68" s="2530"/>
      <c r="R68" s="2530"/>
      <c r="S68" s="2530"/>
    </row>
    <row r="69" spans="1:19" ht="9" customHeight="1" x14ac:dyDescent="0.25">
      <c r="A69" s="2902" t="s">
        <v>1374</v>
      </c>
      <c r="B69" s="2902" t="s">
        <v>86</v>
      </c>
      <c r="C69" s="2548"/>
      <c r="D69" s="2548"/>
      <c r="E69" s="2548"/>
      <c r="F69" s="2547"/>
      <c r="G69" s="2547">
        <v>-1</v>
      </c>
      <c r="H69" s="2546" t="s">
        <v>88</v>
      </c>
      <c r="I69" s="2546" t="s">
        <v>88</v>
      </c>
      <c r="J69" s="2530"/>
      <c r="K69" s="2530"/>
      <c r="L69" s="2530"/>
      <c r="M69" s="2530"/>
      <c r="N69" s="2530"/>
      <c r="O69" s="2530"/>
      <c r="P69" s="2530"/>
      <c r="Q69" s="2530"/>
      <c r="R69" s="2530"/>
      <c r="S69" s="2530"/>
    </row>
    <row r="70" spans="1:19" ht="9" customHeight="1" x14ac:dyDescent="0.25">
      <c r="A70" s="2902" t="s">
        <v>1373</v>
      </c>
      <c r="B70" s="2902" t="s">
        <v>86</v>
      </c>
      <c r="C70" s="2902" t="s">
        <v>86</v>
      </c>
      <c r="D70" s="2902" t="s">
        <v>86</v>
      </c>
      <c r="E70" s="2902" t="s">
        <v>86</v>
      </c>
      <c r="F70" s="2567"/>
      <c r="G70" s="2567">
        <v>-9</v>
      </c>
      <c r="H70" s="2546">
        <v>-34</v>
      </c>
      <c r="I70" s="2546">
        <v>-84</v>
      </c>
      <c r="J70" s="2530"/>
      <c r="K70" s="2530"/>
      <c r="L70" s="2530"/>
      <c r="M70" s="2530"/>
      <c r="N70" s="2530"/>
      <c r="O70" s="2530"/>
      <c r="P70" s="2530"/>
      <c r="Q70" s="2530"/>
      <c r="R70" s="2530"/>
      <c r="S70" s="2530"/>
    </row>
    <row r="71" spans="1:19" ht="10.5" customHeight="1" x14ac:dyDescent="0.25">
      <c r="A71" s="2903" t="s">
        <v>509</v>
      </c>
      <c r="B71" s="2903" t="s">
        <v>86</v>
      </c>
      <c r="C71" s="2903" t="s">
        <v>86</v>
      </c>
      <c r="D71" s="2903" t="s">
        <v>86</v>
      </c>
      <c r="E71" s="2903" t="s">
        <v>86</v>
      </c>
      <c r="F71" s="2566"/>
      <c r="G71" s="2566">
        <f>+G68+G69+G70</f>
        <v>-133</v>
      </c>
      <c r="H71" s="2566">
        <f>+H68+H70</f>
        <v>-314</v>
      </c>
      <c r="I71" s="2566">
        <f>+I68+I70</f>
        <v>-1961</v>
      </c>
      <c r="J71" s="2530"/>
      <c r="K71" s="2530"/>
      <c r="L71" s="2530"/>
      <c r="M71" s="2530"/>
      <c r="N71" s="2530"/>
      <c r="O71" s="2530"/>
      <c r="P71" s="2530"/>
      <c r="Q71" s="2530"/>
      <c r="R71" s="2530"/>
      <c r="S71" s="2530"/>
    </row>
    <row r="72" spans="1:19" ht="9" customHeight="1" x14ac:dyDescent="0.25">
      <c r="A72" s="2565"/>
      <c r="B72" s="2565"/>
      <c r="C72" s="2565"/>
      <c r="D72" s="2565"/>
      <c r="E72" s="2565"/>
      <c r="F72" s="2543"/>
      <c r="G72" s="2564"/>
      <c r="H72" s="2564"/>
      <c r="I72" s="2564"/>
      <c r="J72" s="2530"/>
      <c r="K72" s="2530"/>
      <c r="L72" s="2530"/>
      <c r="M72" s="2530"/>
      <c r="N72" s="2530"/>
      <c r="O72" s="2530"/>
      <c r="P72" s="2530"/>
      <c r="Q72" s="2530"/>
      <c r="R72" s="2530"/>
      <c r="S72" s="2530"/>
    </row>
    <row r="73" spans="1:19" ht="4.5" customHeight="1" x14ac:dyDescent="0.25">
      <c r="A73" s="2563"/>
      <c r="B73" s="2563"/>
      <c r="C73" s="2563"/>
      <c r="D73" s="2563"/>
      <c r="E73" s="2563"/>
      <c r="F73" s="2562"/>
      <c r="G73" s="2561"/>
      <c r="H73" s="2561"/>
      <c r="I73" s="2561"/>
      <c r="J73" s="2530"/>
      <c r="K73" s="2530"/>
      <c r="L73" s="2530"/>
      <c r="M73" s="2530"/>
      <c r="N73" s="2530"/>
      <c r="O73" s="2530"/>
      <c r="P73" s="2530"/>
      <c r="Q73" s="2530"/>
      <c r="R73" s="2530"/>
      <c r="S73" s="2530"/>
    </row>
    <row r="74" spans="1:19" ht="9" customHeight="1" x14ac:dyDescent="0.25">
      <c r="A74" s="2910" t="s">
        <v>1372</v>
      </c>
      <c r="B74" s="2910" t="s">
        <v>86</v>
      </c>
      <c r="C74" s="2910" t="s">
        <v>86</v>
      </c>
      <c r="D74" s="2910" t="s">
        <v>86</v>
      </c>
      <c r="E74" s="2910" t="s">
        <v>86</v>
      </c>
      <c r="F74" s="2910" t="s">
        <v>86</v>
      </c>
      <c r="G74" s="2910" t="s">
        <v>86</v>
      </c>
      <c r="H74" s="2910" t="s">
        <v>86</v>
      </c>
      <c r="I74" s="2910" t="s">
        <v>86</v>
      </c>
      <c r="J74" s="2530"/>
      <c r="K74" s="2530"/>
      <c r="L74" s="2530"/>
      <c r="M74" s="2530"/>
      <c r="N74" s="2530"/>
      <c r="O74" s="2530"/>
      <c r="P74" s="2530"/>
      <c r="Q74" s="2530"/>
      <c r="R74" s="2530"/>
      <c r="S74" s="2530"/>
    </row>
    <row r="75" spans="1:19" ht="4.5" customHeight="1" x14ac:dyDescent="0.25">
      <c r="A75" s="2559"/>
      <c r="B75" s="2559"/>
      <c r="C75" s="2559"/>
      <c r="D75" s="2559"/>
      <c r="E75" s="2559"/>
      <c r="F75" s="2559"/>
      <c r="G75" s="2558"/>
      <c r="H75" s="2558"/>
      <c r="I75" s="2558"/>
      <c r="J75" s="2530"/>
      <c r="K75" s="2530"/>
      <c r="L75" s="2530"/>
      <c r="M75" s="2530"/>
      <c r="N75" s="2530"/>
      <c r="O75" s="2530"/>
      <c r="P75" s="2530"/>
      <c r="Q75" s="2530"/>
      <c r="R75" s="2530"/>
      <c r="S75" s="2530"/>
    </row>
    <row r="76" spans="1:19" ht="11.25" customHeight="1" x14ac:dyDescent="0.25">
      <c r="A76" s="2555"/>
      <c r="B76" s="2555"/>
      <c r="C76" s="2555"/>
      <c r="D76" s="2555"/>
      <c r="E76" s="2555"/>
      <c r="F76" s="2554" t="s">
        <v>1362</v>
      </c>
      <c r="G76" s="2554" t="s">
        <v>1361</v>
      </c>
      <c r="H76" s="2554" t="s">
        <v>1360</v>
      </c>
      <c r="I76" s="2554" t="s">
        <v>360</v>
      </c>
      <c r="J76" s="2530"/>
      <c r="K76" s="2530"/>
      <c r="L76" s="2530"/>
      <c r="M76" s="2530"/>
      <c r="N76" s="2530"/>
      <c r="O76" s="2530"/>
      <c r="P76" s="2530"/>
      <c r="Q76" s="2530"/>
      <c r="R76" s="2530"/>
      <c r="S76" s="2530"/>
    </row>
    <row r="77" spans="1:19" ht="11.25" customHeight="1" x14ac:dyDescent="0.25">
      <c r="A77" s="2553" t="s">
        <v>1359</v>
      </c>
      <c r="B77" s="2553"/>
      <c r="C77" s="2553"/>
      <c r="D77" s="2553"/>
      <c r="E77" s="2553"/>
      <c r="F77" s="2553"/>
      <c r="G77" s="2552"/>
      <c r="H77" s="2552"/>
      <c r="I77" s="2552"/>
      <c r="J77" s="2530"/>
      <c r="K77" s="2530"/>
      <c r="L77" s="2530"/>
      <c r="M77" s="2530"/>
      <c r="N77" s="2530"/>
      <c r="O77" s="2530"/>
      <c r="P77" s="2530"/>
      <c r="Q77" s="2530"/>
      <c r="R77" s="2530"/>
      <c r="S77" s="2530"/>
    </row>
    <row r="78" spans="1:19" ht="11.25" customHeight="1" x14ac:dyDescent="0.25">
      <c r="A78" s="2908" t="s">
        <v>1371</v>
      </c>
      <c r="B78" s="2909" t="s">
        <v>86</v>
      </c>
      <c r="C78" s="2909" t="s">
        <v>86</v>
      </c>
      <c r="D78" s="2909" t="s">
        <v>86</v>
      </c>
      <c r="E78" s="2909" t="s">
        <v>86</v>
      </c>
      <c r="F78" s="2551">
        <v>-146</v>
      </c>
      <c r="G78" s="2550">
        <v>-295</v>
      </c>
      <c r="H78" s="2550">
        <v>-1599</v>
      </c>
      <c r="I78" s="2550">
        <f>+F78+G78+H78</f>
        <v>-2040</v>
      </c>
      <c r="J78" s="2530"/>
      <c r="K78" s="2530"/>
      <c r="L78" s="2530"/>
      <c r="M78" s="2530"/>
      <c r="N78" s="2530"/>
      <c r="O78" s="2530"/>
      <c r="P78" s="2530"/>
      <c r="Q78" s="2530"/>
      <c r="R78" s="2530"/>
      <c r="S78" s="2530"/>
    </row>
    <row r="79" spans="1:19" ht="11.25" customHeight="1" x14ac:dyDescent="0.25">
      <c r="A79" s="2902" t="s">
        <v>1357</v>
      </c>
      <c r="B79" s="2902" t="s">
        <v>86</v>
      </c>
      <c r="C79" s="2902" t="s">
        <v>86</v>
      </c>
      <c r="D79" s="2902" t="s">
        <v>86</v>
      </c>
      <c r="E79" s="2902" t="s">
        <v>86</v>
      </c>
      <c r="F79" s="2547">
        <v>-4</v>
      </c>
      <c r="G79" s="2532">
        <v>0</v>
      </c>
      <c r="H79" s="2532">
        <v>-1</v>
      </c>
      <c r="I79" s="2532">
        <f t="shared" ref="I79:I90" si="0">SUM(F79,G79,H79)</f>
        <v>-5</v>
      </c>
      <c r="J79" s="2530"/>
      <c r="K79" s="2530"/>
      <c r="L79" s="2530"/>
      <c r="M79" s="2530"/>
      <c r="N79" s="2530"/>
      <c r="O79" s="2530"/>
      <c r="P79" s="2530"/>
      <c r="Q79" s="2530"/>
      <c r="R79" s="2530"/>
      <c r="S79" s="2530"/>
    </row>
    <row r="80" spans="1:19" ht="11.25" customHeight="1" x14ac:dyDescent="0.25">
      <c r="A80" s="2548" t="s">
        <v>1370</v>
      </c>
      <c r="B80" s="2548"/>
      <c r="C80" s="2548"/>
      <c r="D80" s="2548"/>
      <c r="E80" s="2548"/>
      <c r="F80" s="2547">
        <v>4</v>
      </c>
      <c r="G80" s="2532">
        <v>-43</v>
      </c>
      <c r="H80" s="2532" t="s">
        <v>88</v>
      </c>
      <c r="I80" s="2532">
        <f t="shared" si="0"/>
        <v>-39</v>
      </c>
      <c r="J80" s="2530"/>
      <c r="K80" s="2530"/>
      <c r="L80" s="2530"/>
      <c r="M80" s="2530"/>
      <c r="N80" s="2530"/>
      <c r="O80" s="2530"/>
      <c r="P80" s="2530"/>
      <c r="Q80" s="2530"/>
      <c r="R80" s="2530"/>
      <c r="S80" s="2530"/>
    </row>
    <row r="81" spans="1:19" ht="11.25" customHeight="1" x14ac:dyDescent="0.25">
      <c r="A81" s="2548" t="s">
        <v>1369</v>
      </c>
      <c r="B81" s="2548"/>
      <c r="C81" s="2548"/>
      <c r="D81" s="2548"/>
      <c r="E81" s="2548"/>
      <c r="F81" s="2547">
        <v>0</v>
      </c>
      <c r="G81" s="2532" t="s">
        <v>88</v>
      </c>
      <c r="H81" s="2532">
        <v>-12</v>
      </c>
      <c r="I81" s="2532">
        <f t="shared" si="0"/>
        <v>-12</v>
      </c>
      <c r="J81" s="2530"/>
      <c r="K81" s="2530"/>
      <c r="L81" s="2530"/>
      <c r="M81" s="2530"/>
      <c r="N81" s="2530"/>
      <c r="O81" s="2530"/>
      <c r="P81" s="2530"/>
      <c r="Q81" s="2530"/>
      <c r="R81" s="2530"/>
      <c r="S81" s="2530"/>
    </row>
    <row r="82" spans="1:19" ht="11.25" customHeight="1" x14ac:dyDescent="0.25">
      <c r="A82" s="2548" t="s">
        <v>1368</v>
      </c>
      <c r="B82" s="2548"/>
      <c r="C82" s="2548"/>
      <c r="D82" s="2548"/>
      <c r="E82" s="2548"/>
      <c r="F82" s="2547">
        <v>-8</v>
      </c>
      <c r="G82" s="2532">
        <v>29</v>
      </c>
      <c r="H82" s="2532" t="s">
        <v>88</v>
      </c>
      <c r="I82" s="2560">
        <f t="shared" si="0"/>
        <v>21</v>
      </c>
      <c r="J82" s="2530"/>
      <c r="K82" s="2530"/>
      <c r="L82" s="2530"/>
      <c r="M82" s="2530"/>
      <c r="N82" s="2530"/>
      <c r="O82" s="2530"/>
      <c r="P82" s="2530"/>
      <c r="Q82" s="2530"/>
      <c r="R82" s="2530"/>
      <c r="S82" s="2530"/>
    </row>
    <row r="83" spans="1:19" ht="11.25" customHeight="1" x14ac:dyDescent="0.25">
      <c r="A83" s="2548" t="s">
        <v>1367</v>
      </c>
      <c r="B83" s="2548"/>
      <c r="C83" s="2548"/>
      <c r="D83" s="2548"/>
      <c r="E83" s="2548"/>
      <c r="F83" s="2549" t="s">
        <v>88</v>
      </c>
      <c r="G83" s="2532">
        <v>6</v>
      </c>
      <c r="H83" s="2532">
        <v>-20</v>
      </c>
      <c r="I83" s="2532">
        <f t="shared" si="0"/>
        <v>-14</v>
      </c>
      <c r="J83" s="2530"/>
      <c r="K83" s="2530"/>
      <c r="L83" s="2530"/>
      <c r="M83" s="2530"/>
      <c r="N83" s="2530"/>
      <c r="O83" s="2530"/>
      <c r="P83" s="2530"/>
      <c r="Q83" s="2530"/>
      <c r="R83" s="2530"/>
      <c r="S83" s="2530"/>
    </row>
    <row r="84" spans="1:19" ht="11.25" customHeight="1" x14ac:dyDescent="0.25">
      <c r="A84" s="2548" t="s">
        <v>1366</v>
      </c>
      <c r="B84" s="2548"/>
      <c r="C84" s="2548"/>
      <c r="D84" s="2548"/>
      <c r="E84" s="2548"/>
      <c r="F84" s="2547">
        <v>0</v>
      </c>
      <c r="G84" s="2532" t="s">
        <v>88</v>
      </c>
      <c r="H84" s="2532">
        <v>18</v>
      </c>
      <c r="I84" s="2532">
        <f t="shared" si="0"/>
        <v>18</v>
      </c>
      <c r="J84" s="2530"/>
      <c r="K84" s="2530"/>
      <c r="L84" s="2530"/>
      <c r="M84" s="2530"/>
      <c r="N84" s="2530"/>
      <c r="O84" s="2530"/>
      <c r="P84" s="2530"/>
      <c r="Q84" s="2530"/>
      <c r="R84" s="2530"/>
      <c r="S84" s="2530"/>
    </row>
    <row r="85" spans="1:19" ht="11.25" customHeight="1" x14ac:dyDescent="0.25">
      <c r="A85" s="2548" t="s">
        <v>1365</v>
      </c>
      <c r="B85" s="2548"/>
      <c r="C85" s="2548"/>
      <c r="D85" s="2548"/>
      <c r="E85" s="2548"/>
      <c r="F85" s="2549" t="s">
        <v>88</v>
      </c>
      <c r="G85" s="2532">
        <v>-10</v>
      </c>
      <c r="H85" s="2532">
        <v>11</v>
      </c>
      <c r="I85" s="2532">
        <f t="shared" si="0"/>
        <v>1</v>
      </c>
      <c r="J85" s="2530"/>
      <c r="K85" s="2530"/>
      <c r="L85" s="2530"/>
      <c r="M85" s="2530"/>
      <c r="N85" s="2530"/>
      <c r="O85" s="2530"/>
      <c r="P85" s="2530"/>
      <c r="Q85" s="2530"/>
      <c r="R85" s="2530"/>
      <c r="S85" s="2530"/>
    </row>
    <row r="86" spans="1:19" ht="11.25" customHeight="1" x14ac:dyDescent="0.25">
      <c r="A86" s="2902" t="s">
        <v>1356</v>
      </c>
      <c r="B86" s="2902" t="s">
        <v>86</v>
      </c>
      <c r="C86" s="2902" t="s">
        <v>86</v>
      </c>
      <c r="D86" s="2902" t="s">
        <v>86</v>
      </c>
      <c r="E86" s="2902" t="s">
        <v>86</v>
      </c>
      <c r="F86" s="2547">
        <v>-7</v>
      </c>
      <c r="G86" s="2532">
        <v>1</v>
      </c>
      <c r="H86" s="2532">
        <v>-49</v>
      </c>
      <c r="I86" s="2532">
        <f t="shared" si="0"/>
        <v>-55</v>
      </c>
      <c r="J86" s="2530"/>
      <c r="K86" s="2530"/>
      <c r="L86" s="2530"/>
      <c r="M86" s="2530"/>
      <c r="N86" s="2530"/>
      <c r="O86" s="2530"/>
      <c r="P86" s="2530"/>
      <c r="Q86" s="2530"/>
      <c r="R86" s="2530"/>
      <c r="S86" s="2530"/>
    </row>
    <row r="87" spans="1:19" ht="11.25" customHeight="1" x14ac:dyDescent="0.25">
      <c r="A87" s="2902" t="s">
        <v>1355</v>
      </c>
      <c r="B87" s="2902" t="s">
        <v>86</v>
      </c>
      <c r="C87" s="2902" t="s">
        <v>86</v>
      </c>
      <c r="D87" s="2902" t="s">
        <v>86</v>
      </c>
      <c r="E87" s="2902" t="s">
        <v>86</v>
      </c>
      <c r="F87" s="2547">
        <v>18</v>
      </c>
      <c r="G87" s="2532">
        <v>11</v>
      </c>
      <c r="H87" s="2532">
        <v>22</v>
      </c>
      <c r="I87" s="2532">
        <f t="shared" si="0"/>
        <v>51</v>
      </c>
      <c r="J87" s="2530"/>
      <c r="K87" s="2530"/>
      <c r="L87" s="2530"/>
      <c r="M87" s="2530"/>
      <c r="N87" s="2530"/>
      <c r="O87" s="2530"/>
      <c r="P87" s="2530"/>
      <c r="Q87" s="2530"/>
      <c r="R87" s="2530"/>
      <c r="S87" s="2530"/>
    </row>
    <row r="88" spans="1:19" ht="11.25" customHeight="1" x14ac:dyDescent="0.25">
      <c r="A88" s="2902" t="s">
        <v>1354</v>
      </c>
      <c r="B88" s="2902" t="s">
        <v>86</v>
      </c>
      <c r="C88" s="2902" t="s">
        <v>86</v>
      </c>
      <c r="D88" s="2902" t="s">
        <v>86</v>
      </c>
      <c r="E88" s="2902" t="s">
        <v>86</v>
      </c>
      <c r="F88" s="2549" t="s">
        <v>88</v>
      </c>
      <c r="G88" s="2532" t="s">
        <v>88</v>
      </c>
      <c r="H88" s="2532">
        <v>62</v>
      </c>
      <c r="I88" s="2532">
        <f t="shared" si="0"/>
        <v>62</v>
      </c>
      <c r="J88" s="2530"/>
      <c r="K88" s="2530"/>
      <c r="L88" s="2530"/>
      <c r="M88" s="2530"/>
      <c r="N88" s="2530"/>
      <c r="O88" s="2530"/>
      <c r="P88" s="2530"/>
      <c r="Q88" s="2530"/>
      <c r="R88" s="2530"/>
      <c r="S88" s="2530"/>
    </row>
    <row r="89" spans="1:19" ht="11.25" customHeight="1" x14ac:dyDescent="0.25">
      <c r="A89" s="2902" t="s">
        <v>1353</v>
      </c>
      <c r="B89" s="2902" t="s">
        <v>86</v>
      </c>
      <c r="C89" s="2548"/>
      <c r="D89" s="2548"/>
      <c r="E89" s="2548"/>
      <c r="F89" s="2547">
        <v>-5</v>
      </c>
      <c r="G89" s="2532">
        <v>-6</v>
      </c>
      <c r="H89" s="2532">
        <v>-27</v>
      </c>
      <c r="I89" s="2532">
        <f t="shared" si="0"/>
        <v>-38</v>
      </c>
      <c r="J89" s="2530"/>
      <c r="K89" s="2530"/>
      <c r="L89" s="2530"/>
      <c r="M89" s="2530"/>
      <c r="N89" s="2530"/>
      <c r="O89" s="2530"/>
      <c r="P89" s="2530"/>
      <c r="Q89" s="2530"/>
      <c r="R89" s="2530"/>
      <c r="S89" s="2530"/>
    </row>
    <row r="90" spans="1:19" ht="11.25" customHeight="1" x14ac:dyDescent="0.25">
      <c r="A90" s="2902" t="s">
        <v>1352</v>
      </c>
      <c r="B90" s="2902" t="s">
        <v>86</v>
      </c>
      <c r="C90" s="2902" t="s">
        <v>86</v>
      </c>
      <c r="D90" s="2902" t="s">
        <v>86</v>
      </c>
      <c r="E90" s="2902" t="s">
        <v>86</v>
      </c>
      <c r="F90" s="2546">
        <v>0</v>
      </c>
      <c r="G90" s="2532">
        <v>0</v>
      </c>
      <c r="H90" s="2532">
        <v>-5</v>
      </c>
      <c r="I90" s="2532">
        <f t="shared" si="0"/>
        <v>-5</v>
      </c>
      <c r="J90" s="2530"/>
      <c r="K90" s="2530"/>
      <c r="L90" s="2530"/>
      <c r="M90" s="2530"/>
      <c r="N90" s="2530"/>
      <c r="O90" s="2530"/>
      <c r="P90" s="2530"/>
      <c r="Q90" s="2530"/>
      <c r="R90" s="2530"/>
      <c r="S90" s="2530"/>
    </row>
    <row r="91" spans="1:19" ht="11.25" customHeight="1" x14ac:dyDescent="0.25">
      <c r="A91" s="2903" t="s">
        <v>1364</v>
      </c>
      <c r="B91" s="2904" t="s">
        <v>86</v>
      </c>
      <c r="C91" s="2904" t="s">
        <v>86</v>
      </c>
      <c r="D91" s="2904" t="s">
        <v>86</v>
      </c>
      <c r="E91" s="2904" t="s">
        <v>86</v>
      </c>
      <c r="F91" s="2545">
        <f>SUM(F78:F90)</f>
        <v>-148</v>
      </c>
      <c r="G91" s="2545">
        <f>SUM(G78:G90)</f>
        <v>-307</v>
      </c>
      <c r="H91" s="2545">
        <f>SUM(H78:H90)</f>
        <v>-1600</v>
      </c>
      <c r="I91" s="2545">
        <f>SUM(I78:I90)</f>
        <v>-2055</v>
      </c>
      <c r="J91" s="2530"/>
      <c r="K91" s="2530"/>
      <c r="L91" s="2530"/>
      <c r="M91" s="2530"/>
      <c r="N91" s="2530"/>
      <c r="O91" s="2530"/>
      <c r="P91" s="2530"/>
      <c r="Q91" s="2530"/>
      <c r="R91" s="2530"/>
      <c r="S91" s="2530"/>
    </row>
    <row r="92" spans="1:19" ht="11.25" customHeight="1" x14ac:dyDescent="0.25">
      <c r="A92" s="2559"/>
      <c r="B92" s="2559"/>
      <c r="C92" s="2559"/>
      <c r="D92" s="2559"/>
      <c r="E92" s="2559"/>
      <c r="F92" s="2559"/>
      <c r="G92" s="2558"/>
      <c r="H92" s="2558"/>
      <c r="I92" s="2558"/>
      <c r="J92" s="2530"/>
      <c r="K92" s="2530"/>
      <c r="L92" s="2530"/>
      <c r="M92" s="2530"/>
      <c r="N92" s="2530"/>
      <c r="O92" s="2530"/>
      <c r="P92" s="2530"/>
      <c r="Q92" s="2530"/>
      <c r="R92" s="2530"/>
      <c r="S92" s="2530"/>
    </row>
    <row r="93" spans="1:19" ht="11.25" customHeight="1" x14ac:dyDescent="0.25">
      <c r="A93" s="2555"/>
      <c r="B93" s="2555"/>
      <c r="C93" s="2555"/>
      <c r="D93" s="2555"/>
      <c r="E93" s="2555"/>
      <c r="F93" s="2554" t="s">
        <v>1362</v>
      </c>
      <c r="G93" s="2554" t="s">
        <v>1361</v>
      </c>
      <c r="H93" s="2554" t="s">
        <v>1360</v>
      </c>
      <c r="I93" s="2554" t="s">
        <v>360</v>
      </c>
      <c r="J93" s="2530"/>
      <c r="K93" s="2530"/>
      <c r="L93" s="2530"/>
      <c r="M93" s="2530"/>
      <c r="N93" s="2530"/>
      <c r="O93" s="2530"/>
      <c r="P93" s="2530"/>
      <c r="Q93" s="2530"/>
      <c r="R93" s="2530"/>
      <c r="S93" s="2530"/>
    </row>
    <row r="94" spans="1:19" ht="11.25" customHeight="1" x14ac:dyDescent="0.25">
      <c r="A94" s="2553" t="s">
        <v>1359</v>
      </c>
      <c r="B94" s="2553"/>
      <c r="C94" s="2553"/>
      <c r="D94" s="2553"/>
      <c r="E94" s="2553"/>
      <c r="F94" s="2553"/>
      <c r="G94" s="2552"/>
      <c r="H94" s="2552"/>
      <c r="I94" s="2552"/>
      <c r="J94" s="2530"/>
      <c r="K94" s="2530"/>
      <c r="L94" s="2530"/>
      <c r="M94" s="2530"/>
      <c r="N94" s="2530"/>
      <c r="O94" s="2530"/>
      <c r="P94" s="2530"/>
      <c r="Q94" s="2530"/>
      <c r="R94" s="2530"/>
      <c r="S94" s="2530"/>
    </row>
    <row r="95" spans="1:19" ht="11.25" customHeight="1" x14ac:dyDescent="0.25">
      <c r="A95" s="2908" t="s">
        <v>1358</v>
      </c>
      <c r="B95" s="2909" t="s">
        <v>86</v>
      </c>
      <c r="C95" s="2909" t="s">
        <v>86</v>
      </c>
      <c r="D95" s="2909" t="s">
        <v>86</v>
      </c>
      <c r="E95" s="2909" t="s">
        <v>86</v>
      </c>
      <c r="F95" s="2551">
        <v>-133</v>
      </c>
      <c r="G95" s="2550">
        <v>-360</v>
      </c>
      <c r="H95" s="2550">
        <v>-1816</v>
      </c>
      <c r="I95" s="2550">
        <f>+F95+G95+H95</f>
        <v>-2309</v>
      </c>
      <c r="J95" s="2530"/>
      <c r="K95" s="2530"/>
      <c r="L95" s="2530"/>
      <c r="M95" s="2530"/>
      <c r="N95" s="2530"/>
      <c r="O95" s="2530"/>
      <c r="P95" s="2530"/>
      <c r="Q95" s="2530"/>
      <c r="R95" s="2530"/>
      <c r="S95" s="2530"/>
    </row>
    <row r="96" spans="1:19" ht="11.25" customHeight="1" x14ac:dyDescent="0.25">
      <c r="A96" s="2902" t="s">
        <v>1357</v>
      </c>
      <c r="B96" s="2902" t="s">
        <v>86</v>
      </c>
      <c r="C96" s="2902" t="s">
        <v>86</v>
      </c>
      <c r="D96" s="2902" t="s">
        <v>86</v>
      </c>
      <c r="E96" s="2902" t="s">
        <v>86</v>
      </c>
      <c r="F96" s="2547">
        <v>-33</v>
      </c>
      <c r="G96" s="2532">
        <v>-21</v>
      </c>
      <c r="H96" s="2532">
        <v>-9</v>
      </c>
      <c r="I96" s="2532">
        <f t="shared" ref="I96:I101" si="1">SUM(F96,G96,H96)</f>
        <v>-63</v>
      </c>
      <c r="J96" s="2530"/>
      <c r="K96" s="2530"/>
      <c r="L96" s="2530"/>
      <c r="M96" s="2530"/>
      <c r="N96" s="2530"/>
      <c r="O96" s="2530"/>
      <c r="P96" s="2530"/>
      <c r="Q96" s="2530"/>
      <c r="R96" s="2530"/>
      <c r="S96" s="2530"/>
    </row>
    <row r="97" spans="1:19" ht="11.25" customHeight="1" x14ac:dyDescent="0.25">
      <c r="A97" s="2902" t="s">
        <v>1356</v>
      </c>
      <c r="B97" s="2902" t="s">
        <v>86</v>
      </c>
      <c r="C97" s="2902" t="s">
        <v>86</v>
      </c>
      <c r="D97" s="2902" t="s">
        <v>86</v>
      </c>
      <c r="E97" s="2902" t="s">
        <v>86</v>
      </c>
      <c r="F97" s="2547">
        <v>-1</v>
      </c>
      <c r="G97" s="2532">
        <v>48</v>
      </c>
      <c r="H97" s="2532">
        <v>-72</v>
      </c>
      <c r="I97" s="2532">
        <f t="shared" si="1"/>
        <v>-25</v>
      </c>
      <c r="J97" s="2530"/>
      <c r="K97" s="2530"/>
      <c r="L97" s="2530"/>
      <c r="M97" s="2530"/>
      <c r="N97" s="2530"/>
      <c r="O97" s="2530"/>
      <c r="P97" s="2530"/>
      <c r="Q97" s="2530"/>
      <c r="R97" s="2530"/>
      <c r="S97" s="2530"/>
    </row>
    <row r="98" spans="1:19" ht="11.25" customHeight="1" x14ac:dyDescent="0.25">
      <c r="A98" s="2902" t="s">
        <v>1355</v>
      </c>
      <c r="B98" s="2902" t="s">
        <v>86</v>
      </c>
      <c r="C98" s="2902" t="s">
        <v>86</v>
      </c>
      <c r="D98" s="2902" t="s">
        <v>86</v>
      </c>
      <c r="E98" s="2902" t="s">
        <v>86</v>
      </c>
      <c r="F98" s="2547">
        <v>20</v>
      </c>
      <c r="G98" s="2532">
        <v>37</v>
      </c>
      <c r="H98" s="2532">
        <v>37</v>
      </c>
      <c r="I98" s="2532">
        <f t="shared" si="1"/>
        <v>94</v>
      </c>
      <c r="J98" s="2530"/>
      <c r="K98" s="2530"/>
      <c r="L98" s="2530"/>
      <c r="M98" s="2530"/>
      <c r="N98" s="2530"/>
      <c r="O98" s="2530"/>
      <c r="P98" s="2530"/>
      <c r="Q98" s="2530"/>
      <c r="R98" s="2530"/>
      <c r="S98" s="2530"/>
    </row>
    <row r="99" spans="1:19" ht="11.25" customHeight="1" x14ac:dyDescent="0.25">
      <c r="A99" s="2902" t="s">
        <v>1354</v>
      </c>
      <c r="B99" s="2902" t="s">
        <v>86</v>
      </c>
      <c r="C99" s="2902" t="s">
        <v>86</v>
      </c>
      <c r="D99" s="2902" t="s">
        <v>86</v>
      </c>
      <c r="E99" s="2902" t="s">
        <v>86</v>
      </c>
      <c r="F99" s="2549" t="s">
        <v>88</v>
      </c>
      <c r="G99" s="2532" t="s">
        <v>88</v>
      </c>
      <c r="H99" s="2532">
        <v>280</v>
      </c>
      <c r="I99" s="2532">
        <f t="shared" si="1"/>
        <v>280</v>
      </c>
      <c r="J99" s="2530"/>
      <c r="K99" s="2530"/>
      <c r="L99" s="2530"/>
      <c r="M99" s="2530"/>
      <c r="N99" s="2530"/>
      <c r="O99" s="2530"/>
      <c r="P99" s="2530"/>
      <c r="Q99" s="2530"/>
      <c r="R99" s="2530"/>
      <c r="S99" s="2530"/>
    </row>
    <row r="100" spans="1:19" ht="11.25" customHeight="1" x14ac:dyDescent="0.25">
      <c r="A100" s="2902" t="s">
        <v>1353</v>
      </c>
      <c r="B100" s="2902" t="s">
        <v>86</v>
      </c>
      <c r="C100" s="2548"/>
      <c r="D100" s="2548"/>
      <c r="E100" s="2548"/>
      <c r="F100" s="2547">
        <v>0.80695680000000003</v>
      </c>
      <c r="G100" s="2532" t="s">
        <v>88</v>
      </c>
      <c r="H100" s="2532">
        <v>-23</v>
      </c>
      <c r="I100" s="2532">
        <f t="shared" si="1"/>
        <v>-22.193043199999998</v>
      </c>
      <c r="J100" s="2530"/>
      <c r="K100" s="2530"/>
      <c r="L100" s="2530"/>
      <c r="M100" s="2530"/>
      <c r="N100" s="2530"/>
      <c r="O100" s="2530"/>
      <c r="P100" s="2530"/>
      <c r="Q100" s="2530"/>
      <c r="R100" s="2530"/>
      <c r="S100" s="2530"/>
    </row>
    <row r="101" spans="1:19" ht="11.25" customHeight="1" x14ac:dyDescent="0.25">
      <c r="A101" s="2902" t="s">
        <v>1352</v>
      </c>
      <c r="B101" s="2902" t="s">
        <v>86</v>
      </c>
      <c r="C101" s="2902" t="s">
        <v>86</v>
      </c>
      <c r="D101" s="2902" t="s">
        <v>86</v>
      </c>
      <c r="E101" s="2902" t="s">
        <v>86</v>
      </c>
      <c r="F101" s="2546" t="s">
        <v>88</v>
      </c>
      <c r="G101" s="2532">
        <v>1</v>
      </c>
      <c r="H101" s="2532">
        <v>4</v>
      </c>
      <c r="I101" s="2532">
        <f t="shared" si="1"/>
        <v>5</v>
      </c>
      <c r="J101" s="2530"/>
      <c r="K101" s="2530"/>
      <c r="L101" s="2530"/>
      <c r="M101" s="2530"/>
      <c r="N101" s="2530"/>
      <c r="O101" s="2530"/>
      <c r="P101" s="2530"/>
      <c r="Q101" s="2530"/>
      <c r="R101" s="2530"/>
      <c r="S101" s="2530"/>
    </row>
    <row r="102" spans="1:19" ht="11.25" customHeight="1" x14ac:dyDescent="0.25">
      <c r="A102" s="2903" t="s">
        <v>1363</v>
      </c>
      <c r="B102" s="2904" t="s">
        <v>86</v>
      </c>
      <c r="C102" s="2904" t="s">
        <v>86</v>
      </c>
      <c r="D102" s="2904" t="s">
        <v>86</v>
      </c>
      <c r="E102" s="2904" t="s">
        <v>86</v>
      </c>
      <c r="F102" s="2545">
        <f>SUM(F95:F101)</f>
        <v>-146.19304320000001</v>
      </c>
      <c r="G102" s="2545">
        <f>SUM(G95:G101)</f>
        <v>-295</v>
      </c>
      <c r="H102" s="2545">
        <f>SUM(H95:H101)</f>
        <v>-1599</v>
      </c>
      <c r="I102" s="2545">
        <f>SUM(I95:I101)</f>
        <v>-2040.1930431999999</v>
      </c>
      <c r="J102" s="2530"/>
      <c r="K102" s="2530"/>
      <c r="L102" s="2530"/>
      <c r="M102" s="2530"/>
      <c r="N102" s="2530"/>
      <c r="O102" s="2530"/>
      <c r="P102" s="2530"/>
      <c r="Q102" s="2530"/>
      <c r="R102" s="2530"/>
      <c r="S102" s="2530"/>
    </row>
    <row r="103" spans="1:19" ht="11.25" customHeight="1" x14ac:dyDescent="0.25">
      <c r="A103" s="2557"/>
      <c r="B103" s="2557"/>
      <c r="C103" s="2557"/>
      <c r="D103" s="2557"/>
      <c r="E103" s="2557"/>
      <c r="F103" s="2557"/>
      <c r="G103" s="2556"/>
      <c r="H103" s="2556"/>
      <c r="I103" s="2556"/>
      <c r="J103" s="2530"/>
      <c r="K103" s="2530"/>
      <c r="L103" s="2530"/>
      <c r="M103" s="2530"/>
      <c r="N103" s="2530"/>
      <c r="O103" s="2530"/>
      <c r="P103" s="2530"/>
      <c r="Q103" s="2530"/>
      <c r="R103" s="2530"/>
      <c r="S103" s="2530"/>
    </row>
    <row r="104" spans="1:19" ht="11.25" customHeight="1" x14ac:dyDescent="0.25">
      <c r="A104" s="2555"/>
      <c r="B104" s="2555"/>
      <c r="C104" s="2555"/>
      <c r="D104" s="2555"/>
      <c r="E104" s="2555"/>
      <c r="F104" s="2554" t="s">
        <v>1362</v>
      </c>
      <c r="G104" s="2554" t="s">
        <v>1361</v>
      </c>
      <c r="H104" s="2554" t="s">
        <v>1360</v>
      </c>
      <c r="I104" s="2554" t="s">
        <v>360</v>
      </c>
      <c r="J104" s="2530"/>
      <c r="K104" s="2530"/>
      <c r="L104" s="2530"/>
      <c r="M104" s="2530"/>
      <c r="N104" s="2530"/>
      <c r="O104" s="2530"/>
      <c r="P104" s="2530"/>
      <c r="Q104" s="2530"/>
      <c r="R104" s="2530"/>
      <c r="S104" s="2530"/>
    </row>
    <row r="105" spans="1:19" ht="11.25" customHeight="1" x14ac:dyDescent="0.25">
      <c r="A105" s="2553" t="s">
        <v>1359</v>
      </c>
      <c r="B105" s="2553"/>
      <c r="C105" s="2553"/>
      <c r="D105" s="2553"/>
      <c r="E105" s="2553"/>
      <c r="F105" s="2553"/>
      <c r="G105" s="2552"/>
      <c r="H105" s="2552"/>
      <c r="I105" s="2552"/>
      <c r="J105" s="2530"/>
      <c r="K105" s="2530"/>
      <c r="L105" s="2530"/>
      <c r="M105" s="2530"/>
      <c r="N105" s="2530"/>
      <c r="O105" s="2530"/>
      <c r="P105" s="2530"/>
      <c r="Q105" s="2530"/>
      <c r="R105" s="2530"/>
      <c r="S105" s="2530"/>
    </row>
    <row r="106" spans="1:19" ht="11.25" customHeight="1" x14ac:dyDescent="0.25">
      <c r="A106" s="2908" t="s">
        <v>1358</v>
      </c>
      <c r="B106" s="2909" t="s">
        <v>86</v>
      </c>
      <c r="C106" s="2909" t="s">
        <v>86</v>
      </c>
      <c r="D106" s="2909" t="s">
        <v>86</v>
      </c>
      <c r="E106" s="2909" t="s">
        <v>86</v>
      </c>
      <c r="F106" s="2551">
        <v>-133</v>
      </c>
      <c r="G106" s="2550">
        <v>-360</v>
      </c>
      <c r="H106" s="2550">
        <v>-1816</v>
      </c>
      <c r="I106" s="2550">
        <f>+F106+G106+H106</f>
        <v>-2309</v>
      </c>
      <c r="J106" s="2530"/>
      <c r="K106" s="2530"/>
      <c r="L106" s="2530"/>
      <c r="M106" s="2530"/>
      <c r="N106" s="2530"/>
      <c r="O106" s="2530"/>
      <c r="P106" s="2530"/>
      <c r="Q106" s="2530"/>
      <c r="R106" s="2530"/>
      <c r="S106" s="2530"/>
    </row>
    <row r="107" spans="1:19" ht="11.25" customHeight="1" x14ac:dyDescent="0.25">
      <c r="A107" s="2902" t="s">
        <v>1357</v>
      </c>
      <c r="B107" s="2902" t="s">
        <v>86</v>
      </c>
      <c r="C107" s="2902" t="s">
        <v>86</v>
      </c>
      <c r="D107" s="2902" t="s">
        <v>86</v>
      </c>
      <c r="E107" s="2902" t="s">
        <v>86</v>
      </c>
      <c r="F107" s="2547">
        <v>-2</v>
      </c>
      <c r="G107" s="2532">
        <v>-1</v>
      </c>
      <c r="H107" s="2532">
        <v>-2</v>
      </c>
      <c r="I107" s="2532">
        <f>+F107+G107+H107</f>
        <v>-5</v>
      </c>
      <c r="J107" s="2530"/>
      <c r="K107" s="2530"/>
      <c r="L107" s="2530"/>
      <c r="M107" s="2530"/>
      <c r="N107" s="2530"/>
      <c r="O107" s="2530"/>
      <c r="P107" s="2530"/>
      <c r="Q107" s="2530"/>
      <c r="R107" s="2530"/>
      <c r="S107" s="2530"/>
    </row>
    <row r="108" spans="1:19" ht="11.25" customHeight="1" x14ac:dyDescent="0.25">
      <c r="A108" s="2902" t="s">
        <v>1356</v>
      </c>
      <c r="B108" s="2902" t="s">
        <v>86</v>
      </c>
      <c r="C108" s="2902" t="s">
        <v>86</v>
      </c>
      <c r="D108" s="2902" t="s">
        <v>86</v>
      </c>
      <c r="E108" s="2902" t="s">
        <v>86</v>
      </c>
      <c r="F108" s="2547">
        <v>4</v>
      </c>
      <c r="G108" s="2532">
        <v>68</v>
      </c>
      <c r="H108" s="2532">
        <v>-138</v>
      </c>
      <c r="I108" s="2532">
        <f>+F108+G108+H108</f>
        <v>-66</v>
      </c>
      <c r="J108" s="2530"/>
      <c r="K108" s="2530"/>
      <c r="L108" s="2530"/>
      <c r="M108" s="2530"/>
      <c r="N108" s="2530"/>
      <c r="O108" s="2530"/>
      <c r="P108" s="2530"/>
      <c r="Q108" s="2530"/>
      <c r="R108" s="2530"/>
      <c r="S108" s="2530"/>
    </row>
    <row r="109" spans="1:19" ht="11.25" customHeight="1" x14ac:dyDescent="0.25">
      <c r="A109" s="2902" t="s">
        <v>1355</v>
      </c>
      <c r="B109" s="2902" t="s">
        <v>86</v>
      </c>
      <c r="C109" s="2902" t="s">
        <v>86</v>
      </c>
      <c r="D109" s="2902" t="s">
        <v>86</v>
      </c>
      <c r="E109" s="2902" t="s">
        <v>86</v>
      </c>
      <c r="F109" s="2547">
        <v>7</v>
      </c>
      <c r="G109" s="2532">
        <v>12</v>
      </c>
      <c r="H109" s="2532">
        <v>16</v>
      </c>
      <c r="I109" s="2532">
        <f>+F109+G109+H109</f>
        <v>35</v>
      </c>
      <c r="J109" s="2530"/>
      <c r="K109" s="2530"/>
      <c r="L109" s="2530"/>
      <c r="M109" s="2530"/>
      <c r="N109" s="2530"/>
      <c r="O109" s="2530"/>
      <c r="P109" s="2530"/>
      <c r="Q109" s="2530"/>
      <c r="R109" s="2530"/>
      <c r="S109" s="2530"/>
    </row>
    <row r="110" spans="1:19" ht="11.25" customHeight="1" x14ac:dyDescent="0.25">
      <c r="A110" s="2902" t="s">
        <v>1354</v>
      </c>
      <c r="B110" s="2902" t="s">
        <v>86</v>
      </c>
      <c r="C110" s="2902" t="s">
        <v>86</v>
      </c>
      <c r="D110" s="2902" t="s">
        <v>86</v>
      </c>
      <c r="E110" s="2902" t="s">
        <v>86</v>
      </c>
      <c r="F110" s="2549" t="s">
        <v>88</v>
      </c>
      <c r="G110" s="2532" t="s">
        <v>88</v>
      </c>
      <c r="H110" s="2532">
        <v>80</v>
      </c>
      <c r="I110" s="2532">
        <f>+H110</f>
        <v>80</v>
      </c>
      <c r="J110" s="2530"/>
      <c r="K110" s="2530"/>
      <c r="L110" s="2530"/>
      <c r="M110" s="2530"/>
      <c r="N110" s="2530"/>
      <c r="O110" s="2530"/>
      <c r="P110" s="2530"/>
      <c r="Q110" s="2530"/>
      <c r="R110" s="2530"/>
      <c r="S110" s="2530"/>
    </row>
    <row r="111" spans="1:19" ht="11.25" customHeight="1" x14ac:dyDescent="0.25">
      <c r="A111" s="2902" t="s">
        <v>1353</v>
      </c>
      <c r="B111" s="2902" t="s">
        <v>86</v>
      </c>
      <c r="C111" s="2548"/>
      <c r="D111" s="2548"/>
      <c r="E111" s="2548"/>
      <c r="F111" s="2547">
        <v>1</v>
      </c>
      <c r="G111" s="2532">
        <v>0</v>
      </c>
      <c r="H111" s="2532">
        <v>-22</v>
      </c>
      <c r="I111" s="2532">
        <f>+F111+G111+H111</f>
        <v>-21</v>
      </c>
      <c r="J111" s="2530"/>
      <c r="K111" s="2530"/>
      <c r="L111" s="2530"/>
      <c r="M111" s="2530"/>
      <c r="N111" s="2530"/>
      <c r="O111" s="2530"/>
      <c r="P111" s="2530"/>
      <c r="Q111" s="2530"/>
      <c r="R111" s="2530"/>
      <c r="S111" s="2530"/>
    </row>
    <row r="112" spans="1:19" ht="11.25" customHeight="1" x14ac:dyDescent="0.25">
      <c r="A112" s="2902" t="s">
        <v>1352</v>
      </c>
      <c r="B112" s="2902" t="s">
        <v>86</v>
      </c>
      <c r="C112" s="2902" t="s">
        <v>86</v>
      </c>
      <c r="D112" s="2902" t="s">
        <v>86</v>
      </c>
      <c r="E112" s="2902" t="s">
        <v>86</v>
      </c>
      <c r="F112" s="2546">
        <v>0</v>
      </c>
      <c r="G112" s="2532">
        <v>1</v>
      </c>
      <c r="H112" s="2532">
        <v>5</v>
      </c>
      <c r="I112" s="2532">
        <f>+F112+G112+H112</f>
        <v>6</v>
      </c>
      <c r="J112" s="2530"/>
      <c r="K112" s="2530"/>
      <c r="L112" s="2530"/>
      <c r="M112" s="2530"/>
      <c r="N112" s="2530"/>
      <c r="O112" s="2530"/>
      <c r="P112" s="2530"/>
      <c r="Q112" s="2530"/>
      <c r="R112" s="2530"/>
      <c r="S112" s="2530"/>
    </row>
    <row r="113" spans="1:19" ht="11.25" customHeight="1" x14ac:dyDescent="0.25">
      <c r="A113" s="2903" t="s">
        <v>1351</v>
      </c>
      <c r="B113" s="2904" t="s">
        <v>86</v>
      </c>
      <c r="C113" s="2904" t="s">
        <v>86</v>
      </c>
      <c r="D113" s="2904" t="s">
        <v>86</v>
      </c>
      <c r="E113" s="2904" t="s">
        <v>86</v>
      </c>
      <c r="F113" s="2545">
        <f>SUM(F106:F112)</f>
        <v>-123</v>
      </c>
      <c r="G113" s="2545">
        <f>SUM(G106:G112)</f>
        <v>-280</v>
      </c>
      <c r="H113" s="2545">
        <f>SUM(H106:H112)</f>
        <v>-1877</v>
      </c>
      <c r="I113" s="2545">
        <f>SUM(I106:I112)</f>
        <v>-2280</v>
      </c>
      <c r="J113" s="2530"/>
      <c r="K113" s="2530"/>
      <c r="L113" s="2530"/>
      <c r="M113" s="2530"/>
      <c r="N113" s="2530"/>
      <c r="O113" s="2530"/>
      <c r="P113" s="2530"/>
      <c r="Q113" s="2530"/>
      <c r="R113" s="2530"/>
      <c r="S113" s="2530"/>
    </row>
    <row r="114" spans="1:19" ht="9" customHeight="1" x14ac:dyDescent="0.25">
      <c r="A114" s="2544"/>
      <c r="B114" s="2544"/>
      <c r="C114" s="2544"/>
      <c r="D114" s="2543"/>
      <c r="E114" s="2544"/>
      <c r="F114" s="2543"/>
      <c r="G114" s="2542"/>
      <c r="H114" s="2542"/>
      <c r="I114" s="2542"/>
      <c r="J114" s="2530"/>
      <c r="K114" s="2530"/>
      <c r="L114" s="2530"/>
      <c r="M114" s="2530"/>
      <c r="N114" s="2530"/>
      <c r="O114" s="2530"/>
      <c r="P114" s="2530"/>
      <c r="Q114" s="2530"/>
      <c r="R114" s="2530"/>
      <c r="S114" s="2530"/>
    </row>
    <row r="115" spans="1:19" ht="4.5" customHeight="1" x14ac:dyDescent="0.25">
      <c r="A115" s="2539"/>
      <c r="B115" s="2539"/>
      <c r="C115" s="2539"/>
      <c r="D115" s="2541"/>
      <c r="E115" s="2539"/>
      <c r="F115" s="2537"/>
      <c r="G115" s="2540"/>
      <c r="H115" s="2540"/>
      <c r="I115" s="2540"/>
      <c r="J115" s="2530"/>
      <c r="K115" s="2530"/>
      <c r="L115" s="2530"/>
      <c r="M115" s="2530"/>
      <c r="N115" s="2530"/>
      <c r="O115" s="2530"/>
      <c r="P115" s="2530"/>
      <c r="Q115" s="2530"/>
      <c r="R115" s="2530"/>
      <c r="S115" s="2530"/>
    </row>
    <row r="116" spans="1:19" ht="9" customHeight="1" x14ac:dyDescent="0.25">
      <c r="A116" s="2926" t="s">
        <v>1350</v>
      </c>
      <c r="B116" s="2927" t="s">
        <v>86</v>
      </c>
      <c r="C116" s="2539"/>
      <c r="D116" s="2539"/>
      <c r="E116" s="2538"/>
      <c r="F116" s="2537"/>
      <c r="G116" s="2537" t="s">
        <v>1349</v>
      </c>
      <c r="H116" s="2537" t="s">
        <v>595</v>
      </c>
      <c r="I116" s="2537" t="s">
        <v>1349</v>
      </c>
      <c r="J116" s="2530"/>
      <c r="K116" s="2530"/>
      <c r="L116" s="2530"/>
      <c r="M116" s="2530"/>
      <c r="N116" s="2530"/>
      <c r="O116" s="2530"/>
      <c r="P116" s="2530"/>
      <c r="Q116" s="2530"/>
      <c r="R116" s="2530"/>
      <c r="S116" s="2530"/>
    </row>
    <row r="117" spans="1:19" ht="9" customHeight="1" x14ac:dyDescent="0.25">
      <c r="A117" s="2536"/>
      <c r="B117" s="2536"/>
      <c r="C117" s="2536"/>
      <c r="D117" s="2536"/>
      <c r="E117" s="2536"/>
      <c r="F117" s="2535"/>
      <c r="G117" s="2535" t="s">
        <v>1348</v>
      </c>
      <c r="H117" s="2535" t="s">
        <v>1347</v>
      </c>
      <c r="I117" s="2535" t="s">
        <v>1347</v>
      </c>
      <c r="J117" s="2530"/>
      <c r="K117" s="2530"/>
      <c r="L117" s="2530"/>
      <c r="M117" s="2530"/>
      <c r="N117" s="2530"/>
      <c r="O117" s="2530"/>
      <c r="P117" s="2530"/>
      <c r="Q117" s="2530"/>
      <c r="R117" s="2530"/>
      <c r="S117" s="2530"/>
    </row>
    <row r="118" spans="1:19" ht="10.5" customHeight="1" x14ac:dyDescent="0.25">
      <c r="A118" s="2928" t="s">
        <v>1346</v>
      </c>
      <c r="B118" s="2928" t="s">
        <v>86</v>
      </c>
      <c r="C118" s="2928" t="s">
        <v>86</v>
      </c>
      <c r="D118" s="2928" t="s">
        <v>86</v>
      </c>
      <c r="E118" s="2928" t="s">
        <v>86</v>
      </c>
      <c r="F118" s="2534"/>
      <c r="G118" s="2534">
        <v>179</v>
      </c>
      <c r="H118" s="2534">
        <v>182</v>
      </c>
      <c r="I118" s="2534">
        <v>215</v>
      </c>
      <c r="J118" s="2530"/>
      <c r="K118" s="2530"/>
      <c r="L118" s="2530"/>
      <c r="M118" s="2530"/>
      <c r="N118" s="2530"/>
      <c r="O118" s="2530"/>
      <c r="P118" s="2530"/>
      <c r="Q118" s="2530"/>
      <c r="R118" s="2530"/>
      <c r="S118" s="2530"/>
    </row>
    <row r="119" spans="1:19" ht="9" customHeight="1" x14ac:dyDescent="0.25">
      <c r="A119" s="2902" t="s">
        <v>1345</v>
      </c>
      <c r="B119" s="2902" t="s">
        <v>86</v>
      </c>
      <c r="C119" s="2902" t="s">
        <v>86</v>
      </c>
      <c r="D119" s="2902" t="s">
        <v>86</v>
      </c>
      <c r="E119" s="2902" t="s">
        <v>86</v>
      </c>
      <c r="F119" s="2532"/>
      <c r="G119" s="2532">
        <v>116</v>
      </c>
      <c r="H119" s="2532">
        <v>118</v>
      </c>
      <c r="I119" s="2532">
        <v>137</v>
      </c>
      <c r="J119" s="2530"/>
      <c r="K119" s="2530"/>
      <c r="L119" s="2530"/>
      <c r="M119" s="2530"/>
      <c r="N119" s="2530"/>
      <c r="O119" s="2530"/>
      <c r="P119" s="2530"/>
      <c r="Q119" s="2530"/>
      <c r="R119" s="2530"/>
      <c r="S119" s="2530"/>
    </row>
    <row r="120" spans="1:19" ht="9" customHeight="1" x14ac:dyDescent="0.25">
      <c r="A120" s="2929" t="s">
        <v>1344</v>
      </c>
      <c r="B120" s="2929" t="s">
        <v>86</v>
      </c>
      <c r="C120" s="2929" t="s">
        <v>86</v>
      </c>
      <c r="D120" s="2929" t="s">
        <v>86</v>
      </c>
      <c r="E120" s="2929" t="s">
        <v>86</v>
      </c>
      <c r="F120" s="2533"/>
      <c r="G120" s="2533">
        <v>81</v>
      </c>
      <c r="H120" s="2533">
        <v>81</v>
      </c>
      <c r="I120" s="2533">
        <v>94</v>
      </c>
      <c r="J120" s="2530"/>
      <c r="K120" s="2530"/>
      <c r="L120" s="2530"/>
      <c r="M120" s="2530"/>
      <c r="N120" s="2530"/>
      <c r="O120" s="2530"/>
      <c r="P120" s="2530"/>
      <c r="Q120" s="2530"/>
      <c r="R120" s="2530"/>
      <c r="S120" s="2530"/>
    </row>
    <row r="121" spans="1:19" ht="9" customHeight="1" x14ac:dyDescent="0.25">
      <c r="A121" s="2923" t="s">
        <v>1343</v>
      </c>
      <c r="B121" s="2924" t="s">
        <v>86</v>
      </c>
      <c r="C121" s="2924" t="s">
        <v>86</v>
      </c>
      <c r="D121" s="2924" t="s">
        <v>86</v>
      </c>
      <c r="E121" s="2924" t="s">
        <v>86</v>
      </c>
      <c r="F121" s="2532"/>
      <c r="G121" s="2532">
        <v>35</v>
      </c>
      <c r="H121" s="2532">
        <v>35</v>
      </c>
      <c r="I121" s="2532">
        <v>36</v>
      </c>
      <c r="J121" s="2530"/>
      <c r="K121" s="2530"/>
      <c r="L121" s="2530"/>
      <c r="M121" s="2530"/>
      <c r="N121" s="2530"/>
      <c r="O121" s="2530"/>
      <c r="P121" s="2530"/>
      <c r="Q121" s="2530"/>
      <c r="R121" s="2530"/>
      <c r="S121" s="2530"/>
    </row>
    <row r="122" spans="1:19" ht="9" customHeight="1" x14ac:dyDescent="0.25">
      <c r="A122" s="2925" t="s">
        <v>1342</v>
      </c>
      <c r="B122" s="2925" t="s">
        <v>86</v>
      </c>
      <c r="C122" s="2925" t="s">
        <v>86</v>
      </c>
      <c r="D122" s="2925" t="s">
        <v>86</v>
      </c>
      <c r="E122" s="2925" t="s">
        <v>86</v>
      </c>
      <c r="F122" s="2531"/>
      <c r="G122" s="2531">
        <v>18</v>
      </c>
      <c r="H122" s="2531">
        <v>1</v>
      </c>
      <c r="I122" s="2531">
        <v>17</v>
      </c>
      <c r="J122" s="2530"/>
      <c r="K122" s="2530"/>
      <c r="L122" s="2530"/>
      <c r="M122" s="2530"/>
      <c r="N122" s="2530"/>
      <c r="O122" s="2530"/>
      <c r="P122" s="2530"/>
      <c r="Q122" s="2530"/>
      <c r="R122" s="2530"/>
      <c r="S122" s="2530"/>
    </row>
    <row r="123" spans="1:19" ht="9.75" customHeight="1" x14ac:dyDescent="0.25">
      <c r="A123" s="2921" t="s">
        <v>1341</v>
      </c>
      <c r="B123" s="2922" t="s">
        <v>86</v>
      </c>
      <c r="C123" s="2922" t="s">
        <v>86</v>
      </c>
      <c r="D123" s="2922" t="s">
        <v>86</v>
      </c>
      <c r="E123" s="2922" t="s">
        <v>86</v>
      </c>
      <c r="F123" s="2922" t="s">
        <v>86</v>
      </c>
      <c r="G123" s="2922" t="s">
        <v>86</v>
      </c>
      <c r="H123" s="2922" t="s">
        <v>86</v>
      </c>
      <c r="I123" s="2922" t="s">
        <v>86</v>
      </c>
    </row>
    <row r="124" spans="1:19" ht="9" customHeight="1" x14ac:dyDescent="0.25">
      <c r="A124" s="2919"/>
      <c r="B124" s="2920"/>
      <c r="C124" s="2920"/>
      <c r="D124" s="2920"/>
      <c r="E124" s="2920"/>
      <c r="F124" s="2920"/>
      <c r="G124" s="2920"/>
      <c r="H124" s="2920"/>
      <c r="I124" s="2920"/>
    </row>
    <row r="125" spans="1:19" ht="9" customHeight="1" x14ac:dyDescent="0.25">
      <c r="A125" s="2920"/>
      <c r="B125" s="2920"/>
      <c r="C125" s="2920"/>
      <c r="D125" s="2920"/>
      <c r="E125" s="2920"/>
      <c r="F125" s="2920"/>
      <c r="G125" s="2920"/>
      <c r="H125" s="2920"/>
      <c r="I125" s="2920"/>
    </row>
  </sheetData>
  <mergeCells count="78">
    <mergeCell ref="A116:B116"/>
    <mergeCell ref="A118:E118"/>
    <mergeCell ref="A119:E119"/>
    <mergeCell ref="A120:E120"/>
    <mergeCell ref="A90:E90"/>
    <mergeCell ref="A91:E91"/>
    <mergeCell ref="A106:E106"/>
    <mergeCell ref="A107:E107"/>
    <mergeCell ref="A108:E108"/>
    <mergeCell ref="A112:E112"/>
    <mergeCell ref="A113:E113"/>
    <mergeCell ref="A96:E96"/>
    <mergeCell ref="A97:E97"/>
    <mergeCell ref="A109:E109"/>
    <mergeCell ref="A110:E110"/>
    <mergeCell ref="A111:B111"/>
    <mergeCell ref="A124:I124"/>
    <mergeCell ref="A125:I125"/>
    <mergeCell ref="A123:I123"/>
    <mergeCell ref="A121:E121"/>
    <mergeCell ref="A122:E122"/>
    <mergeCell ref="A52:E52"/>
    <mergeCell ref="A53:B53"/>
    <mergeCell ref="A36:E36"/>
    <mergeCell ref="A89:B89"/>
    <mergeCell ref="A69:B69"/>
    <mergeCell ref="A38:E38"/>
    <mergeCell ref="A43:E43"/>
    <mergeCell ref="A44:B44"/>
    <mergeCell ref="A45:E45"/>
    <mergeCell ref="A48:I48"/>
    <mergeCell ref="A37:B37"/>
    <mergeCell ref="A87:E87"/>
    <mergeCell ref="A88:E88"/>
    <mergeCell ref="A60:E60"/>
    <mergeCell ref="A61:B61"/>
    <mergeCell ref="A62:E62"/>
    <mergeCell ref="A16:E16"/>
    <mergeCell ref="A31:E31"/>
    <mergeCell ref="A17:E17"/>
    <mergeCell ref="A18:E18"/>
    <mergeCell ref="A19:E19"/>
    <mergeCell ref="A21:E21"/>
    <mergeCell ref="A24:I24"/>
    <mergeCell ref="A29:E29"/>
    <mergeCell ref="A30:B30"/>
    <mergeCell ref="G26:I26"/>
    <mergeCell ref="G2:I2"/>
    <mergeCell ref="A6:E6"/>
    <mergeCell ref="A7:C7"/>
    <mergeCell ref="A8:E8"/>
    <mergeCell ref="A9:E9"/>
    <mergeCell ref="A11:E11"/>
    <mergeCell ref="A12:E12"/>
    <mergeCell ref="A14:E14"/>
    <mergeCell ref="A15:E15"/>
    <mergeCell ref="A10:E10"/>
    <mergeCell ref="A70:E70"/>
    <mergeCell ref="A71:E71"/>
    <mergeCell ref="A74:I74"/>
    <mergeCell ref="A78:E78"/>
    <mergeCell ref="A68:E68"/>
    <mergeCell ref="A100:B100"/>
    <mergeCell ref="A101:E101"/>
    <mergeCell ref="A102:E102"/>
    <mergeCell ref="G33:I33"/>
    <mergeCell ref="G40:I40"/>
    <mergeCell ref="G49:I49"/>
    <mergeCell ref="G57:I57"/>
    <mergeCell ref="A86:E86"/>
    <mergeCell ref="A63:E63"/>
    <mergeCell ref="G65:I65"/>
    <mergeCell ref="A95:E95"/>
    <mergeCell ref="A98:E98"/>
    <mergeCell ref="A99:E99"/>
    <mergeCell ref="A54:E54"/>
    <mergeCell ref="A55:E55"/>
    <mergeCell ref="A79:E79"/>
  </mergeCells>
  <pageMargins left="0.59055118110236204" right="0.59055118110236204" top="1.1023622047244099" bottom="0.59055118110236204" header="0.31496062992126" footer="0.31496062992126"/>
  <pageSetup scale="92" orientation="portrait" r:id="rId1"/>
  <headerFooter alignWithMargins="0"/>
  <rowBreaks count="1" manualBreakCount="1">
    <brk id="71" max="10" man="1"/>
  </rowBreaks>
  <ignoredErrors>
    <ignoredError sqref="G117:I117 G4:I4" numberStoredAsText="1"/>
    <ignoredError sqref="I11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59999389629810485"/>
  </sheetPr>
  <dimension ref="A1:AN67"/>
  <sheetViews>
    <sheetView showGridLines="0" view="pageBreakPreview" zoomScale="80" zoomScaleNormal="100" zoomScaleSheetLayoutView="80" zoomScalePageLayoutView="47" workbookViewId="0">
      <selection activeCell="W44" sqref="W44"/>
    </sheetView>
  </sheetViews>
  <sheetFormatPr defaultColWidth="9.109375" defaultRowHeight="10.199999999999999" x14ac:dyDescent="0.2"/>
  <cols>
    <col min="1" max="1" width="36.88671875" style="2" customWidth="1"/>
    <col min="2" max="7" width="10.6640625" style="2" customWidth="1"/>
    <col min="8" max="8" width="4.109375" style="2" customWidth="1"/>
    <col min="9" max="9" width="9.6640625" style="2" customWidth="1"/>
    <col min="10" max="10" width="9" style="2" customWidth="1"/>
    <col min="11" max="12" width="8.33203125" style="2" customWidth="1"/>
    <col min="13" max="14" width="9" style="2" customWidth="1"/>
    <col min="15" max="16" width="9.33203125" style="2" customWidth="1"/>
    <col min="17" max="17" width="17.33203125" style="2" customWidth="1"/>
    <col min="18" max="19" width="8.33203125" style="2" customWidth="1"/>
    <col min="20" max="20" width="9.6640625" style="2" customWidth="1"/>
    <col min="21" max="21" width="9" style="2" customWidth="1"/>
    <col min="22" max="22" width="8.33203125" style="2" customWidth="1"/>
    <col min="23" max="23" width="10.33203125" style="2" customWidth="1"/>
    <col min="24" max="25" width="9" style="2" customWidth="1"/>
    <col min="26" max="27" width="9.33203125" style="2" customWidth="1"/>
    <col min="28" max="28" width="17.33203125" style="2" customWidth="1"/>
    <col min="29" max="30" width="8.33203125" style="2" customWidth="1"/>
    <col min="31" max="31" width="33.6640625" style="2" customWidth="1"/>
    <col min="32" max="32" width="18.88671875" style="2" bestFit="1" customWidth="1"/>
    <col min="33" max="33" width="6.6640625" style="2" customWidth="1"/>
    <col min="34" max="34" width="10.5546875" style="2" customWidth="1"/>
    <col min="35" max="37" width="6.6640625" style="2" customWidth="1"/>
    <col min="38" max="38" width="9" style="2" customWidth="1"/>
    <col min="39" max="39" width="6.6640625" style="2" customWidth="1"/>
    <col min="40" max="16384" width="9.109375" style="2"/>
  </cols>
  <sheetData>
    <row r="1" spans="1:39" ht="22.5" customHeight="1" x14ac:dyDescent="0.2">
      <c r="A1" s="1460" t="s">
        <v>49</v>
      </c>
      <c r="B1" s="577"/>
      <c r="C1" s="577"/>
      <c r="D1" s="577"/>
      <c r="E1" s="577"/>
      <c r="F1" s="577"/>
      <c r="G1" s="577"/>
      <c r="H1" s="577"/>
      <c r="I1" s="2827" t="s">
        <v>48</v>
      </c>
      <c r="J1" s="2827"/>
      <c r="K1" s="2827"/>
      <c r="L1" s="2827"/>
      <c r="M1" s="2827"/>
      <c r="N1" s="2827"/>
      <c r="O1" s="2827"/>
      <c r="P1" s="2827"/>
      <c r="Q1" s="47"/>
      <c r="R1" s="47"/>
      <c r="S1" s="47"/>
      <c r="T1" s="2827" t="s">
        <v>47</v>
      </c>
      <c r="U1" s="2827"/>
      <c r="V1" s="2827"/>
      <c r="W1" s="2827"/>
      <c r="X1" s="2827"/>
      <c r="Y1" s="2827"/>
      <c r="Z1" s="2827"/>
      <c r="AA1" s="2827"/>
      <c r="AB1" s="2827"/>
      <c r="AC1" s="2827"/>
      <c r="AD1" s="2827"/>
      <c r="AE1" s="19" t="s">
        <v>46</v>
      </c>
      <c r="AF1" s="46"/>
      <c r="AG1" s="46"/>
      <c r="AH1" s="46"/>
      <c r="AI1" s="46"/>
      <c r="AJ1" s="46"/>
      <c r="AK1" s="46"/>
      <c r="AL1" s="46"/>
      <c r="AM1" s="46"/>
    </row>
    <row r="2" spans="1:39" ht="13.5" customHeight="1" x14ac:dyDescent="0.25">
      <c r="A2" s="1461" t="s">
        <v>1237</v>
      </c>
      <c r="B2" s="577"/>
      <c r="C2" s="577"/>
      <c r="D2" s="577"/>
      <c r="E2" s="577"/>
      <c r="F2" s="577"/>
      <c r="G2" s="577"/>
      <c r="H2" s="577"/>
      <c r="I2" s="45" t="s">
        <v>907</v>
      </c>
      <c r="J2" s="44"/>
      <c r="K2" s="44"/>
      <c r="L2" s="44"/>
      <c r="M2" s="44"/>
      <c r="N2" s="44"/>
      <c r="AE2" s="1690" t="s">
        <v>1238</v>
      </c>
      <c r="AF2" s="43" t="s">
        <v>45</v>
      </c>
      <c r="AG2" s="42"/>
      <c r="AH2" s="42" t="s">
        <v>44</v>
      </c>
      <c r="AI2" s="42"/>
      <c r="AJ2" s="42" t="s">
        <v>43</v>
      </c>
      <c r="AK2" s="42"/>
      <c r="AL2" s="42" t="s">
        <v>42</v>
      </c>
      <c r="AM2" s="42"/>
    </row>
    <row r="3" spans="1:39" ht="12.75" customHeight="1" thickBot="1" x14ac:dyDescent="0.3">
      <c r="A3" s="1462"/>
      <c r="B3" s="577"/>
      <c r="C3" s="577"/>
      <c r="D3" s="577"/>
      <c r="E3" s="577"/>
      <c r="F3" s="577"/>
      <c r="G3" s="577"/>
      <c r="H3" s="577"/>
      <c r="I3" s="2831"/>
      <c r="J3" s="2831"/>
      <c r="K3" s="2841" t="s">
        <v>1242</v>
      </c>
      <c r="L3" s="2833"/>
      <c r="M3" s="2831"/>
      <c r="N3" s="2831"/>
      <c r="O3" s="2830" t="s">
        <v>1250</v>
      </c>
      <c r="P3" s="2829"/>
      <c r="Q3" s="4"/>
      <c r="R3" s="2830" t="s">
        <v>41</v>
      </c>
      <c r="S3" s="2829"/>
      <c r="T3" s="2831"/>
      <c r="U3" s="2831"/>
      <c r="V3" s="2830" t="s">
        <v>40</v>
      </c>
      <c r="W3" s="2829"/>
      <c r="X3" s="2831"/>
      <c r="Y3" s="2831"/>
      <c r="Z3" s="2830" t="s">
        <v>910</v>
      </c>
      <c r="AA3" s="2829"/>
      <c r="AB3" s="4"/>
      <c r="AC3" s="2839" t="s">
        <v>909</v>
      </c>
      <c r="AD3" s="2833"/>
      <c r="AE3" s="41"/>
      <c r="AF3" s="40" t="s">
        <v>39</v>
      </c>
      <c r="AG3" s="39" t="s">
        <v>38</v>
      </c>
      <c r="AH3" s="39" t="s">
        <v>39</v>
      </c>
      <c r="AI3" s="39" t="s">
        <v>38</v>
      </c>
      <c r="AJ3" s="39" t="s">
        <v>39</v>
      </c>
      <c r="AK3" s="39" t="s">
        <v>38</v>
      </c>
      <c r="AL3" s="39" t="s">
        <v>39</v>
      </c>
      <c r="AM3" s="39" t="s">
        <v>38</v>
      </c>
    </row>
    <row r="4" spans="1:39" ht="16.5" customHeight="1" x14ac:dyDescent="0.2">
      <c r="A4" s="1463" t="s">
        <v>1115</v>
      </c>
      <c r="B4" s="577"/>
      <c r="C4" s="577"/>
      <c r="D4" s="577"/>
      <c r="E4" s="577"/>
      <c r="F4" s="577"/>
      <c r="G4" s="577"/>
      <c r="H4" s="577"/>
      <c r="I4" s="2831"/>
      <c r="J4" s="2831"/>
      <c r="K4" s="2833"/>
      <c r="L4" s="2833"/>
      <c r="M4" s="2831"/>
      <c r="N4" s="2831"/>
      <c r="O4" s="2829"/>
      <c r="P4" s="2829"/>
      <c r="Q4" s="4"/>
      <c r="R4" s="2829"/>
      <c r="S4" s="2829"/>
      <c r="T4" s="2831"/>
      <c r="U4" s="2831"/>
      <c r="V4" s="2829"/>
      <c r="W4" s="2829"/>
      <c r="X4" s="2831"/>
      <c r="Y4" s="2831"/>
      <c r="Z4" s="2829"/>
      <c r="AA4" s="2829"/>
      <c r="AB4" s="4"/>
      <c r="AC4" s="2833"/>
      <c r="AD4" s="2833"/>
      <c r="AE4" s="1520" t="s">
        <v>1041</v>
      </c>
      <c r="AF4" s="30" t="s">
        <v>37</v>
      </c>
      <c r="AG4" s="29" t="s">
        <v>36</v>
      </c>
      <c r="AH4" s="29" t="s">
        <v>35</v>
      </c>
      <c r="AI4" s="29" t="s">
        <v>33</v>
      </c>
      <c r="AJ4" s="29" t="s">
        <v>34</v>
      </c>
      <c r="AK4" s="29" t="s">
        <v>33</v>
      </c>
      <c r="AL4" s="29" t="s">
        <v>32</v>
      </c>
      <c r="AM4" s="29" t="s">
        <v>31</v>
      </c>
    </row>
    <row r="5" spans="1:39" ht="16.5" customHeight="1" x14ac:dyDescent="0.25">
      <c r="A5" s="577"/>
      <c r="B5" s="577"/>
      <c r="C5" s="1464"/>
      <c r="D5" s="577"/>
      <c r="E5" s="577"/>
      <c r="F5" s="577"/>
      <c r="G5" s="577"/>
      <c r="H5" s="577"/>
      <c r="I5" s="2831"/>
      <c r="J5" s="2831"/>
      <c r="K5" s="2833"/>
      <c r="L5" s="2833"/>
      <c r="M5" s="2831"/>
      <c r="N5" s="2831"/>
      <c r="O5" s="2829"/>
      <c r="P5" s="2829"/>
      <c r="Q5" s="4"/>
      <c r="R5" s="2829"/>
      <c r="S5" s="2829"/>
      <c r="T5" s="2831"/>
      <c r="U5" s="2831"/>
      <c r="V5" s="2829"/>
      <c r="W5" s="2829"/>
      <c r="X5" s="2831"/>
      <c r="Y5" s="2831"/>
      <c r="Z5" s="2829"/>
      <c r="AA5" s="2829"/>
      <c r="AB5" s="4"/>
      <c r="AC5" s="2833"/>
      <c r="AD5" s="2833"/>
      <c r="AE5" s="38" t="s">
        <v>30</v>
      </c>
      <c r="AF5" s="29"/>
      <c r="AG5" s="29" t="s">
        <v>26</v>
      </c>
      <c r="AH5" s="29"/>
      <c r="AI5" s="29" t="s">
        <v>28</v>
      </c>
      <c r="AJ5" s="29"/>
      <c r="AK5" s="29"/>
      <c r="AL5" s="29"/>
      <c r="AM5" s="29"/>
    </row>
    <row r="6" spans="1:39" ht="20.100000000000001" customHeight="1" x14ac:dyDescent="0.2">
      <c r="A6" s="577"/>
      <c r="B6" s="577"/>
      <c r="C6" s="577"/>
      <c r="D6" s="577"/>
      <c r="E6" s="577"/>
      <c r="F6" s="577"/>
      <c r="G6" s="577"/>
      <c r="H6" s="577"/>
      <c r="I6" s="2831"/>
      <c r="J6" s="2831"/>
      <c r="K6" s="2833"/>
      <c r="L6" s="2833"/>
      <c r="M6" s="2831"/>
      <c r="N6" s="2831"/>
      <c r="O6" s="2829"/>
      <c r="P6" s="2829"/>
      <c r="Q6" s="4"/>
      <c r="R6" s="2829"/>
      <c r="S6" s="2829"/>
      <c r="T6" s="2831"/>
      <c r="U6" s="2831"/>
      <c r="V6" s="2829"/>
      <c r="W6" s="2829"/>
      <c r="X6" s="2831"/>
      <c r="Y6" s="2831"/>
      <c r="Z6" s="2829"/>
      <c r="AA6" s="2829"/>
      <c r="AB6" s="4"/>
      <c r="AC6" s="2833"/>
      <c r="AD6" s="2833"/>
      <c r="AE6" s="38" t="s">
        <v>29</v>
      </c>
      <c r="AF6" s="29"/>
      <c r="AG6" s="29" t="s">
        <v>26</v>
      </c>
      <c r="AH6" s="29"/>
      <c r="AI6" s="29" t="s">
        <v>28</v>
      </c>
      <c r="AJ6" s="29"/>
      <c r="AK6" s="29"/>
      <c r="AL6" s="29"/>
      <c r="AM6" s="29"/>
    </row>
    <row r="7" spans="1:39" ht="20.100000000000001" customHeight="1" x14ac:dyDescent="0.2">
      <c r="A7" s="577"/>
      <c r="B7" s="577"/>
      <c r="C7" s="577"/>
      <c r="D7" s="577"/>
      <c r="E7" s="577"/>
      <c r="F7" s="577"/>
      <c r="G7" s="577"/>
      <c r="H7" s="577"/>
      <c r="I7" s="2831"/>
      <c r="J7" s="2831"/>
      <c r="K7" s="2833"/>
      <c r="L7" s="2833"/>
      <c r="M7" s="2831"/>
      <c r="N7" s="2831"/>
      <c r="O7" s="2829"/>
      <c r="P7" s="2829"/>
      <c r="Q7" s="4"/>
      <c r="R7" s="2829"/>
      <c r="S7" s="2829"/>
      <c r="T7" s="2831"/>
      <c r="U7" s="2831"/>
      <c r="V7" s="2829"/>
      <c r="W7" s="2829"/>
      <c r="X7" s="2831"/>
      <c r="Y7" s="2831"/>
      <c r="Z7" s="2829"/>
      <c r="AA7" s="2829"/>
      <c r="AB7" s="4"/>
      <c r="AC7" s="2833"/>
      <c r="AD7" s="2833"/>
      <c r="AE7" s="1520" t="s">
        <v>738</v>
      </c>
      <c r="AF7" s="29"/>
      <c r="AG7" s="29" t="s">
        <v>26</v>
      </c>
      <c r="AH7" s="29"/>
      <c r="AI7" s="29"/>
      <c r="AJ7" s="29"/>
      <c r="AK7" s="29"/>
      <c r="AL7" s="29"/>
      <c r="AM7" s="29"/>
    </row>
    <row r="8" spans="1:39" ht="20.100000000000001" customHeight="1" x14ac:dyDescent="0.2">
      <c r="A8" s="577"/>
      <c r="B8" s="577"/>
      <c r="C8" s="577"/>
      <c r="D8" s="577"/>
      <c r="E8" s="577"/>
      <c r="F8" s="577"/>
      <c r="G8" s="577"/>
      <c r="H8" s="577"/>
      <c r="I8" s="2831"/>
      <c r="J8" s="2831"/>
      <c r="K8" s="2833"/>
      <c r="L8" s="2833"/>
      <c r="M8" s="2831"/>
      <c r="N8" s="2831"/>
      <c r="O8" s="2829"/>
      <c r="P8" s="2829"/>
      <c r="Q8" s="4"/>
      <c r="R8" s="2829"/>
      <c r="S8" s="2829"/>
      <c r="T8" s="2831"/>
      <c r="U8" s="2831"/>
      <c r="V8" s="2829"/>
      <c r="W8" s="2829"/>
      <c r="X8" s="2831"/>
      <c r="Y8" s="2831"/>
      <c r="Z8" s="2829"/>
      <c r="AA8" s="2829"/>
      <c r="AB8" s="4"/>
      <c r="AC8" s="2833"/>
      <c r="AD8" s="2833"/>
      <c r="AE8" s="38" t="s">
        <v>27</v>
      </c>
      <c r="AF8" s="29"/>
      <c r="AG8" s="29" t="s">
        <v>26</v>
      </c>
      <c r="AH8" s="29"/>
      <c r="AI8" s="29"/>
      <c r="AJ8" s="29"/>
      <c r="AK8" s="29"/>
      <c r="AL8" s="29"/>
      <c r="AM8" s="29"/>
    </row>
    <row r="9" spans="1:39" ht="20.100000000000001" customHeight="1" x14ac:dyDescent="0.2">
      <c r="A9" s="577"/>
      <c r="B9" s="577"/>
      <c r="C9" s="577"/>
      <c r="D9" s="577"/>
      <c r="E9" s="577"/>
      <c r="F9" s="577"/>
      <c r="G9" s="577"/>
      <c r="H9" s="577"/>
      <c r="AE9" s="1913" t="s">
        <v>1239</v>
      </c>
      <c r="AH9" s="1915" t="s">
        <v>1240</v>
      </c>
      <c r="AI9" s="1914" t="s">
        <v>1241</v>
      </c>
    </row>
    <row r="10" spans="1:39" ht="20.100000000000001" customHeight="1" x14ac:dyDescent="0.2">
      <c r="A10" s="577"/>
      <c r="B10" s="577"/>
      <c r="C10" s="577"/>
      <c r="D10" s="577"/>
      <c r="E10" s="577"/>
      <c r="F10" s="577"/>
      <c r="G10" s="577"/>
      <c r="H10" s="577"/>
      <c r="I10" s="2831"/>
      <c r="J10" s="2831"/>
      <c r="K10" s="2837" t="s">
        <v>1248</v>
      </c>
      <c r="L10" s="2838"/>
      <c r="M10" s="2831"/>
      <c r="N10" s="2831"/>
      <c r="O10" s="2830" t="s">
        <v>1247</v>
      </c>
      <c r="P10" s="2835"/>
      <c r="Q10" s="32"/>
      <c r="R10" s="2830" t="s">
        <v>24</v>
      </c>
      <c r="S10" s="2829"/>
      <c r="T10" s="3"/>
      <c r="U10" s="3"/>
      <c r="V10" s="2834" t="s">
        <v>1130</v>
      </c>
      <c r="W10" s="2835"/>
      <c r="Z10" s="2830" t="s">
        <v>903</v>
      </c>
      <c r="AA10" s="2829"/>
      <c r="AC10" s="2830" t="s">
        <v>1090</v>
      </c>
      <c r="AD10" s="2829"/>
      <c r="AE10" s="1913" t="s">
        <v>1397</v>
      </c>
      <c r="AI10" s="1914" t="s">
        <v>28</v>
      </c>
    </row>
    <row r="11" spans="1:39" ht="20.100000000000001" customHeight="1" x14ac:dyDescent="0.2">
      <c r="A11" s="577"/>
      <c r="B11" s="577"/>
      <c r="C11" s="577"/>
      <c r="D11" s="577"/>
      <c r="E11" s="577"/>
      <c r="F11" s="577"/>
      <c r="G11" s="577"/>
      <c r="H11" s="577"/>
      <c r="I11" s="2831"/>
      <c r="J11" s="2831"/>
      <c r="K11" s="2838"/>
      <c r="L11" s="2838"/>
      <c r="M11" s="2831"/>
      <c r="N11" s="2831"/>
      <c r="O11" s="2835"/>
      <c r="P11" s="2835"/>
      <c r="Q11" s="32"/>
      <c r="R11" s="2829"/>
      <c r="S11" s="2829"/>
      <c r="T11" s="3"/>
      <c r="U11" s="3"/>
      <c r="V11" s="2835"/>
      <c r="W11" s="2835"/>
      <c r="Z11" s="2829"/>
      <c r="AA11" s="2829"/>
      <c r="AC11" s="2829"/>
      <c r="AD11" s="2829"/>
      <c r="AE11" s="1520" t="s">
        <v>1042</v>
      </c>
      <c r="AG11" s="1521" t="s">
        <v>994</v>
      </c>
      <c r="AI11" s="1521" t="s">
        <v>995</v>
      </c>
      <c r="AK11" s="1521" t="s">
        <v>33</v>
      </c>
    </row>
    <row r="12" spans="1:39" ht="20.100000000000001" customHeight="1" x14ac:dyDescent="0.2">
      <c r="A12" s="577"/>
      <c r="B12" s="577"/>
      <c r="C12" s="577"/>
      <c r="D12" s="577"/>
      <c r="E12" s="577"/>
      <c r="F12" s="577"/>
      <c r="G12" s="577"/>
      <c r="H12" s="577"/>
      <c r="I12" s="2831"/>
      <c r="J12" s="2831"/>
      <c r="K12" s="2838"/>
      <c r="L12" s="2838"/>
      <c r="M12" s="2831"/>
      <c r="N12" s="2831"/>
      <c r="O12" s="2835"/>
      <c r="P12" s="2835"/>
      <c r="Q12" s="32"/>
      <c r="R12" s="2829"/>
      <c r="S12" s="2829"/>
      <c r="T12" s="3"/>
      <c r="U12" s="3"/>
      <c r="V12" s="2835"/>
      <c r="W12" s="2835"/>
      <c r="Z12" s="2829"/>
      <c r="AA12" s="2829"/>
      <c r="AC12" s="2829"/>
      <c r="AD12" s="2829"/>
      <c r="AE12" s="37" t="s">
        <v>25</v>
      </c>
      <c r="AF12" s="36"/>
      <c r="AG12" s="29"/>
      <c r="AH12" s="36"/>
      <c r="AI12" s="29" t="s">
        <v>22</v>
      </c>
      <c r="AJ12" s="29"/>
      <c r="AK12" s="29" t="s">
        <v>22</v>
      </c>
      <c r="AL12" s="36"/>
    </row>
    <row r="13" spans="1:39" ht="20.100000000000001" customHeight="1" x14ac:dyDescent="0.2">
      <c r="A13" s="577"/>
      <c r="B13" s="577"/>
      <c r="C13" s="577"/>
      <c r="D13" s="577"/>
      <c r="E13" s="577"/>
      <c r="F13" s="577"/>
      <c r="G13" s="577"/>
      <c r="H13" s="577"/>
      <c r="I13" s="2831"/>
      <c r="J13" s="2831"/>
      <c r="K13" s="2838"/>
      <c r="L13" s="2838"/>
      <c r="M13" s="2831"/>
      <c r="N13" s="2831"/>
      <c r="O13" s="2835"/>
      <c r="P13" s="2835"/>
      <c r="Q13" s="32"/>
      <c r="R13" s="2829"/>
      <c r="S13" s="2829"/>
      <c r="T13" s="3"/>
      <c r="U13" s="3"/>
      <c r="V13" s="2835"/>
      <c r="W13" s="2835"/>
      <c r="Z13" s="2829"/>
      <c r="AA13" s="2829"/>
      <c r="AC13" s="2829"/>
      <c r="AD13" s="2829"/>
      <c r="AE13" s="37" t="s">
        <v>23</v>
      </c>
      <c r="AF13" s="36"/>
      <c r="AG13" s="29"/>
      <c r="AH13" s="36"/>
      <c r="AI13" s="29" t="s">
        <v>22</v>
      </c>
      <c r="AJ13" s="29"/>
      <c r="AK13" s="29" t="s">
        <v>22</v>
      </c>
      <c r="AL13" s="34"/>
      <c r="AM13" s="33"/>
    </row>
    <row r="14" spans="1:39" ht="20.100000000000001" customHeight="1" x14ac:dyDescent="0.2">
      <c r="A14" s="577"/>
      <c r="B14" s="577"/>
      <c r="C14" s="577"/>
      <c r="D14" s="577"/>
      <c r="E14" s="577"/>
      <c r="F14" s="577"/>
      <c r="G14" s="577"/>
      <c r="H14" s="577"/>
      <c r="I14" s="2831"/>
      <c r="J14" s="2831"/>
      <c r="K14" s="2838"/>
      <c r="L14" s="2838"/>
      <c r="M14" s="2831"/>
      <c r="N14" s="2831"/>
      <c r="O14" s="2835"/>
      <c r="P14" s="2835"/>
      <c r="Q14" s="32"/>
      <c r="R14" s="2829"/>
      <c r="S14" s="2829"/>
      <c r="T14" s="3"/>
      <c r="U14" s="3"/>
      <c r="V14" s="2835"/>
      <c r="W14" s="2835"/>
      <c r="Z14" s="2829"/>
      <c r="AA14" s="2829"/>
      <c r="AC14" s="2829"/>
      <c r="AD14" s="2829"/>
      <c r="AE14" s="37" t="s">
        <v>887</v>
      </c>
      <c r="AF14" s="35"/>
      <c r="AG14" s="35"/>
      <c r="AH14" s="35"/>
      <c r="AI14" s="29" t="s">
        <v>22</v>
      </c>
      <c r="AJ14" s="29"/>
      <c r="AK14" s="29" t="s">
        <v>22</v>
      </c>
      <c r="AL14" s="34"/>
    </row>
    <row r="15" spans="1:39" ht="20.100000000000001" customHeight="1" x14ac:dyDescent="0.2">
      <c r="A15" s="577"/>
      <c r="B15" s="577"/>
      <c r="C15" s="577"/>
      <c r="D15" s="577"/>
      <c r="E15" s="577"/>
      <c r="F15" s="577"/>
      <c r="G15" s="577"/>
      <c r="H15" s="577"/>
      <c r="I15" s="2831"/>
      <c r="J15" s="2831"/>
      <c r="K15" s="2838"/>
      <c r="L15" s="2838"/>
      <c r="M15" s="2831"/>
      <c r="N15" s="2831"/>
      <c r="O15" s="2835"/>
      <c r="P15" s="2835"/>
      <c r="Q15" s="32"/>
      <c r="R15" s="2829"/>
      <c r="S15" s="2829"/>
      <c r="T15" s="3"/>
      <c r="U15" s="3"/>
      <c r="V15" s="2835"/>
      <c r="W15" s="2835"/>
      <c r="Z15" s="2829"/>
      <c r="AA15" s="2829"/>
      <c r="AC15" s="2829"/>
      <c r="AD15" s="2829"/>
      <c r="AE15" s="2513" t="s">
        <v>1338</v>
      </c>
      <c r="AF15" s="1186"/>
      <c r="AG15" s="1186"/>
      <c r="AH15" s="1186"/>
      <c r="AI15" s="29" t="s">
        <v>22</v>
      </c>
      <c r="AJ15" s="29"/>
      <c r="AK15" s="29" t="s">
        <v>22</v>
      </c>
    </row>
    <row r="16" spans="1:39" ht="20.100000000000001" customHeight="1" x14ac:dyDescent="0.2">
      <c r="A16" s="577"/>
      <c r="B16" s="577"/>
      <c r="C16" s="577"/>
      <c r="D16" s="577"/>
      <c r="E16" s="577"/>
      <c r="F16" s="577"/>
      <c r="G16" s="577"/>
      <c r="H16" s="577"/>
      <c r="AE16" s="31"/>
      <c r="AF16" s="30"/>
      <c r="AG16" s="29"/>
      <c r="AH16" s="29"/>
      <c r="AI16" s="29"/>
      <c r="AJ16" s="29"/>
      <c r="AK16" s="29"/>
      <c r="AM16" s="33" t="s">
        <v>845</v>
      </c>
    </row>
    <row r="17" spans="1:40" ht="20.100000000000001" customHeight="1" x14ac:dyDescent="0.2">
      <c r="A17" s="577"/>
      <c r="B17" s="577"/>
      <c r="C17" s="577"/>
      <c r="D17" s="577"/>
      <c r="E17" s="577"/>
      <c r="F17" s="577"/>
      <c r="G17" s="577"/>
      <c r="H17" s="577"/>
      <c r="I17" s="2831"/>
      <c r="J17" s="2831"/>
      <c r="K17" s="2830" t="s">
        <v>21</v>
      </c>
      <c r="L17" s="2829"/>
      <c r="M17" s="2831"/>
      <c r="N17" s="2831"/>
      <c r="O17" s="2830" t="s">
        <v>1001</v>
      </c>
      <c r="P17" s="2829"/>
      <c r="Q17" s="4"/>
      <c r="R17" s="2832" t="s">
        <v>1002</v>
      </c>
      <c r="S17" s="2833"/>
      <c r="V17" s="2830" t="s">
        <v>1117</v>
      </c>
      <c r="W17" s="2829"/>
      <c r="Z17" s="2834" t="s">
        <v>904</v>
      </c>
      <c r="AA17" s="2834"/>
      <c r="AC17" s="2834" t="s">
        <v>1131</v>
      </c>
      <c r="AD17" s="2835"/>
      <c r="AF17" s="28"/>
      <c r="AG17" s="24"/>
      <c r="AH17" s="24"/>
      <c r="AI17" s="24"/>
      <c r="AJ17" s="9"/>
    </row>
    <row r="18" spans="1:40" ht="20.100000000000001" customHeight="1" x14ac:dyDescent="0.2">
      <c r="A18" s="577"/>
      <c r="B18" s="577"/>
      <c r="C18" s="577"/>
      <c r="D18" s="577"/>
      <c r="E18" s="577"/>
      <c r="F18" s="577"/>
      <c r="G18" s="577"/>
      <c r="H18" s="577"/>
      <c r="I18" s="2831"/>
      <c r="J18" s="2831"/>
      <c r="K18" s="2829"/>
      <c r="L18" s="2829"/>
      <c r="M18" s="2831"/>
      <c r="N18" s="2831"/>
      <c r="O18" s="2829"/>
      <c r="P18" s="2829"/>
      <c r="Q18" s="4"/>
      <c r="R18" s="2833"/>
      <c r="S18" s="2833"/>
      <c r="V18" s="2829"/>
      <c r="W18" s="2829"/>
      <c r="Z18" s="2834"/>
      <c r="AA18" s="2834"/>
      <c r="AC18" s="2835"/>
      <c r="AD18" s="2835"/>
      <c r="AE18" s="27" t="s">
        <v>20</v>
      </c>
      <c r="AF18" s="26"/>
      <c r="AG18" s="26"/>
      <c r="AH18" s="26"/>
      <c r="AI18" s="26"/>
      <c r="AJ18" s="9"/>
      <c r="AK18" s="9"/>
      <c r="AL18" s="13"/>
      <c r="AM18" s="9"/>
    </row>
    <row r="19" spans="1:40" ht="20.100000000000001" customHeight="1" x14ac:dyDescent="0.2">
      <c r="A19" s="577"/>
      <c r="B19" s="577"/>
      <c r="C19" s="577"/>
      <c r="D19" s="577"/>
      <c r="E19" s="577"/>
      <c r="F19" s="577"/>
      <c r="G19" s="577"/>
      <c r="H19" s="577"/>
      <c r="I19" s="2831"/>
      <c r="J19" s="2831"/>
      <c r="K19" s="2829"/>
      <c r="L19" s="2829"/>
      <c r="M19" s="2831"/>
      <c r="N19" s="2831"/>
      <c r="O19" s="2829"/>
      <c r="P19" s="2829"/>
      <c r="Q19" s="4"/>
      <c r="R19" s="2833"/>
      <c r="S19" s="2833"/>
      <c r="V19" s="2829"/>
      <c r="W19" s="2829"/>
      <c r="Z19" s="2834"/>
      <c r="AA19" s="2834"/>
      <c r="AC19" s="2835"/>
      <c r="AD19" s="2835"/>
      <c r="AE19" s="25" t="s">
        <v>1245</v>
      </c>
      <c r="AF19" s="24" t="s">
        <v>19</v>
      </c>
      <c r="AG19" s="24"/>
      <c r="AH19" s="24" t="s">
        <v>1251</v>
      </c>
      <c r="AI19" s="24"/>
      <c r="AJ19" s="9"/>
      <c r="AK19" s="9"/>
      <c r="AL19" s="13"/>
      <c r="AM19" s="9"/>
      <c r="AN19" s="9"/>
    </row>
    <row r="20" spans="1:40" ht="20.100000000000001" customHeight="1" thickBot="1" x14ac:dyDescent="0.25">
      <c r="A20" s="577"/>
      <c r="B20" s="577"/>
      <c r="C20" s="577"/>
      <c r="D20" s="577"/>
      <c r="E20" s="577"/>
      <c r="F20" s="577"/>
      <c r="G20" s="577"/>
      <c r="H20" s="577"/>
      <c r="I20" s="2831"/>
      <c r="J20" s="2831"/>
      <c r="K20" s="2829"/>
      <c r="L20" s="2829"/>
      <c r="M20" s="2831"/>
      <c r="N20" s="2831"/>
      <c r="O20" s="2829"/>
      <c r="P20" s="2829"/>
      <c r="Q20" s="4"/>
      <c r="R20" s="2833"/>
      <c r="S20" s="2833"/>
      <c r="V20" s="2829"/>
      <c r="W20" s="2829"/>
      <c r="Z20" s="2834"/>
      <c r="AA20" s="2834"/>
      <c r="AC20" s="2835"/>
      <c r="AD20" s="2835"/>
      <c r="AE20" s="23"/>
      <c r="AF20" s="22"/>
      <c r="AG20" s="22"/>
      <c r="AH20" s="21"/>
      <c r="AI20" s="21"/>
      <c r="AJ20" s="9"/>
      <c r="AK20" s="9"/>
      <c r="AL20" s="13"/>
      <c r="AM20" s="9"/>
      <c r="AN20" s="9"/>
    </row>
    <row r="21" spans="1:40" ht="20.100000000000001" customHeight="1" x14ac:dyDescent="0.2">
      <c r="A21" s="577"/>
      <c r="B21" s="577"/>
      <c r="C21" s="577"/>
      <c r="D21" s="577"/>
      <c r="E21" s="577"/>
      <c r="F21" s="577"/>
      <c r="G21" s="577"/>
      <c r="H21" s="577"/>
      <c r="I21" s="2831"/>
      <c r="J21" s="2831"/>
      <c r="K21" s="2829"/>
      <c r="L21" s="2829"/>
      <c r="M21" s="2831"/>
      <c r="N21" s="2831"/>
      <c r="O21" s="2829"/>
      <c r="P21" s="2829"/>
      <c r="Q21" s="4"/>
      <c r="R21" s="2833"/>
      <c r="S21" s="2833"/>
      <c r="V21" s="2829"/>
      <c r="W21" s="2829"/>
      <c r="Z21" s="2834"/>
      <c r="AA21" s="2834"/>
      <c r="AC21" s="2835"/>
      <c r="AD21" s="2835"/>
      <c r="AE21" s="2612" t="s">
        <v>18</v>
      </c>
      <c r="AF21" s="1692">
        <v>860.44049700000005</v>
      </c>
      <c r="AG21" s="1606"/>
      <c r="AH21" s="1767">
        <v>21.296047159497466</v>
      </c>
      <c r="AI21" s="20"/>
      <c r="AJ21" s="9"/>
      <c r="AK21" s="9"/>
      <c r="AL21" s="13"/>
      <c r="AM21" s="9"/>
      <c r="AN21" s="9"/>
    </row>
    <row r="22" spans="1:40" ht="20.100000000000001" customHeight="1" x14ac:dyDescent="0.2">
      <c r="A22" s="577"/>
      <c r="B22" s="577"/>
      <c r="C22" s="577"/>
      <c r="D22" s="577"/>
      <c r="E22" s="577"/>
      <c r="F22" s="577"/>
      <c r="G22" s="577"/>
      <c r="H22" s="577"/>
      <c r="I22" s="2831"/>
      <c r="J22" s="2831"/>
      <c r="K22" s="2829"/>
      <c r="L22" s="2829"/>
      <c r="M22" s="2831"/>
      <c r="N22" s="2831"/>
      <c r="O22" s="2829"/>
      <c r="P22" s="2829"/>
      <c r="Q22" s="4"/>
      <c r="R22" s="2833"/>
      <c r="S22" s="2833"/>
      <c r="V22" s="2829"/>
      <c r="W22" s="2829"/>
      <c r="Z22" s="2834"/>
      <c r="AA22" s="2834"/>
      <c r="AC22" s="2835"/>
      <c r="AD22" s="2835"/>
      <c r="AE22" s="2612" t="s">
        <v>17</v>
      </c>
      <c r="AF22" s="1692">
        <v>158.21744699999999</v>
      </c>
      <c r="AG22" s="1606"/>
      <c r="AH22" s="1768">
        <v>3.9159084498172922</v>
      </c>
      <c r="AI22" s="10"/>
      <c r="AJ22" s="9"/>
      <c r="AK22" s="9"/>
      <c r="AL22" s="13"/>
      <c r="AM22" s="9"/>
      <c r="AN22" s="9"/>
    </row>
    <row r="23" spans="1:40" ht="20.100000000000001" customHeight="1" x14ac:dyDescent="0.2">
      <c r="A23" s="1465"/>
      <c r="B23" s="1458"/>
      <c r="C23" s="1458"/>
      <c r="D23" s="1458"/>
      <c r="E23" s="1458"/>
      <c r="F23" s="1458"/>
      <c r="G23" s="1458"/>
      <c r="H23" s="1458"/>
      <c r="V23" s="2834" t="s">
        <v>1229</v>
      </c>
      <c r="W23" s="2834"/>
      <c r="Z23" s="2839" t="s">
        <v>1236</v>
      </c>
      <c r="AA23" s="2840"/>
      <c r="AC23" s="2836"/>
      <c r="AD23" s="2836"/>
      <c r="AE23" s="2612" t="s">
        <v>13</v>
      </c>
      <c r="AF23" s="1692">
        <v>95.541751000000005</v>
      </c>
      <c r="AG23" s="1606"/>
      <c r="AH23" s="1768">
        <v>2.3646744221023854</v>
      </c>
      <c r="AI23" s="10"/>
      <c r="AJ23" s="9"/>
      <c r="AK23" s="9"/>
      <c r="AL23" s="13"/>
      <c r="AM23" s="9"/>
      <c r="AN23" s="9"/>
    </row>
    <row r="24" spans="1:40" ht="20.100000000000001" customHeight="1" x14ac:dyDescent="0.2">
      <c r="A24" s="577"/>
      <c r="B24" s="1458"/>
      <c r="C24" s="1458"/>
      <c r="D24" s="1458"/>
      <c r="E24" s="1458"/>
      <c r="F24" s="1458"/>
      <c r="G24" s="1458"/>
      <c r="H24" s="1458"/>
      <c r="I24" s="3"/>
      <c r="J24" s="3"/>
      <c r="K24" s="2830" t="s">
        <v>15</v>
      </c>
      <c r="L24" s="2829"/>
      <c r="M24" s="3"/>
      <c r="N24" s="3"/>
      <c r="O24" s="2830"/>
      <c r="P24" s="2829"/>
      <c r="Q24" s="2830"/>
      <c r="R24" s="2829"/>
      <c r="S24" s="4"/>
      <c r="T24" s="2831"/>
      <c r="U24" s="2831"/>
      <c r="V24" s="2834"/>
      <c r="W24" s="2834"/>
      <c r="X24" s="2831"/>
      <c r="Y24" s="2831"/>
      <c r="Z24" s="2840"/>
      <c r="AA24" s="2840"/>
      <c r="AB24" s="4"/>
      <c r="AC24" s="2828"/>
      <c r="AD24" s="2829"/>
      <c r="AE24" s="2612" t="s">
        <v>16</v>
      </c>
      <c r="AF24" s="1692">
        <v>95.541751000000005</v>
      </c>
      <c r="AG24" s="1606"/>
      <c r="AH24" s="1768">
        <v>2.3646744221023854</v>
      </c>
      <c r="AI24" s="10"/>
      <c r="AJ24" s="9"/>
      <c r="AK24" s="9"/>
      <c r="AL24" s="13"/>
      <c r="AM24" s="9"/>
      <c r="AN24" s="9"/>
    </row>
    <row r="25" spans="1:40" ht="20.100000000000001" customHeight="1" x14ac:dyDescent="0.2">
      <c r="A25" s="1460" t="s">
        <v>1166</v>
      </c>
      <c r="B25" s="1459"/>
      <c r="C25" s="1458"/>
      <c r="D25" s="1458"/>
      <c r="E25" s="1458"/>
      <c r="F25" s="1458"/>
      <c r="G25" s="1458"/>
      <c r="H25" s="1458"/>
      <c r="K25" s="2829"/>
      <c r="L25" s="2829"/>
      <c r="M25" s="3"/>
      <c r="N25" s="3"/>
      <c r="O25" s="2829"/>
      <c r="P25" s="2829"/>
      <c r="Q25" s="2829"/>
      <c r="R25" s="2829"/>
      <c r="S25" s="4"/>
      <c r="T25" s="2831"/>
      <c r="U25" s="2831"/>
      <c r="V25" s="2834"/>
      <c r="W25" s="2834"/>
      <c r="X25" s="2831"/>
      <c r="Y25" s="2831"/>
      <c r="Z25" s="2840"/>
      <c r="AA25" s="2840"/>
      <c r="AB25" s="4"/>
      <c r="AC25" s="2829"/>
      <c r="AD25" s="2829"/>
      <c r="AE25" s="2612" t="s">
        <v>12</v>
      </c>
      <c r="AF25" s="1692">
        <v>94.189713999999995</v>
      </c>
      <c r="AG25" s="1606"/>
      <c r="AH25" s="1768">
        <v>2.3312112787313155</v>
      </c>
      <c r="AI25" s="10"/>
      <c r="AJ25" s="9"/>
      <c r="AK25" s="9"/>
      <c r="AL25" s="13"/>
      <c r="AM25" s="9"/>
      <c r="AN25" s="9"/>
    </row>
    <row r="26" spans="1:40" ht="20.100000000000001" customHeight="1" x14ac:dyDescent="0.2">
      <c r="A26" s="577"/>
      <c r="B26" s="1458"/>
      <c r="C26" s="1458"/>
      <c r="D26" s="1458"/>
      <c r="E26" s="1458"/>
      <c r="F26" s="1458"/>
      <c r="G26" s="1458"/>
      <c r="H26" s="1458"/>
      <c r="K26" s="2829"/>
      <c r="L26" s="2829"/>
      <c r="M26" s="3"/>
      <c r="N26" s="3"/>
      <c r="O26" s="2829"/>
      <c r="P26" s="2829"/>
      <c r="Q26" s="2829"/>
      <c r="R26" s="2829"/>
      <c r="S26" s="4"/>
      <c r="T26" s="2831"/>
      <c r="U26" s="2831"/>
      <c r="V26" s="2834"/>
      <c r="W26" s="2834"/>
      <c r="X26" s="2831"/>
      <c r="Y26" s="2831"/>
      <c r="Z26" s="2840"/>
      <c r="AA26" s="2840"/>
      <c r="AB26" s="4"/>
      <c r="AC26" s="2829"/>
      <c r="AD26" s="2829"/>
      <c r="AE26" s="2612" t="s">
        <v>1124</v>
      </c>
      <c r="AF26" s="1692">
        <v>91.961978999999999</v>
      </c>
      <c r="AG26" s="1606"/>
      <c r="AH26" s="1768">
        <v>2.2760744624328342</v>
      </c>
      <c r="AI26" s="10"/>
      <c r="AJ26" s="9"/>
      <c r="AK26" s="9"/>
      <c r="AL26" s="13"/>
      <c r="AM26" s="9"/>
      <c r="AN26" s="9"/>
    </row>
    <row r="27" spans="1:40" ht="20.100000000000001" customHeight="1" x14ac:dyDescent="0.2">
      <c r="A27" s="577"/>
      <c r="B27" s="1458"/>
      <c r="C27" s="1458"/>
      <c r="D27" s="1458"/>
      <c r="E27" s="1458"/>
      <c r="F27" s="1458"/>
      <c r="G27" s="1458"/>
      <c r="H27" s="1458"/>
      <c r="K27" s="2829"/>
      <c r="L27" s="2829"/>
      <c r="M27" s="3"/>
      <c r="N27" s="3"/>
      <c r="O27" s="2829"/>
      <c r="P27" s="2829"/>
      <c r="Q27" s="2829"/>
      <c r="R27" s="2829"/>
      <c r="S27" s="4"/>
      <c r="T27" s="2831"/>
      <c r="U27" s="2831"/>
      <c r="V27" s="2834"/>
      <c r="W27" s="2834"/>
      <c r="X27" s="2831"/>
      <c r="Y27" s="2831"/>
      <c r="Z27" s="2840"/>
      <c r="AA27" s="2840"/>
      <c r="AB27" s="4"/>
      <c r="AC27" s="2829"/>
      <c r="AD27" s="2829"/>
      <c r="AE27" s="2612" t="s">
        <v>14</v>
      </c>
      <c r="AF27" s="1692">
        <v>89.062295000000006</v>
      </c>
      <c r="AG27" s="1606"/>
      <c r="AH27" s="1768">
        <v>2.204306795258935</v>
      </c>
      <c r="AI27" s="10"/>
      <c r="AJ27" s="9"/>
      <c r="AK27" s="9"/>
      <c r="AL27" s="13"/>
      <c r="AM27" s="9"/>
      <c r="AN27" s="9"/>
    </row>
    <row r="28" spans="1:40" ht="20.100000000000001" customHeight="1" x14ac:dyDescent="0.2">
      <c r="A28" s="577"/>
      <c r="B28" s="1458"/>
      <c r="C28" s="1458"/>
      <c r="D28" s="1458"/>
      <c r="E28" s="1458"/>
      <c r="F28" s="1458"/>
      <c r="G28" s="1458"/>
      <c r="H28" s="1458"/>
      <c r="K28" s="2829"/>
      <c r="L28" s="2829"/>
      <c r="M28" s="3"/>
      <c r="N28" s="3"/>
      <c r="O28" s="2829"/>
      <c r="P28" s="2829"/>
      <c r="Q28" s="2829"/>
      <c r="R28" s="2829"/>
      <c r="S28" s="4"/>
      <c r="T28" s="2831"/>
      <c r="U28" s="2831"/>
      <c r="V28" s="2834"/>
      <c r="W28" s="2834"/>
      <c r="X28" s="2831"/>
      <c r="Y28" s="2831"/>
      <c r="Z28" s="2840"/>
      <c r="AA28" s="2840"/>
      <c r="AB28" s="4"/>
      <c r="AC28" s="2829"/>
      <c r="AD28" s="2829"/>
      <c r="AE28" s="2612" t="s">
        <v>4</v>
      </c>
      <c r="AF28" s="1692">
        <v>62.796551999999998</v>
      </c>
      <c r="AG28" s="1606"/>
      <c r="AH28" s="1768">
        <v>1.5542252340615192</v>
      </c>
      <c r="AI28" s="10"/>
      <c r="AJ28" s="9"/>
      <c r="AK28" s="9"/>
      <c r="AL28" s="13"/>
      <c r="AM28" s="9"/>
      <c r="AN28" s="9"/>
    </row>
    <row r="29" spans="1:40" ht="20.100000000000001" customHeight="1" x14ac:dyDescent="0.2">
      <c r="B29" s="17"/>
      <c r="C29" s="17"/>
      <c r="D29" s="17"/>
      <c r="E29" s="17"/>
      <c r="F29" s="17"/>
      <c r="G29" s="17"/>
      <c r="H29" s="17"/>
      <c r="K29" s="2829"/>
      <c r="L29" s="2829"/>
      <c r="M29" s="3"/>
      <c r="N29" s="3"/>
      <c r="O29" s="2829"/>
      <c r="P29" s="2829"/>
      <c r="Q29" s="2829"/>
      <c r="R29" s="2829"/>
      <c r="S29" s="4"/>
      <c r="T29" s="2831"/>
      <c r="U29" s="2831"/>
      <c r="V29" s="1858"/>
      <c r="W29" s="1858"/>
      <c r="X29" s="2831"/>
      <c r="Y29" s="2831"/>
      <c r="Z29" s="2840"/>
      <c r="AA29" s="2840"/>
      <c r="AB29" s="4"/>
      <c r="AC29" s="2829"/>
      <c r="AD29" s="2829"/>
      <c r="AE29" s="2612" t="s">
        <v>11</v>
      </c>
      <c r="AF29" s="1692">
        <v>42.153554999999997</v>
      </c>
      <c r="AG29" s="1606"/>
      <c r="AH29" s="1768">
        <v>1.0433075829768508</v>
      </c>
      <c r="AI29" s="10"/>
      <c r="AJ29" s="9"/>
      <c r="AK29" s="9"/>
      <c r="AL29" s="13"/>
      <c r="AM29" s="9"/>
      <c r="AN29" s="9"/>
    </row>
    <row r="30" spans="1:40" ht="20.100000000000001" customHeight="1" x14ac:dyDescent="0.2">
      <c r="B30" s="17"/>
      <c r="C30" s="17"/>
      <c r="D30" s="17"/>
      <c r="E30" s="17"/>
      <c r="F30" s="17"/>
      <c r="G30" s="17"/>
      <c r="H30" s="17"/>
      <c r="AE30" s="2612" t="s">
        <v>8</v>
      </c>
      <c r="AF30" s="1692">
        <v>40.440199</v>
      </c>
      <c r="AG30" s="1606"/>
      <c r="AH30" s="1768">
        <v>1.00090173352622</v>
      </c>
      <c r="AI30" s="10"/>
      <c r="AJ30" s="9"/>
      <c r="AK30" s="9"/>
      <c r="AL30" s="13"/>
      <c r="AM30" s="9"/>
      <c r="AN30" s="9"/>
    </row>
    <row r="31" spans="1:40" ht="20.25" customHeight="1" x14ac:dyDescent="0.2">
      <c r="B31" s="17"/>
      <c r="C31" s="17"/>
      <c r="D31" s="17"/>
      <c r="E31" s="17"/>
      <c r="F31" s="17"/>
      <c r="G31" s="17"/>
      <c r="H31" s="17"/>
      <c r="L31" s="4"/>
      <c r="M31" s="3"/>
      <c r="N31" s="3"/>
      <c r="O31" s="4"/>
      <c r="P31" s="4"/>
      <c r="Q31" s="3"/>
      <c r="R31" s="4"/>
      <c r="S31" s="4"/>
      <c r="T31" s="3"/>
      <c r="U31" s="3"/>
      <c r="V31" s="4"/>
      <c r="W31" s="4"/>
      <c r="X31" s="3"/>
      <c r="Y31" s="3"/>
      <c r="Z31" s="4"/>
      <c r="AA31" s="4"/>
      <c r="AB31" s="3"/>
      <c r="AC31" s="4"/>
      <c r="AD31" s="4"/>
      <c r="AE31" s="2612" t="s">
        <v>5</v>
      </c>
      <c r="AF31" s="1692">
        <v>37.481659999999998</v>
      </c>
      <c r="AG31" s="1606"/>
      <c r="AH31" s="1768">
        <v>0.92767739519383619</v>
      </c>
      <c r="AI31" s="10"/>
      <c r="AJ31" s="9"/>
      <c r="AK31" s="9"/>
      <c r="AL31" s="13"/>
      <c r="AM31" s="9"/>
      <c r="AN31" s="9"/>
    </row>
    <row r="32" spans="1:40" ht="21.75" customHeight="1" x14ac:dyDescent="0.2">
      <c r="B32" s="18"/>
      <c r="C32" s="18"/>
      <c r="D32" s="18"/>
      <c r="E32" s="18"/>
      <c r="F32" s="18"/>
      <c r="G32" s="18"/>
      <c r="H32" s="18"/>
      <c r="I32" s="2827" t="s">
        <v>9</v>
      </c>
      <c r="J32" s="2827"/>
      <c r="K32" s="2827"/>
      <c r="L32" s="2827"/>
      <c r="M32" s="2827"/>
      <c r="N32" s="2827"/>
      <c r="O32" s="2827"/>
      <c r="P32" s="2827"/>
      <c r="Q32" s="3"/>
      <c r="R32" s="4"/>
      <c r="S32" s="4"/>
      <c r="T32" s="3"/>
      <c r="U32" s="3"/>
      <c r="V32" s="4"/>
      <c r="W32" s="4"/>
      <c r="X32" s="3"/>
      <c r="Y32" s="3"/>
      <c r="Z32" s="4"/>
      <c r="AA32" s="4"/>
      <c r="AB32" s="3"/>
      <c r="AC32" s="4"/>
      <c r="AD32" s="4"/>
      <c r="AE32" s="2612" t="s">
        <v>6</v>
      </c>
      <c r="AF32" s="1692">
        <v>35.984842</v>
      </c>
      <c r="AG32" s="1606"/>
      <c r="AH32" s="1768">
        <v>0.89063089769828108</v>
      </c>
      <c r="AI32" s="10"/>
      <c r="AJ32" s="9"/>
      <c r="AK32" s="9"/>
      <c r="AL32" s="13"/>
      <c r="AM32" s="9"/>
      <c r="AN32" s="9"/>
    </row>
    <row r="33" spans="2:40" ht="20.100000000000001" customHeight="1" x14ac:dyDescent="0.2">
      <c r="B33" s="17"/>
      <c r="C33" s="17"/>
      <c r="D33" s="17"/>
      <c r="E33" s="17"/>
      <c r="F33" s="17"/>
      <c r="G33" s="17"/>
      <c r="H33" s="17"/>
      <c r="I33" s="12" t="s">
        <v>901</v>
      </c>
      <c r="J33" s="3"/>
      <c r="K33" s="4"/>
      <c r="L33" s="16"/>
      <c r="M33" s="3"/>
      <c r="N33" s="3"/>
      <c r="O33" s="4"/>
      <c r="P33" s="4"/>
      <c r="Q33" s="3"/>
      <c r="R33" s="4"/>
      <c r="S33" s="4"/>
      <c r="T33" s="3"/>
      <c r="U33" s="3"/>
      <c r="V33" s="4"/>
      <c r="W33" s="4"/>
      <c r="X33" s="3"/>
      <c r="Y33" s="3"/>
      <c r="Z33" s="4"/>
      <c r="AA33" s="4"/>
      <c r="AB33" s="3"/>
      <c r="AC33" s="4"/>
      <c r="AD33" s="4"/>
      <c r="AE33" s="2613" t="s">
        <v>1252</v>
      </c>
      <c r="AF33" s="1692">
        <v>33.049999999999997</v>
      </c>
      <c r="AG33" s="1606"/>
      <c r="AH33" s="1768">
        <v>0.81799306410538608</v>
      </c>
      <c r="AI33" s="10"/>
      <c r="AJ33" s="9"/>
      <c r="AK33" s="9"/>
      <c r="AL33" s="13"/>
      <c r="AM33" s="9"/>
      <c r="AN33" s="9"/>
    </row>
    <row r="34" spans="2:40" ht="20.100000000000001" customHeight="1" x14ac:dyDescent="0.2">
      <c r="C34" s="17"/>
      <c r="D34" s="17"/>
      <c r="E34" s="17"/>
      <c r="F34" s="17"/>
      <c r="G34" s="17"/>
      <c r="H34" s="17"/>
      <c r="I34" s="15"/>
      <c r="J34" s="3"/>
      <c r="K34" s="4"/>
      <c r="L34" s="16"/>
      <c r="M34" s="3"/>
      <c r="N34" s="3"/>
      <c r="O34" s="4"/>
      <c r="P34" s="4"/>
      <c r="Q34" s="3"/>
      <c r="R34" s="4"/>
      <c r="S34" s="4"/>
      <c r="T34" s="3"/>
      <c r="U34" s="3"/>
      <c r="V34" s="4"/>
      <c r="W34" s="4"/>
      <c r="X34" s="3"/>
      <c r="Y34" s="3"/>
      <c r="Z34" s="4"/>
      <c r="AA34" s="4"/>
      <c r="AB34" s="3"/>
      <c r="AC34" s="4"/>
      <c r="AD34" s="4"/>
      <c r="AE34" s="2612" t="s">
        <v>10</v>
      </c>
      <c r="AF34" s="1692">
        <v>30.487833999999999</v>
      </c>
      <c r="AG34" s="1606"/>
      <c r="AH34" s="1768">
        <v>0.75457902425405055</v>
      </c>
      <c r="AI34" s="10"/>
      <c r="AJ34" s="9"/>
      <c r="AK34" s="9"/>
      <c r="AL34" s="13"/>
      <c r="AM34" s="9"/>
      <c r="AN34" s="9"/>
    </row>
    <row r="35" spans="2:40" ht="20.100000000000001" customHeight="1" x14ac:dyDescent="0.25">
      <c r="C35" s="17"/>
      <c r="D35" s="17"/>
      <c r="E35" s="17"/>
      <c r="F35" s="17"/>
      <c r="G35" s="17"/>
      <c r="H35" s="17"/>
      <c r="I35" s="12" t="s">
        <v>1249</v>
      </c>
      <c r="J35" s="3"/>
      <c r="K35" s="4"/>
      <c r="L35" s="16"/>
      <c r="M35" s="3"/>
      <c r="N35" s="3"/>
      <c r="O35" s="1360"/>
      <c r="P35" s="4"/>
      <c r="Q35" s="3"/>
      <c r="R35" s="4"/>
      <c r="S35" s="4"/>
      <c r="T35" s="3"/>
      <c r="U35" s="3"/>
      <c r="V35" s="4"/>
      <c r="W35" s="4"/>
      <c r="X35" s="3"/>
      <c r="Y35" s="3"/>
      <c r="Z35" s="4"/>
      <c r="AA35" s="4"/>
      <c r="AB35" s="3"/>
      <c r="AC35" s="4"/>
      <c r="AD35" s="4"/>
      <c r="AE35" s="2612" t="s">
        <v>843</v>
      </c>
      <c r="AF35" s="1692">
        <v>28.919013</v>
      </c>
      <c r="AG35" s="1606"/>
      <c r="AH35" s="1768">
        <v>0.71575044038648994</v>
      </c>
      <c r="AI35" s="10"/>
      <c r="AJ35" s="9"/>
      <c r="AK35" s="9"/>
      <c r="AL35" s="13"/>
      <c r="AM35" s="9"/>
      <c r="AN35" s="9"/>
    </row>
    <row r="36" spans="2:40" ht="20.100000000000001" customHeight="1" x14ac:dyDescent="0.2">
      <c r="C36" s="17"/>
      <c r="D36" s="17"/>
      <c r="E36" s="17"/>
      <c r="F36" s="17"/>
      <c r="G36" s="17"/>
      <c r="H36" s="17"/>
      <c r="I36" s="15"/>
      <c r="J36" s="3"/>
      <c r="K36" s="3"/>
      <c r="L36" s="16"/>
      <c r="M36" s="3"/>
      <c r="N36" s="3"/>
      <c r="O36" s="4"/>
      <c r="P36" s="4"/>
      <c r="Q36" s="3"/>
      <c r="R36" s="4"/>
      <c r="S36" s="4"/>
      <c r="T36" s="3"/>
      <c r="U36" s="3"/>
      <c r="V36" s="4"/>
      <c r="W36" s="4"/>
      <c r="X36" s="3"/>
      <c r="Y36" s="3"/>
      <c r="Z36" s="4"/>
      <c r="AA36" s="4"/>
      <c r="AB36" s="3"/>
      <c r="AC36" s="4"/>
      <c r="AD36" s="4"/>
      <c r="AE36" s="2612" t="s">
        <v>1040</v>
      </c>
      <c r="AF36" s="1692">
        <v>28.776510999999999</v>
      </c>
      <c r="AG36" s="1606"/>
      <c r="AH36" s="1768">
        <v>0.71222349189568379</v>
      </c>
      <c r="AI36" s="10"/>
      <c r="AJ36" s="9"/>
      <c r="AK36" s="9"/>
      <c r="AL36" s="13"/>
      <c r="AM36" s="9"/>
      <c r="AN36" s="9"/>
    </row>
    <row r="37" spans="2:40" ht="20.100000000000001" customHeight="1" x14ac:dyDescent="0.3">
      <c r="B37" s="17"/>
      <c r="C37" s="17"/>
      <c r="D37" s="17"/>
      <c r="E37" s="17"/>
      <c r="F37" s="17"/>
      <c r="G37" s="17"/>
      <c r="H37" s="17"/>
      <c r="I37" s="12" t="s">
        <v>988</v>
      </c>
      <c r="J37" s="3"/>
      <c r="K37" s="4"/>
      <c r="L37" s="16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2612" t="s">
        <v>7</v>
      </c>
      <c r="AF37" s="1692">
        <v>27.282429</v>
      </c>
      <c r="AG37" s="1606"/>
      <c r="AH37" s="1768">
        <v>0.67524471086074567</v>
      </c>
      <c r="AI37" s="10"/>
      <c r="AJ37" s="9"/>
      <c r="AK37" s="1"/>
      <c r="AL37" s="13"/>
      <c r="AM37" s="9"/>
      <c r="AN37" s="9"/>
    </row>
    <row r="38" spans="2:40" ht="20.100000000000001" customHeight="1" x14ac:dyDescent="0.2">
      <c r="I38" s="15"/>
      <c r="M38" s="3"/>
      <c r="N38" s="3"/>
      <c r="O38" s="4"/>
      <c r="P38" s="4"/>
      <c r="Q38" s="3"/>
      <c r="R38" s="14"/>
      <c r="S38" s="4"/>
      <c r="T38" s="3"/>
      <c r="U38" s="3"/>
      <c r="V38" s="4"/>
      <c r="W38" s="4"/>
      <c r="X38" s="3"/>
      <c r="Y38" s="3"/>
      <c r="Z38" s="4"/>
      <c r="AA38" s="4"/>
      <c r="AB38" s="3"/>
      <c r="AC38" s="14"/>
      <c r="AD38" s="4"/>
      <c r="AE38" s="2612" t="s">
        <v>908</v>
      </c>
      <c r="AF38" s="1692">
        <v>24.114830999999999</v>
      </c>
      <c r="AG38" s="1606"/>
      <c r="AH38" s="1768">
        <v>0.59684612708240703</v>
      </c>
      <c r="AI38" s="10"/>
      <c r="AJ38" s="9"/>
      <c r="AK38" s="9"/>
      <c r="AL38" s="13"/>
      <c r="AM38" s="9"/>
      <c r="AN38" s="9"/>
    </row>
    <row r="39" spans="2:40" ht="20.100000000000001" customHeight="1" x14ac:dyDescent="0.2">
      <c r="I39" s="12" t="s">
        <v>987</v>
      </c>
      <c r="J39" s="3"/>
      <c r="K39" s="4"/>
      <c r="L39" s="4"/>
      <c r="M39" s="3"/>
      <c r="N39" s="3"/>
      <c r="O39" s="4"/>
      <c r="P39" s="4"/>
      <c r="Q39" s="3"/>
      <c r="R39" s="4"/>
      <c r="S39" s="4"/>
      <c r="T39" s="3"/>
      <c r="U39" s="3"/>
      <c r="V39" s="4"/>
      <c r="W39" s="4"/>
      <c r="X39" s="3"/>
      <c r="Y39" s="3"/>
      <c r="Z39" s="4"/>
      <c r="AA39" s="4"/>
      <c r="AB39" s="3"/>
      <c r="AC39" s="4"/>
      <c r="AD39" s="4"/>
      <c r="AE39" s="2612" t="s">
        <v>1253</v>
      </c>
      <c r="AF39" s="1692">
        <v>24.030843999999998</v>
      </c>
      <c r="AG39" s="1606"/>
      <c r="AH39" s="1768">
        <v>0.5947674346928451</v>
      </c>
      <c r="AI39" s="10"/>
      <c r="AJ39" s="9"/>
      <c r="AL39" s="9"/>
      <c r="AM39" s="9"/>
      <c r="AN39" s="9"/>
    </row>
    <row r="40" spans="2:40" ht="20.100000000000001" customHeight="1" x14ac:dyDescent="0.2">
      <c r="I40" s="11"/>
      <c r="J40" s="3"/>
      <c r="K40" s="4"/>
      <c r="L40" s="4"/>
      <c r="M40" s="3"/>
      <c r="N40" s="3"/>
      <c r="O40" s="4"/>
      <c r="P40" s="4"/>
      <c r="Q40" s="3"/>
      <c r="R40" s="4"/>
      <c r="S40" s="4"/>
      <c r="T40" s="3"/>
      <c r="U40" s="3"/>
      <c r="V40" s="4"/>
      <c r="W40" s="4"/>
      <c r="X40" s="3"/>
      <c r="Y40" s="3"/>
      <c r="Z40" s="4"/>
      <c r="AA40" s="4"/>
      <c r="AB40" s="3"/>
      <c r="AC40" s="4"/>
      <c r="AD40" s="4"/>
      <c r="AE40" s="2612" t="s">
        <v>1254</v>
      </c>
      <c r="AF40" s="1692">
        <v>23.732634000000001</v>
      </c>
      <c r="AG40" s="1606"/>
      <c r="AH40" s="1768">
        <v>0.58738668698794749</v>
      </c>
      <c r="AI40" s="10"/>
      <c r="AN40" s="9"/>
    </row>
    <row r="41" spans="2:40" ht="20.100000000000001" customHeight="1" thickBot="1" x14ac:dyDescent="0.25">
      <c r="I41" s="3"/>
      <c r="J41" s="3"/>
      <c r="K41" s="4"/>
      <c r="L41" s="4"/>
      <c r="M41" s="3"/>
      <c r="N41" s="3"/>
      <c r="O41" s="4"/>
      <c r="P41" s="4"/>
      <c r="Q41" s="3"/>
      <c r="R41" s="4"/>
      <c r="S41" s="4"/>
      <c r="T41" s="3"/>
      <c r="U41" s="3"/>
      <c r="V41" s="4"/>
      <c r="W41" s="4"/>
      <c r="X41" s="3"/>
      <c r="Y41" s="3"/>
      <c r="Z41" s="4"/>
      <c r="AA41" s="4"/>
      <c r="AB41" s="3"/>
      <c r="AC41" s="4"/>
      <c r="AD41" s="4"/>
      <c r="AE41" s="2611" t="s">
        <v>3</v>
      </c>
      <c r="AF41" s="2610">
        <v>2125.6999999999998</v>
      </c>
      <c r="AG41" s="1606"/>
      <c r="AH41" s="1769">
        <v>52.4</v>
      </c>
      <c r="AI41" s="8"/>
    </row>
    <row r="42" spans="2:40" ht="20.100000000000001" customHeight="1" x14ac:dyDescent="0.2">
      <c r="I42" s="3"/>
      <c r="J42" s="3"/>
      <c r="K42" s="4"/>
      <c r="L42" s="4"/>
      <c r="M42" s="3"/>
      <c r="N42" s="3"/>
      <c r="O42" s="4"/>
      <c r="P42" s="4"/>
      <c r="Q42" s="3"/>
      <c r="R42" s="4"/>
      <c r="S42" s="4"/>
      <c r="T42" s="3"/>
      <c r="U42" s="3"/>
      <c r="V42" s="4"/>
      <c r="W42" s="4"/>
      <c r="X42" s="3"/>
      <c r="Y42" s="3"/>
      <c r="Z42" s="4"/>
      <c r="AA42" s="4"/>
      <c r="AB42" s="3"/>
      <c r="AC42" s="4"/>
      <c r="AD42" s="4"/>
      <c r="AE42" s="1691" t="s">
        <v>1089</v>
      </c>
      <c r="AF42" s="7">
        <v>4049.9</v>
      </c>
      <c r="AG42" s="6"/>
      <c r="AH42" s="5" t="s">
        <v>2</v>
      </c>
      <c r="AI42" s="5"/>
    </row>
    <row r="43" spans="2:40" ht="20.100000000000001" customHeight="1" x14ac:dyDescent="0.3">
      <c r="I43" s="3"/>
      <c r="J43" s="3"/>
      <c r="K43" s="4"/>
      <c r="L43" s="4"/>
      <c r="M43" s="3"/>
      <c r="N43" s="3"/>
      <c r="O43" s="4"/>
      <c r="P43" s="4"/>
      <c r="Q43" s="3"/>
      <c r="R43" s="4"/>
      <c r="S43" s="4"/>
      <c r="T43" s="3"/>
      <c r="U43" s="3"/>
      <c r="V43" s="4"/>
      <c r="W43" s="4"/>
      <c r="X43" s="3"/>
      <c r="Y43" s="3"/>
      <c r="Z43" s="4"/>
      <c r="AA43" s="4"/>
      <c r="AB43" s="3"/>
      <c r="AC43" s="4"/>
      <c r="AD43" s="4"/>
      <c r="AE43" s="1" t="s">
        <v>1</v>
      </c>
    </row>
    <row r="44" spans="2:40" ht="20.100000000000001" customHeight="1" x14ac:dyDescent="0.2"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spans="2:40" ht="20.100000000000001" customHeight="1" x14ac:dyDescent="0.2"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spans="2:40" ht="20.100000000000001" customHeight="1" x14ac:dyDescent="0.2"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spans="2:40" ht="20.100000000000001" customHeight="1" x14ac:dyDescent="0.2"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spans="2:40" ht="20.100000000000001" customHeight="1" x14ac:dyDescent="0.2"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spans="1:1" ht="20.100000000000001" customHeight="1" x14ac:dyDescent="0.2"/>
    <row r="50" spans="1:1" ht="20.100000000000001" customHeight="1" x14ac:dyDescent="0.2"/>
    <row r="51" spans="1:1" ht="20.100000000000001" customHeight="1" x14ac:dyDescent="0.2"/>
    <row r="52" spans="1:1" ht="20.100000000000001" customHeight="1" x14ac:dyDescent="0.2"/>
    <row r="53" spans="1:1" ht="20.100000000000001" customHeight="1" x14ac:dyDescent="0.2"/>
    <row r="54" spans="1:1" ht="20.100000000000001" customHeight="1" x14ac:dyDescent="0.2"/>
    <row r="55" spans="1:1" ht="20.100000000000001" customHeight="1" x14ac:dyDescent="0.2"/>
    <row r="56" spans="1:1" ht="20.100000000000001" customHeight="1" x14ac:dyDescent="0.3">
      <c r="A56" s="1"/>
    </row>
    <row r="57" spans="1:1" ht="20.100000000000001" customHeight="1" x14ac:dyDescent="0.2"/>
    <row r="58" spans="1:1" ht="20.100000000000001" customHeight="1" x14ac:dyDescent="0.2"/>
    <row r="59" spans="1:1" ht="20.100000000000001" customHeight="1" x14ac:dyDescent="0.2"/>
    <row r="60" spans="1:1" ht="20.100000000000001" customHeight="1" x14ac:dyDescent="0.2"/>
    <row r="61" spans="1:1" ht="20.100000000000001" customHeight="1" x14ac:dyDescent="0.2"/>
    <row r="62" spans="1:1" ht="20.100000000000001" customHeight="1" x14ac:dyDescent="0.2"/>
    <row r="63" spans="1:1" ht="20.100000000000001" customHeight="1" x14ac:dyDescent="0.2"/>
    <row r="64" spans="1:1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</sheetData>
  <mergeCells count="37">
    <mergeCell ref="I1:P1"/>
    <mergeCell ref="T1:AD1"/>
    <mergeCell ref="I3:J8"/>
    <mergeCell ref="M3:N8"/>
    <mergeCell ref="R3:S8"/>
    <mergeCell ref="T3:U8"/>
    <mergeCell ref="V3:W8"/>
    <mergeCell ref="X3:Y8"/>
    <mergeCell ref="Z3:AA8"/>
    <mergeCell ref="AC3:AD8"/>
    <mergeCell ref="K3:L8"/>
    <mergeCell ref="O3:P8"/>
    <mergeCell ref="AC10:AD15"/>
    <mergeCell ref="AC17:AD23"/>
    <mergeCell ref="I10:J15"/>
    <mergeCell ref="K10:L15"/>
    <mergeCell ref="M10:N15"/>
    <mergeCell ref="O10:P15"/>
    <mergeCell ref="V23:W28"/>
    <mergeCell ref="Z17:AA22"/>
    <mergeCell ref="Z23:AA29"/>
    <mergeCell ref="I32:P32"/>
    <mergeCell ref="AC24:AD29"/>
    <mergeCell ref="R10:S15"/>
    <mergeCell ref="T24:U29"/>
    <mergeCell ref="X24:Y29"/>
    <mergeCell ref="V17:W22"/>
    <mergeCell ref="I17:J22"/>
    <mergeCell ref="K17:L22"/>
    <mergeCell ref="M17:N22"/>
    <mergeCell ref="O17:P22"/>
    <mergeCell ref="Q24:R29"/>
    <mergeCell ref="K24:L29"/>
    <mergeCell ref="O24:P29"/>
    <mergeCell ref="R17:S22"/>
    <mergeCell ref="V10:W15"/>
    <mergeCell ref="Z10:AA15"/>
  </mergeCells>
  <printOptions horizontalCentered="1"/>
  <pageMargins left="0.7" right="0.7" top="0.75" bottom="0.75" header="0.3" footer="0.3"/>
  <pageSetup paperSize="9" scale="80" orientation="portrait" r:id="rId1"/>
  <headerFooter>
    <oddHeader>&amp;RNordea in brief</oddHeader>
  </headerFooter>
  <colBreaks count="3" manualBreakCount="3">
    <brk id="8" max="45" man="1"/>
    <brk id="19" max="45" man="1"/>
    <brk id="30" max="45" man="1"/>
  </colBreaks>
  <ignoredErrors>
    <ignoredError sqref="AH42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theme="8" tint="0.59999389629810485"/>
  </sheetPr>
  <dimension ref="A1:M68"/>
  <sheetViews>
    <sheetView view="pageBreakPreview" topLeftCell="A43" zoomScaleNormal="100" zoomScaleSheetLayoutView="100" zoomScalePageLayoutView="85" workbookViewId="0">
      <selection activeCell="A47" sqref="A47:XFD48"/>
    </sheetView>
  </sheetViews>
  <sheetFormatPr defaultColWidth="9.109375" defaultRowHeight="13.5" customHeight="1" x14ac:dyDescent="0.3"/>
  <cols>
    <col min="1" max="1" width="26.88671875" style="1709" customWidth="1"/>
    <col min="2" max="2" width="6.5546875" style="1709" customWidth="1"/>
    <col min="3" max="3" width="6.5546875" style="1" customWidth="1"/>
    <col min="4" max="11" width="6.5546875" style="1709" customWidth="1"/>
    <col min="12" max="16384" width="9.109375" style="1709"/>
  </cols>
  <sheetData>
    <row r="1" spans="1:13" ht="13.5" customHeight="1" x14ac:dyDescent="0.3">
      <c r="A1" s="1757" t="s">
        <v>1112</v>
      </c>
      <c r="B1" s="1759"/>
      <c r="C1" s="1758"/>
      <c r="D1" s="1711"/>
      <c r="E1" s="1711"/>
      <c r="F1" s="1711"/>
      <c r="G1" s="1711"/>
      <c r="H1" s="1711"/>
      <c r="I1" s="1711"/>
      <c r="J1" s="1759"/>
      <c r="K1" s="1711"/>
    </row>
    <row r="2" spans="1:13" ht="13.5" customHeight="1" x14ac:dyDescent="0.3">
      <c r="B2" s="1711"/>
      <c r="C2" s="1758"/>
      <c r="D2" s="1711"/>
      <c r="E2" s="1711"/>
      <c r="F2" s="1711"/>
      <c r="G2" s="1711"/>
      <c r="H2" s="1711"/>
      <c r="I2" s="1711"/>
      <c r="J2" s="1711"/>
      <c r="K2" s="1711"/>
    </row>
    <row r="3" spans="1:13" ht="13.5" customHeight="1" x14ac:dyDescent="0.25">
      <c r="A3" s="1757" t="s">
        <v>1111</v>
      </c>
      <c r="C3" s="1713"/>
      <c r="D3" s="1713"/>
      <c r="E3" s="1713"/>
      <c r="F3" s="1713"/>
      <c r="G3" s="1713"/>
      <c r="H3" s="1713"/>
      <c r="I3" s="1713"/>
      <c r="J3" s="1713"/>
      <c r="K3" s="1713"/>
    </row>
    <row r="4" spans="1:13" ht="13.5" customHeight="1" x14ac:dyDescent="0.2">
      <c r="A4" s="1751" t="s">
        <v>1243</v>
      </c>
      <c r="B4" s="1710"/>
      <c r="C4" s="1735"/>
      <c r="D4" s="1735"/>
      <c r="E4" s="1723"/>
      <c r="F4" s="1723"/>
      <c r="G4" s="1723"/>
      <c r="H4" s="1723"/>
      <c r="I4" s="1723"/>
      <c r="J4" s="1720"/>
      <c r="K4" s="1720"/>
      <c r="L4" s="1710"/>
      <c r="M4" s="1710"/>
    </row>
    <row r="5" spans="1:13" ht="13.5" customHeight="1" x14ac:dyDescent="0.2">
      <c r="A5" s="1710"/>
      <c r="B5" s="1710"/>
      <c r="C5" s="1735"/>
      <c r="D5" s="1735"/>
      <c r="E5" s="1723"/>
      <c r="F5" s="1723"/>
      <c r="G5" s="1723"/>
      <c r="H5" s="1723"/>
      <c r="I5" s="1723"/>
      <c r="J5" s="1756"/>
      <c r="K5" s="1710"/>
      <c r="L5" s="1710"/>
      <c r="M5" s="1710"/>
    </row>
    <row r="6" spans="1:13" ht="13.5" customHeight="1" x14ac:dyDescent="0.2">
      <c r="A6" s="1710"/>
      <c r="B6" s="1710"/>
      <c r="C6" s="1739"/>
      <c r="D6" s="1740"/>
      <c r="E6" s="1739"/>
      <c r="F6" s="1738"/>
      <c r="G6" s="1739"/>
      <c r="H6" s="1738"/>
      <c r="I6" s="1737"/>
      <c r="J6" s="1718"/>
      <c r="K6" s="1742"/>
      <c r="L6" s="1710"/>
      <c r="M6" s="1710"/>
    </row>
    <row r="7" spans="1:13" ht="13.5" customHeight="1" x14ac:dyDescent="0.2">
      <c r="A7" s="1736"/>
      <c r="B7" s="1735"/>
      <c r="C7" s="1735"/>
      <c r="D7" s="1735"/>
      <c r="E7" s="1723"/>
      <c r="F7" s="1723"/>
      <c r="G7" s="1723"/>
      <c r="H7" s="1723"/>
      <c r="I7" s="1723"/>
      <c r="J7" s="1720"/>
      <c r="K7" s="1720"/>
      <c r="L7" s="1710"/>
      <c r="M7" s="1710"/>
    </row>
    <row r="8" spans="1:13" ht="13.5" customHeight="1" x14ac:dyDescent="0.2">
      <c r="A8" s="1746"/>
      <c r="B8" s="1740"/>
      <c r="C8" s="1740"/>
      <c r="D8" s="1740"/>
      <c r="E8" s="1718"/>
      <c r="F8" s="1718"/>
      <c r="G8" s="1718"/>
      <c r="H8" s="1718"/>
      <c r="I8" s="1718"/>
      <c r="J8" s="1726"/>
      <c r="K8" s="1723"/>
      <c r="L8" s="1710"/>
      <c r="M8" s="1710"/>
    </row>
    <row r="9" spans="1:13" ht="13.5" customHeight="1" x14ac:dyDescent="0.2">
      <c r="A9" s="1746"/>
      <c r="B9" s="1735"/>
      <c r="C9" s="1735"/>
      <c r="D9" s="1735"/>
      <c r="E9" s="1723"/>
      <c r="F9" s="1723"/>
      <c r="G9" s="1723"/>
      <c r="H9" s="1723"/>
      <c r="I9" s="1723"/>
      <c r="J9" s="1726"/>
      <c r="K9" s="1723"/>
      <c r="L9" s="1710"/>
      <c r="M9" s="1710"/>
    </row>
    <row r="10" spans="1:13" ht="13.5" customHeight="1" x14ac:dyDescent="0.2">
      <c r="A10" s="1746"/>
      <c r="B10" s="1735"/>
      <c r="C10" s="1735"/>
      <c r="D10" s="1735"/>
      <c r="E10" s="1723"/>
      <c r="F10" s="1723"/>
      <c r="G10" s="1723"/>
      <c r="H10" s="1723"/>
      <c r="I10" s="1723"/>
      <c r="J10" s="1726"/>
      <c r="K10" s="1723"/>
      <c r="L10" s="1710"/>
      <c r="M10" s="1710"/>
    </row>
    <row r="11" spans="1:13" ht="13.5" customHeight="1" x14ac:dyDescent="0.2">
      <c r="A11" s="1746"/>
      <c r="B11" s="1740"/>
      <c r="C11" s="1740"/>
      <c r="D11" s="1740"/>
      <c r="E11" s="1718"/>
      <c r="F11" s="1718"/>
      <c r="G11" s="1718"/>
      <c r="H11" s="1718"/>
      <c r="I11" s="1718"/>
      <c r="J11" s="1726"/>
      <c r="K11" s="1723"/>
      <c r="L11" s="1710"/>
      <c r="M11" s="1710"/>
    </row>
    <row r="12" spans="1:13" ht="13.5" customHeight="1" x14ac:dyDescent="0.2">
      <c r="A12" s="1746"/>
      <c r="B12" s="1740"/>
      <c r="C12" s="1740"/>
      <c r="D12" s="1740"/>
      <c r="E12" s="1718"/>
      <c r="F12" s="1718"/>
      <c r="G12" s="1718"/>
      <c r="H12" s="1718"/>
      <c r="I12" s="1718"/>
      <c r="J12" s="1726"/>
      <c r="K12" s="1723"/>
      <c r="L12" s="1710"/>
      <c r="M12" s="1710"/>
    </row>
    <row r="13" spans="1:13" ht="13.5" customHeight="1" x14ac:dyDescent="0.2">
      <c r="A13" s="1746"/>
      <c r="B13" s="1740"/>
      <c r="C13" s="1740"/>
      <c r="D13" s="1740"/>
      <c r="E13" s="1718"/>
      <c r="F13" s="1718"/>
      <c r="G13" s="1718"/>
      <c r="H13" s="1718"/>
      <c r="I13" s="1718"/>
      <c r="J13" s="1726"/>
      <c r="K13" s="1723"/>
      <c r="L13" s="1710"/>
      <c r="M13" s="1710"/>
    </row>
    <row r="14" spans="1:13" ht="13.5" customHeight="1" x14ac:dyDescent="0.2">
      <c r="A14" s="1746"/>
      <c r="B14" s="1740"/>
      <c r="C14" s="1740"/>
      <c r="D14" s="1740"/>
      <c r="E14" s="1718"/>
      <c r="F14" s="1718"/>
      <c r="G14" s="1718"/>
      <c r="H14" s="1718"/>
      <c r="I14" s="1718"/>
      <c r="J14" s="1726"/>
      <c r="K14" s="1723"/>
      <c r="L14" s="1710"/>
      <c r="M14" s="1710"/>
    </row>
    <row r="15" spans="1:13" ht="13.5" customHeight="1" x14ac:dyDescent="0.2">
      <c r="A15" s="1745"/>
      <c r="B15" s="1750"/>
      <c r="C15" s="1749"/>
      <c r="D15" s="1749"/>
      <c r="E15" s="1749"/>
      <c r="F15" s="1749"/>
      <c r="G15" s="1749"/>
      <c r="H15" s="1749"/>
      <c r="I15" s="1749"/>
      <c r="J15" s="1734"/>
      <c r="K15" s="1734"/>
      <c r="L15" s="1710"/>
      <c r="M15" s="1710"/>
    </row>
    <row r="16" spans="1:13" ht="13.5" customHeight="1" x14ac:dyDescent="0.2">
      <c r="A16" s="1755"/>
      <c r="B16" s="1740"/>
      <c r="C16" s="1718"/>
      <c r="D16" s="1718"/>
      <c r="E16" s="1718"/>
      <c r="F16" s="1718"/>
      <c r="G16" s="1718"/>
      <c r="H16" s="1718"/>
      <c r="I16" s="1718"/>
      <c r="J16" s="1734"/>
      <c r="K16" s="1734"/>
      <c r="L16" s="1710"/>
      <c r="M16" s="1710"/>
    </row>
    <row r="17" spans="1:13" ht="13.5" customHeight="1" x14ac:dyDescent="0.2">
      <c r="A17" s="1755"/>
      <c r="B17" s="1740"/>
      <c r="C17" s="1718"/>
      <c r="D17" s="1718"/>
      <c r="E17" s="1718"/>
      <c r="F17" s="1718"/>
      <c r="G17" s="1718"/>
      <c r="H17" s="1718"/>
      <c r="I17" s="1718"/>
      <c r="J17" s="1734"/>
      <c r="K17" s="1734"/>
      <c r="L17" s="1710"/>
      <c r="M17" s="1710"/>
    </row>
    <row r="18" spans="1:13" ht="13.5" customHeight="1" x14ac:dyDescent="0.3">
      <c r="A18" s="1736"/>
      <c r="B18" s="1736"/>
      <c r="C18" s="1754"/>
      <c r="D18" s="1754"/>
      <c r="E18" s="1723"/>
      <c r="F18" s="1723"/>
      <c r="G18" s="1723"/>
      <c r="H18" s="1723"/>
      <c r="I18" s="1723"/>
      <c r="J18" s="1723"/>
      <c r="K18" s="1723"/>
      <c r="L18" s="1710"/>
      <c r="M18" s="1710"/>
    </row>
    <row r="19" spans="1:13" ht="13.5" customHeight="1" x14ac:dyDescent="0.2">
      <c r="A19" s="1741"/>
      <c r="B19" s="1740"/>
      <c r="C19" s="1739"/>
      <c r="D19" s="1740"/>
      <c r="E19" s="1739"/>
      <c r="F19" s="1738"/>
      <c r="G19" s="1739"/>
      <c r="H19" s="1738"/>
      <c r="I19" s="1737"/>
      <c r="J19" s="1718"/>
      <c r="K19" s="1742"/>
      <c r="L19" s="1710"/>
      <c r="M19" s="1710"/>
    </row>
    <row r="20" spans="1:13" ht="13.5" customHeight="1" x14ac:dyDescent="0.2">
      <c r="A20" s="1736"/>
      <c r="B20" s="1735"/>
      <c r="C20" s="1735"/>
      <c r="D20" s="1735"/>
      <c r="E20" s="1723"/>
      <c r="F20" s="1723"/>
      <c r="G20" s="1723"/>
      <c r="H20" s="1723"/>
      <c r="I20" s="1723"/>
      <c r="J20" s="1720"/>
      <c r="K20" s="1720"/>
      <c r="L20" s="1710"/>
      <c r="M20" s="1710"/>
    </row>
    <row r="21" spans="1:13" ht="13.5" customHeight="1" x14ac:dyDescent="0.2">
      <c r="A21" s="1746"/>
      <c r="B21" s="1740"/>
      <c r="C21" s="1740"/>
      <c r="D21" s="1740"/>
      <c r="E21" s="1718"/>
      <c r="F21" s="1718"/>
      <c r="G21" s="1718"/>
      <c r="H21" s="1718"/>
      <c r="I21" s="1718"/>
      <c r="J21" s="1722"/>
      <c r="K21" s="1718"/>
      <c r="L21" s="1710"/>
      <c r="M21" s="1710"/>
    </row>
    <row r="22" spans="1:13" ht="13.5" customHeight="1" x14ac:dyDescent="0.2">
      <c r="A22" s="1746"/>
      <c r="B22" s="1740"/>
      <c r="C22" s="1740"/>
      <c r="D22" s="1740"/>
      <c r="E22" s="1718"/>
      <c r="F22" s="1718"/>
      <c r="G22" s="1718"/>
      <c r="H22" s="1718"/>
      <c r="I22" s="1718"/>
      <c r="J22" s="1722"/>
      <c r="K22" s="1718"/>
      <c r="L22" s="1710"/>
      <c r="M22" s="1710"/>
    </row>
    <row r="23" spans="1:13" ht="13.5" customHeight="1" x14ac:dyDescent="0.2">
      <c r="A23" s="1746"/>
      <c r="B23" s="1740"/>
      <c r="C23" s="1740"/>
      <c r="D23" s="1740"/>
      <c r="E23" s="1718"/>
      <c r="F23" s="1718"/>
      <c r="G23" s="1718"/>
      <c r="H23" s="1718"/>
      <c r="I23" s="1718"/>
      <c r="J23" s="1722"/>
      <c r="K23" s="1718"/>
      <c r="L23" s="1710"/>
      <c r="M23" s="1710"/>
    </row>
    <row r="24" spans="1:13" ht="13.5" customHeight="1" x14ac:dyDescent="0.2">
      <c r="B24" s="1735"/>
      <c r="C24" s="1735"/>
      <c r="D24" s="1735"/>
      <c r="E24" s="1723"/>
      <c r="F24" s="1723"/>
      <c r="G24" s="1723"/>
      <c r="H24" s="1723"/>
      <c r="I24" s="1723"/>
      <c r="J24" s="1726"/>
      <c r="K24" s="1723"/>
      <c r="L24" s="1710"/>
      <c r="M24" s="1710"/>
    </row>
    <row r="25" spans="1:13" ht="13.5" customHeight="1" x14ac:dyDescent="0.2">
      <c r="B25" s="1735"/>
      <c r="C25" s="1735"/>
      <c r="D25" s="1735"/>
      <c r="E25" s="1723"/>
      <c r="F25" s="1723"/>
      <c r="G25" s="1723"/>
      <c r="H25" s="1723"/>
      <c r="I25" s="1723"/>
      <c r="J25" s="1726"/>
      <c r="K25" s="1723"/>
      <c r="L25" s="1710"/>
      <c r="M25" s="1710"/>
    </row>
    <row r="26" spans="1:13" ht="13.5" customHeight="1" x14ac:dyDescent="0.3">
      <c r="A26" s="1753" t="s">
        <v>1110</v>
      </c>
      <c r="B26" s="1710"/>
      <c r="C26" s="1752"/>
      <c r="D26" s="1710"/>
      <c r="E26" s="1710"/>
      <c r="F26" s="1710"/>
      <c r="G26" s="1710"/>
      <c r="H26" s="1710"/>
      <c r="I26" s="1710"/>
      <c r="J26" s="1710"/>
      <c r="K26" s="1718"/>
      <c r="L26" s="1710"/>
      <c r="M26" s="1710"/>
    </row>
    <row r="27" spans="1:13" ht="13.5" customHeight="1" x14ac:dyDescent="0.2">
      <c r="A27" s="1751" t="s">
        <v>1243</v>
      </c>
      <c r="B27" s="1740"/>
      <c r="C27" s="1740"/>
      <c r="D27" s="1740"/>
      <c r="E27" s="1718"/>
      <c r="F27" s="1718"/>
      <c r="G27" s="1718"/>
      <c r="H27" s="1718"/>
      <c r="I27" s="1718"/>
      <c r="J27" s="1710"/>
      <c r="K27" s="1718"/>
      <c r="L27" s="1710"/>
      <c r="M27" s="1710"/>
    </row>
    <row r="28" spans="1:13" ht="13.5" customHeight="1" x14ac:dyDescent="0.2">
      <c r="A28" s="1710"/>
      <c r="B28" s="1740"/>
      <c r="C28" s="1740"/>
      <c r="D28" s="1740"/>
      <c r="E28" s="1718"/>
      <c r="F28" s="1718"/>
      <c r="G28" s="1718"/>
      <c r="H28" s="1718"/>
      <c r="I28" s="1718"/>
      <c r="J28" s="1710"/>
      <c r="K28" s="1734"/>
      <c r="L28" s="1710"/>
      <c r="M28" s="1710"/>
    </row>
    <row r="29" spans="1:13" ht="13.5" customHeight="1" x14ac:dyDescent="0.2">
      <c r="A29" s="1745"/>
      <c r="B29" s="1750"/>
      <c r="C29" s="1749"/>
      <c r="D29" s="1749"/>
      <c r="E29" s="1749"/>
      <c r="F29" s="1749"/>
      <c r="G29" s="1749"/>
      <c r="H29" s="1749"/>
      <c r="I29" s="1749"/>
      <c r="J29" s="1722"/>
      <c r="K29" s="1720"/>
      <c r="L29" s="1710"/>
      <c r="M29" s="1710"/>
    </row>
    <row r="30" spans="1:13" ht="13.5" customHeight="1" x14ac:dyDescent="0.2">
      <c r="A30" s="1736"/>
      <c r="B30" s="1744"/>
      <c r="C30" s="1716"/>
      <c r="D30" s="1716"/>
      <c r="E30" s="1716"/>
      <c r="F30" s="1716"/>
      <c r="G30" s="1716"/>
      <c r="H30" s="1716"/>
      <c r="I30" s="1716"/>
      <c r="J30" s="1722"/>
      <c r="K30" s="1747"/>
      <c r="L30" s="1710"/>
      <c r="M30" s="1710"/>
    </row>
    <row r="31" spans="1:13" ht="13.5" customHeight="1" x14ac:dyDescent="0.3">
      <c r="A31" s="1717"/>
      <c r="B31" s="1717"/>
      <c r="C31" s="1748"/>
      <c r="D31" s="1747"/>
      <c r="E31" s="1747"/>
      <c r="F31" s="1747"/>
      <c r="G31" s="1747"/>
      <c r="H31" s="1747"/>
      <c r="I31" s="1747"/>
      <c r="J31" s="1734"/>
      <c r="K31" s="1742"/>
      <c r="L31" s="1710"/>
      <c r="M31" s="1710"/>
    </row>
    <row r="32" spans="1:13" ht="13.5" customHeight="1" x14ac:dyDescent="0.2">
      <c r="A32" s="1741"/>
      <c r="B32" s="1740"/>
      <c r="C32" s="1739"/>
      <c r="D32" s="1740"/>
      <c r="E32" s="1739"/>
      <c r="F32" s="1738"/>
      <c r="G32" s="1739"/>
      <c r="H32" s="1738"/>
      <c r="I32" s="1737"/>
      <c r="J32" s="1720"/>
      <c r="K32" s="1720"/>
      <c r="L32" s="1710"/>
      <c r="M32" s="1710"/>
    </row>
    <row r="33" spans="1:13" ht="13.5" customHeight="1" x14ac:dyDescent="0.25">
      <c r="A33" s="1736"/>
      <c r="B33" s="1735"/>
      <c r="C33" s="1735"/>
      <c r="D33" s="1735"/>
      <c r="E33" s="1723"/>
      <c r="F33" s="1723"/>
      <c r="G33" s="1723"/>
      <c r="H33" s="1723"/>
      <c r="I33" s="1723"/>
      <c r="J33" s="1717"/>
      <c r="K33" s="1718"/>
      <c r="L33" s="1710"/>
      <c r="M33" s="1710"/>
    </row>
    <row r="34" spans="1:13" ht="13.5" customHeight="1" x14ac:dyDescent="0.2">
      <c r="A34" s="1746"/>
      <c r="B34" s="1740"/>
      <c r="C34" s="1740"/>
      <c r="D34" s="1740"/>
      <c r="E34" s="1718"/>
      <c r="F34" s="1718"/>
      <c r="G34" s="1718"/>
      <c r="H34" s="1718"/>
      <c r="I34" s="1718"/>
      <c r="J34" s="1718"/>
      <c r="K34" s="1718"/>
      <c r="L34" s="1710"/>
      <c r="M34" s="1710"/>
    </row>
    <row r="35" spans="1:13" ht="13.5" customHeight="1" x14ac:dyDescent="0.2">
      <c r="A35" s="1746"/>
      <c r="B35" s="1740"/>
      <c r="C35" s="1740"/>
      <c r="D35" s="1740"/>
      <c r="E35" s="1718"/>
      <c r="F35" s="1718"/>
      <c r="G35" s="1718"/>
      <c r="H35" s="1718"/>
      <c r="I35" s="1718"/>
      <c r="J35" s="1720"/>
      <c r="K35" s="1718"/>
      <c r="L35" s="1710"/>
      <c r="M35" s="1710"/>
    </row>
    <row r="36" spans="1:13" ht="13.5" customHeight="1" x14ac:dyDescent="0.2">
      <c r="A36" s="1746"/>
      <c r="B36" s="1740"/>
      <c r="C36" s="1740"/>
      <c r="D36" s="1740"/>
      <c r="E36" s="1718"/>
      <c r="F36" s="1718"/>
      <c r="G36" s="1718"/>
      <c r="H36" s="1718"/>
      <c r="I36" s="1718"/>
      <c r="J36" s="1722"/>
      <c r="K36" s="1723"/>
      <c r="L36" s="1710"/>
      <c r="M36" s="1710"/>
    </row>
    <row r="37" spans="1:13" ht="13.5" customHeight="1" x14ac:dyDescent="0.2">
      <c r="A37" s="1746"/>
      <c r="B37" s="1735"/>
      <c r="C37" s="1735"/>
      <c r="D37" s="1735"/>
      <c r="E37" s="1723"/>
      <c r="F37" s="1723"/>
      <c r="G37" s="1723"/>
      <c r="H37" s="1723"/>
      <c r="I37" s="1723"/>
      <c r="J37" s="1722"/>
      <c r="K37" s="1723"/>
      <c r="L37" s="1710"/>
      <c r="M37" s="1710"/>
    </row>
    <row r="38" spans="1:13" ht="13.5" customHeight="1" x14ac:dyDescent="0.2">
      <c r="A38" s="1746"/>
      <c r="B38" s="1735"/>
      <c r="C38" s="1735"/>
      <c r="D38" s="1735"/>
      <c r="E38" s="1723"/>
      <c r="F38" s="1723"/>
      <c r="G38" s="1723"/>
      <c r="H38" s="1723"/>
      <c r="I38" s="1723"/>
      <c r="J38" s="1722"/>
      <c r="K38" s="1718"/>
      <c r="L38" s="1710"/>
      <c r="M38" s="1710"/>
    </row>
    <row r="39" spans="1:13" ht="13.5" customHeight="1" x14ac:dyDescent="0.2">
      <c r="A39" s="1746"/>
      <c r="B39" s="1740"/>
      <c r="C39" s="1740"/>
      <c r="D39" s="1740"/>
      <c r="E39" s="1718"/>
      <c r="F39" s="1718"/>
      <c r="G39" s="1718"/>
      <c r="H39" s="1718"/>
      <c r="I39" s="1718"/>
      <c r="J39" s="1726"/>
      <c r="K39" s="1718"/>
      <c r="L39" s="1710"/>
      <c r="M39" s="1710"/>
    </row>
    <row r="40" spans="1:13" ht="13.5" customHeight="1" x14ac:dyDescent="0.2">
      <c r="A40" s="1746"/>
      <c r="B40" s="1740"/>
      <c r="C40" s="1740"/>
      <c r="D40" s="1740"/>
      <c r="E40" s="1718"/>
      <c r="F40" s="1718"/>
      <c r="G40" s="1718"/>
      <c r="H40" s="1718"/>
      <c r="I40" s="1718"/>
      <c r="J40" s="1726"/>
      <c r="K40" s="1720"/>
      <c r="L40" s="1710"/>
      <c r="M40" s="1710"/>
    </row>
    <row r="41" spans="1:13" ht="13.5" customHeight="1" x14ac:dyDescent="0.2">
      <c r="A41" s="1745"/>
      <c r="B41" s="1744"/>
      <c r="C41" s="1716"/>
      <c r="D41" s="1716"/>
      <c r="E41" s="1716"/>
      <c r="F41" s="1716"/>
      <c r="G41" s="1716"/>
      <c r="H41" s="1716"/>
      <c r="I41" s="1716"/>
      <c r="J41" s="1722"/>
      <c r="K41" s="1720"/>
      <c r="L41" s="1710"/>
      <c r="M41" s="1710"/>
    </row>
    <row r="42" spans="1:13" ht="13.5" customHeight="1" x14ac:dyDescent="0.2">
      <c r="A42" s="1736"/>
      <c r="B42" s="1744"/>
      <c r="C42" s="1716"/>
      <c r="D42" s="1716"/>
      <c r="E42" s="1716"/>
      <c r="F42" s="1716"/>
      <c r="G42" s="1716"/>
      <c r="H42" s="1716"/>
      <c r="I42" s="1716"/>
      <c r="J42" s="1722"/>
      <c r="K42" s="1739"/>
      <c r="L42" s="1710"/>
      <c r="M42" s="1710"/>
    </row>
    <row r="43" spans="1:13" ht="13.5" customHeight="1" x14ac:dyDescent="0.2">
      <c r="A43" s="1743"/>
      <c r="B43" s="1739"/>
      <c r="C43" s="1739"/>
      <c r="D43" s="1739"/>
      <c r="E43" s="1739"/>
      <c r="F43" s="1739"/>
      <c r="G43" s="1739"/>
      <c r="H43" s="1739"/>
      <c r="I43" s="1739"/>
      <c r="J43" s="1720"/>
      <c r="K43" s="1742"/>
      <c r="L43" s="1710"/>
      <c r="M43" s="1710"/>
    </row>
    <row r="44" spans="1:13" ht="13.5" customHeight="1" x14ac:dyDescent="0.2">
      <c r="A44" s="1741"/>
      <c r="B44" s="1740"/>
      <c r="C44" s="1739"/>
      <c r="D44" s="1740"/>
      <c r="E44" s="1739"/>
      <c r="F44" s="1738"/>
      <c r="G44" s="1739"/>
      <c r="H44" s="1738"/>
      <c r="I44" s="1737"/>
      <c r="J44" s="1720"/>
      <c r="K44" s="1720"/>
      <c r="L44" s="1710"/>
      <c r="M44" s="1710"/>
    </row>
    <row r="45" spans="1:13" ht="13.5" customHeight="1" x14ac:dyDescent="0.2">
      <c r="A45" s="1736"/>
      <c r="B45" s="1735"/>
      <c r="C45" s="1735"/>
      <c r="D45" s="1735"/>
      <c r="E45" s="1723"/>
      <c r="F45" s="1723"/>
      <c r="G45" s="1723"/>
      <c r="H45" s="1723"/>
      <c r="I45" s="1723"/>
      <c r="J45" s="1713"/>
      <c r="K45" s="1723"/>
    </row>
    <row r="46" spans="1:13" ht="13.5" customHeight="1" x14ac:dyDescent="0.3">
      <c r="H46" s="1723"/>
      <c r="I46" s="1723"/>
      <c r="J46" s="1732"/>
      <c r="K46" s="1723"/>
    </row>
    <row r="47" spans="1:13" ht="13.5" customHeight="1" x14ac:dyDescent="0.3">
      <c r="C47" s="1782"/>
      <c r="J47" s="1726"/>
      <c r="K47" s="1723"/>
    </row>
    <row r="48" spans="1:13" ht="13.5" customHeight="1" x14ac:dyDescent="0.25">
      <c r="A48" s="1783" t="s">
        <v>1109</v>
      </c>
      <c r="B48" s="1784"/>
      <c r="C48" s="1784"/>
      <c r="D48" s="1784"/>
      <c r="E48" s="1784"/>
      <c r="F48" s="1784"/>
      <c r="G48" s="1723"/>
      <c r="H48" s="1723"/>
      <c r="J48" s="1726"/>
      <c r="K48" s="1718"/>
    </row>
    <row r="49" spans="1:11" ht="13.5" customHeight="1" x14ac:dyDescent="0.3">
      <c r="C49" s="1782"/>
      <c r="G49" s="1723"/>
      <c r="I49" s="1723"/>
      <c r="J49" s="1726"/>
      <c r="K49" s="1718"/>
    </row>
    <row r="50" spans="1:11" ht="13.5" customHeight="1" x14ac:dyDescent="0.3">
      <c r="A50" s="1785" t="s">
        <v>1108</v>
      </c>
      <c r="B50" s="1786"/>
      <c r="C50" s="1787"/>
      <c r="D50" s="1786"/>
      <c r="G50" s="1723"/>
      <c r="I50" s="1716"/>
      <c r="J50" s="1720"/>
      <c r="K50" s="1720"/>
    </row>
    <row r="51" spans="1:11" ht="13.5" customHeight="1" x14ac:dyDescent="0.2">
      <c r="A51" s="1788" t="s">
        <v>176</v>
      </c>
      <c r="B51" s="1938" t="s">
        <v>1255</v>
      </c>
      <c r="C51" s="1789" t="s">
        <v>1127</v>
      </c>
      <c r="D51" s="1789" t="s">
        <v>1043</v>
      </c>
      <c r="E51" s="1789" t="s">
        <v>993</v>
      </c>
      <c r="F51" s="1789" t="s">
        <v>911</v>
      </c>
      <c r="H51" s="1723"/>
      <c r="I51" s="1716"/>
      <c r="J51" s="1720"/>
      <c r="K51" s="1720"/>
    </row>
    <row r="52" spans="1:11" ht="13.5" customHeight="1" x14ac:dyDescent="0.2">
      <c r="A52" s="1790" t="s">
        <v>1105</v>
      </c>
      <c r="B52" s="1791">
        <v>19</v>
      </c>
      <c r="C52" s="1791">
        <v>18</v>
      </c>
      <c r="D52" s="1791">
        <v>15</v>
      </c>
      <c r="E52" s="1791">
        <v>12</v>
      </c>
      <c r="F52" s="1791">
        <v>13</v>
      </c>
      <c r="I52" s="1718"/>
      <c r="J52" s="1734"/>
      <c r="K52" s="1734"/>
    </row>
    <row r="53" spans="1:11" ht="13.5" customHeight="1" x14ac:dyDescent="0.2">
      <c r="A53" s="1792" t="s">
        <v>1104</v>
      </c>
      <c r="B53" s="1793">
        <v>19</v>
      </c>
      <c r="C53" s="1793">
        <v>16</v>
      </c>
      <c r="D53" s="1793">
        <v>15</v>
      </c>
      <c r="E53" s="1793">
        <v>11</v>
      </c>
      <c r="F53" s="1793">
        <v>13</v>
      </c>
      <c r="G53" s="1721"/>
      <c r="H53" s="1713"/>
      <c r="I53" s="1733"/>
      <c r="J53" s="1732"/>
      <c r="K53" s="1731"/>
    </row>
    <row r="54" spans="1:11" ht="13.5" customHeight="1" x14ac:dyDescent="0.2">
      <c r="A54" s="1792" t="s">
        <v>1103</v>
      </c>
      <c r="B54" s="1793">
        <v>3</v>
      </c>
      <c r="C54" s="1793">
        <v>2</v>
      </c>
      <c r="D54" s="1793">
        <v>4</v>
      </c>
      <c r="E54" s="1793">
        <v>2</v>
      </c>
      <c r="F54" s="1793">
        <v>1</v>
      </c>
      <c r="G54" s="1728"/>
      <c r="H54" s="1730"/>
      <c r="I54" s="1723"/>
      <c r="J54" s="1720"/>
      <c r="K54" s="1720"/>
    </row>
    <row r="55" spans="1:11" ht="13.5" customHeight="1" x14ac:dyDescent="0.2">
      <c r="A55" s="1792" t="s">
        <v>1102</v>
      </c>
      <c r="B55" s="1793">
        <v>1</v>
      </c>
      <c r="C55" s="1793">
        <v>2</v>
      </c>
      <c r="D55" s="1793">
        <v>2</v>
      </c>
      <c r="E55" s="1793">
        <v>2</v>
      </c>
      <c r="F55" s="1793">
        <v>2</v>
      </c>
      <c r="G55" s="1729"/>
      <c r="H55" s="1725"/>
      <c r="J55" s="1726"/>
      <c r="K55" s="1723"/>
    </row>
    <row r="56" spans="1:11" ht="13.5" customHeight="1" x14ac:dyDescent="0.2">
      <c r="A56" s="1792" t="s">
        <v>1101</v>
      </c>
      <c r="B56" s="1793">
        <v>5</v>
      </c>
      <c r="C56" s="1793">
        <v>6</v>
      </c>
      <c r="D56" s="1793">
        <v>3</v>
      </c>
      <c r="E56" s="1793">
        <v>4</v>
      </c>
      <c r="F56" s="1793">
        <v>4</v>
      </c>
      <c r="G56" s="1729"/>
      <c r="H56" s="1725"/>
      <c r="I56" s="1723"/>
      <c r="J56" s="1726"/>
      <c r="K56" s="1723"/>
    </row>
    <row r="57" spans="1:11" ht="13.5" customHeight="1" x14ac:dyDescent="0.2">
      <c r="A57" s="1792" t="s">
        <v>1107</v>
      </c>
      <c r="B57" s="1839">
        <v>2</v>
      </c>
      <c r="C57" s="1794">
        <v>2</v>
      </c>
      <c r="D57" s="1794">
        <v>1</v>
      </c>
      <c r="E57" s="1794" t="s">
        <v>88</v>
      </c>
      <c r="F57" s="1794" t="s">
        <v>88</v>
      </c>
      <c r="G57" s="1728"/>
      <c r="H57" s="1725"/>
      <c r="I57" s="1723"/>
      <c r="J57" s="1726"/>
      <c r="K57" s="1723"/>
    </row>
    <row r="58" spans="1:11" ht="13.5" customHeight="1" x14ac:dyDescent="0.2">
      <c r="A58" s="1795" t="s">
        <v>596</v>
      </c>
      <c r="B58" s="1796">
        <v>0.4</v>
      </c>
      <c r="C58" s="1796">
        <v>0.38</v>
      </c>
      <c r="D58" s="1796">
        <v>0.43</v>
      </c>
      <c r="E58" s="1796">
        <v>0.4</v>
      </c>
      <c r="F58" s="1796">
        <v>0.39</v>
      </c>
      <c r="G58" s="1728"/>
      <c r="H58" s="1725"/>
      <c r="I58" s="1723"/>
      <c r="J58" s="1726"/>
      <c r="K58" s="1723"/>
    </row>
    <row r="59" spans="1:11" ht="13.5" customHeight="1" x14ac:dyDescent="0.3">
      <c r="A59" s="1770"/>
      <c r="B59" s="1770"/>
      <c r="C59" s="1771"/>
      <c r="D59" s="1770"/>
      <c r="E59" s="1770"/>
      <c r="F59" s="1770"/>
      <c r="G59" s="1727"/>
      <c r="H59" s="1724"/>
      <c r="I59" s="1723"/>
      <c r="J59" s="1726"/>
      <c r="K59" s="1723"/>
    </row>
    <row r="60" spans="1:11" ht="13.5" customHeight="1" x14ac:dyDescent="0.25">
      <c r="A60" s="44" t="s">
        <v>1106</v>
      </c>
      <c r="B60" s="1772"/>
      <c r="C60" s="1772"/>
      <c r="D60" s="1773"/>
      <c r="E60" s="1773"/>
      <c r="F60" s="1773"/>
      <c r="G60" s="1725"/>
      <c r="I60" s="1718"/>
      <c r="J60" s="1722"/>
      <c r="K60" s="1718"/>
    </row>
    <row r="61" spans="1:11" ht="13.5" customHeight="1" x14ac:dyDescent="0.2">
      <c r="A61" s="1788" t="s">
        <v>176</v>
      </c>
      <c r="B61" s="1938" t="s">
        <v>1255</v>
      </c>
      <c r="C61" s="1789" t="s">
        <v>1127</v>
      </c>
      <c r="D61" s="1789" t="s">
        <v>1043</v>
      </c>
      <c r="E61" s="1789" t="s">
        <v>993</v>
      </c>
      <c r="F61" s="1789" t="s">
        <v>911</v>
      </c>
      <c r="G61" s="1724"/>
      <c r="H61" s="1723"/>
      <c r="I61" s="1718"/>
      <c r="J61" s="1722"/>
      <c r="K61" s="1718"/>
    </row>
    <row r="62" spans="1:11" s="1719" customFormat="1" ht="13.5" customHeight="1" x14ac:dyDescent="0.2">
      <c r="A62" s="1840" t="s">
        <v>1105</v>
      </c>
      <c r="B62" s="1940">
        <v>47</v>
      </c>
      <c r="C62" s="1940">
        <v>38</v>
      </c>
      <c r="D62" s="1940">
        <v>49</v>
      </c>
      <c r="E62" s="1940">
        <v>38</v>
      </c>
      <c r="F62" s="1940">
        <v>37</v>
      </c>
      <c r="G62" s="1721"/>
      <c r="H62" s="1718"/>
      <c r="I62" s="1716"/>
      <c r="J62" s="1720"/>
      <c r="K62" s="1720"/>
    </row>
    <row r="63" spans="1:11" ht="13.5" customHeight="1" x14ac:dyDescent="0.25">
      <c r="A63" s="1841" t="s">
        <v>1104</v>
      </c>
      <c r="B63" s="1939">
        <v>48</v>
      </c>
      <c r="C63" s="1939">
        <v>39</v>
      </c>
      <c r="D63" s="1939">
        <v>49</v>
      </c>
      <c r="E63" s="1939">
        <v>38</v>
      </c>
      <c r="F63" s="1939">
        <v>38</v>
      </c>
      <c r="G63" s="1712"/>
      <c r="H63" s="1718"/>
      <c r="I63" s="1714"/>
      <c r="J63" s="1717"/>
      <c r="K63" s="1714"/>
    </row>
    <row r="64" spans="1:11" ht="13.5" customHeight="1" x14ac:dyDescent="0.2">
      <c r="A64" s="1841" t="s">
        <v>1103</v>
      </c>
      <c r="B64" s="1939">
        <v>4</v>
      </c>
      <c r="C64" s="1939">
        <v>5</v>
      </c>
      <c r="D64" s="1939">
        <v>5</v>
      </c>
      <c r="E64" s="1939">
        <v>3</v>
      </c>
      <c r="F64" s="1939">
        <v>5</v>
      </c>
      <c r="G64" s="1712"/>
      <c r="H64" s="1716"/>
      <c r="I64" s="1711"/>
      <c r="J64" s="1711"/>
      <c r="K64" s="1711"/>
    </row>
    <row r="65" spans="1:11" ht="13.5" customHeight="1" x14ac:dyDescent="0.2">
      <c r="A65" s="1841" t="s">
        <v>1102</v>
      </c>
      <c r="B65" s="1939">
        <v>1</v>
      </c>
      <c r="C65" s="1939">
        <v>1</v>
      </c>
      <c r="D65" s="1939">
        <v>2</v>
      </c>
      <c r="E65" s="1939">
        <v>1</v>
      </c>
      <c r="F65" s="1939">
        <v>3</v>
      </c>
      <c r="G65" s="1715"/>
      <c r="H65" s="1714"/>
      <c r="I65" s="1713"/>
      <c r="J65" s="1713"/>
      <c r="K65" s="1713"/>
    </row>
    <row r="66" spans="1:11" ht="13.5" customHeight="1" x14ac:dyDescent="0.2">
      <c r="A66" s="1841" t="s">
        <v>1101</v>
      </c>
      <c r="B66" s="1939">
        <v>0</v>
      </c>
      <c r="C66" s="1939">
        <v>1</v>
      </c>
      <c r="D66" s="1939">
        <v>1</v>
      </c>
      <c r="E66" s="1939">
        <v>1</v>
      </c>
      <c r="F66" s="1939">
        <v>1</v>
      </c>
      <c r="G66" s="1712"/>
      <c r="H66" s="1711"/>
      <c r="I66" s="1710"/>
      <c r="J66" s="1710"/>
      <c r="K66" s="1710"/>
    </row>
    <row r="67" spans="1:11" ht="13.5" customHeight="1" x14ac:dyDescent="0.2">
      <c r="A67" s="1842" t="s">
        <v>596</v>
      </c>
      <c r="B67" s="1941">
        <v>0.11</v>
      </c>
      <c r="C67" s="1941">
        <v>0.2</v>
      </c>
      <c r="D67" s="1941">
        <v>0.13</v>
      </c>
      <c r="E67" s="1941">
        <v>0.11</v>
      </c>
      <c r="F67" s="1941">
        <v>0.2</v>
      </c>
      <c r="G67" s="1710"/>
      <c r="H67" s="1710"/>
      <c r="I67" s="1710"/>
      <c r="J67" s="1710"/>
      <c r="K67" s="1710"/>
    </row>
    <row r="68" spans="1:11" ht="13.5" customHeight="1" x14ac:dyDescent="0.3">
      <c r="A68" s="1774"/>
      <c r="B68" s="1770"/>
      <c r="C68" s="1771"/>
      <c r="D68" s="1770"/>
      <c r="E68" s="1770"/>
      <c r="F68" s="1770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&amp;R&amp;"Arial,Normal"&amp;8Risk</oddHeader>
    <oddFooter>&amp;C&amp;"Calibri"&amp;11&amp;K000000&amp;"Calibri,Regular"&amp;7&amp;K000000Fact book - Q1 2019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7519E-C5D4-4D4A-A9C1-331BF62DF135}">
  <sheetPr>
    <tabColor theme="8" tint="0.59999389629810485"/>
  </sheetPr>
  <dimension ref="A1:T67"/>
  <sheetViews>
    <sheetView view="pageBreakPreview" topLeftCell="A43" zoomScaleNormal="100" zoomScaleSheetLayoutView="100" workbookViewId="0">
      <selection activeCell="A69" sqref="A69"/>
    </sheetView>
  </sheetViews>
  <sheetFormatPr defaultColWidth="9.109375" defaultRowHeight="13.5" customHeight="1" x14ac:dyDescent="0.3"/>
  <cols>
    <col min="1" max="1" width="26.88671875" style="2268" customWidth="1"/>
    <col min="2" max="2" width="7" style="2268" customWidth="1"/>
    <col min="3" max="3" width="6.5546875" style="1157" customWidth="1"/>
    <col min="4" max="4" width="7" style="2268" customWidth="1"/>
    <col min="5" max="5" width="6.5546875" style="1157" customWidth="1"/>
    <col min="6" max="6" width="7" style="2268" customWidth="1"/>
    <col min="7" max="7" width="6.5546875" style="1157" customWidth="1"/>
    <col min="8" max="8" width="6.88671875" style="2268" customWidth="1"/>
    <col min="9" max="11" width="6.5546875" style="2268" customWidth="1"/>
    <col min="12" max="12" width="8" style="2268" customWidth="1"/>
    <col min="13" max="13" width="6.44140625" style="2268" customWidth="1"/>
    <col min="14" max="16384" width="9.109375" style="2268"/>
  </cols>
  <sheetData>
    <row r="1" spans="1:11" ht="13.5" customHeight="1" x14ac:dyDescent="0.25">
      <c r="A1" s="1183" t="s">
        <v>610</v>
      </c>
      <c r="B1" s="1160"/>
      <c r="C1" s="1160"/>
      <c r="D1" s="1160"/>
      <c r="E1" s="1160"/>
      <c r="F1" s="1160"/>
      <c r="G1" s="1160"/>
      <c r="H1" s="1160"/>
      <c r="I1" s="1160"/>
      <c r="J1" s="1160"/>
      <c r="K1" s="1160"/>
    </row>
    <row r="2" spans="1:11" ht="13.5" customHeight="1" x14ac:dyDescent="0.2">
      <c r="A2" s="2285" t="s">
        <v>876</v>
      </c>
      <c r="B2" s="2284"/>
      <c r="C2" s="2284"/>
      <c r="D2" s="2284"/>
      <c r="E2" s="2284"/>
      <c r="F2" s="2284"/>
      <c r="G2" s="2284"/>
      <c r="H2" s="2284"/>
      <c r="I2" s="2283"/>
      <c r="J2" s="2283"/>
      <c r="K2" s="2283"/>
    </row>
    <row r="3" spans="1:11" ht="13.5" customHeight="1" x14ac:dyDescent="0.2">
      <c r="A3" s="2285"/>
      <c r="B3" s="2284"/>
      <c r="C3" s="2284"/>
      <c r="D3" s="2284"/>
      <c r="E3" s="2284"/>
      <c r="F3" s="2284"/>
      <c r="G3" s="2284"/>
      <c r="H3" s="2284"/>
      <c r="I3" s="2283"/>
      <c r="J3" s="2283"/>
      <c r="K3" s="2283"/>
    </row>
    <row r="4" spans="1:11" ht="13.5" customHeight="1" x14ac:dyDescent="0.3">
      <c r="A4" s="1174" t="s">
        <v>875</v>
      </c>
      <c r="B4" s="1159"/>
      <c r="C4" s="1162"/>
      <c r="D4" s="1159"/>
      <c r="E4" s="1162"/>
      <c r="F4" s="1159"/>
      <c r="G4" s="1162"/>
      <c r="H4" s="2269"/>
      <c r="I4" s="2269"/>
      <c r="J4" s="2269"/>
      <c r="K4" s="2269"/>
    </row>
    <row r="5" spans="1:11" ht="13.5" customHeight="1" thickBot="1" x14ac:dyDescent="0.25">
      <c r="A5" s="1172" t="s">
        <v>607</v>
      </c>
      <c r="B5" s="1156" t="s">
        <v>1243</v>
      </c>
      <c r="C5" s="1172" t="s">
        <v>464</v>
      </c>
      <c r="D5" s="1156" t="s">
        <v>1123</v>
      </c>
      <c r="E5" s="1172" t="s">
        <v>464</v>
      </c>
      <c r="F5" s="1156" t="s">
        <v>1032</v>
      </c>
      <c r="G5" s="1172" t="s">
        <v>464</v>
      </c>
      <c r="H5" s="1156" t="s">
        <v>990</v>
      </c>
      <c r="I5" s="1156" t="s">
        <v>464</v>
      </c>
      <c r="J5" s="1156" t="s">
        <v>905</v>
      </c>
      <c r="K5" s="1156" t="s">
        <v>464</v>
      </c>
    </row>
    <row r="6" spans="1:11" ht="13.5" customHeight="1" x14ac:dyDescent="0.2">
      <c r="A6" s="2280"/>
      <c r="B6" s="2280"/>
      <c r="C6" s="2280"/>
      <c r="D6" s="2280"/>
      <c r="E6" s="2280"/>
      <c r="F6" s="2280"/>
      <c r="G6" s="2280"/>
      <c r="H6" s="2280"/>
      <c r="I6" s="2280"/>
      <c r="J6" s="2280"/>
      <c r="K6" s="2280"/>
    </row>
    <row r="7" spans="1:11" ht="13.5" customHeight="1" x14ac:dyDescent="0.2">
      <c r="A7" s="1169" t="s">
        <v>606</v>
      </c>
      <c r="B7" s="2276">
        <v>15.221397174117801</v>
      </c>
      <c r="C7" s="2276">
        <v>0.65208474898694002</v>
      </c>
      <c r="D7" s="2276">
        <v>15.2600655495516</v>
      </c>
      <c r="E7" s="2276">
        <v>0.65980458115169005</v>
      </c>
      <c r="F7" s="2276">
        <v>15.366989462762</v>
      </c>
      <c r="G7" s="2276">
        <v>0.66022356662293502</v>
      </c>
      <c r="H7" s="2276">
        <v>15.470548237769201</v>
      </c>
      <c r="I7" s="2276">
        <v>65.996648941089603</v>
      </c>
      <c r="J7" s="2276">
        <v>15.636274896543</v>
      </c>
      <c r="K7" s="2276">
        <v>66.422242684798903</v>
      </c>
    </row>
    <row r="8" spans="1:11" ht="13.5" customHeight="1" x14ac:dyDescent="0.2">
      <c r="A8" s="1169" t="s">
        <v>605</v>
      </c>
      <c r="B8" s="2276">
        <v>2.0468351750291101</v>
      </c>
      <c r="C8" s="2276">
        <v>8.7686431544931498E-2</v>
      </c>
      <c r="D8" s="2276">
        <v>2.0535113461674799</v>
      </c>
      <c r="E8" s="2276">
        <v>8.8788360000727207E-2</v>
      </c>
      <c r="F8" s="2276">
        <v>2.0820130674485702</v>
      </c>
      <c r="G8" s="2276">
        <v>8.9451098829568296E-2</v>
      </c>
      <c r="H8" s="2276">
        <v>2.1020001432776798</v>
      </c>
      <c r="I8" s="2276">
        <v>8.9670361643253909</v>
      </c>
      <c r="J8" s="2276">
        <v>2.1444555684927802</v>
      </c>
      <c r="K8" s="2276">
        <v>9.1095576881094402</v>
      </c>
    </row>
    <row r="9" spans="1:11" ht="13.5" customHeight="1" x14ac:dyDescent="0.2">
      <c r="A9" s="1169" t="s">
        <v>604</v>
      </c>
      <c r="B9" s="2276">
        <v>1.4914641147702801</v>
      </c>
      <c r="C9" s="2276">
        <v>6.3894331891998196E-2</v>
      </c>
      <c r="D9" s="2276">
        <v>1.4977520563919899</v>
      </c>
      <c r="E9" s="2276">
        <v>6.4758808868015605E-2</v>
      </c>
      <c r="F9" s="2276">
        <v>1.5231612406270101</v>
      </c>
      <c r="G9" s="2276">
        <v>6.5440725996817106E-2</v>
      </c>
      <c r="H9" s="2276">
        <v>1.5354181002310701</v>
      </c>
      <c r="I9" s="2276">
        <v>6.5500231653947001</v>
      </c>
      <c r="J9" s="2276">
        <v>1.5743911227015599</v>
      </c>
      <c r="K9" s="2276">
        <v>6.68794773210311</v>
      </c>
    </row>
    <row r="10" spans="1:11" ht="13.5" customHeight="1" x14ac:dyDescent="0.2">
      <c r="A10" s="1169" t="s">
        <v>601</v>
      </c>
      <c r="B10" s="2276">
        <v>0.94081442336276</v>
      </c>
      <c r="C10" s="2276">
        <v>4.0304495709826499E-2</v>
      </c>
      <c r="D10" s="2276">
        <v>0.948484477178962</v>
      </c>
      <c r="E10" s="2276">
        <v>4.10099420059395E-2</v>
      </c>
      <c r="F10" s="2276">
        <v>0.97194762982246397</v>
      </c>
      <c r="G10" s="2276">
        <v>4.1758519603797603E-2</v>
      </c>
      <c r="H10" s="2276">
        <v>0.97588208906206797</v>
      </c>
      <c r="I10" s="2276">
        <v>4.1630682151580602</v>
      </c>
      <c r="J10" s="2276">
        <v>1.00447371044264</v>
      </c>
      <c r="K10" s="2276">
        <v>4.2669623684009403</v>
      </c>
    </row>
    <row r="11" spans="1:11" ht="13.5" customHeight="1" thickBot="1" x14ac:dyDescent="0.25">
      <c r="A11" s="1168" t="s">
        <v>609</v>
      </c>
      <c r="B11" s="2282">
        <v>3.6421561475883402</v>
      </c>
      <c r="C11" s="2282">
        <v>0.15602999186630401</v>
      </c>
      <c r="D11" s="2282">
        <v>3.3683460068192401</v>
      </c>
      <c r="E11" s="2282">
        <v>0.14563830797362801</v>
      </c>
      <c r="F11" s="2282">
        <v>3.3313217096189902</v>
      </c>
      <c r="G11" s="2282">
        <v>0.143126088946882</v>
      </c>
      <c r="H11" s="2282">
        <v>3.3575662378249098</v>
      </c>
      <c r="I11" s="2282">
        <v>14.3232235140322</v>
      </c>
      <c r="J11" s="2282">
        <v>3.1811257984316201</v>
      </c>
      <c r="K11" s="2282">
        <v>13.513289526587601</v>
      </c>
    </row>
    <row r="12" spans="1:11" ht="13.5" customHeight="1" x14ac:dyDescent="0.2">
      <c r="A12" s="1167" t="s">
        <v>360</v>
      </c>
      <c r="B12" s="1164">
        <v>23.342667034868299</v>
      </c>
      <c r="C12" s="1163">
        <v>1</v>
      </c>
      <c r="D12" s="1164">
        <v>23.1281594361092</v>
      </c>
      <c r="E12" s="1163">
        <v>1</v>
      </c>
      <c r="F12" s="1164">
        <v>23.275433110279</v>
      </c>
      <c r="G12" s="1163">
        <v>1</v>
      </c>
      <c r="H12" s="1164">
        <v>23.4414148081649</v>
      </c>
      <c r="I12" s="1163">
        <v>1</v>
      </c>
      <c r="J12" s="1164">
        <v>23.540721096611598</v>
      </c>
      <c r="K12" s="1163">
        <v>1</v>
      </c>
    </row>
    <row r="13" spans="1:11" ht="13.5" customHeight="1" x14ac:dyDescent="0.2">
      <c r="A13" s="1182"/>
      <c r="B13" s="1181"/>
      <c r="C13" s="1180"/>
      <c r="D13" s="1181"/>
      <c r="E13" s="1180"/>
      <c r="F13" s="1181"/>
      <c r="G13" s="1180"/>
      <c r="H13" s="1181"/>
      <c r="I13" s="1180"/>
      <c r="J13" s="1180"/>
      <c r="K13" s="1180"/>
    </row>
    <row r="14" spans="1:11" ht="13.5" customHeight="1" x14ac:dyDescent="0.2">
      <c r="A14" s="1174" t="s">
        <v>874</v>
      </c>
      <c r="B14" s="1160"/>
      <c r="C14" s="1160"/>
      <c r="D14" s="1160"/>
      <c r="E14" s="1160"/>
      <c r="F14" s="1160"/>
      <c r="G14" s="1160"/>
      <c r="H14" s="1160"/>
      <c r="I14" s="1160"/>
      <c r="J14" s="1160"/>
      <c r="K14" s="1160"/>
    </row>
    <row r="15" spans="1:11" ht="13.5" customHeight="1" thickBot="1" x14ac:dyDescent="0.25">
      <c r="A15" s="1172" t="s">
        <v>608</v>
      </c>
      <c r="B15" s="1156" t="s">
        <v>1243</v>
      </c>
      <c r="C15" s="1156" t="s">
        <v>464</v>
      </c>
      <c r="D15" s="1156" t="s">
        <v>1123</v>
      </c>
      <c r="E15" s="1156" t="s">
        <v>464</v>
      </c>
      <c r="F15" s="1156" t="s">
        <v>1032</v>
      </c>
      <c r="G15" s="1156" t="s">
        <v>464</v>
      </c>
      <c r="H15" s="1156" t="s">
        <v>990</v>
      </c>
      <c r="I15" s="1156" t="s">
        <v>464</v>
      </c>
      <c r="J15" s="1156" t="s">
        <v>905</v>
      </c>
      <c r="K15" s="1156" t="s">
        <v>464</v>
      </c>
    </row>
    <row r="16" spans="1:11" ht="13.5" customHeight="1" x14ac:dyDescent="0.2">
      <c r="A16" s="2280"/>
      <c r="B16" s="2279"/>
      <c r="C16" s="2279"/>
      <c r="D16" s="2279"/>
      <c r="E16" s="2279"/>
      <c r="F16" s="2279"/>
      <c r="G16" s="2279"/>
      <c r="H16" s="2279"/>
      <c r="I16" s="2279"/>
      <c r="J16" s="2279"/>
      <c r="K16" s="2279"/>
    </row>
    <row r="17" spans="1:11" ht="13.5" customHeight="1" x14ac:dyDescent="0.2">
      <c r="A17" s="1169" t="s">
        <v>606</v>
      </c>
      <c r="B17" s="2276">
        <v>3.4223035169724398</v>
      </c>
      <c r="C17" s="2276">
        <v>0.30071075537207598</v>
      </c>
      <c r="D17" s="2276">
        <v>3.2280194135221199</v>
      </c>
      <c r="E17" s="2276">
        <v>0.31912651994354202</v>
      </c>
      <c r="F17" s="2276">
        <v>3.5129916790679099</v>
      </c>
      <c r="G17" s="2276">
        <v>0.314269721409008</v>
      </c>
      <c r="H17" s="2276">
        <v>3.2259614723572798</v>
      </c>
      <c r="I17" s="2276">
        <v>27.941052530377299</v>
      </c>
      <c r="J17" s="2276">
        <v>3.3440597688092799</v>
      </c>
      <c r="K17" s="2276">
        <v>27.336734091633403</v>
      </c>
    </row>
    <row r="18" spans="1:11" ht="13.5" customHeight="1" x14ac:dyDescent="0.2">
      <c r="A18" s="1169" t="s">
        <v>605</v>
      </c>
      <c r="B18" s="2276">
        <v>1.9843179066274601</v>
      </c>
      <c r="C18" s="2276">
        <v>0.174357924024273</v>
      </c>
      <c r="D18" s="2276">
        <v>1.81480187960839</v>
      </c>
      <c r="E18" s="2276">
        <v>0.17941385538152901</v>
      </c>
      <c r="F18" s="2276">
        <v>1.9997344448413501</v>
      </c>
      <c r="G18" s="2276">
        <v>0.17889481225274001</v>
      </c>
      <c r="H18" s="2276">
        <v>1.91533715896876</v>
      </c>
      <c r="I18" s="2276">
        <v>16.589328989420402</v>
      </c>
      <c r="J18" s="2276">
        <v>2.0076299803323798</v>
      </c>
      <c r="K18" s="2276">
        <v>16.411802037341999</v>
      </c>
    </row>
    <row r="19" spans="1:11" ht="13.5" customHeight="1" x14ac:dyDescent="0.2">
      <c r="A19" s="1169" t="s">
        <v>604</v>
      </c>
      <c r="B19" s="2276">
        <v>2.46721811572412</v>
      </c>
      <c r="C19" s="2276">
        <v>0.21678936995728901</v>
      </c>
      <c r="D19" s="2276">
        <v>2.1727897751765601</v>
      </c>
      <c r="E19" s="2276">
        <v>0.21480504008631099</v>
      </c>
      <c r="F19" s="2276">
        <v>2.3983660300482001</v>
      </c>
      <c r="G19" s="2276">
        <v>0.21455610857013499</v>
      </c>
      <c r="H19" s="2276">
        <v>2.46443109583937</v>
      </c>
      <c r="I19" s="2276">
        <v>21.345201824752898</v>
      </c>
      <c r="J19" s="2276">
        <v>2.60101984755627</v>
      </c>
      <c r="K19" s="2276">
        <v>21.2625948264748</v>
      </c>
    </row>
    <row r="20" spans="1:11" ht="13.5" customHeight="1" x14ac:dyDescent="0.2">
      <c r="A20" s="1169" t="s">
        <v>601</v>
      </c>
      <c r="B20" s="2276">
        <v>2.2127929074247601</v>
      </c>
      <c r="C20" s="2276">
        <v>0.194433551370783</v>
      </c>
      <c r="D20" s="2276">
        <v>1.8408298278776001</v>
      </c>
      <c r="E20" s="2276">
        <v>0.18198701479860899</v>
      </c>
      <c r="F20" s="2276">
        <v>2.03884871171058</v>
      </c>
      <c r="G20" s="2276">
        <v>0.18239394657331201</v>
      </c>
      <c r="H20" s="2276">
        <v>2.25417652232341</v>
      </c>
      <c r="I20" s="2276">
        <v>19.5241217735182</v>
      </c>
      <c r="J20" s="2276">
        <v>2.4297079312576102</v>
      </c>
      <c r="K20" s="2276">
        <v>19.862168809492502</v>
      </c>
    </row>
    <row r="21" spans="1:11" ht="13.5" customHeight="1" x14ac:dyDescent="0.2">
      <c r="A21" s="1169" t="s">
        <v>600</v>
      </c>
      <c r="B21" s="2276">
        <v>1.29408292785733</v>
      </c>
      <c r="C21" s="2276">
        <v>0.113708399275569</v>
      </c>
      <c r="D21" s="2276">
        <v>1.0587303972986</v>
      </c>
      <c r="E21" s="2276">
        <v>0.104667569790014</v>
      </c>
      <c r="F21" s="2276">
        <v>1.2283287535547001</v>
      </c>
      <c r="G21" s="2276">
        <v>0.10988541119480599</v>
      </c>
      <c r="H21" s="2276">
        <v>1.685691286073</v>
      </c>
      <c r="I21" s="2276">
        <v>14.6002948819311</v>
      </c>
      <c r="J21" s="2276">
        <v>1.85042549418415</v>
      </c>
      <c r="K21" s="2276">
        <v>15.1267002350569</v>
      </c>
    </row>
    <row r="22" spans="1:11" ht="13.5" customHeight="1" x14ac:dyDescent="0.2">
      <c r="A22" s="1169" t="s">
        <v>599</v>
      </c>
      <c r="B22" s="2276" t="s">
        <v>603</v>
      </c>
      <c r="C22" s="2276"/>
      <c r="D22" s="2276" t="s">
        <v>603</v>
      </c>
      <c r="E22" s="2276"/>
      <c r="F22" s="2276" t="s">
        <v>603</v>
      </c>
      <c r="G22" s="2276"/>
      <c r="H22" s="2276" t="s">
        <v>603</v>
      </c>
      <c r="I22" s="2276">
        <v>0</v>
      </c>
      <c r="J22" s="2276" t="s">
        <v>603</v>
      </c>
      <c r="K22" s="2276">
        <v>0</v>
      </c>
    </row>
    <row r="23" spans="1:11" ht="13.5" customHeight="1" thickBot="1" x14ac:dyDescent="0.25">
      <c r="A23" s="1168" t="s">
        <v>877</v>
      </c>
      <c r="B23" s="2282" t="s">
        <v>603</v>
      </c>
      <c r="C23" s="2282"/>
      <c r="D23" s="2282" t="s">
        <v>603</v>
      </c>
      <c r="E23" s="2282"/>
      <c r="F23" s="2282" t="s">
        <v>603</v>
      </c>
      <c r="G23" s="2282"/>
      <c r="H23" s="2282" t="s">
        <v>603</v>
      </c>
      <c r="I23" s="2282">
        <v>0</v>
      </c>
      <c r="J23" s="2282" t="s">
        <v>603</v>
      </c>
      <c r="K23" s="2282">
        <v>0</v>
      </c>
    </row>
    <row r="24" spans="1:11" ht="13.5" customHeight="1" x14ac:dyDescent="0.2">
      <c r="A24" s="1167" t="s">
        <v>360</v>
      </c>
      <c r="B24" s="1164">
        <v>11.380715374606201</v>
      </c>
      <c r="C24" s="1163">
        <v>1</v>
      </c>
      <c r="D24" s="1164">
        <v>10.115171293483201</v>
      </c>
      <c r="E24" s="1163">
        <v>1</v>
      </c>
      <c r="F24" s="1164">
        <v>11.1782696192227</v>
      </c>
      <c r="G24" s="1163">
        <v>1</v>
      </c>
      <c r="H24" s="1164">
        <v>11.5455975355618</v>
      </c>
      <c r="I24" s="1163">
        <v>1</v>
      </c>
      <c r="J24" s="1164">
        <v>12.232843022139701</v>
      </c>
      <c r="K24" s="1163">
        <v>1</v>
      </c>
    </row>
    <row r="25" spans="1:11" ht="13.5" customHeight="1" x14ac:dyDescent="0.2">
      <c r="A25" s="2280"/>
      <c r="B25" s="1178"/>
      <c r="C25" s="1177"/>
      <c r="D25" s="1178"/>
      <c r="E25" s="1177"/>
      <c r="F25" s="1178"/>
      <c r="G25" s="1177"/>
      <c r="H25" s="1178"/>
      <c r="I25" s="1177"/>
      <c r="J25" s="1177"/>
      <c r="K25" s="1177"/>
    </row>
    <row r="26" spans="1:11" ht="13.5" customHeight="1" x14ac:dyDescent="0.3">
      <c r="A26" s="1174" t="s">
        <v>873</v>
      </c>
      <c r="B26" s="2280"/>
      <c r="C26" s="1179"/>
      <c r="D26" s="2280"/>
      <c r="E26" s="1179"/>
      <c r="F26" s="2280"/>
      <c r="G26" s="1179"/>
      <c r="H26" s="2280"/>
      <c r="I26" s="1179"/>
      <c r="J26" s="1179"/>
      <c r="K26" s="2275"/>
    </row>
    <row r="27" spans="1:11" ht="13.5" customHeight="1" thickBot="1" x14ac:dyDescent="0.25">
      <c r="A27" s="1172" t="s">
        <v>607</v>
      </c>
      <c r="B27" s="1156" t="s">
        <v>1243</v>
      </c>
      <c r="C27" s="1156" t="s">
        <v>464</v>
      </c>
      <c r="D27" s="1156" t="s">
        <v>1123</v>
      </c>
      <c r="E27" s="1156" t="s">
        <v>464</v>
      </c>
      <c r="F27" s="1156" t="s">
        <v>1032</v>
      </c>
      <c r="G27" s="1156" t="s">
        <v>464</v>
      </c>
      <c r="H27" s="1156" t="s">
        <v>990</v>
      </c>
      <c r="I27" s="1156" t="s">
        <v>464</v>
      </c>
      <c r="J27" s="1156" t="s">
        <v>905</v>
      </c>
      <c r="K27" s="1156" t="s">
        <v>464</v>
      </c>
    </row>
    <row r="28" spans="1:11" ht="13.5" customHeight="1" x14ac:dyDescent="0.2">
      <c r="A28" s="2280"/>
      <c r="B28" s="2279"/>
      <c r="C28" s="2279"/>
      <c r="D28" s="2279"/>
      <c r="E28" s="2279"/>
      <c r="F28" s="2279"/>
      <c r="G28" s="2279"/>
      <c r="H28" s="2279"/>
      <c r="I28" s="2279"/>
      <c r="J28" s="2279"/>
      <c r="K28" s="2279"/>
    </row>
    <row r="29" spans="1:11" ht="13.5" customHeight="1" x14ac:dyDescent="0.2">
      <c r="A29" s="1169" t="s">
        <v>606</v>
      </c>
      <c r="B29" s="2276">
        <v>36.8597696560117</v>
      </c>
      <c r="C29" s="2276">
        <v>0.71591260587738004</v>
      </c>
      <c r="D29" s="2276">
        <v>37.0827768147958</v>
      </c>
      <c r="E29" s="2276">
        <v>0.71476804669136296</v>
      </c>
      <c r="F29" s="2276">
        <v>36.462052223638601</v>
      </c>
      <c r="G29" s="2276">
        <v>0.71497459016549603</v>
      </c>
      <c r="H29" s="2276">
        <v>35.711211119047597</v>
      </c>
      <c r="I29" s="2276">
        <v>71.406865896464197</v>
      </c>
      <c r="J29" s="2276">
        <v>35.949245924557196</v>
      </c>
      <c r="K29" s="2276">
        <v>71.132670376005507</v>
      </c>
    </row>
    <row r="30" spans="1:11" ht="13.5" customHeight="1" x14ac:dyDescent="0.2">
      <c r="A30" s="1169" t="s">
        <v>605</v>
      </c>
      <c r="B30" s="2276">
        <v>5.8679877320561102</v>
      </c>
      <c r="C30" s="2276">
        <v>0.113971585490568</v>
      </c>
      <c r="D30" s="2276">
        <v>5.9163650454791297</v>
      </c>
      <c r="E30" s="2276">
        <v>0.114037541152606</v>
      </c>
      <c r="F30" s="2276">
        <v>5.8089247729398101</v>
      </c>
      <c r="G30" s="2276">
        <v>0.11390564588523799</v>
      </c>
      <c r="H30" s="2276">
        <v>5.6985715885490897</v>
      </c>
      <c r="I30" s="2276">
        <v>11.394660793452701</v>
      </c>
      <c r="J30" s="2276">
        <v>5.7500424498284302</v>
      </c>
      <c r="K30" s="2276">
        <v>11.377592595128199</v>
      </c>
    </row>
    <row r="31" spans="1:11" ht="13.5" customHeight="1" x14ac:dyDescent="0.2">
      <c r="A31" s="1169" t="s">
        <v>604</v>
      </c>
      <c r="B31" s="2276">
        <v>4.5593357141110502</v>
      </c>
      <c r="C31" s="2276">
        <v>8.8554159253317305E-2</v>
      </c>
      <c r="D31" s="2276">
        <v>4.6063220197445904</v>
      </c>
      <c r="E31" s="2276">
        <v>8.8786549317163996E-2</v>
      </c>
      <c r="F31" s="2276">
        <v>4.5134601785241903</v>
      </c>
      <c r="G31" s="2276">
        <v>8.8503228550490906E-2</v>
      </c>
      <c r="H31" s="2276">
        <v>4.4410363587989101</v>
      </c>
      <c r="I31" s="2276">
        <v>8.8801381352459892</v>
      </c>
      <c r="J31" s="2276">
        <v>4.5119254285760597</v>
      </c>
      <c r="K31" s="2276">
        <v>8.92773397654992</v>
      </c>
    </row>
    <row r="32" spans="1:11" ht="13.5" customHeight="1" x14ac:dyDescent="0.2">
      <c r="A32" s="1169" t="s">
        <v>601</v>
      </c>
      <c r="B32" s="2276">
        <v>3.19803478139757</v>
      </c>
      <c r="C32" s="2276">
        <v>6.21141541415852E-2</v>
      </c>
      <c r="D32" s="2276">
        <v>3.2510595239059401</v>
      </c>
      <c r="E32" s="2276">
        <v>6.2663955215253295E-2</v>
      </c>
      <c r="F32" s="2276">
        <v>3.2038915227252098</v>
      </c>
      <c r="G32" s="2276">
        <v>6.2824248463724294E-2</v>
      </c>
      <c r="H32" s="2276">
        <v>3.15859035565204</v>
      </c>
      <c r="I32" s="2276">
        <v>6.3158047817540899</v>
      </c>
      <c r="J32" s="2276">
        <v>3.2527320252630498</v>
      </c>
      <c r="K32" s="2276">
        <v>6.4361715809025899</v>
      </c>
    </row>
    <row r="33" spans="1:12" ht="13.5" customHeight="1" x14ac:dyDescent="0.2">
      <c r="A33" s="1169" t="s">
        <v>600</v>
      </c>
      <c r="B33" s="2276">
        <v>1.00128170525675</v>
      </c>
      <c r="C33" s="2276">
        <v>1.9447495237149202E-2</v>
      </c>
      <c r="D33" s="2276">
        <v>1.0243307926922001</v>
      </c>
      <c r="E33" s="2276">
        <v>1.9743907623613902E-2</v>
      </c>
      <c r="F33" s="2276">
        <v>1.00936090565682</v>
      </c>
      <c r="G33" s="2276">
        <v>1.97922869350508E-2</v>
      </c>
      <c r="H33" s="2276">
        <v>1.0014833271549399</v>
      </c>
      <c r="I33" s="2276">
        <v>2.0025303930830298</v>
      </c>
      <c r="J33" s="2276">
        <v>1.07435919326592</v>
      </c>
      <c r="K33" s="2276">
        <v>2.1258314714137398</v>
      </c>
    </row>
    <row r="34" spans="1:12" ht="13.5" customHeight="1" x14ac:dyDescent="0.2">
      <c r="A34" s="1169" t="s">
        <v>599</v>
      </c>
      <c r="B34" s="2276">
        <v>0</v>
      </c>
      <c r="C34" s="2276">
        <v>0</v>
      </c>
      <c r="D34" s="2276">
        <v>0</v>
      </c>
      <c r="E34" s="2276">
        <v>0</v>
      </c>
      <c r="F34" s="2276">
        <v>0</v>
      </c>
      <c r="G34" s="2276">
        <v>0</v>
      </c>
      <c r="H34" s="2276">
        <v>0</v>
      </c>
      <c r="I34" s="2276">
        <v>0</v>
      </c>
      <c r="J34" s="2276">
        <v>0</v>
      </c>
      <c r="K34" s="2276">
        <v>0</v>
      </c>
    </row>
    <row r="35" spans="1:12" ht="13.5" customHeight="1" thickBot="1" x14ac:dyDescent="0.25">
      <c r="A35" s="1168" t="s">
        <v>877</v>
      </c>
      <c r="B35" s="2282">
        <v>0</v>
      </c>
      <c r="C35" s="2282">
        <v>0</v>
      </c>
      <c r="D35" s="2282">
        <v>0</v>
      </c>
      <c r="E35" s="2282">
        <v>0</v>
      </c>
      <c r="F35" s="2282">
        <v>0</v>
      </c>
      <c r="G35" s="2282">
        <v>0</v>
      </c>
      <c r="H35" s="2282">
        <v>0</v>
      </c>
      <c r="I35" s="2282">
        <v>0</v>
      </c>
      <c r="J35" s="2282">
        <v>0</v>
      </c>
      <c r="K35" s="2282">
        <v>0</v>
      </c>
    </row>
    <row r="36" spans="1:12" ht="13.5" customHeight="1" x14ac:dyDescent="0.2">
      <c r="A36" s="1167" t="s">
        <v>360</v>
      </c>
      <c r="B36" s="1164">
        <v>51.486409588833197</v>
      </c>
      <c r="C36" s="1163">
        <v>1</v>
      </c>
      <c r="D36" s="1164">
        <v>51.880854196617697</v>
      </c>
      <c r="E36" s="1163">
        <v>1</v>
      </c>
      <c r="F36" s="1164">
        <v>50.997689603484602</v>
      </c>
      <c r="G36" s="1163">
        <v>1</v>
      </c>
      <c r="H36" s="1164">
        <v>50.010892749202597</v>
      </c>
      <c r="I36" s="1163">
        <v>1</v>
      </c>
      <c r="J36" s="1164">
        <v>50.5383050214907</v>
      </c>
      <c r="K36" s="1163">
        <v>1</v>
      </c>
    </row>
    <row r="37" spans="1:12" ht="13.5" customHeight="1" x14ac:dyDescent="0.2">
      <c r="A37" s="2280"/>
      <c r="B37" s="1178"/>
      <c r="C37" s="1177"/>
      <c r="D37" s="1178"/>
      <c r="E37" s="1177"/>
      <c r="F37" s="1178"/>
      <c r="G37" s="1177"/>
      <c r="H37" s="1178"/>
      <c r="I37" s="1177"/>
      <c r="J37" s="1177"/>
      <c r="K37" s="1177"/>
    </row>
    <row r="38" spans="1:12" ht="13.5" customHeight="1" x14ac:dyDescent="0.2">
      <c r="A38" s="1174" t="s">
        <v>872</v>
      </c>
      <c r="B38" s="1160"/>
      <c r="C38" s="1160"/>
      <c r="D38" s="1160"/>
      <c r="E38" s="1160"/>
      <c r="F38" s="1160"/>
      <c r="G38" s="1160"/>
      <c r="H38" s="1160"/>
      <c r="I38" s="1160"/>
      <c r="J38" s="1160"/>
      <c r="K38" s="1160"/>
    </row>
    <row r="39" spans="1:12" ht="13.5" customHeight="1" thickBot="1" x14ac:dyDescent="0.25">
      <c r="A39" s="1172" t="s">
        <v>602</v>
      </c>
      <c r="B39" s="1156" t="s">
        <v>1243</v>
      </c>
      <c r="C39" s="1156" t="s">
        <v>464</v>
      </c>
      <c r="D39" s="1156" t="s">
        <v>1123</v>
      </c>
      <c r="E39" s="1156" t="s">
        <v>464</v>
      </c>
      <c r="F39" s="1156" t="s">
        <v>1032</v>
      </c>
      <c r="G39" s="1156" t="s">
        <v>464</v>
      </c>
      <c r="H39" s="1156" t="s">
        <v>990</v>
      </c>
      <c r="I39" s="1156" t="s">
        <v>464</v>
      </c>
      <c r="J39" s="1156" t="s">
        <v>905</v>
      </c>
      <c r="K39" s="1156" t="s">
        <v>464</v>
      </c>
    </row>
    <row r="40" spans="1:12" ht="13.5" customHeight="1" x14ac:dyDescent="0.2">
      <c r="A40" s="2280"/>
      <c r="B40" s="2279"/>
      <c r="C40" s="2279"/>
      <c r="D40" s="2279"/>
      <c r="E40" s="2279"/>
      <c r="F40" s="2279"/>
      <c r="G40" s="2279"/>
      <c r="H40" s="2279"/>
      <c r="I40" s="2279"/>
      <c r="J40" s="2279"/>
      <c r="K40" s="2279"/>
    </row>
    <row r="41" spans="1:12" ht="13.5" customHeight="1" x14ac:dyDescent="0.2">
      <c r="A41" s="1176" t="s">
        <v>870</v>
      </c>
      <c r="B41" s="2278">
        <v>0.2</v>
      </c>
      <c r="C41" s="2277">
        <v>44</v>
      </c>
      <c r="D41" s="2278">
        <v>0.2</v>
      </c>
      <c r="E41" s="2277">
        <v>44</v>
      </c>
      <c r="F41" s="2278">
        <v>0.3</v>
      </c>
      <c r="G41" s="2277">
        <v>44</v>
      </c>
      <c r="H41" s="2278">
        <v>0.3</v>
      </c>
      <c r="I41" s="2277">
        <v>43</v>
      </c>
      <c r="J41" s="1171">
        <v>0.3</v>
      </c>
      <c r="K41" s="1170">
        <v>44</v>
      </c>
    </row>
    <row r="42" spans="1:12" ht="13.5" customHeight="1" x14ac:dyDescent="0.2">
      <c r="A42" s="1176" t="s">
        <v>869</v>
      </c>
      <c r="B42" s="2278">
        <v>0.2</v>
      </c>
      <c r="C42" s="2277">
        <v>32</v>
      </c>
      <c r="D42" s="2278">
        <v>0.2</v>
      </c>
      <c r="E42" s="2277">
        <v>32</v>
      </c>
      <c r="F42" s="2278">
        <v>0.2</v>
      </c>
      <c r="G42" s="2277">
        <v>32</v>
      </c>
      <c r="H42" s="2278">
        <v>0.2</v>
      </c>
      <c r="I42" s="2277">
        <v>32</v>
      </c>
      <c r="J42" s="1171">
        <v>0.2</v>
      </c>
      <c r="K42" s="1170">
        <v>33</v>
      </c>
    </row>
    <row r="43" spans="1:12" ht="13.5" customHeight="1" x14ac:dyDescent="0.2">
      <c r="A43" s="1169" t="s">
        <v>868</v>
      </c>
      <c r="B43" s="2278">
        <v>0.1</v>
      </c>
      <c r="C43" s="2277">
        <v>16</v>
      </c>
      <c r="D43" s="2278">
        <v>0.1</v>
      </c>
      <c r="E43" s="2277">
        <v>16</v>
      </c>
      <c r="F43" s="2278">
        <v>0.1</v>
      </c>
      <c r="G43" s="2277">
        <v>16</v>
      </c>
      <c r="H43" s="2278">
        <v>0.1</v>
      </c>
      <c r="I43" s="2277">
        <v>17</v>
      </c>
      <c r="J43" s="2276">
        <v>0.1</v>
      </c>
      <c r="K43" s="2275">
        <v>17</v>
      </c>
    </row>
    <row r="44" spans="1:12" ht="13.5" customHeight="1" x14ac:dyDescent="0.2">
      <c r="A44" s="1169" t="s">
        <v>601</v>
      </c>
      <c r="B44" s="2278">
        <v>0</v>
      </c>
      <c r="C44" s="2277">
        <v>4</v>
      </c>
      <c r="D44" s="2278">
        <v>0</v>
      </c>
      <c r="E44" s="2277">
        <v>4</v>
      </c>
      <c r="F44" s="2278">
        <v>0</v>
      </c>
      <c r="G44" s="2277">
        <v>4</v>
      </c>
      <c r="H44" s="2278">
        <v>0</v>
      </c>
      <c r="I44" s="2277">
        <v>4</v>
      </c>
      <c r="J44" s="2276">
        <v>0</v>
      </c>
      <c r="K44" s="2275">
        <v>4</v>
      </c>
    </row>
    <row r="45" spans="1:12" ht="13.5" customHeight="1" x14ac:dyDescent="0.2">
      <c r="A45" s="1169" t="s">
        <v>600</v>
      </c>
      <c r="B45" s="2278">
        <v>0</v>
      </c>
      <c r="C45" s="2277">
        <v>2</v>
      </c>
      <c r="D45" s="2278">
        <v>0</v>
      </c>
      <c r="E45" s="2277">
        <v>2</v>
      </c>
      <c r="F45" s="2278">
        <v>0</v>
      </c>
      <c r="G45" s="2277">
        <v>2</v>
      </c>
      <c r="H45" s="2278">
        <v>0</v>
      </c>
      <c r="I45" s="2277">
        <v>2</v>
      </c>
      <c r="J45" s="2276">
        <v>0</v>
      </c>
      <c r="K45" s="2275">
        <v>2</v>
      </c>
    </row>
    <row r="46" spans="1:12" ht="13.5" customHeight="1" x14ac:dyDescent="0.2">
      <c r="A46" s="1169" t="s">
        <v>599</v>
      </c>
      <c r="B46" s="2278">
        <v>0</v>
      </c>
      <c r="C46" s="2277">
        <v>1</v>
      </c>
      <c r="D46" s="2278">
        <v>0</v>
      </c>
      <c r="E46" s="2277">
        <v>1</v>
      </c>
      <c r="F46" s="2278">
        <v>0</v>
      </c>
      <c r="G46" s="2277">
        <v>1</v>
      </c>
      <c r="H46" s="2278">
        <v>0</v>
      </c>
      <c r="I46" s="2277">
        <v>0</v>
      </c>
      <c r="J46" s="2276">
        <v>0</v>
      </c>
      <c r="K46" s="2275">
        <v>0</v>
      </c>
    </row>
    <row r="47" spans="1:12" ht="13.5" customHeight="1" x14ac:dyDescent="0.2">
      <c r="A47" s="1169" t="s">
        <v>867</v>
      </c>
      <c r="B47" s="2278">
        <v>0</v>
      </c>
      <c r="C47" s="2277">
        <v>1</v>
      </c>
      <c r="D47" s="2278">
        <v>0</v>
      </c>
      <c r="E47" s="2277">
        <v>1</v>
      </c>
      <c r="F47" s="2278">
        <v>0</v>
      </c>
      <c r="G47" s="2277">
        <v>0</v>
      </c>
      <c r="H47" s="2278">
        <v>0</v>
      </c>
      <c r="I47" s="2277">
        <v>0</v>
      </c>
      <c r="J47" s="2276">
        <v>0</v>
      </c>
      <c r="K47" s="2275">
        <v>0</v>
      </c>
      <c r="L47" s="2269"/>
    </row>
    <row r="48" spans="1:12" ht="13.5" customHeight="1" thickBot="1" x14ac:dyDescent="0.25">
      <c r="A48" s="1168" t="s">
        <v>866</v>
      </c>
      <c r="B48" s="2274">
        <v>0</v>
      </c>
      <c r="C48" s="2273">
        <v>0</v>
      </c>
      <c r="D48" s="2274">
        <v>0</v>
      </c>
      <c r="E48" s="2273">
        <v>0</v>
      </c>
      <c r="F48" s="2274">
        <v>0</v>
      </c>
      <c r="G48" s="2273">
        <v>1</v>
      </c>
      <c r="H48" s="2274">
        <v>0</v>
      </c>
      <c r="I48" s="2273">
        <v>0</v>
      </c>
      <c r="J48" s="2282">
        <v>0</v>
      </c>
      <c r="K48" s="2281">
        <v>0</v>
      </c>
    </row>
    <row r="49" spans="1:20" ht="13.5" customHeight="1" x14ac:dyDescent="0.2">
      <c r="A49" s="1167" t="s">
        <v>360</v>
      </c>
      <c r="B49" s="1166">
        <v>0.5</v>
      </c>
      <c r="C49" s="1165">
        <v>1</v>
      </c>
      <c r="D49" s="1166">
        <v>0.5</v>
      </c>
      <c r="E49" s="1165">
        <v>1</v>
      </c>
      <c r="F49" s="1166">
        <v>0.6</v>
      </c>
      <c r="G49" s="1165">
        <v>1</v>
      </c>
      <c r="H49" s="1166">
        <v>0.6</v>
      </c>
      <c r="I49" s="1165">
        <v>1</v>
      </c>
      <c r="J49" s="1164">
        <v>0.6</v>
      </c>
      <c r="K49" s="1163">
        <v>1</v>
      </c>
    </row>
    <row r="50" spans="1:20" ht="13.5" customHeight="1" x14ac:dyDescent="0.25">
      <c r="A50" s="1159"/>
      <c r="B50" s="1159"/>
      <c r="C50" s="1175"/>
      <c r="D50" s="1159"/>
      <c r="E50" s="1175"/>
      <c r="F50" s="1159"/>
      <c r="G50" s="1175"/>
      <c r="H50" s="1159"/>
      <c r="I50" s="1175"/>
      <c r="J50" s="1175"/>
      <c r="K50" s="1175"/>
    </row>
    <row r="51" spans="1:20" s="1173" customFormat="1" ht="13.5" customHeight="1" x14ac:dyDescent="0.2">
      <c r="A51" s="1174" t="s">
        <v>871</v>
      </c>
      <c r="B51" s="1160"/>
      <c r="C51" s="1160"/>
      <c r="D51" s="1160"/>
      <c r="E51" s="1160"/>
      <c r="F51" s="1160"/>
      <c r="G51" s="1160"/>
      <c r="H51" s="1160"/>
      <c r="I51" s="1160"/>
      <c r="J51" s="1160"/>
      <c r="K51" s="1160"/>
    </row>
    <row r="52" spans="1:20" ht="13.5" customHeight="1" thickBot="1" x14ac:dyDescent="0.25">
      <c r="A52" s="1172" t="s">
        <v>602</v>
      </c>
      <c r="B52" s="1156" t="s">
        <v>1243</v>
      </c>
      <c r="C52" s="1156" t="s">
        <v>464</v>
      </c>
      <c r="D52" s="1156" t="s">
        <v>1123</v>
      </c>
      <c r="E52" s="1156" t="s">
        <v>464</v>
      </c>
      <c r="F52" s="1156" t="s">
        <v>1032</v>
      </c>
      <c r="G52" s="1156" t="s">
        <v>464</v>
      </c>
      <c r="H52" s="1156" t="s">
        <v>990</v>
      </c>
      <c r="I52" s="1156" t="s">
        <v>464</v>
      </c>
      <c r="J52" s="1156" t="s">
        <v>905</v>
      </c>
      <c r="K52" s="1156" t="s">
        <v>464</v>
      </c>
    </row>
    <row r="53" spans="1:20" ht="13.5" customHeight="1" x14ac:dyDescent="0.2">
      <c r="A53" s="2280"/>
      <c r="B53" s="2279"/>
      <c r="C53" s="2279"/>
      <c r="D53" s="2279"/>
      <c r="E53" s="2279"/>
      <c r="F53" s="2279"/>
      <c r="G53" s="2279"/>
      <c r="H53" s="2279"/>
      <c r="I53" s="2279"/>
      <c r="J53" s="2279"/>
      <c r="K53" s="2279"/>
    </row>
    <row r="54" spans="1:20" ht="13.5" customHeight="1" x14ac:dyDescent="0.2">
      <c r="A54" s="1169" t="s">
        <v>870</v>
      </c>
      <c r="B54" s="2278">
        <v>17.8</v>
      </c>
      <c r="C54" s="2277">
        <v>33</v>
      </c>
      <c r="D54" s="2278">
        <v>17.600000000000001</v>
      </c>
      <c r="E54" s="2277">
        <v>34</v>
      </c>
      <c r="F54" s="2278" t="s">
        <v>150</v>
      </c>
      <c r="G54" s="2277">
        <v>34</v>
      </c>
      <c r="H54" s="1171">
        <v>17.399999999999999</v>
      </c>
      <c r="I54" s="1170">
        <v>33</v>
      </c>
      <c r="J54" s="1171">
        <v>17.2</v>
      </c>
      <c r="K54" s="1170">
        <v>33</v>
      </c>
    </row>
    <row r="55" spans="1:20" ht="13.5" customHeight="1" x14ac:dyDescent="0.2">
      <c r="A55" s="1169" t="s">
        <v>869</v>
      </c>
      <c r="B55" s="2278">
        <v>16.899999999999999</v>
      </c>
      <c r="C55" s="2277">
        <v>32</v>
      </c>
      <c r="D55" s="2278">
        <v>16.8</v>
      </c>
      <c r="E55" s="2277">
        <v>32</v>
      </c>
      <c r="F55" s="2278" t="s">
        <v>1073</v>
      </c>
      <c r="G55" s="2277">
        <v>32</v>
      </c>
      <c r="H55" s="1171">
        <v>16.7</v>
      </c>
      <c r="I55" s="1170">
        <v>32</v>
      </c>
      <c r="J55" s="1171">
        <v>16.600000000000001</v>
      </c>
      <c r="K55" s="1170">
        <v>32</v>
      </c>
    </row>
    <row r="56" spans="1:20" ht="13.5" customHeight="1" x14ac:dyDescent="0.2">
      <c r="A56" s="1169" t="s">
        <v>868</v>
      </c>
      <c r="B56" s="2278">
        <v>12.2</v>
      </c>
      <c r="C56" s="2277">
        <v>23</v>
      </c>
      <c r="D56" s="2278">
        <v>12.1</v>
      </c>
      <c r="E56" s="2277">
        <v>23</v>
      </c>
      <c r="F56" s="2278" t="s">
        <v>131</v>
      </c>
      <c r="G56" s="2277">
        <v>23</v>
      </c>
      <c r="H56" s="2276">
        <v>12.2</v>
      </c>
      <c r="I56" s="2275">
        <v>23</v>
      </c>
      <c r="J56" s="2276">
        <v>12.1</v>
      </c>
      <c r="K56" s="2275">
        <v>23</v>
      </c>
    </row>
    <row r="57" spans="1:20" ht="13.5" customHeight="1" x14ac:dyDescent="0.2">
      <c r="A57" s="1169" t="s">
        <v>601</v>
      </c>
      <c r="B57" s="2278">
        <v>3.4</v>
      </c>
      <c r="C57" s="2277">
        <v>6</v>
      </c>
      <c r="D57" s="2278">
        <v>3.3</v>
      </c>
      <c r="E57" s="2277">
        <v>6</v>
      </c>
      <c r="F57" s="2278" t="s">
        <v>1074</v>
      </c>
      <c r="G57" s="2277">
        <v>6</v>
      </c>
      <c r="H57" s="2276">
        <v>3.4</v>
      </c>
      <c r="I57" s="2275">
        <v>6</v>
      </c>
      <c r="J57" s="2276">
        <v>3.4</v>
      </c>
      <c r="K57" s="2275">
        <v>7</v>
      </c>
    </row>
    <row r="58" spans="1:20" ht="13.5" customHeight="1" x14ac:dyDescent="0.2">
      <c r="A58" s="1169" t="s">
        <v>600</v>
      </c>
      <c r="B58" s="2278">
        <v>1.9</v>
      </c>
      <c r="C58" s="2277">
        <v>4</v>
      </c>
      <c r="D58" s="2278">
        <v>1.7</v>
      </c>
      <c r="E58" s="2277">
        <v>3</v>
      </c>
      <c r="F58" s="2278" t="s">
        <v>1075</v>
      </c>
      <c r="G58" s="2277">
        <v>3</v>
      </c>
      <c r="H58" s="2276">
        <v>1.8</v>
      </c>
      <c r="I58" s="2275">
        <v>4</v>
      </c>
      <c r="J58" s="2276">
        <v>1.9</v>
      </c>
      <c r="K58" s="2275">
        <v>4</v>
      </c>
    </row>
    <row r="59" spans="1:20" ht="13.5" customHeight="1" x14ac:dyDescent="0.2">
      <c r="A59" s="1169" t="s">
        <v>599</v>
      </c>
      <c r="B59" s="2278">
        <v>0.6</v>
      </c>
      <c r="C59" s="2277">
        <v>1</v>
      </c>
      <c r="D59" s="2278">
        <v>0.5</v>
      </c>
      <c r="E59" s="2277">
        <v>1</v>
      </c>
      <c r="F59" s="2278" t="s">
        <v>1076</v>
      </c>
      <c r="G59" s="2277">
        <v>1</v>
      </c>
      <c r="H59" s="2276">
        <v>0.5</v>
      </c>
      <c r="I59" s="2275">
        <v>1</v>
      </c>
      <c r="J59" s="2276">
        <v>0.6</v>
      </c>
      <c r="K59" s="2275">
        <v>1</v>
      </c>
    </row>
    <row r="60" spans="1:20" ht="13.5" customHeight="1" x14ac:dyDescent="0.2">
      <c r="A60" s="1169" t="s">
        <v>867</v>
      </c>
      <c r="B60" s="2278">
        <v>0.2</v>
      </c>
      <c r="C60" s="2277">
        <v>0</v>
      </c>
      <c r="D60" s="2278">
        <v>0.2</v>
      </c>
      <c r="E60" s="2277">
        <v>1</v>
      </c>
      <c r="F60" s="2278" t="s">
        <v>1072</v>
      </c>
      <c r="G60" s="2277">
        <v>1</v>
      </c>
      <c r="H60" s="2276">
        <v>0.2</v>
      </c>
      <c r="I60" s="2275">
        <v>1</v>
      </c>
      <c r="J60" s="2276">
        <v>0.2</v>
      </c>
      <c r="K60" s="2275">
        <v>0</v>
      </c>
    </row>
    <row r="61" spans="1:20" ht="13.5" customHeight="1" thickBot="1" x14ac:dyDescent="0.25">
      <c r="A61" s="1168" t="s">
        <v>866</v>
      </c>
      <c r="B61" s="2274">
        <v>0.2</v>
      </c>
      <c r="C61" s="2273">
        <v>1</v>
      </c>
      <c r="D61" s="2274">
        <v>0.2</v>
      </c>
      <c r="E61" s="2273">
        <v>0</v>
      </c>
      <c r="F61" s="2274" t="s">
        <v>1072</v>
      </c>
      <c r="G61" s="2273">
        <v>0</v>
      </c>
      <c r="H61" s="2272">
        <v>0.2</v>
      </c>
      <c r="I61" s="2271">
        <v>0</v>
      </c>
      <c r="J61" s="2272">
        <v>0.2</v>
      </c>
      <c r="K61" s="2271">
        <v>0</v>
      </c>
    </row>
    <row r="62" spans="1:20" ht="13.5" customHeight="1" x14ac:dyDescent="0.2">
      <c r="A62" s="1167" t="s">
        <v>360</v>
      </c>
      <c r="B62" s="1166">
        <v>53.2</v>
      </c>
      <c r="C62" s="1165">
        <v>1</v>
      </c>
      <c r="D62" s="1166">
        <v>52.4</v>
      </c>
      <c r="E62" s="1165">
        <v>1</v>
      </c>
      <c r="F62" s="1166" t="s">
        <v>1077</v>
      </c>
      <c r="G62" s="1165">
        <v>1</v>
      </c>
      <c r="H62" s="1164">
        <v>52.4</v>
      </c>
      <c r="I62" s="1163">
        <v>1</v>
      </c>
      <c r="J62" s="1164">
        <v>52.2</v>
      </c>
      <c r="K62" s="1163">
        <v>1</v>
      </c>
      <c r="T62" s="2269"/>
    </row>
    <row r="63" spans="1:20" ht="13.5" customHeight="1" x14ac:dyDescent="0.3">
      <c r="J63" s="1160"/>
    </row>
    <row r="64" spans="1:20" ht="13.5" customHeight="1" x14ac:dyDescent="0.3">
      <c r="A64" s="2269" t="s">
        <v>865</v>
      </c>
      <c r="J64" s="2270"/>
    </row>
    <row r="65" spans="1:11" ht="13.5" customHeight="1" x14ac:dyDescent="0.3">
      <c r="A65" s="2269" t="s">
        <v>598</v>
      </c>
      <c r="B65" s="2269"/>
      <c r="C65" s="1162"/>
      <c r="D65" s="2269"/>
      <c r="E65" s="1162"/>
      <c r="F65" s="2269"/>
      <c r="G65" s="1162"/>
      <c r="H65" s="2269"/>
      <c r="I65" s="2269"/>
      <c r="J65" s="2270"/>
    </row>
    <row r="66" spans="1:11" ht="13.5" customHeight="1" x14ac:dyDescent="0.2">
      <c r="A66" s="2269" t="s">
        <v>597</v>
      </c>
      <c r="B66" s="1161"/>
      <c r="C66" s="1160"/>
      <c r="D66" s="1161"/>
      <c r="E66" s="1160"/>
      <c r="F66" s="1161"/>
      <c r="G66" s="1160"/>
      <c r="H66" s="1160"/>
      <c r="I66" s="1160"/>
      <c r="J66" s="2269"/>
      <c r="K66" s="2269"/>
    </row>
    <row r="67" spans="1:11" ht="13.5" customHeight="1" x14ac:dyDescent="0.3">
      <c r="A67" s="2269" t="s">
        <v>864</v>
      </c>
      <c r="B67" s="2270"/>
      <c r="C67" s="1158"/>
      <c r="D67" s="2270"/>
      <c r="E67" s="1158"/>
      <c r="F67" s="2270"/>
      <c r="G67" s="1158"/>
      <c r="H67" s="2270"/>
      <c r="I67" s="2270"/>
      <c r="J67" s="2269"/>
      <c r="K67" s="2269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&amp;R&amp;"Arial,Normal"&amp;8LTV</oddHeader>
    <oddFooter>&amp;C&amp;7Fact book - Q1  2019</oddFooter>
  </headerFooter>
  <colBreaks count="1" manualBreakCount="1">
    <brk id="11" max="68" man="1"/>
  </colBreaks>
  <ignoredErrors>
    <ignoredError sqref="B22:K23 F54:F62" numberStoredAsText="1"/>
  </ignoredError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57BD8-3AB9-42C8-8C58-7AA843477157}">
  <sheetPr>
    <tabColor rgb="FF190EFA"/>
  </sheetPr>
  <dimension ref="A1:J62"/>
  <sheetViews>
    <sheetView tabSelected="1" view="pageBreakPreview" topLeftCell="A40" zoomScaleNormal="100" zoomScaleSheetLayoutView="100" zoomScalePageLayoutView="55" workbookViewId="0">
      <selection activeCell="A50" sqref="A50"/>
    </sheetView>
  </sheetViews>
  <sheetFormatPr defaultColWidth="9.109375" defaultRowHeight="7.8" x14ac:dyDescent="0.15"/>
  <cols>
    <col min="1" max="1" width="41.44140625" style="785" customWidth="1"/>
    <col min="2" max="10" width="8.33203125" style="785" customWidth="1"/>
    <col min="11" max="16384" width="9.109375" style="785"/>
  </cols>
  <sheetData>
    <row r="1" spans="1:10" ht="15.75" customHeight="1" x14ac:dyDescent="0.15">
      <c r="A1" s="805" t="s">
        <v>1227</v>
      </c>
      <c r="B1" s="807"/>
      <c r="C1" s="806"/>
      <c r="D1" s="806"/>
      <c r="E1" s="806"/>
      <c r="F1" s="806"/>
      <c r="G1" s="806"/>
      <c r="H1" s="806"/>
      <c r="I1" s="805"/>
      <c r="J1" s="805"/>
    </row>
    <row r="2" spans="1:10" ht="15.75" customHeight="1" thickBot="1" x14ac:dyDescent="0.2">
      <c r="A2" s="805"/>
      <c r="B2" s="807"/>
      <c r="C2" s="806"/>
      <c r="D2" s="806"/>
      <c r="E2" s="806"/>
      <c r="F2" s="806"/>
      <c r="G2" s="806"/>
      <c r="H2" s="806"/>
      <c r="I2" s="805"/>
      <c r="J2" s="805"/>
    </row>
    <row r="3" spans="1:10" ht="14.25" customHeight="1" thickBot="1" x14ac:dyDescent="0.2">
      <c r="A3" s="1904" t="s">
        <v>176</v>
      </c>
      <c r="B3" s="804" t="s">
        <v>1243</v>
      </c>
      <c r="C3" s="804" t="s">
        <v>1123</v>
      </c>
      <c r="D3" s="804" t="s">
        <v>1032</v>
      </c>
      <c r="E3" s="804" t="s">
        <v>990</v>
      </c>
      <c r="F3" s="803" t="s">
        <v>905</v>
      </c>
      <c r="G3" s="803" t="s">
        <v>886</v>
      </c>
      <c r="H3" s="803" t="s">
        <v>844</v>
      </c>
      <c r="I3" s="803" t="s">
        <v>275</v>
      </c>
      <c r="J3" s="802" t="s">
        <v>274</v>
      </c>
    </row>
    <row r="4" spans="1:10" s="1875" customFormat="1" ht="14.25" customHeight="1" x14ac:dyDescent="0.2">
      <c r="A4" s="799" t="s">
        <v>1226</v>
      </c>
      <c r="B4" s="1903">
        <v>30495</v>
      </c>
      <c r="C4" s="1903">
        <v>32901</v>
      </c>
      <c r="D4" s="1902">
        <v>32628</v>
      </c>
      <c r="E4" s="1902">
        <v>31945</v>
      </c>
      <c r="F4" s="1902">
        <v>31056</v>
      </c>
      <c r="G4" s="1902">
        <v>33316</v>
      </c>
      <c r="H4" s="1902">
        <v>32298</v>
      </c>
      <c r="I4" s="1902">
        <v>31395</v>
      </c>
      <c r="J4" s="1902">
        <v>31077</v>
      </c>
    </row>
    <row r="5" spans="1:10" s="1875" customFormat="1" ht="14.25" customHeight="1" x14ac:dyDescent="0.2">
      <c r="A5" s="799" t="s">
        <v>1225</v>
      </c>
      <c r="B5" s="1903">
        <v>-581</v>
      </c>
      <c r="C5" s="1903">
        <v>-871</v>
      </c>
      <c r="D5" s="1902">
        <v>-792</v>
      </c>
      <c r="E5" s="1902">
        <v>-904</v>
      </c>
      <c r="F5" s="1902">
        <v>-841</v>
      </c>
      <c r="G5" s="1902">
        <v>-765</v>
      </c>
      <c r="H5" s="1902">
        <v>-1035</v>
      </c>
      <c r="I5" s="1902">
        <v>-943</v>
      </c>
      <c r="J5" s="1902">
        <v>-897</v>
      </c>
    </row>
    <row r="6" spans="1:10" s="1875" customFormat="1" ht="14.25" customHeight="1" x14ac:dyDescent="0.2">
      <c r="A6" s="799" t="s">
        <v>1224</v>
      </c>
      <c r="B6" s="1903">
        <v>-750</v>
      </c>
      <c r="C6" s="1903">
        <v>-749</v>
      </c>
      <c r="D6" s="1902">
        <v>-750</v>
      </c>
      <c r="E6" s="1902">
        <v>-750</v>
      </c>
      <c r="F6" s="1902">
        <v>-759</v>
      </c>
      <c r="G6" s="1902">
        <v>-752</v>
      </c>
      <c r="H6" s="1902"/>
      <c r="I6" s="1902"/>
      <c r="J6" s="1902"/>
    </row>
    <row r="7" spans="1:10" s="1875" customFormat="1" ht="14.25" customHeight="1" x14ac:dyDescent="0.2">
      <c r="A7" s="799" t="s">
        <v>1223</v>
      </c>
      <c r="B7" s="1903">
        <v>29163</v>
      </c>
      <c r="C7" s="1903">
        <v>31281</v>
      </c>
      <c r="D7" s="1902">
        <v>31086</v>
      </c>
      <c r="E7" s="1902">
        <v>30291</v>
      </c>
      <c r="F7" s="1902">
        <v>29456</v>
      </c>
      <c r="G7" s="1902">
        <v>31799</v>
      </c>
      <c r="H7" s="1902">
        <v>31263</v>
      </c>
      <c r="I7" s="1902">
        <v>30452</v>
      </c>
      <c r="J7" s="1902">
        <v>30180</v>
      </c>
    </row>
    <row r="8" spans="1:10" s="1875" customFormat="1" ht="14.25" customHeight="1" x14ac:dyDescent="0.2">
      <c r="A8" s="799" t="s">
        <v>1409</v>
      </c>
      <c r="B8" s="1903">
        <v>-707</v>
      </c>
      <c r="C8" s="1903">
        <v>-2788</v>
      </c>
      <c r="D8" s="1902">
        <v>-2091</v>
      </c>
      <c r="E8" s="1902">
        <v>-1394</v>
      </c>
      <c r="F8" s="1902">
        <v>-697</v>
      </c>
      <c r="G8" s="1902">
        <v>-2747</v>
      </c>
      <c r="H8" s="1902">
        <v>-2005</v>
      </c>
      <c r="I8" s="1902">
        <v>-1107</v>
      </c>
      <c r="J8" s="1902">
        <v>-588</v>
      </c>
    </row>
    <row r="9" spans="1:10" s="1875" customFormat="1" ht="14.25" customHeight="1" x14ac:dyDescent="0.2">
      <c r="A9" s="799" t="s">
        <v>1222</v>
      </c>
      <c r="B9" s="1903">
        <v>-1854</v>
      </c>
      <c r="C9" s="1881">
        <v>-1684</v>
      </c>
      <c r="D9" s="1897">
        <v>-1871</v>
      </c>
      <c r="E9" s="1897">
        <v>-1871</v>
      </c>
      <c r="F9" s="1897">
        <v>-1864</v>
      </c>
      <c r="G9" s="1897">
        <v>-1862</v>
      </c>
      <c r="H9" s="1897">
        <v>-1904</v>
      </c>
      <c r="I9" s="1897">
        <v>-1893</v>
      </c>
      <c r="J9" s="1897">
        <v>-1950</v>
      </c>
    </row>
    <row r="10" spans="1:10" s="1875" customFormat="1" ht="14.25" customHeight="1" x14ac:dyDescent="0.2">
      <c r="A10" s="799" t="s">
        <v>1221</v>
      </c>
      <c r="B10" s="1903">
        <v>-2313</v>
      </c>
      <c r="C10" s="1901">
        <v>-2201</v>
      </c>
      <c r="D10" s="1900">
        <v>-2127</v>
      </c>
      <c r="E10" s="1900">
        <v>-2044</v>
      </c>
      <c r="F10" s="1900">
        <v>-1958</v>
      </c>
      <c r="G10" s="1900">
        <v>-1972</v>
      </c>
      <c r="H10" s="1900">
        <v>-1850</v>
      </c>
      <c r="I10" s="1900">
        <v>-1741</v>
      </c>
      <c r="J10" s="1900">
        <v>-1627</v>
      </c>
    </row>
    <row r="11" spans="1:10" s="1875" customFormat="1" ht="14.25" customHeight="1" x14ac:dyDescent="0.2">
      <c r="A11" s="799" t="s">
        <v>1220</v>
      </c>
      <c r="B11" s="1903">
        <v>-96</v>
      </c>
      <c r="C11" s="1881">
        <v>-76</v>
      </c>
      <c r="D11" s="1897">
        <v>-12</v>
      </c>
      <c r="E11" s="1897">
        <v>-3</v>
      </c>
      <c r="F11" s="1897">
        <v>-85</v>
      </c>
      <c r="G11" s="1897">
        <v>-291</v>
      </c>
      <c r="H11" s="1897">
        <v>-223</v>
      </c>
      <c r="I11" s="1897">
        <v>-204</v>
      </c>
      <c r="J11" s="1897">
        <v>-252</v>
      </c>
    </row>
    <row r="12" spans="1:10" s="1875" customFormat="1" ht="14.25" customHeight="1" x14ac:dyDescent="0.2">
      <c r="A12" s="799" t="s">
        <v>1219</v>
      </c>
      <c r="B12" s="1903">
        <v>-148</v>
      </c>
      <c r="C12" s="1899">
        <v>-116</v>
      </c>
      <c r="D12" s="1898">
        <v>-191</v>
      </c>
      <c r="E12" s="1898">
        <v>-212</v>
      </c>
      <c r="F12" s="1898">
        <v>-176</v>
      </c>
      <c r="G12" s="1898">
        <v>-152</v>
      </c>
      <c r="H12" s="1898">
        <v>-279</v>
      </c>
      <c r="I12" s="1898">
        <v>-262</v>
      </c>
      <c r="J12" s="1898">
        <v>-261</v>
      </c>
    </row>
    <row r="13" spans="1:10" s="1875" customFormat="1" ht="14.25" customHeight="1" x14ac:dyDescent="0.2">
      <c r="A13" s="799" t="s">
        <v>1212</v>
      </c>
      <c r="B13" s="1903">
        <v>-220</v>
      </c>
      <c r="C13" s="1881">
        <v>-281</v>
      </c>
      <c r="D13" s="1897">
        <v>-313</v>
      </c>
      <c r="E13" s="1897">
        <v>-354</v>
      </c>
      <c r="F13" s="1897">
        <v>-330</v>
      </c>
      <c r="G13" s="1897">
        <v>-259</v>
      </c>
      <c r="H13" s="1897">
        <v>-323</v>
      </c>
      <c r="I13" s="1897">
        <v>-356</v>
      </c>
      <c r="J13" s="1897">
        <v>-420</v>
      </c>
    </row>
    <row r="14" spans="1:10" s="1875" customFormat="1" ht="10.199999999999999" x14ac:dyDescent="0.3">
      <c r="A14" s="800" t="s">
        <v>1218</v>
      </c>
      <c r="B14" s="1886">
        <v>23826</v>
      </c>
      <c r="C14" s="1886">
        <v>24134</v>
      </c>
      <c r="D14" s="1896">
        <v>24482</v>
      </c>
      <c r="E14" s="1896">
        <v>24414</v>
      </c>
      <c r="F14" s="1896">
        <v>24345</v>
      </c>
      <c r="G14" s="1896">
        <v>24515</v>
      </c>
      <c r="H14" s="1896">
        <v>24679</v>
      </c>
      <c r="I14" s="1896">
        <v>24890</v>
      </c>
      <c r="J14" s="1896">
        <v>25083</v>
      </c>
    </row>
    <row r="15" spans="1:10" s="1875" customFormat="1" ht="14.25" customHeight="1" x14ac:dyDescent="0.3">
      <c r="A15" s="799" t="s">
        <v>1217</v>
      </c>
      <c r="B15" s="1891">
        <v>0.14599999999999999</v>
      </c>
      <c r="C15" s="1891">
        <v>0.155</v>
      </c>
      <c r="D15" s="1890">
        <v>0.20300000000000001</v>
      </c>
      <c r="E15" s="1890">
        <v>0.19900000000000001</v>
      </c>
      <c r="F15" s="1890">
        <v>0.19800000000000001</v>
      </c>
      <c r="G15" s="1890">
        <v>0.19500000000000001</v>
      </c>
      <c r="H15" s="1890">
        <v>0.192</v>
      </c>
      <c r="I15" s="1890">
        <v>0.192</v>
      </c>
      <c r="J15" s="1890">
        <v>0.188</v>
      </c>
    </row>
    <row r="16" spans="1:10" s="1875" customFormat="1" ht="14.25" customHeight="1" x14ac:dyDescent="0.3">
      <c r="A16" s="799"/>
      <c r="B16" s="1912"/>
      <c r="C16" s="1895"/>
      <c r="D16" s="1894"/>
      <c r="E16" s="1894"/>
      <c r="F16" s="1894"/>
      <c r="G16" s="1894"/>
      <c r="H16" s="1894"/>
      <c r="I16" s="1894"/>
      <c r="J16" s="1894"/>
    </row>
    <row r="17" spans="1:10" s="1875" customFormat="1" ht="14.25" customHeight="1" x14ac:dyDescent="0.3">
      <c r="A17" s="1887" t="s">
        <v>1216</v>
      </c>
      <c r="B17" s="1881">
        <v>3991</v>
      </c>
      <c r="C17" s="1881">
        <v>2849</v>
      </c>
      <c r="D17" s="1893">
        <v>2836</v>
      </c>
      <c r="E17" s="1881">
        <v>2819</v>
      </c>
      <c r="F17" s="1881">
        <v>2953</v>
      </c>
      <c r="G17" s="1881">
        <v>3493</v>
      </c>
      <c r="H17" s="1881">
        <v>2790</v>
      </c>
      <c r="I17" s="1881">
        <v>2855</v>
      </c>
      <c r="J17" s="1881">
        <v>2998</v>
      </c>
    </row>
    <row r="18" spans="1:10" s="1875" customFormat="1" ht="10.199999999999999" x14ac:dyDescent="0.3">
      <c r="A18" s="799" t="s">
        <v>1215</v>
      </c>
      <c r="B18" s="1892"/>
      <c r="C18" s="1892"/>
      <c r="D18" s="1888"/>
      <c r="E18" s="1888"/>
      <c r="F18" s="1888"/>
      <c r="G18" s="1888"/>
      <c r="H18" s="1888"/>
      <c r="I18" s="1888"/>
      <c r="J18" s="1888"/>
    </row>
    <row r="19" spans="1:10" s="1875" customFormat="1" ht="14.25" customHeight="1" x14ac:dyDescent="0.3">
      <c r="A19" s="800" t="s">
        <v>617</v>
      </c>
      <c r="B19" s="1886">
        <v>27817</v>
      </c>
      <c r="C19" s="1886">
        <v>26984</v>
      </c>
      <c r="D19" s="1886">
        <v>27318</v>
      </c>
      <c r="E19" s="1886">
        <v>27233</v>
      </c>
      <c r="F19" s="1886">
        <v>27298</v>
      </c>
      <c r="G19" s="1886">
        <v>28008</v>
      </c>
      <c r="H19" s="1886">
        <v>27470</v>
      </c>
      <c r="I19" s="1886">
        <v>27746</v>
      </c>
      <c r="J19" s="1886">
        <v>28081</v>
      </c>
    </row>
    <row r="20" spans="1:10" s="1875" customFormat="1" ht="10.199999999999999" x14ac:dyDescent="0.3">
      <c r="A20" s="799" t="s">
        <v>1214</v>
      </c>
      <c r="B20" s="1891">
        <v>0.17100000000000001</v>
      </c>
      <c r="C20" s="1891">
        <v>0.17299999999999999</v>
      </c>
      <c r="D20" s="1890">
        <v>0.22600000000000001</v>
      </c>
      <c r="E20" s="1890">
        <v>0.222</v>
      </c>
      <c r="F20" s="1890">
        <v>0.223</v>
      </c>
      <c r="G20" s="1890">
        <v>0.223</v>
      </c>
      <c r="H20" s="1890">
        <v>0.214</v>
      </c>
      <c r="I20" s="1890">
        <v>0.214</v>
      </c>
      <c r="J20" s="1890">
        <v>0.21</v>
      </c>
    </row>
    <row r="21" spans="1:10" s="1875" customFormat="1" ht="14.25" customHeight="1" x14ac:dyDescent="0.3">
      <c r="A21" s="799"/>
      <c r="B21" s="1889"/>
      <c r="C21" s="1889"/>
      <c r="D21" s="1888"/>
      <c r="E21" s="1888"/>
      <c r="F21" s="1888"/>
      <c r="G21" s="1888"/>
      <c r="H21" s="1888"/>
      <c r="I21" s="1888"/>
      <c r="J21" s="1888"/>
    </row>
    <row r="22" spans="1:10" s="1875" customFormat="1" ht="14.25" customHeight="1" x14ac:dyDescent="0.3">
      <c r="A22" s="799" t="s">
        <v>616</v>
      </c>
      <c r="B22" s="1881">
        <v>4801</v>
      </c>
      <c r="C22" s="1881">
        <v>4960</v>
      </c>
      <c r="D22" s="1881">
        <v>5268</v>
      </c>
      <c r="E22" s="1881">
        <v>4810</v>
      </c>
      <c r="F22" s="1881">
        <v>4656</v>
      </c>
      <c r="G22" s="1881">
        <v>4903</v>
      </c>
      <c r="H22" s="1881">
        <v>5119</v>
      </c>
      <c r="I22" s="1881">
        <v>5333</v>
      </c>
      <c r="J22" s="1881">
        <v>5629</v>
      </c>
    </row>
    <row r="23" spans="1:10" s="1875" customFormat="1" ht="14.25" customHeight="1" x14ac:dyDescent="0.3">
      <c r="A23" s="801" t="s">
        <v>1213</v>
      </c>
      <c r="B23" s="1881"/>
      <c r="C23" s="1881"/>
      <c r="D23" s="1881">
        <v>173</v>
      </c>
      <c r="E23" s="1881">
        <v>172</v>
      </c>
      <c r="F23" s="1881">
        <v>221</v>
      </c>
      <c r="G23" s="1881">
        <v>241</v>
      </c>
      <c r="H23" s="1881">
        <v>245</v>
      </c>
      <c r="I23" s="1881">
        <v>257</v>
      </c>
      <c r="J23" s="1881">
        <v>271</v>
      </c>
    </row>
    <row r="24" spans="1:10" s="1875" customFormat="1" ht="10.199999999999999" x14ac:dyDescent="0.3">
      <c r="A24" s="799" t="s">
        <v>615</v>
      </c>
      <c r="B24" s="1881">
        <v>-1000</v>
      </c>
      <c r="C24" s="1881">
        <v>-1000</v>
      </c>
      <c r="D24" s="1881">
        <v>-1000</v>
      </c>
      <c r="E24" s="1881">
        <v>-1000</v>
      </c>
      <c r="F24" s="1881">
        <v>-1205</v>
      </c>
      <c r="G24" s="1881">
        <v>-1205</v>
      </c>
      <c r="H24" s="1881">
        <v>-1205</v>
      </c>
      <c r="I24" s="1881">
        <v>-1205</v>
      </c>
      <c r="J24" s="1881">
        <v>-1205</v>
      </c>
    </row>
    <row r="25" spans="1:10" s="1875" customFormat="1" ht="14.25" customHeight="1" x14ac:dyDescent="0.3">
      <c r="A25" s="1887" t="s">
        <v>1212</v>
      </c>
      <c r="B25" s="1881">
        <v>135</v>
      </c>
      <c r="C25" s="1881">
        <v>84</v>
      </c>
      <c r="D25" s="1881">
        <v>145</v>
      </c>
      <c r="E25" s="1881">
        <v>90</v>
      </c>
      <c r="F25" s="1881">
        <v>156</v>
      </c>
      <c r="G25" s="1881">
        <v>41</v>
      </c>
      <c r="H25" s="1881">
        <v>39</v>
      </c>
      <c r="I25" s="1881">
        <v>-30</v>
      </c>
      <c r="J25" s="1881">
        <v>23</v>
      </c>
    </row>
    <row r="26" spans="1:10" s="1875" customFormat="1" ht="14.25" customHeight="1" x14ac:dyDescent="0.3">
      <c r="A26" s="800" t="s">
        <v>1211</v>
      </c>
      <c r="B26" s="1886">
        <v>31753</v>
      </c>
      <c r="C26" s="1886">
        <v>31028</v>
      </c>
      <c r="D26" s="1886">
        <v>31731</v>
      </c>
      <c r="E26" s="1886">
        <v>31133</v>
      </c>
      <c r="F26" s="1886">
        <v>30906</v>
      </c>
      <c r="G26" s="1886">
        <v>31747</v>
      </c>
      <c r="H26" s="1886">
        <v>31423</v>
      </c>
      <c r="I26" s="1886">
        <v>31844</v>
      </c>
      <c r="J26" s="1886">
        <v>32528</v>
      </c>
    </row>
    <row r="27" spans="1:10" s="1875" customFormat="1" ht="14.25" customHeight="1" x14ac:dyDescent="0.3">
      <c r="A27" s="799" t="s">
        <v>1210</v>
      </c>
      <c r="B27" s="1885">
        <v>0.19500000000000001</v>
      </c>
      <c r="C27" s="1885">
        <v>0.19900000000000001</v>
      </c>
      <c r="D27" s="1884">
        <v>0.26300000000000001</v>
      </c>
      <c r="E27" s="1884">
        <v>0.254</v>
      </c>
      <c r="F27" s="1884">
        <v>0.252</v>
      </c>
      <c r="G27" s="1884">
        <v>0.252</v>
      </c>
      <c r="H27" s="1884">
        <v>0.245</v>
      </c>
      <c r="I27" s="1884">
        <v>0.246</v>
      </c>
      <c r="J27" s="1884">
        <v>0.24299999999999999</v>
      </c>
    </row>
    <row r="28" spans="1:10" s="1875" customFormat="1" ht="14.25" customHeight="1" x14ac:dyDescent="0.3">
      <c r="A28" s="799"/>
      <c r="B28" s="1883"/>
      <c r="C28" s="1883"/>
      <c r="D28" s="1882"/>
      <c r="E28" s="1882"/>
      <c r="F28" s="1882"/>
      <c r="G28" s="1882"/>
      <c r="H28" s="1882"/>
      <c r="I28" s="1882"/>
      <c r="J28" s="1882"/>
    </row>
    <row r="29" spans="1:10" s="1875" customFormat="1" ht="14.25" customHeight="1" x14ac:dyDescent="0.3">
      <c r="A29" s="799" t="s">
        <v>1209</v>
      </c>
      <c r="B29" s="1881"/>
      <c r="C29" s="1881"/>
      <c r="D29" s="1881"/>
      <c r="E29" s="1881"/>
      <c r="F29" s="1881"/>
      <c r="G29" s="1881">
        <v>202424</v>
      </c>
      <c r="H29" s="1881">
        <v>206380</v>
      </c>
      <c r="I29" s="1881">
        <v>208837</v>
      </c>
      <c r="J29" s="1881">
        <v>213740</v>
      </c>
    </row>
    <row r="30" spans="1:10" s="1875" customFormat="1" ht="14.25" customHeight="1" x14ac:dyDescent="0.3">
      <c r="A30" s="798" t="s">
        <v>1208</v>
      </c>
      <c r="B30" s="1880">
        <v>163007</v>
      </c>
      <c r="C30" s="1880">
        <v>155886</v>
      </c>
      <c r="D30" s="1880">
        <v>120827</v>
      </c>
      <c r="E30" s="1880">
        <v>122568</v>
      </c>
      <c r="F30" s="1880">
        <v>122679</v>
      </c>
      <c r="G30" s="1880">
        <v>125779</v>
      </c>
      <c r="H30" s="1880">
        <v>128303</v>
      </c>
      <c r="I30" s="1880">
        <v>129705</v>
      </c>
      <c r="J30" s="1880">
        <v>133588</v>
      </c>
    </row>
    <row r="31" spans="1:10" s="1875" customFormat="1" ht="14.25" customHeight="1" x14ac:dyDescent="0.2">
      <c r="A31" s="797" t="s">
        <v>1283</v>
      </c>
      <c r="B31" s="1879"/>
      <c r="C31" s="1878"/>
      <c r="D31" s="1877"/>
      <c r="E31" s="1877"/>
      <c r="F31" s="1877"/>
      <c r="G31" s="1877"/>
      <c r="H31" s="1877"/>
      <c r="I31" s="1877"/>
      <c r="J31" s="1877"/>
    </row>
    <row r="32" spans="1:10" s="1875" customFormat="1" ht="14.25" customHeight="1" x14ac:dyDescent="0.2">
      <c r="A32" s="2808" t="s">
        <v>1410</v>
      </c>
      <c r="B32" s="2158" t="s">
        <v>1282</v>
      </c>
      <c r="C32" s="1876" t="s">
        <v>1281</v>
      </c>
      <c r="D32" s="1876" t="s">
        <v>1280</v>
      </c>
      <c r="E32" s="1876" t="s">
        <v>1279</v>
      </c>
      <c r="F32" s="1876" t="s">
        <v>1278</v>
      </c>
      <c r="G32" s="1876">
        <v>0.90100000000000002</v>
      </c>
      <c r="H32" s="1876" t="s">
        <v>1277</v>
      </c>
      <c r="I32" s="1876" t="s">
        <v>1276</v>
      </c>
      <c r="J32" s="1876" t="s">
        <v>1276</v>
      </c>
    </row>
    <row r="33" spans="1:10" s="1875" customFormat="1" ht="15.75" customHeight="1" x14ac:dyDescent="0.2">
      <c r="A33" s="2809" t="s">
        <v>1424</v>
      </c>
      <c r="B33" s="2810">
        <v>0.94599999999999995</v>
      </c>
      <c r="C33" s="2811">
        <v>1.002</v>
      </c>
      <c r="D33" s="2811">
        <v>0.86699999999999999</v>
      </c>
      <c r="E33" s="2811">
        <v>0.87</v>
      </c>
      <c r="F33" s="2811">
        <v>0.94399999999999995</v>
      </c>
      <c r="G33" s="1876">
        <v>0.81</v>
      </c>
      <c r="H33" s="2811">
        <v>0.8</v>
      </c>
      <c r="I33" s="2811">
        <v>0.63</v>
      </c>
      <c r="J33" s="2811">
        <v>0.52800000000000002</v>
      </c>
    </row>
    <row r="34" spans="1:10" s="1875" customFormat="1" ht="15.75" customHeight="1" x14ac:dyDescent="0.2">
      <c r="A34" s="796"/>
      <c r="B34" s="1862"/>
      <c r="C34" s="1861"/>
      <c r="D34" s="1861"/>
      <c r="E34" s="1861"/>
      <c r="F34" s="1861"/>
      <c r="G34" s="1861"/>
      <c r="H34" s="1861"/>
      <c r="I34" s="1861"/>
      <c r="J34" s="1861"/>
    </row>
    <row r="35" spans="1:10" ht="14.25" customHeight="1" x14ac:dyDescent="0.15">
      <c r="A35" s="1911" t="s">
        <v>1207</v>
      </c>
      <c r="B35" s="807"/>
      <c r="C35" s="1874"/>
      <c r="D35" s="1874"/>
      <c r="E35" s="1873"/>
      <c r="F35" s="1873"/>
      <c r="G35" s="1860"/>
      <c r="H35" s="1860"/>
      <c r="I35" s="1860"/>
      <c r="J35" s="1860"/>
    </row>
    <row r="36" spans="1:10" ht="14.25" customHeight="1" thickBot="1" x14ac:dyDescent="0.25">
      <c r="A36" s="795"/>
      <c r="B36" s="792"/>
      <c r="C36" s="1872"/>
      <c r="D36" s="1872"/>
      <c r="E36" s="1867"/>
      <c r="F36" s="1867"/>
      <c r="G36" s="1860"/>
      <c r="H36" s="1860"/>
      <c r="I36" s="1860"/>
      <c r="J36" s="1860"/>
    </row>
    <row r="37" spans="1:10" ht="14.25" customHeight="1" thickBot="1" x14ac:dyDescent="0.2">
      <c r="A37" s="793" t="s">
        <v>425</v>
      </c>
      <c r="B37" s="804" t="s">
        <v>1243</v>
      </c>
      <c r="C37" s="790" t="s">
        <v>1123</v>
      </c>
      <c r="D37" s="790" t="s">
        <v>1032</v>
      </c>
      <c r="E37" s="790" t="s">
        <v>990</v>
      </c>
      <c r="F37" s="789" t="s">
        <v>905</v>
      </c>
      <c r="G37" s="789" t="s">
        <v>886</v>
      </c>
      <c r="H37" s="789" t="s">
        <v>844</v>
      </c>
      <c r="I37" s="789" t="s">
        <v>275</v>
      </c>
      <c r="J37" s="789" t="s">
        <v>274</v>
      </c>
    </row>
    <row r="38" spans="1:10" ht="14.25" customHeight="1" x14ac:dyDescent="0.2">
      <c r="A38" s="596" t="s">
        <v>1206</v>
      </c>
      <c r="B38" s="1871">
        <v>14.6</v>
      </c>
      <c r="C38" s="1870">
        <v>15.5</v>
      </c>
      <c r="D38" s="1870">
        <v>20.3</v>
      </c>
      <c r="E38" s="1870">
        <v>19.899999999999999</v>
      </c>
      <c r="F38" s="1870">
        <v>19.8</v>
      </c>
      <c r="G38" s="1870">
        <v>19.5</v>
      </c>
      <c r="H38" s="1870">
        <v>19.2</v>
      </c>
      <c r="I38" s="1870">
        <v>19.2</v>
      </c>
      <c r="J38" s="1869">
        <v>18.8</v>
      </c>
    </row>
    <row r="39" spans="1:10" ht="14.25" customHeight="1" x14ac:dyDescent="0.2">
      <c r="A39" s="596" t="s">
        <v>1205</v>
      </c>
      <c r="B39" s="1871">
        <v>17.100000000000001</v>
      </c>
      <c r="C39" s="1870">
        <v>17.3</v>
      </c>
      <c r="D39" s="1870">
        <v>22.6</v>
      </c>
      <c r="E39" s="1870">
        <v>22.2</v>
      </c>
      <c r="F39" s="1870">
        <v>22.3</v>
      </c>
      <c r="G39" s="1870">
        <v>22.3</v>
      </c>
      <c r="H39" s="1870">
        <v>21.4</v>
      </c>
      <c r="I39" s="1870">
        <v>21.4</v>
      </c>
      <c r="J39" s="1869">
        <v>21</v>
      </c>
    </row>
    <row r="40" spans="1:10" ht="14.25" customHeight="1" x14ac:dyDescent="0.2">
      <c r="A40" s="596" t="s">
        <v>1204</v>
      </c>
      <c r="B40" s="1871">
        <v>19.5</v>
      </c>
      <c r="C40" s="1870">
        <v>19.899999999999999</v>
      </c>
      <c r="D40" s="1870">
        <v>26.3</v>
      </c>
      <c r="E40" s="1870">
        <v>25.4</v>
      </c>
      <c r="F40" s="1870">
        <v>25.2</v>
      </c>
      <c r="G40" s="1870">
        <v>25.2</v>
      </c>
      <c r="H40" s="1870">
        <v>24.5</v>
      </c>
      <c r="I40" s="1870">
        <v>24.6</v>
      </c>
      <c r="J40" s="1869">
        <v>24.3</v>
      </c>
    </row>
    <row r="41" spans="1:10" ht="14.25" customHeight="1" x14ac:dyDescent="0.2">
      <c r="A41" s="596" t="s">
        <v>1203</v>
      </c>
      <c r="B41" s="1871">
        <v>14.6</v>
      </c>
      <c r="C41" s="1870">
        <v>15.5</v>
      </c>
      <c r="D41" s="1870">
        <v>20</v>
      </c>
      <c r="E41" s="1870">
        <v>19.8</v>
      </c>
      <c r="F41" s="1870">
        <v>19.8</v>
      </c>
      <c r="G41" s="1870">
        <v>19</v>
      </c>
      <c r="H41" s="1870">
        <v>18.8</v>
      </c>
      <c r="I41" s="1870">
        <v>18.7</v>
      </c>
      <c r="J41" s="1869">
        <v>18.399999999999999</v>
      </c>
    </row>
    <row r="42" spans="1:10" ht="14.25" customHeight="1" x14ac:dyDescent="0.2">
      <c r="A42" s="596" t="s">
        <v>1202</v>
      </c>
      <c r="B42" s="1871">
        <v>17</v>
      </c>
      <c r="C42" s="1870">
        <v>17.3</v>
      </c>
      <c r="D42" s="1870">
        <v>22.3</v>
      </c>
      <c r="E42" s="1870">
        <v>22.1</v>
      </c>
      <c r="F42" s="1870">
        <v>22.2</v>
      </c>
      <c r="G42" s="1870">
        <v>21.7</v>
      </c>
      <c r="H42" s="1870">
        <v>21</v>
      </c>
      <c r="I42" s="1870">
        <v>20.9</v>
      </c>
      <c r="J42" s="1869">
        <v>20.6</v>
      </c>
    </row>
    <row r="43" spans="1:10" ht="14.25" customHeight="1" x14ac:dyDescent="0.2">
      <c r="A43" s="596" t="s">
        <v>1201</v>
      </c>
      <c r="B43" s="1871">
        <v>19.399999999999999</v>
      </c>
      <c r="C43" s="1870">
        <v>19.899999999999999</v>
      </c>
      <c r="D43" s="1870">
        <v>26</v>
      </c>
      <c r="E43" s="1870">
        <v>25.2</v>
      </c>
      <c r="F43" s="1870">
        <v>25.2</v>
      </c>
      <c r="G43" s="1870">
        <v>24.7</v>
      </c>
      <c r="H43" s="1870">
        <v>24.1</v>
      </c>
      <c r="I43" s="1870">
        <v>24</v>
      </c>
      <c r="J43" s="1869">
        <v>24</v>
      </c>
    </row>
    <row r="44" spans="1:10" ht="14.25" customHeight="1" thickBot="1" x14ac:dyDescent="0.25">
      <c r="A44" s="794"/>
      <c r="B44" s="1868"/>
      <c r="C44" s="1867"/>
      <c r="D44" s="1867"/>
      <c r="E44" s="1867"/>
      <c r="F44" s="1867"/>
      <c r="G44" s="1866"/>
      <c r="H44" s="1866"/>
      <c r="I44" s="1866"/>
      <c r="J44" s="1866"/>
    </row>
    <row r="45" spans="1:10" ht="14.25" customHeight="1" thickBot="1" x14ac:dyDescent="0.25">
      <c r="A45" s="791" t="s">
        <v>614</v>
      </c>
      <c r="B45" s="790" t="s">
        <v>1275</v>
      </c>
      <c r="C45" s="790" t="s">
        <v>1190</v>
      </c>
      <c r="D45" s="790" t="s">
        <v>1189</v>
      </c>
      <c r="E45" s="790" t="s">
        <v>1188</v>
      </c>
      <c r="F45" s="789" t="s">
        <v>1187</v>
      </c>
      <c r="G45" s="789" t="s">
        <v>889</v>
      </c>
      <c r="H45" s="789" t="s">
        <v>888</v>
      </c>
      <c r="I45" s="789" t="s">
        <v>849</v>
      </c>
      <c r="J45" s="789" t="s">
        <v>848</v>
      </c>
    </row>
    <row r="46" spans="1:10" ht="14.25" customHeight="1" x14ac:dyDescent="0.2">
      <c r="A46" s="596" t="s">
        <v>613</v>
      </c>
      <c r="B46" s="788">
        <v>27817</v>
      </c>
      <c r="C46" s="1865">
        <v>26984</v>
      </c>
      <c r="D46" s="1865">
        <v>27318</v>
      </c>
      <c r="E46" s="1865">
        <v>27233</v>
      </c>
      <c r="F46" s="1865">
        <v>27298</v>
      </c>
      <c r="G46" s="1865">
        <v>28008</v>
      </c>
      <c r="H46" s="1865">
        <v>27470</v>
      </c>
      <c r="I46" s="1865">
        <v>27746</v>
      </c>
      <c r="J46" s="1864">
        <v>28081</v>
      </c>
    </row>
    <row r="47" spans="1:10" ht="14.25" customHeight="1" x14ac:dyDescent="0.2">
      <c r="A47" s="596" t="s">
        <v>612</v>
      </c>
      <c r="B47" s="788">
        <v>567746</v>
      </c>
      <c r="C47" s="1865">
        <v>528163</v>
      </c>
      <c r="D47" s="1865">
        <v>554553</v>
      </c>
      <c r="E47" s="1865">
        <v>548944</v>
      </c>
      <c r="F47" s="1865">
        <v>538378</v>
      </c>
      <c r="G47" s="1865">
        <v>538338</v>
      </c>
      <c r="H47" s="1865">
        <v>563768</v>
      </c>
      <c r="I47" s="1865">
        <v>593799</v>
      </c>
      <c r="J47" s="1864">
        <v>601713</v>
      </c>
    </row>
    <row r="48" spans="1:10" ht="14.25" customHeight="1" x14ac:dyDescent="0.2">
      <c r="A48" s="787" t="s">
        <v>611</v>
      </c>
      <c r="B48" s="1863">
        <v>4.9000000000000004</v>
      </c>
      <c r="C48" s="1863">
        <v>5.0999999999999996</v>
      </c>
      <c r="D48" s="1863">
        <v>4.9000000000000004</v>
      </c>
      <c r="E48" s="1863">
        <v>5</v>
      </c>
      <c r="F48" s="1863">
        <v>5.0999999999999996</v>
      </c>
      <c r="G48" s="1863">
        <v>5.2</v>
      </c>
      <c r="H48" s="1863">
        <v>4.9000000000000004</v>
      </c>
      <c r="I48" s="1863">
        <v>4.7</v>
      </c>
      <c r="J48" s="1910">
        <v>4.7</v>
      </c>
    </row>
    <row r="49" spans="1:10" ht="14.25" customHeight="1" x14ac:dyDescent="0.2">
      <c r="A49" s="588" t="s">
        <v>846</v>
      </c>
      <c r="B49" s="1862"/>
      <c r="C49" s="1861"/>
      <c r="D49" s="1861"/>
      <c r="E49" s="1861"/>
      <c r="F49" s="1861"/>
      <c r="G49" s="1860"/>
      <c r="H49" s="1860"/>
      <c r="I49" s="1860"/>
      <c r="J49" s="1860"/>
    </row>
    <row r="50" spans="1:10" ht="15" customHeight="1" x14ac:dyDescent="0.15">
      <c r="A50" s="786"/>
      <c r="B50" s="786"/>
      <c r="C50" s="786"/>
      <c r="D50" s="786"/>
      <c r="E50" s="786"/>
      <c r="F50" s="786"/>
      <c r="G50" s="786"/>
      <c r="H50" s="786"/>
      <c r="I50" s="786"/>
      <c r="J50" s="786"/>
    </row>
    <row r="51" spans="1:10" ht="15" customHeight="1" x14ac:dyDescent="0.15">
      <c r="A51" s="786"/>
      <c r="B51" s="786"/>
      <c r="C51" s="786"/>
      <c r="D51" s="786"/>
      <c r="E51" s="786"/>
      <c r="F51" s="786"/>
      <c r="G51" s="786"/>
      <c r="H51" s="786"/>
      <c r="I51" s="786"/>
      <c r="J51" s="786"/>
    </row>
    <row r="52" spans="1:10" ht="15" customHeight="1" x14ac:dyDescent="0.15">
      <c r="A52" s="786"/>
      <c r="B52" s="786"/>
      <c r="C52" s="786"/>
      <c r="D52" s="786"/>
      <c r="E52" s="786"/>
      <c r="F52" s="786"/>
      <c r="G52" s="786"/>
      <c r="H52" s="786"/>
      <c r="I52" s="786"/>
      <c r="J52" s="786"/>
    </row>
    <row r="53" spans="1:10" ht="15" customHeight="1" x14ac:dyDescent="0.15"/>
    <row r="54" spans="1:10" ht="15" customHeight="1" x14ac:dyDescent="0.15"/>
    <row r="55" spans="1:10" ht="15" customHeight="1" x14ac:dyDescent="0.15"/>
    <row r="56" spans="1:10" ht="15" customHeight="1" x14ac:dyDescent="0.15"/>
    <row r="57" spans="1:10" ht="15" customHeight="1" x14ac:dyDescent="0.15"/>
    <row r="58" spans="1:10" ht="15" customHeight="1" x14ac:dyDescent="0.15"/>
    <row r="59" spans="1:10" ht="15" customHeight="1" x14ac:dyDescent="0.15"/>
    <row r="60" spans="1:10" ht="15" customHeight="1" x14ac:dyDescent="0.15"/>
    <row r="61" spans="1:10" ht="15" customHeight="1" x14ac:dyDescent="0.15"/>
    <row r="62" spans="1:10" ht="15" customHeight="1" x14ac:dyDescent="0.15"/>
  </sheetData>
  <pageMargins left="0.7" right="0.7" top="0.75" bottom="0.75" header="0.3" footer="0.3"/>
  <pageSetup paperSize="9" scale="75" pageOrder="overThenDown" orientation="portrait" r:id="rId1"/>
  <headerFooter>
    <oddHeader>&amp;R&amp;"Arial,Normal"&amp;8Risk, liquidity and capital management</oddHeader>
    <oddFooter>&amp;C&amp;"Arial,Normal"&amp;7&amp;K000000Fact book - Q1 2019</oddFooter>
  </headerFooter>
  <ignoredErrors>
    <ignoredError sqref="B32:J3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CAC72-A1AF-48B7-AB5A-5AD082D36ED1}">
  <dimension ref="A1:N72"/>
  <sheetViews>
    <sheetView showGridLines="0" showZeros="0" view="pageBreakPreview" topLeftCell="A40" zoomScaleNormal="100" zoomScaleSheetLayoutView="100" workbookViewId="0">
      <selection activeCell="A61" sqref="A61:XFD61"/>
    </sheetView>
  </sheetViews>
  <sheetFormatPr defaultRowHeight="14.4" x14ac:dyDescent="0.3"/>
  <cols>
    <col min="1" max="1" width="35.33203125" customWidth="1"/>
    <col min="2" max="10" width="8.88671875" style="2256" customWidth="1"/>
  </cols>
  <sheetData>
    <row r="1" spans="1:12" ht="15" customHeight="1" x14ac:dyDescent="0.3">
      <c r="A1" s="805" t="s">
        <v>645</v>
      </c>
      <c r="B1" s="807"/>
      <c r="C1" s="806"/>
      <c r="D1" s="806"/>
      <c r="E1" s="806"/>
      <c r="F1" s="806"/>
      <c r="G1" s="806"/>
      <c r="H1" s="805"/>
      <c r="I1" s="934"/>
      <c r="J1" s="934"/>
    </row>
    <row r="2" spans="1:12" ht="15" customHeight="1" thickBot="1" x14ac:dyDescent="0.35">
      <c r="A2" s="805"/>
      <c r="B2" s="807"/>
      <c r="C2" s="806"/>
      <c r="D2" s="806"/>
      <c r="E2" s="806"/>
      <c r="F2" s="806"/>
      <c r="G2" s="806"/>
      <c r="H2" s="805"/>
      <c r="I2" s="934"/>
      <c r="J2" s="934"/>
    </row>
    <row r="3" spans="1:12" ht="15" customHeight="1" thickBot="1" x14ac:dyDescent="0.35">
      <c r="A3" s="819" t="s">
        <v>176</v>
      </c>
      <c r="B3" s="804" t="s">
        <v>1243</v>
      </c>
      <c r="C3" s="790" t="s">
        <v>1123</v>
      </c>
      <c r="D3" s="790" t="s">
        <v>1032</v>
      </c>
      <c r="E3" s="804" t="s">
        <v>990</v>
      </c>
      <c r="F3" s="804" t="s">
        <v>905</v>
      </c>
      <c r="G3" s="803" t="s">
        <v>886</v>
      </c>
      <c r="H3" s="803" t="s">
        <v>844</v>
      </c>
      <c r="I3" s="803" t="s">
        <v>275</v>
      </c>
      <c r="J3" s="803" t="s">
        <v>274</v>
      </c>
    </row>
    <row r="4" spans="1:12" ht="15" customHeight="1" x14ac:dyDescent="0.3">
      <c r="A4" s="800" t="s">
        <v>644</v>
      </c>
      <c r="B4" s="896">
        <v>128172</v>
      </c>
      <c r="C4" s="896">
        <v>120969</v>
      </c>
      <c r="D4" s="896">
        <v>99042</v>
      </c>
      <c r="E4" s="896">
        <v>100604</v>
      </c>
      <c r="F4" s="896">
        <v>100943</v>
      </c>
      <c r="G4" s="896">
        <v>102743</v>
      </c>
      <c r="H4" s="896">
        <v>107110</v>
      </c>
      <c r="I4" s="896">
        <v>106058</v>
      </c>
      <c r="J4" s="896">
        <v>109367</v>
      </c>
    </row>
    <row r="5" spans="1:12" ht="15" customHeight="1" x14ac:dyDescent="0.3">
      <c r="A5" s="799" t="s">
        <v>643</v>
      </c>
      <c r="B5" s="2165">
        <v>111858</v>
      </c>
      <c r="C5" s="2165">
        <v>107635</v>
      </c>
      <c r="D5" s="2165">
        <v>86886</v>
      </c>
      <c r="E5" s="2165">
        <v>88453</v>
      </c>
      <c r="F5" s="2165">
        <v>87450</v>
      </c>
      <c r="G5" s="2165">
        <v>88808</v>
      </c>
      <c r="H5" s="2165">
        <v>95102</v>
      </c>
      <c r="I5" s="2165">
        <v>94073</v>
      </c>
      <c r="J5" s="2165">
        <v>95152</v>
      </c>
    </row>
    <row r="6" spans="1:12" ht="15" customHeight="1" x14ac:dyDescent="0.3">
      <c r="A6" s="799" t="s">
        <v>636</v>
      </c>
      <c r="B6" s="2165">
        <v>0</v>
      </c>
      <c r="C6" s="2165">
        <v>0</v>
      </c>
      <c r="D6" s="2165">
        <v>2071</v>
      </c>
      <c r="E6" s="2165">
        <v>2012</v>
      </c>
      <c r="F6" s="2165">
        <v>1808</v>
      </c>
      <c r="G6" s="2165">
        <v>1869</v>
      </c>
      <c r="H6" s="2165">
        <v>2070</v>
      </c>
      <c r="I6" s="2165">
        <v>2236</v>
      </c>
      <c r="J6" s="2165">
        <v>0</v>
      </c>
      <c r="L6" s="1010"/>
    </row>
    <row r="7" spans="1:12" ht="15" customHeight="1" x14ac:dyDescent="0.3">
      <c r="A7" s="799" t="s">
        <v>642</v>
      </c>
      <c r="B7" s="2165">
        <v>73978</v>
      </c>
      <c r="C7" s="2165">
        <v>71868</v>
      </c>
      <c r="D7" s="2165">
        <v>53612</v>
      </c>
      <c r="E7" s="2165">
        <v>54824</v>
      </c>
      <c r="F7" s="2165">
        <v>54703</v>
      </c>
      <c r="G7" s="2165">
        <v>57004</v>
      </c>
      <c r="H7" s="2165">
        <v>60872</v>
      </c>
      <c r="I7" s="2165">
        <v>58995</v>
      </c>
      <c r="J7" s="2165">
        <v>61367</v>
      </c>
    </row>
    <row r="8" spans="1:12" ht="15" customHeight="1" x14ac:dyDescent="0.3">
      <c r="A8" s="801" t="s">
        <v>641</v>
      </c>
      <c r="B8" s="2165">
        <v>62063</v>
      </c>
      <c r="C8" s="2165">
        <v>60626</v>
      </c>
      <c r="D8" s="2165">
        <v>44353</v>
      </c>
      <c r="E8" s="2165">
        <v>44851</v>
      </c>
      <c r="F8" s="2165">
        <v>45264</v>
      </c>
      <c r="G8" s="2165">
        <v>47173</v>
      </c>
      <c r="H8" s="2165">
        <v>48747</v>
      </c>
      <c r="I8" s="2165">
        <v>47254</v>
      </c>
      <c r="J8" s="2165">
        <v>48359</v>
      </c>
    </row>
    <row r="9" spans="1:12" ht="15" customHeight="1" x14ac:dyDescent="0.3">
      <c r="A9" s="801" t="s">
        <v>640</v>
      </c>
      <c r="B9" s="2162">
        <v>11915</v>
      </c>
      <c r="C9" s="2162">
        <v>11242</v>
      </c>
      <c r="D9" s="2162">
        <v>9259</v>
      </c>
      <c r="E9" s="2162">
        <v>9973</v>
      </c>
      <c r="F9" s="2162">
        <v>9439</v>
      </c>
      <c r="G9" s="2162">
        <v>9831</v>
      </c>
      <c r="H9" s="2162">
        <v>12125</v>
      </c>
      <c r="I9" s="2162">
        <v>11741</v>
      </c>
      <c r="J9" s="2162">
        <v>13009</v>
      </c>
    </row>
    <row r="10" spans="1:12" ht="15" customHeight="1" x14ac:dyDescent="0.3">
      <c r="A10" s="799" t="s">
        <v>639</v>
      </c>
      <c r="B10" s="2162">
        <v>6129</v>
      </c>
      <c r="C10" s="2162">
        <v>5953</v>
      </c>
      <c r="D10" s="2162">
        <v>6137</v>
      </c>
      <c r="E10" s="2162">
        <v>6297</v>
      </c>
      <c r="F10" s="2162">
        <v>6263</v>
      </c>
      <c r="G10" s="2162">
        <v>6163</v>
      </c>
      <c r="H10" s="2162">
        <v>7505</v>
      </c>
      <c r="I10" s="2162">
        <v>8198</v>
      </c>
      <c r="J10" s="2162">
        <v>8774</v>
      </c>
    </row>
    <row r="11" spans="1:12" ht="15" customHeight="1" x14ac:dyDescent="0.3">
      <c r="A11" s="799" t="s">
        <v>635</v>
      </c>
      <c r="B11" s="2162">
        <v>26004</v>
      </c>
      <c r="C11" s="2162">
        <v>25979</v>
      </c>
      <c r="D11" s="2162">
        <v>21851</v>
      </c>
      <c r="E11" s="2162">
        <v>21747</v>
      </c>
      <c r="F11" s="2162">
        <v>21436</v>
      </c>
      <c r="G11" s="2162">
        <v>20888</v>
      </c>
      <c r="H11" s="2162">
        <v>21062</v>
      </c>
      <c r="I11" s="2162">
        <v>21063</v>
      </c>
      <c r="J11" s="2162">
        <v>21863</v>
      </c>
    </row>
    <row r="12" spans="1:12" ht="15" customHeight="1" x14ac:dyDescent="0.3">
      <c r="A12" s="799" t="s">
        <v>638</v>
      </c>
      <c r="B12" s="2162">
        <v>1239</v>
      </c>
      <c r="C12" s="2162">
        <v>1648</v>
      </c>
      <c r="D12" s="2162">
        <v>840</v>
      </c>
      <c r="E12" s="2162">
        <v>847</v>
      </c>
      <c r="F12" s="2162">
        <v>801</v>
      </c>
      <c r="G12" s="2162">
        <v>850</v>
      </c>
      <c r="H12" s="2162">
        <v>836</v>
      </c>
      <c r="I12" s="2162">
        <v>821</v>
      </c>
      <c r="J12" s="2162">
        <v>830</v>
      </c>
    </row>
    <row r="13" spans="1:12" ht="15" customHeight="1" x14ac:dyDescent="0.3">
      <c r="A13" s="799" t="s">
        <v>634</v>
      </c>
      <c r="B13" s="2162">
        <v>4508</v>
      </c>
      <c r="C13" s="2162">
        <v>2187</v>
      </c>
      <c r="D13" s="2162">
        <v>2375</v>
      </c>
      <c r="E13" s="2162">
        <v>2726</v>
      </c>
      <c r="F13" s="2162">
        <v>2438</v>
      </c>
      <c r="G13" s="2162">
        <v>2034</v>
      </c>
      <c r="H13" s="2162">
        <v>2758</v>
      </c>
      <c r="I13" s="2162">
        <v>2760</v>
      </c>
      <c r="J13" s="2162">
        <v>2316</v>
      </c>
    </row>
    <row r="14" spans="1:12" ht="15" customHeight="1" x14ac:dyDescent="0.3">
      <c r="A14" s="799" t="s">
        <v>637</v>
      </c>
      <c r="B14" s="2162">
        <v>16314</v>
      </c>
      <c r="C14" s="2162">
        <v>13334</v>
      </c>
      <c r="D14" s="2162">
        <v>12156</v>
      </c>
      <c r="E14" s="2162">
        <v>12151</v>
      </c>
      <c r="F14" s="2162">
        <v>13494</v>
      </c>
      <c r="G14" s="2162">
        <v>13935</v>
      </c>
      <c r="H14" s="2162">
        <v>12008</v>
      </c>
      <c r="I14" s="2162">
        <v>11985</v>
      </c>
      <c r="J14" s="2162">
        <v>14215</v>
      </c>
    </row>
    <row r="15" spans="1:12" ht="15" customHeight="1" x14ac:dyDescent="0.3">
      <c r="A15" s="799" t="s">
        <v>636</v>
      </c>
      <c r="B15" s="2162">
        <v>536</v>
      </c>
      <c r="C15" s="2162">
        <v>689</v>
      </c>
      <c r="D15" s="2162">
        <v>133</v>
      </c>
      <c r="E15" s="2162">
        <v>125</v>
      </c>
      <c r="F15" s="2162">
        <v>174</v>
      </c>
      <c r="G15" s="2162">
        <v>291</v>
      </c>
      <c r="H15" s="2162">
        <v>143</v>
      </c>
      <c r="I15" s="2162">
        <v>150</v>
      </c>
      <c r="J15" s="2162">
        <v>994</v>
      </c>
    </row>
    <row r="16" spans="1:12" ht="15" customHeight="1" x14ac:dyDescent="0.3">
      <c r="A16" s="799" t="s">
        <v>635</v>
      </c>
      <c r="B16" s="2162">
        <v>7014</v>
      </c>
      <c r="C16" s="2162">
        <v>4227</v>
      </c>
      <c r="D16" s="2162">
        <v>4342</v>
      </c>
      <c r="E16" s="2162">
        <v>4329</v>
      </c>
      <c r="F16" s="2162">
        <v>5645</v>
      </c>
      <c r="G16" s="2162">
        <v>5683</v>
      </c>
      <c r="H16" s="2162">
        <v>5761</v>
      </c>
      <c r="I16" s="2162">
        <v>5759</v>
      </c>
      <c r="J16" s="2162">
        <v>6121</v>
      </c>
    </row>
    <row r="17" spans="1:10" ht="15" customHeight="1" x14ac:dyDescent="0.3">
      <c r="A17" s="799" t="s">
        <v>634</v>
      </c>
      <c r="B17" s="2162">
        <v>8764</v>
      </c>
      <c r="C17" s="2162">
        <v>8418</v>
      </c>
      <c r="D17" s="1524">
        <v>7681</v>
      </c>
      <c r="E17" s="2162">
        <v>7698</v>
      </c>
      <c r="F17" s="2162">
        <v>7675</v>
      </c>
      <c r="G17" s="2162">
        <v>7961</v>
      </c>
      <c r="H17" s="2162">
        <v>6104</v>
      </c>
      <c r="I17" s="2162">
        <v>6076</v>
      </c>
      <c r="J17" s="2162">
        <v>7099</v>
      </c>
    </row>
    <row r="18" spans="1:10" ht="7.95" customHeight="1" x14ac:dyDescent="0.3">
      <c r="A18" s="2164"/>
      <c r="B18" s="2163"/>
      <c r="C18" s="2163"/>
      <c r="D18" s="2163"/>
      <c r="E18" s="2163"/>
      <c r="F18" s="2163"/>
      <c r="G18" s="2163"/>
      <c r="H18" s="2163"/>
      <c r="I18" s="2163"/>
      <c r="J18" s="2163"/>
    </row>
    <row r="19" spans="1:10" ht="15" customHeight="1" x14ac:dyDescent="0.3">
      <c r="A19" s="800" t="s">
        <v>633</v>
      </c>
      <c r="B19" s="886">
        <v>1099</v>
      </c>
      <c r="C19" s="886">
        <v>931</v>
      </c>
      <c r="D19" s="1523">
        <v>728</v>
      </c>
      <c r="E19" s="886">
        <v>793</v>
      </c>
      <c r="F19" s="886">
        <v>776</v>
      </c>
      <c r="G19" s="886">
        <v>1207</v>
      </c>
      <c r="H19" s="886">
        <v>1238</v>
      </c>
      <c r="I19" s="886">
        <v>1449</v>
      </c>
      <c r="J19" s="886">
        <v>1607</v>
      </c>
    </row>
    <row r="20" spans="1:10" ht="15" customHeight="1" x14ac:dyDescent="0.3">
      <c r="A20" s="2164"/>
      <c r="B20" s="2163"/>
      <c r="C20" s="2163"/>
      <c r="D20" s="2163"/>
      <c r="E20" s="2163"/>
      <c r="F20" s="2163"/>
      <c r="G20" s="2163"/>
      <c r="H20" s="2163"/>
      <c r="I20" s="2163"/>
      <c r="J20" s="2163"/>
    </row>
    <row r="21" spans="1:10" ht="15" customHeight="1" x14ac:dyDescent="0.3">
      <c r="A21" s="800" t="s">
        <v>632</v>
      </c>
      <c r="B21" s="886">
        <v>7253</v>
      </c>
      <c r="C21" s="886">
        <v>6064</v>
      </c>
      <c r="D21" s="886">
        <v>3812</v>
      </c>
      <c r="E21" s="886">
        <v>3908</v>
      </c>
      <c r="F21" s="886">
        <v>3690</v>
      </c>
      <c r="G21" s="886">
        <v>3520</v>
      </c>
      <c r="H21" s="886">
        <v>3146</v>
      </c>
      <c r="I21" s="886">
        <v>3396</v>
      </c>
      <c r="J21" s="886">
        <v>3635</v>
      </c>
    </row>
    <row r="22" spans="1:10" ht="15" customHeight="1" x14ac:dyDescent="0.3">
      <c r="A22" s="799" t="s">
        <v>631</v>
      </c>
      <c r="B22" s="2162">
        <v>4790</v>
      </c>
      <c r="C22" s="2162">
        <v>4388</v>
      </c>
      <c r="D22" s="2162">
        <v>2719</v>
      </c>
      <c r="E22" s="2162">
        <v>2723</v>
      </c>
      <c r="F22" s="2162">
        <v>2282</v>
      </c>
      <c r="G22" s="2162">
        <v>2444</v>
      </c>
      <c r="H22" s="2162">
        <v>2190</v>
      </c>
      <c r="I22" s="2162">
        <v>2118</v>
      </c>
      <c r="J22" s="2162">
        <v>2457</v>
      </c>
    </row>
    <row r="23" spans="1:10" ht="15" customHeight="1" x14ac:dyDescent="0.3">
      <c r="A23" s="799" t="s">
        <v>630</v>
      </c>
      <c r="B23" s="2162">
        <v>1044</v>
      </c>
      <c r="C23" s="2162">
        <v>1070</v>
      </c>
      <c r="D23" s="2162">
        <v>1093</v>
      </c>
      <c r="E23" s="2162">
        <v>1185</v>
      </c>
      <c r="F23" s="2162">
        <v>1074</v>
      </c>
      <c r="G23" s="2162">
        <v>1076</v>
      </c>
      <c r="H23" s="2162">
        <v>956</v>
      </c>
      <c r="I23" s="2162">
        <v>1278</v>
      </c>
      <c r="J23" s="2162">
        <v>1178</v>
      </c>
    </row>
    <row r="24" spans="1:10" ht="15" customHeight="1" x14ac:dyDescent="0.3">
      <c r="A24" s="799" t="s">
        <v>629</v>
      </c>
      <c r="B24" s="2162">
        <v>1419</v>
      </c>
      <c r="C24" s="2162">
        <v>606</v>
      </c>
      <c r="D24" s="2162">
        <v>0</v>
      </c>
      <c r="E24" s="2162">
        <v>0</v>
      </c>
      <c r="F24" s="2162">
        <v>334</v>
      </c>
      <c r="G24" s="2162">
        <v>0</v>
      </c>
      <c r="H24" s="2162">
        <v>0</v>
      </c>
      <c r="I24" s="2162" t="s">
        <v>0</v>
      </c>
      <c r="J24" s="2162">
        <v>0</v>
      </c>
    </row>
    <row r="25" spans="1:10" ht="7.2" customHeight="1" x14ac:dyDescent="0.3">
      <c r="A25" s="799"/>
      <c r="B25" s="2162"/>
      <c r="C25" s="2162"/>
      <c r="D25" s="2162"/>
      <c r="E25" s="2162"/>
      <c r="F25" s="2162"/>
      <c r="G25" s="2162"/>
      <c r="H25" s="2162"/>
      <c r="I25" s="2162"/>
      <c r="J25" s="2162"/>
    </row>
    <row r="26" spans="1:10" ht="15" customHeight="1" x14ac:dyDescent="0.3">
      <c r="A26" s="800" t="s">
        <v>1284</v>
      </c>
      <c r="B26" s="886">
        <v>1</v>
      </c>
      <c r="C26" s="886"/>
      <c r="D26" s="886"/>
      <c r="E26" s="886"/>
      <c r="F26" s="886"/>
      <c r="G26" s="886"/>
      <c r="H26" s="886"/>
      <c r="I26" s="886"/>
      <c r="J26" s="886"/>
    </row>
    <row r="27" spans="1:10" ht="15" customHeight="1" x14ac:dyDescent="0.3">
      <c r="A27" s="820"/>
      <c r="B27" s="2162"/>
      <c r="C27" s="2162"/>
      <c r="D27" s="2162"/>
      <c r="E27" s="2162"/>
      <c r="F27" s="2162"/>
      <c r="G27" s="2162"/>
      <c r="H27" s="2162"/>
      <c r="I27" s="2162"/>
      <c r="J27" s="2162"/>
    </row>
    <row r="28" spans="1:10" ht="15" customHeight="1" x14ac:dyDescent="0.3">
      <c r="A28" s="800" t="s">
        <v>628</v>
      </c>
      <c r="B28" s="886">
        <v>15698</v>
      </c>
      <c r="C28" s="886">
        <v>16487</v>
      </c>
      <c r="D28" s="886">
        <v>16487</v>
      </c>
      <c r="E28" s="886">
        <v>16487</v>
      </c>
      <c r="F28" s="886">
        <v>16487</v>
      </c>
      <c r="G28" s="886">
        <v>16809</v>
      </c>
      <c r="H28" s="886">
        <v>16809</v>
      </c>
      <c r="I28" s="886">
        <v>16809</v>
      </c>
      <c r="J28" s="886">
        <v>16809</v>
      </c>
    </row>
    <row r="29" spans="1:10" ht="10.199999999999999" customHeight="1" x14ac:dyDescent="0.3">
      <c r="A29" s="820"/>
      <c r="B29" s="941"/>
      <c r="C29" s="941"/>
      <c r="D29" s="941"/>
      <c r="E29" s="941"/>
      <c r="F29" s="941"/>
      <c r="G29" s="941"/>
      <c r="H29" s="941"/>
      <c r="I29" s="941"/>
      <c r="J29" s="941"/>
    </row>
    <row r="30" spans="1:10" ht="23.25" customHeight="1" x14ac:dyDescent="0.3">
      <c r="A30" s="800" t="s">
        <v>940</v>
      </c>
      <c r="B30" s="886">
        <v>673</v>
      </c>
      <c r="C30" s="886">
        <v>657</v>
      </c>
      <c r="D30" s="886">
        <v>607</v>
      </c>
      <c r="E30" s="886">
        <v>624</v>
      </c>
      <c r="F30" s="886">
        <v>631</v>
      </c>
      <c r="G30" s="886"/>
      <c r="H30" s="886"/>
      <c r="I30" s="886"/>
      <c r="J30" s="886"/>
    </row>
    <row r="31" spans="1:10" ht="31.5" customHeight="1" x14ac:dyDescent="0.3">
      <c r="A31" s="800" t="s">
        <v>1185</v>
      </c>
      <c r="B31" s="886">
        <v>10112</v>
      </c>
      <c r="C31" s="886">
        <v>10626</v>
      </c>
      <c r="D31" s="886"/>
      <c r="E31" s="886"/>
      <c r="F31" s="886"/>
      <c r="G31" s="886"/>
      <c r="H31" s="886"/>
      <c r="I31" s="886"/>
      <c r="J31" s="886"/>
    </row>
    <row r="32" spans="1:10" ht="15" customHeight="1" x14ac:dyDescent="0.3">
      <c r="A32" s="820"/>
      <c r="B32" s="941"/>
      <c r="C32" s="941"/>
      <c r="D32" s="941"/>
      <c r="E32" s="941"/>
      <c r="F32" s="941"/>
      <c r="G32" s="941"/>
      <c r="H32" s="941"/>
      <c r="I32" s="941"/>
      <c r="J32" s="941"/>
    </row>
    <row r="33" spans="1:12" ht="21" thickBot="1" x14ac:dyDescent="0.35">
      <c r="A33" s="825" t="s">
        <v>627</v>
      </c>
      <c r="B33" s="1522">
        <v>0</v>
      </c>
      <c r="C33" s="1522">
        <v>152</v>
      </c>
      <c r="D33" s="1522">
        <v>152</v>
      </c>
      <c r="E33" s="1522">
        <v>152</v>
      </c>
      <c r="F33" s="1522">
        <v>152</v>
      </c>
      <c r="G33" s="1522">
        <v>1500</v>
      </c>
      <c r="H33" s="1522">
        <v>0</v>
      </c>
      <c r="I33" s="1522">
        <v>1998</v>
      </c>
      <c r="J33" s="1522">
        <v>2170</v>
      </c>
    </row>
    <row r="34" spans="1:12" ht="15" customHeight="1" x14ac:dyDescent="0.3">
      <c r="A34" s="800" t="s">
        <v>626</v>
      </c>
      <c r="B34" s="886">
        <v>163007</v>
      </c>
      <c r="C34" s="886">
        <v>155886</v>
      </c>
      <c r="D34" s="886">
        <v>120827</v>
      </c>
      <c r="E34" s="886">
        <v>122568</v>
      </c>
      <c r="F34" s="886">
        <v>122679</v>
      </c>
      <c r="G34" s="886">
        <v>125779</v>
      </c>
      <c r="H34" s="886">
        <v>128303</v>
      </c>
      <c r="I34" s="886">
        <v>129710</v>
      </c>
      <c r="J34" s="886">
        <v>133588</v>
      </c>
    </row>
    <row r="35" spans="1:12" ht="15" customHeight="1" x14ac:dyDescent="0.3">
      <c r="A35" s="2930" t="s">
        <v>625</v>
      </c>
      <c r="B35" s="2162">
        <v>0</v>
      </c>
      <c r="C35" s="2162">
        <v>0</v>
      </c>
      <c r="D35" s="2162">
        <v>0</v>
      </c>
      <c r="E35" s="2162">
        <v>0</v>
      </c>
      <c r="F35" s="2162">
        <v>0</v>
      </c>
      <c r="G35" s="2162">
        <v>76645</v>
      </c>
      <c r="H35" s="2162">
        <v>78077</v>
      </c>
      <c r="I35" s="2162">
        <v>79127</v>
      </c>
      <c r="J35" s="2162">
        <v>80152</v>
      </c>
    </row>
    <row r="36" spans="1:12" ht="15" customHeight="1" thickBot="1" x14ac:dyDescent="0.35">
      <c r="A36" s="2931"/>
      <c r="B36" s="2161"/>
      <c r="C36" s="2161"/>
      <c r="D36" s="2161"/>
      <c r="E36" s="2161"/>
      <c r="F36" s="2161"/>
      <c r="G36" s="2161"/>
      <c r="H36" s="2161"/>
      <c r="I36" s="2161"/>
      <c r="J36" s="2161"/>
    </row>
    <row r="37" spans="1:12" ht="15" customHeight="1" x14ac:dyDescent="0.3">
      <c r="A37" s="824" t="s">
        <v>360</v>
      </c>
      <c r="B37" s="823">
        <v>163007</v>
      </c>
      <c r="C37" s="823">
        <v>155886</v>
      </c>
      <c r="D37" s="823">
        <v>120827</v>
      </c>
      <c r="E37" s="823">
        <v>122568</v>
      </c>
      <c r="F37" s="823">
        <v>122679</v>
      </c>
      <c r="G37" s="823">
        <v>202424</v>
      </c>
      <c r="H37" s="823">
        <v>206380</v>
      </c>
      <c r="I37" s="823">
        <v>208837</v>
      </c>
      <c r="J37" s="823">
        <v>213740</v>
      </c>
    </row>
    <row r="38" spans="1:12" ht="9" customHeight="1" x14ac:dyDescent="0.3">
      <c r="A38" s="786"/>
      <c r="B38" s="1614"/>
      <c r="C38" s="934"/>
      <c r="D38" s="934"/>
      <c r="E38" s="934"/>
      <c r="F38" s="934"/>
      <c r="G38" s="934"/>
      <c r="H38" s="934"/>
      <c r="I38" s="934"/>
      <c r="J38" s="934"/>
    </row>
    <row r="39" spans="1:12" ht="15" customHeight="1" x14ac:dyDescent="0.3">
      <c r="A39" s="821" t="s">
        <v>624</v>
      </c>
      <c r="B39" s="1382"/>
      <c r="C39" s="1613"/>
      <c r="D39" s="1612"/>
      <c r="E39" s="1612"/>
      <c r="F39" s="1612"/>
      <c r="G39" s="820"/>
      <c r="H39" s="820"/>
      <c r="I39" s="820"/>
      <c r="J39" s="820"/>
    </row>
    <row r="40" spans="1:12" ht="10.199999999999999" customHeight="1" thickBot="1" x14ac:dyDescent="0.35">
      <c r="A40" s="821"/>
      <c r="B40" s="1382"/>
      <c r="C40" s="1613"/>
      <c r="D40" s="1612"/>
      <c r="E40" s="1612"/>
      <c r="F40" s="1612"/>
      <c r="G40" s="820"/>
      <c r="H40" s="820"/>
      <c r="I40" s="820"/>
      <c r="J40" s="820"/>
    </row>
    <row r="41" spans="1:12" ht="15" customHeight="1" thickBot="1" x14ac:dyDescent="0.35">
      <c r="A41" s="819" t="s">
        <v>623</v>
      </c>
      <c r="B41" s="804" t="s">
        <v>1243</v>
      </c>
      <c r="C41" s="804" t="s">
        <v>1123</v>
      </c>
      <c r="D41" s="804" t="s">
        <v>1032</v>
      </c>
      <c r="E41" s="803" t="s">
        <v>990</v>
      </c>
      <c r="F41" s="803" t="s">
        <v>905</v>
      </c>
      <c r="G41" s="803" t="s">
        <v>886</v>
      </c>
      <c r="H41" s="803" t="s">
        <v>844</v>
      </c>
      <c r="I41" s="802" t="s">
        <v>275</v>
      </c>
      <c r="J41" s="802" t="s">
        <v>274</v>
      </c>
    </row>
    <row r="42" spans="1:12" ht="15" customHeight="1" x14ac:dyDescent="0.3">
      <c r="A42" s="812" t="s">
        <v>622</v>
      </c>
      <c r="B42" s="811">
        <v>0.16</v>
      </c>
      <c r="C42" s="811">
        <v>0.14000000000000001</v>
      </c>
      <c r="D42" s="811">
        <v>0.14000000000000001</v>
      </c>
      <c r="E42" s="811">
        <v>0.14000000000000001</v>
      </c>
      <c r="F42" s="811">
        <v>0.14000000000000001</v>
      </c>
      <c r="G42" s="811">
        <v>0.15</v>
      </c>
      <c r="H42" s="811">
        <v>0.17</v>
      </c>
      <c r="I42" s="811">
        <v>0.18</v>
      </c>
      <c r="J42" s="811">
        <v>0.19</v>
      </c>
    </row>
    <row r="43" spans="1:12" ht="15" customHeight="1" x14ac:dyDescent="0.3">
      <c r="A43" s="799" t="s">
        <v>423</v>
      </c>
      <c r="B43" s="810">
        <v>0.28999999999999998</v>
      </c>
      <c r="C43" s="810">
        <v>0.28999999999999998</v>
      </c>
      <c r="D43" s="810">
        <v>0.2</v>
      </c>
      <c r="E43" s="810">
        <v>0.18</v>
      </c>
      <c r="F43" s="810">
        <v>0.18</v>
      </c>
      <c r="G43" s="810">
        <v>0.17</v>
      </c>
      <c r="H43" s="810">
        <v>0.16</v>
      </c>
      <c r="I43" s="810">
        <v>0.17</v>
      </c>
      <c r="J43" s="810">
        <v>0.14000000000000001</v>
      </c>
    </row>
    <row r="44" spans="1:12" ht="15" customHeight="1" x14ac:dyDescent="0.3">
      <c r="A44" s="799" t="s">
        <v>422</v>
      </c>
      <c r="B44" s="810">
        <v>0.1</v>
      </c>
      <c r="C44" s="810">
        <v>0.09</v>
      </c>
      <c r="D44" s="810">
        <v>0.08</v>
      </c>
      <c r="E44" s="810">
        <v>7.0000000000000007E-2</v>
      </c>
      <c r="F44" s="810">
        <v>0.09</v>
      </c>
      <c r="G44" s="810">
        <v>0.09</v>
      </c>
      <c r="H44" s="810">
        <v>0.08</v>
      </c>
      <c r="I44" s="810">
        <v>0.08</v>
      </c>
      <c r="J44" s="810">
        <v>0.09</v>
      </c>
    </row>
    <row r="45" spans="1:12" ht="15" customHeight="1" x14ac:dyDescent="0.3">
      <c r="A45" s="799" t="s">
        <v>424</v>
      </c>
      <c r="B45" s="810">
        <v>0.12</v>
      </c>
      <c r="C45" s="810">
        <v>0.1</v>
      </c>
      <c r="D45" s="810">
        <v>0.1</v>
      </c>
      <c r="E45" s="810">
        <v>0.1</v>
      </c>
      <c r="F45" s="810">
        <v>0.1</v>
      </c>
      <c r="G45" s="810">
        <v>0.1</v>
      </c>
      <c r="H45" s="810">
        <v>0.1</v>
      </c>
      <c r="I45" s="810">
        <v>0.11</v>
      </c>
      <c r="J45" s="810">
        <v>0.12</v>
      </c>
    </row>
    <row r="46" spans="1:12" ht="15" customHeight="1" x14ac:dyDescent="0.3">
      <c r="A46" s="799" t="s">
        <v>421</v>
      </c>
      <c r="B46" s="810">
        <v>0.13</v>
      </c>
      <c r="C46" s="810">
        <v>0.11</v>
      </c>
      <c r="D46" s="810">
        <v>0.17</v>
      </c>
      <c r="E46" s="810">
        <v>0.18</v>
      </c>
      <c r="F46" s="810">
        <v>0.19</v>
      </c>
      <c r="G46" s="810">
        <v>0.2</v>
      </c>
      <c r="H46" s="810">
        <v>0.23</v>
      </c>
      <c r="I46" s="810">
        <v>0.24</v>
      </c>
      <c r="J46" s="810">
        <v>0.26</v>
      </c>
    </row>
    <row r="47" spans="1:12" ht="9" customHeight="1" x14ac:dyDescent="0.3">
      <c r="A47" s="808"/>
      <c r="B47" s="1611"/>
      <c r="C47" s="818"/>
      <c r="D47" s="818"/>
      <c r="E47" s="818"/>
      <c r="F47" s="818"/>
      <c r="G47" s="818"/>
      <c r="H47" s="818"/>
      <c r="I47" s="818"/>
      <c r="J47" s="818"/>
    </row>
    <row r="48" spans="1:12" ht="15" customHeight="1" x14ac:dyDescent="0.3">
      <c r="A48" s="817" t="s">
        <v>621</v>
      </c>
      <c r="B48" s="816">
        <v>0.51</v>
      </c>
      <c r="C48" s="816">
        <v>0.51</v>
      </c>
      <c r="D48" s="816">
        <v>0.38</v>
      </c>
      <c r="E48" s="816">
        <v>0.38</v>
      </c>
      <c r="F48" s="816">
        <v>0.39</v>
      </c>
      <c r="G48" s="816">
        <v>0.4</v>
      </c>
      <c r="H48" s="816">
        <v>0.4</v>
      </c>
      <c r="I48" s="816">
        <v>0.38</v>
      </c>
      <c r="J48" s="816">
        <v>0.38</v>
      </c>
      <c r="L48" s="1010"/>
    </row>
    <row r="49" spans="1:14" ht="9" customHeight="1" x14ac:dyDescent="0.3">
      <c r="A49" s="799"/>
      <c r="B49" s="810"/>
      <c r="C49" s="815"/>
      <c r="D49" s="815"/>
      <c r="E49" s="815"/>
      <c r="F49" s="815"/>
      <c r="G49" s="815"/>
      <c r="H49" s="815"/>
      <c r="I49" s="815"/>
      <c r="J49" s="815"/>
    </row>
    <row r="50" spans="1:14" ht="15" customHeight="1" x14ac:dyDescent="0.3">
      <c r="A50" s="812" t="s">
        <v>620</v>
      </c>
      <c r="B50" s="811">
        <v>0.53</v>
      </c>
      <c r="C50" s="811">
        <v>0.53</v>
      </c>
      <c r="D50" s="811">
        <v>0.39</v>
      </c>
      <c r="E50" s="811">
        <v>0.4</v>
      </c>
      <c r="F50" s="811">
        <v>0.41</v>
      </c>
      <c r="G50" s="811">
        <v>0.43</v>
      </c>
      <c r="H50" s="811">
        <v>0.43</v>
      </c>
      <c r="I50" s="811">
        <v>0.41</v>
      </c>
      <c r="J50" s="811">
        <v>0.42</v>
      </c>
    </row>
    <row r="51" spans="1:14" ht="15" customHeight="1" x14ac:dyDescent="0.3">
      <c r="A51" s="799" t="s">
        <v>423</v>
      </c>
      <c r="B51" s="810">
        <v>0.51</v>
      </c>
      <c r="C51" s="810">
        <v>0.52</v>
      </c>
      <c r="D51" s="810">
        <v>0.37</v>
      </c>
      <c r="E51" s="810">
        <v>0.38</v>
      </c>
      <c r="F51" s="810">
        <v>0.38</v>
      </c>
      <c r="G51" s="810">
        <v>0.37</v>
      </c>
      <c r="H51" s="810">
        <v>0.37</v>
      </c>
      <c r="I51" s="810">
        <v>0.36</v>
      </c>
      <c r="J51" s="810">
        <v>0.39</v>
      </c>
    </row>
    <row r="52" spans="1:14" ht="15" customHeight="1" x14ac:dyDescent="0.3">
      <c r="A52" s="799" t="s">
        <v>422</v>
      </c>
      <c r="B52" s="810">
        <v>0.67</v>
      </c>
      <c r="C52" s="810">
        <v>0.68</v>
      </c>
      <c r="D52" s="810">
        <v>0.49</v>
      </c>
      <c r="E52" s="810">
        <v>0.5</v>
      </c>
      <c r="F52" s="810">
        <v>0.53</v>
      </c>
      <c r="G52" s="810">
        <v>0.56999999999999995</v>
      </c>
      <c r="H52" s="810">
        <v>0.59</v>
      </c>
      <c r="I52" s="810">
        <v>0.55000000000000004</v>
      </c>
      <c r="J52" s="810">
        <v>0.5</v>
      </c>
    </row>
    <row r="53" spans="1:14" ht="15" customHeight="1" x14ac:dyDescent="0.3">
      <c r="A53" s="799" t="s">
        <v>424</v>
      </c>
      <c r="B53" s="810">
        <v>0.4</v>
      </c>
      <c r="C53" s="810">
        <v>0.4</v>
      </c>
      <c r="D53" s="810">
        <v>0.36</v>
      </c>
      <c r="E53" s="810">
        <v>0.36</v>
      </c>
      <c r="F53" s="810">
        <v>0.34</v>
      </c>
      <c r="G53" s="810">
        <v>0.35</v>
      </c>
      <c r="H53" s="810">
        <v>0.35</v>
      </c>
      <c r="I53" s="810">
        <v>0.33</v>
      </c>
      <c r="J53" s="810">
        <v>0.35</v>
      </c>
    </row>
    <row r="54" spans="1:14" ht="15" customHeight="1" x14ac:dyDescent="0.3">
      <c r="A54" s="799" t="s">
        <v>421</v>
      </c>
      <c r="B54" s="810">
        <v>0.53</v>
      </c>
      <c r="C54" s="810">
        <v>0.53</v>
      </c>
      <c r="D54" s="810">
        <v>0.37</v>
      </c>
      <c r="E54" s="810">
        <v>0.38</v>
      </c>
      <c r="F54" s="810">
        <v>0.38</v>
      </c>
      <c r="G54" s="810">
        <v>0.41</v>
      </c>
      <c r="H54" s="810">
        <v>0.41</v>
      </c>
      <c r="I54" s="810">
        <v>0.39</v>
      </c>
      <c r="J54" s="810">
        <v>0.41</v>
      </c>
    </row>
    <row r="55" spans="1:14" ht="10.199999999999999" customHeight="1" x14ac:dyDescent="0.3">
      <c r="A55" s="812"/>
      <c r="B55" s="811"/>
      <c r="C55" s="813"/>
      <c r="D55" s="813"/>
      <c r="E55" s="813"/>
      <c r="F55" s="813"/>
      <c r="G55" s="813"/>
      <c r="H55" s="813"/>
      <c r="I55" s="813"/>
      <c r="J55" s="813"/>
    </row>
    <row r="56" spans="1:14" ht="20.399999999999999" x14ac:dyDescent="0.3">
      <c r="A56" s="814" t="s">
        <v>619</v>
      </c>
      <c r="B56" s="811">
        <v>0.5</v>
      </c>
      <c r="C56" s="811">
        <v>0.51</v>
      </c>
      <c r="D56" s="811">
        <v>0.36</v>
      </c>
      <c r="E56" s="811">
        <v>0.36</v>
      </c>
      <c r="F56" s="811">
        <v>0.37</v>
      </c>
      <c r="G56" s="811">
        <v>0.37</v>
      </c>
      <c r="H56" s="811">
        <v>0.38</v>
      </c>
      <c r="I56" s="811">
        <v>0.36</v>
      </c>
      <c r="J56" s="811">
        <v>0.36</v>
      </c>
    </row>
    <row r="57" spans="1:14" ht="15" customHeight="1" x14ac:dyDescent="0.3">
      <c r="A57" s="799" t="s">
        <v>423</v>
      </c>
      <c r="B57" s="810">
        <v>0.51</v>
      </c>
      <c r="C57" s="810">
        <v>0.52</v>
      </c>
      <c r="D57" s="810">
        <v>0.38</v>
      </c>
      <c r="E57" s="810">
        <v>0.37</v>
      </c>
      <c r="F57" s="810">
        <v>0.37</v>
      </c>
      <c r="G57" s="810">
        <v>0.35</v>
      </c>
      <c r="H57" s="810">
        <v>0.36</v>
      </c>
      <c r="I57" s="810">
        <v>0.34</v>
      </c>
      <c r="J57" s="810">
        <v>0.34</v>
      </c>
    </row>
    <row r="58" spans="1:14" ht="15" customHeight="1" x14ac:dyDescent="0.3">
      <c r="A58" s="799" t="s">
        <v>422</v>
      </c>
      <c r="B58" s="810">
        <v>0.67</v>
      </c>
      <c r="C58" s="810">
        <v>0.67</v>
      </c>
      <c r="D58" s="810">
        <v>0.37</v>
      </c>
      <c r="E58" s="810">
        <v>0.37</v>
      </c>
      <c r="F58" s="810">
        <v>0.38</v>
      </c>
      <c r="G58" s="810">
        <v>0.41</v>
      </c>
      <c r="H58" s="810">
        <v>0.4</v>
      </c>
      <c r="I58" s="810">
        <v>0.39</v>
      </c>
      <c r="J58" s="810">
        <v>0.4</v>
      </c>
    </row>
    <row r="59" spans="1:14" ht="15" customHeight="1" x14ac:dyDescent="0.3">
      <c r="A59" s="799" t="s">
        <v>424</v>
      </c>
      <c r="B59" s="810">
        <v>0.44</v>
      </c>
      <c r="C59" s="810">
        <v>0.45</v>
      </c>
      <c r="D59" s="810">
        <v>0.39</v>
      </c>
      <c r="E59" s="810">
        <v>0.4</v>
      </c>
      <c r="F59" s="810">
        <v>0.41</v>
      </c>
      <c r="G59" s="810">
        <v>0.41</v>
      </c>
      <c r="H59" s="810">
        <v>0.43</v>
      </c>
      <c r="I59" s="810">
        <v>0.41</v>
      </c>
      <c r="J59" s="810">
        <v>0.41</v>
      </c>
    </row>
    <row r="60" spans="1:14" ht="15" customHeight="1" x14ac:dyDescent="0.3">
      <c r="A60" s="799" t="s">
        <v>421</v>
      </c>
      <c r="B60" s="810">
        <v>0.43</v>
      </c>
      <c r="C60" s="810">
        <v>0.43</v>
      </c>
      <c r="D60" s="810">
        <v>0.31</v>
      </c>
      <c r="E60" s="810">
        <v>0.31</v>
      </c>
      <c r="F60" s="810">
        <v>0.31</v>
      </c>
      <c r="G60" s="810">
        <v>0.31</v>
      </c>
      <c r="H60" s="810">
        <v>0.34</v>
      </c>
      <c r="I60" s="810">
        <v>0.32</v>
      </c>
      <c r="J60" s="810">
        <v>0.31</v>
      </c>
    </row>
    <row r="61" spans="1:14" ht="10.199999999999999" customHeight="1" x14ac:dyDescent="0.3">
      <c r="A61" s="812"/>
      <c r="B61" s="811"/>
      <c r="C61" s="813"/>
      <c r="D61" s="813"/>
      <c r="E61" s="813"/>
      <c r="F61" s="813"/>
      <c r="G61" s="813"/>
      <c r="H61" s="813"/>
      <c r="I61" s="813"/>
      <c r="J61" s="813"/>
      <c r="N61" s="2160"/>
    </row>
    <row r="62" spans="1:14" ht="15" customHeight="1" x14ac:dyDescent="0.3">
      <c r="A62" s="812" t="s">
        <v>618</v>
      </c>
      <c r="B62" s="811">
        <v>0.12</v>
      </c>
      <c r="C62" s="811">
        <v>0.12</v>
      </c>
      <c r="D62" s="811">
        <v>0.08</v>
      </c>
      <c r="E62" s="811">
        <v>0.08</v>
      </c>
      <c r="F62" s="811">
        <v>0.08</v>
      </c>
      <c r="G62" s="811">
        <v>0.08</v>
      </c>
      <c r="H62" s="811">
        <v>0.08</v>
      </c>
      <c r="I62" s="811">
        <v>0.08</v>
      </c>
      <c r="J62" s="811">
        <v>0.09</v>
      </c>
      <c r="N62" s="2159"/>
    </row>
    <row r="63" spans="1:14" ht="15" customHeight="1" x14ac:dyDescent="0.3">
      <c r="A63" s="799" t="s">
        <v>423</v>
      </c>
      <c r="B63" s="810">
        <v>0.12</v>
      </c>
      <c r="C63" s="810">
        <v>0.13</v>
      </c>
      <c r="D63" s="810">
        <v>0.13</v>
      </c>
      <c r="E63" s="810">
        <v>0.12</v>
      </c>
      <c r="F63" s="810">
        <v>0.12</v>
      </c>
      <c r="G63" s="810">
        <v>0.11</v>
      </c>
      <c r="H63" s="810">
        <v>0.11</v>
      </c>
      <c r="I63" s="810">
        <v>0.09</v>
      </c>
      <c r="J63" s="810">
        <v>0.09</v>
      </c>
      <c r="N63" s="2159"/>
    </row>
    <row r="64" spans="1:14" ht="15" customHeight="1" x14ac:dyDescent="0.3">
      <c r="A64" s="799" t="s">
        <v>422</v>
      </c>
      <c r="B64" s="810">
        <v>0.22</v>
      </c>
      <c r="C64" s="810">
        <v>0.22</v>
      </c>
      <c r="D64" s="810">
        <v>0.09</v>
      </c>
      <c r="E64" s="810">
        <v>0.08</v>
      </c>
      <c r="F64" s="810">
        <v>0.08</v>
      </c>
      <c r="G64" s="810">
        <v>0.08</v>
      </c>
      <c r="H64" s="810">
        <v>0.08</v>
      </c>
      <c r="I64" s="810">
        <v>0.11</v>
      </c>
      <c r="J64" s="810">
        <v>0.11</v>
      </c>
      <c r="N64" s="2159"/>
    </row>
    <row r="65" spans="1:14" ht="15" customHeight="1" x14ac:dyDescent="0.3">
      <c r="A65" s="799" t="s">
        <v>424</v>
      </c>
      <c r="B65" s="810">
        <v>0.15</v>
      </c>
      <c r="C65" s="810">
        <v>0.15</v>
      </c>
      <c r="D65" s="810">
        <v>0.12</v>
      </c>
      <c r="E65" s="810">
        <v>0.12</v>
      </c>
      <c r="F65" s="810">
        <v>0.12</v>
      </c>
      <c r="G65" s="810">
        <v>0.11</v>
      </c>
      <c r="H65" s="810">
        <v>0.11</v>
      </c>
      <c r="I65" s="810">
        <v>0.12</v>
      </c>
      <c r="J65" s="810">
        <v>0.13</v>
      </c>
      <c r="N65" s="2159"/>
    </row>
    <row r="66" spans="1:14" ht="15" customHeight="1" x14ac:dyDescent="0.3">
      <c r="A66" s="798" t="s">
        <v>421</v>
      </c>
      <c r="B66" s="809">
        <v>0.03</v>
      </c>
      <c r="C66" s="809">
        <v>0.03</v>
      </c>
      <c r="D66" s="809">
        <v>0.03</v>
      </c>
      <c r="E66" s="809">
        <v>0.03</v>
      </c>
      <c r="F66" s="809">
        <v>0.03</v>
      </c>
      <c r="G66" s="809">
        <v>0.03</v>
      </c>
      <c r="H66" s="809">
        <v>0.03</v>
      </c>
      <c r="I66" s="809">
        <v>0.03</v>
      </c>
      <c r="J66" s="809">
        <v>0.04</v>
      </c>
    </row>
    <row r="67" spans="1:14" ht="15" customHeight="1" x14ac:dyDescent="0.3">
      <c r="A67" s="799"/>
      <c r="B67" s="2264"/>
      <c r="C67" s="2263"/>
      <c r="D67" s="2263"/>
      <c r="E67" s="2263"/>
      <c r="F67" s="2263"/>
      <c r="G67" s="2263"/>
      <c r="H67" s="2263"/>
      <c r="I67" s="2263"/>
      <c r="J67" s="2263"/>
    </row>
    <row r="68" spans="1:14" x14ac:dyDescent="0.3">
      <c r="A68" s="799"/>
      <c r="B68" s="2263"/>
      <c r="C68" s="2263"/>
      <c r="D68" s="2263"/>
      <c r="E68" s="2263"/>
      <c r="F68" s="2263"/>
      <c r="G68" s="2263"/>
      <c r="H68" s="2263"/>
      <c r="I68" s="2263"/>
      <c r="J68" s="2263"/>
    </row>
    <row r="69" spans="1:14" x14ac:dyDescent="0.3">
      <c r="A69" s="799"/>
      <c r="B69" s="2263"/>
      <c r="C69" s="2263"/>
      <c r="D69" s="2263"/>
      <c r="E69" s="2263"/>
      <c r="F69" s="2263"/>
      <c r="G69" s="2263"/>
      <c r="H69" s="2263"/>
      <c r="I69" s="2263"/>
      <c r="J69" s="2263"/>
    </row>
    <row r="70" spans="1:14" x14ac:dyDescent="0.3">
      <c r="A70" s="808"/>
      <c r="B70" s="2262"/>
      <c r="C70" s="2262"/>
      <c r="D70" s="2262"/>
      <c r="E70" s="2262"/>
      <c r="F70" s="2266"/>
      <c r="G70" s="2266"/>
      <c r="H70" s="2266"/>
      <c r="I70" s="2266"/>
      <c r="J70" s="2266"/>
    </row>
    <row r="71" spans="1:14" x14ac:dyDescent="0.3">
      <c r="A71" s="808"/>
      <c r="B71" s="2262"/>
      <c r="C71" s="2262"/>
      <c r="D71" s="2262"/>
      <c r="E71" s="2262"/>
      <c r="F71" s="2266"/>
      <c r="G71" s="2266"/>
      <c r="H71" s="2266"/>
      <c r="I71" s="2266"/>
      <c r="J71" s="2266"/>
    </row>
    <row r="72" spans="1:14" x14ac:dyDescent="0.3">
      <c r="A72" s="808"/>
      <c r="B72" s="2262"/>
      <c r="C72" s="2262"/>
      <c r="D72" s="2262"/>
      <c r="E72" s="2262"/>
      <c r="F72" s="2266"/>
      <c r="G72" s="2266"/>
      <c r="H72" s="2266"/>
      <c r="I72" s="2266"/>
      <c r="J72" s="2266"/>
    </row>
  </sheetData>
  <mergeCells count="1">
    <mergeCell ref="A35:A36"/>
  </mergeCells>
  <pageMargins left="0.7" right="0.7" top="0.75" bottom="0.75" header="0.3" footer="0.3"/>
  <pageSetup paperSize="9" scale="75" orientation="portrait" r:id="rId1"/>
  <rowBreaks count="1" manualBreakCount="1">
    <brk id="66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ED7B6-085E-44A6-8468-507F60378487}">
  <dimension ref="A1:G66"/>
  <sheetViews>
    <sheetView showGridLines="0" view="pageLayout" topLeftCell="B34" zoomScaleNormal="100" zoomScaleSheetLayoutView="140" workbookViewId="0">
      <selection activeCell="F14" sqref="F14"/>
    </sheetView>
  </sheetViews>
  <sheetFormatPr defaultColWidth="9.109375" defaultRowHeight="14.4" x14ac:dyDescent="0.3"/>
  <cols>
    <col min="1" max="1" width="46.88671875" style="826" customWidth="1"/>
    <col min="2" max="7" width="11.6640625" style="826" customWidth="1"/>
    <col min="8" max="16384" width="9.109375" style="826"/>
  </cols>
  <sheetData>
    <row r="1" spans="1:7" ht="13.5" customHeight="1" x14ac:dyDescent="0.3">
      <c r="A1" s="587" t="s">
        <v>671</v>
      </c>
      <c r="B1" s="586"/>
      <c r="C1" s="585"/>
      <c r="D1" s="584"/>
      <c r="E1" s="584"/>
      <c r="F1" s="586"/>
      <c r="G1" s="585"/>
    </row>
    <row r="2" spans="1:7" ht="13.5" customHeight="1" x14ac:dyDescent="0.3">
      <c r="A2" s="587"/>
      <c r="B2" s="586"/>
      <c r="C2" s="585"/>
      <c r="D2" s="584"/>
      <c r="E2" s="584"/>
      <c r="F2" s="586"/>
      <c r="G2" s="585"/>
    </row>
    <row r="3" spans="1:7" ht="13.5" customHeight="1" x14ac:dyDescent="0.3">
      <c r="A3" s="834" t="s">
        <v>0</v>
      </c>
      <c r="B3" s="2932" t="s">
        <v>1287</v>
      </c>
      <c r="C3" s="2932"/>
      <c r="D3" s="2932" t="s">
        <v>1186</v>
      </c>
      <c r="E3" s="2932"/>
      <c r="F3" s="2932" t="s">
        <v>1286</v>
      </c>
      <c r="G3" s="2932"/>
    </row>
    <row r="4" spans="1:7" ht="13.5" customHeight="1" x14ac:dyDescent="0.3">
      <c r="A4" s="2164"/>
      <c r="B4" s="2933" t="s">
        <v>670</v>
      </c>
      <c r="C4" s="2933" t="s">
        <v>669</v>
      </c>
      <c r="D4" s="2935" t="s">
        <v>670</v>
      </c>
      <c r="E4" s="2935" t="s">
        <v>669</v>
      </c>
      <c r="F4" s="2933" t="s">
        <v>670</v>
      </c>
      <c r="G4" s="2933" t="s">
        <v>669</v>
      </c>
    </row>
    <row r="5" spans="1:7" ht="14.25" customHeight="1" thickBot="1" x14ac:dyDescent="0.35">
      <c r="A5" s="791" t="s">
        <v>176</v>
      </c>
      <c r="B5" s="2934"/>
      <c r="C5" s="2934"/>
      <c r="D5" s="2936"/>
      <c r="E5" s="2936"/>
      <c r="F5" s="2934"/>
      <c r="G5" s="2934"/>
    </row>
    <row r="6" spans="1:7" ht="13.5" customHeight="1" x14ac:dyDescent="0.3">
      <c r="A6" s="599" t="s">
        <v>668</v>
      </c>
      <c r="B6" s="828">
        <v>10254</v>
      </c>
      <c r="C6" s="828">
        <v>128172</v>
      </c>
      <c r="D6" s="828">
        <v>9678</v>
      </c>
      <c r="E6" s="828">
        <v>120969</v>
      </c>
      <c r="F6" s="828">
        <v>8075</v>
      </c>
      <c r="G6" s="828">
        <v>100943</v>
      </c>
    </row>
    <row r="7" spans="1:7" ht="13.5" customHeight="1" x14ac:dyDescent="0.3">
      <c r="A7" s="596" t="s">
        <v>667</v>
      </c>
      <c r="B7" s="622">
        <v>605</v>
      </c>
      <c r="C7" s="622">
        <v>7568</v>
      </c>
      <c r="D7" s="622">
        <v>534</v>
      </c>
      <c r="E7" s="622">
        <v>6671</v>
      </c>
      <c r="F7" s="622">
        <v>490</v>
      </c>
      <c r="G7" s="622">
        <v>6121</v>
      </c>
    </row>
    <row r="8" spans="1:7" ht="13.5" customHeight="1" x14ac:dyDescent="0.3">
      <c r="A8" s="596"/>
      <c r="B8" s="622" t="s">
        <v>86</v>
      </c>
      <c r="C8" s="622" t="s">
        <v>86</v>
      </c>
      <c r="D8" s="622" t="s">
        <v>86</v>
      </c>
      <c r="E8" s="622" t="s">
        <v>86</v>
      </c>
      <c r="F8" s="622" t="s">
        <v>86</v>
      </c>
      <c r="G8" s="622" t="s">
        <v>86</v>
      </c>
    </row>
    <row r="9" spans="1:7" ht="13.5" customHeight="1" x14ac:dyDescent="0.3">
      <c r="A9" s="596" t="s">
        <v>666</v>
      </c>
      <c r="B9" s="622">
        <v>8949</v>
      </c>
      <c r="C9" s="622">
        <v>111858</v>
      </c>
      <c r="D9" s="622">
        <v>8611</v>
      </c>
      <c r="E9" s="622">
        <v>107635</v>
      </c>
      <c r="F9" s="622">
        <v>6996</v>
      </c>
      <c r="G9" s="622">
        <v>87450</v>
      </c>
    </row>
    <row r="10" spans="1:7" ht="13.5" customHeight="1" x14ac:dyDescent="0.3">
      <c r="A10" s="596" t="s">
        <v>636</v>
      </c>
      <c r="B10" s="622" t="s">
        <v>86</v>
      </c>
      <c r="C10" s="622" t="s">
        <v>86</v>
      </c>
      <c r="D10" s="622"/>
      <c r="E10" s="622"/>
      <c r="F10" s="622">
        <v>145</v>
      </c>
      <c r="G10" s="622">
        <v>1808</v>
      </c>
    </row>
    <row r="11" spans="1:7" ht="13.5" customHeight="1" x14ac:dyDescent="0.3">
      <c r="A11" s="596" t="s">
        <v>642</v>
      </c>
      <c r="B11" s="622">
        <v>5918</v>
      </c>
      <c r="C11" s="622">
        <v>73978</v>
      </c>
      <c r="D11" s="622">
        <v>5749</v>
      </c>
      <c r="E11" s="622">
        <v>71868</v>
      </c>
      <c r="F11" s="622">
        <v>4376</v>
      </c>
      <c r="G11" s="622">
        <v>54703</v>
      </c>
    </row>
    <row r="12" spans="1:7" ht="13.5" customHeight="1" x14ac:dyDescent="0.3">
      <c r="A12" s="831" t="s">
        <v>665</v>
      </c>
      <c r="B12" s="622">
        <v>4965</v>
      </c>
      <c r="C12" s="622">
        <v>62063</v>
      </c>
      <c r="D12" s="622">
        <v>4850</v>
      </c>
      <c r="E12" s="622">
        <v>60626</v>
      </c>
      <c r="F12" s="622">
        <v>3621</v>
      </c>
      <c r="G12" s="622">
        <v>45264</v>
      </c>
    </row>
    <row r="13" spans="1:7" ht="13.5" customHeight="1" x14ac:dyDescent="0.3">
      <c r="A13" s="831" t="s">
        <v>664</v>
      </c>
      <c r="B13" s="622">
        <v>953</v>
      </c>
      <c r="C13" s="622">
        <v>11915</v>
      </c>
      <c r="D13" s="622">
        <v>899</v>
      </c>
      <c r="E13" s="622">
        <v>11242</v>
      </c>
      <c r="F13" s="622">
        <v>755</v>
      </c>
      <c r="G13" s="622">
        <v>9439</v>
      </c>
    </row>
    <row r="14" spans="1:7" ht="13.5" customHeight="1" x14ac:dyDescent="0.3">
      <c r="A14" s="596" t="s">
        <v>639</v>
      </c>
      <c r="B14" s="622">
        <v>491</v>
      </c>
      <c r="C14" s="622">
        <v>6129</v>
      </c>
      <c r="D14" s="622">
        <v>477</v>
      </c>
      <c r="E14" s="622">
        <v>5953</v>
      </c>
      <c r="F14" s="622">
        <v>501</v>
      </c>
      <c r="G14" s="622">
        <v>6263</v>
      </c>
    </row>
    <row r="15" spans="1:7" ht="13.5" customHeight="1" x14ac:dyDescent="0.3">
      <c r="A15" s="596" t="s">
        <v>635</v>
      </c>
      <c r="B15" s="622">
        <v>2080</v>
      </c>
      <c r="C15" s="622">
        <v>26004</v>
      </c>
      <c r="D15" s="622">
        <v>2078</v>
      </c>
      <c r="E15" s="622">
        <v>25979</v>
      </c>
      <c r="F15" s="622">
        <v>1715</v>
      </c>
      <c r="G15" s="622">
        <v>21436</v>
      </c>
    </row>
    <row r="16" spans="1:7" ht="13.5" customHeight="1" x14ac:dyDescent="0.3">
      <c r="A16" s="596" t="s">
        <v>638</v>
      </c>
      <c r="B16" s="622">
        <v>99</v>
      </c>
      <c r="C16" s="622">
        <v>1239</v>
      </c>
      <c r="D16" s="622">
        <v>132</v>
      </c>
      <c r="E16" s="622">
        <v>1648</v>
      </c>
      <c r="F16" s="622">
        <v>64</v>
      </c>
      <c r="G16" s="622">
        <v>801</v>
      </c>
    </row>
    <row r="17" spans="1:7" ht="13.5" customHeight="1" x14ac:dyDescent="0.3">
      <c r="A17" s="596" t="s">
        <v>634</v>
      </c>
      <c r="B17" s="622">
        <v>361</v>
      </c>
      <c r="C17" s="622">
        <v>4508</v>
      </c>
      <c r="D17" s="622">
        <v>175</v>
      </c>
      <c r="E17" s="622">
        <v>2187</v>
      </c>
      <c r="F17" s="622">
        <v>195</v>
      </c>
      <c r="G17" s="622">
        <v>2438</v>
      </c>
    </row>
    <row r="18" spans="1:7" ht="13.5" customHeight="1" x14ac:dyDescent="0.3">
      <c r="A18" s="596"/>
      <c r="B18" s="622" t="s">
        <v>86</v>
      </c>
      <c r="C18" s="622" t="s">
        <v>86</v>
      </c>
      <c r="D18" s="622" t="s">
        <v>86</v>
      </c>
      <c r="E18" s="622" t="s">
        <v>86</v>
      </c>
      <c r="F18" s="622" t="s">
        <v>86</v>
      </c>
      <c r="G18" s="622" t="s">
        <v>86</v>
      </c>
    </row>
    <row r="19" spans="1:7" ht="13.5" customHeight="1" x14ac:dyDescent="0.3">
      <c r="A19" s="596" t="s">
        <v>637</v>
      </c>
      <c r="B19" s="622">
        <v>1305</v>
      </c>
      <c r="C19" s="622">
        <v>16314</v>
      </c>
      <c r="D19" s="622">
        <v>1067</v>
      </c>
      <c r="E19" s="622">
        <v>13334</v>
      </c>
      <c r="F19" s="622">
        <v>1080</v>
      </c>
      <c r="G19" s="622">
        <v>13494</v>
      </c>
    </row>
    <row r="20" spans="1:7" ht="13.5" customHeight="1" x14ac:dyDescent="0.3">
      <c r="A20" s="596" t="s">
        <v>663</v>
      </c>
      <c r="B20" s="622">
        <v>36</v>
      </c>
      <c r="C20" s="622">
        <v>447</v>
      </c>
      <c r="D20" s="622">
        <v>48</v>
      </c>
      <c r="E20" s="622">
        <v>600</v>
      </c>
      <c r="F20" s="622">
        <v>13</v>
      </c>
      <c r="G20" s="622">
        <v>164</v>
      </c>
    </row>
    <row r="21" spans="1:7" ht="13.5" customHeight="1" x14ac:dyDescent="0.3">
      <c r="A21" s="596" t="s">
        <v>662</v>
      </c>
      <c r="B21" s="622">
        <v>7</v>
      </c>
      <c r="C21" s="622">
        <v>85</v>
      </c>
      <c r="D21" s="622">
        <v>7</v>
      </c>
      <c r="E21" s="622">
        <v>86</v>
      </c>
      <c r="F21" s="622">
        <v>1</v>
      </c>
      <c r="G21" s="622">
        <v>7</v>
      </c>
    </row>
    <row r="22" spans="1:7" ht="13.5" customHeight="1" x14ac:dyDescent="0.3">
      <c r="A22" s="596" t="s">
        <v>661</v>
      </c>
      <c r="B22" s="622">
        <v>0</v>
      </c>
      <c r="C22" s="622">
        <v>4</v>
      </c>
      <c r="D22" s="622">
        <v>0</v>
      </c>
      <c r="E22" s="622">
        <v>2</v>
      </c>
      <c r="F22" s="622">
        <v>0</v>
      </c>
      <c r="G22" s="622">
        <v>3</v>
      </c>
    </row>
    <row r="23" spans="1:7" ht="13.5" customHeight="1" x14ac:dyDescent="0.3">
      <c r="A23" s="596" t="s">
        <v>660</v>
      </c>
      <c r="B23" s="622" t="s">
        <v>86</v>
      </c>
      <c r="C23" s="622" t="s">
        <v>86</v>
      </c>
      <c r="D23" s="622"/>
      <c r="E23" s="622"/>
      <c r="F23" s="622"/>
      <c r="G23" s="622"/>
    </row>
    <row r="24" spans="1:7" ht="13.5" customHeight="1" x14ac:dyDescent="0.3">
      <c r="A24" s="596" t="s">
        <v>659</v>
      </c>
      <c r="B24" s="622" t="s">
        <v>86</v>
      </c>
      <c r="C24" s="622" t="s">
        <v>86</v>
      </c>
      <c r="D24" s="622"/>
      <c r="E24" s="622"/>
      <c r="F24" s="622"/>
      <c r="G24" s="622"/>
    </row>
    <row r="25" spans="1:7" ht="13.5" customHeight="1" x14ac:dyDescent="0.3">
      <c r="A25" s="596" t="s">
        <v>658</v>
      </c>
      <c r="B25" s="622">
        <v>22</v>
      </c>
      <c r="C25" s="622">
        <v>278</v>
      </c>
      <c r="D25" s="622">
        <v>20</v>
      </c>
      <c r="E25" s="622">
        <v>248</v>
      </c>
      <c r="F25" s="622">
        <v>14</v>
      </c>
      <c r="G25" s="622">
        <v>171</v>
      </c>
    </row>
    <row r="26" spans="1:7" ht="13.5" customHeight="1" x14ac:dyDescent="0.3">
      <c r="A26" s="596" t="s">
        <v>657</v>
      </c>
      <c r="B26" s="622">
        <v>312</v>
      </c>
      <c r="C26" s="622">
        <v>3896</v>
      </c>
      <c r="D26" s="622">
        <v>312</v>
      </c>
      <c r="E26" s="622">
        <v>3904</v>
      </c>
      <c r="F26" s="622">
        <v>252</v>
      </c>
      <c r="G26" s="622">
        <v>3151</v>
      </c>
    </row>
    <row r="27" spans="1:7" ht="13.5" customHeight="1" x14ac:dyDescent="0.3">
      <c r="A27" s="596" t="s">
        <v>656</v>
      </c>
      <c r="B27" s="622">
        <v>371</v>
      </c>
      <c r="C27" s="622">
        <v>4633</v>
      </c>
      <c r="D27" s="622">
        <v>259</v>
      </c>
      <c r="E27" s="622">
        <v>3243</v>
      </c>
      <c r="F27" s="622">
        <v>257</v>
      </c>
      <c r="G27" s="622">
        <v>3213</v>
      </c>
    </row>
    <row r="28" spans="1:7" ht="13.5" customHeight="1" x14ac:dyDescent="0.3">
      <c r="A28" s="596" t="s">
        <v>655</v>
      </c>
      <c r="B28" s="622">
        <v>190</v>
      </c>
      <c r="C28" s="788">
        <v>2381</v>
      </c>
      <c r="D28" s="622">
        <v>79</v>
      </c>
      <c r="E28" s="788">
        <v>984</v>
      </c>
      <c r="F28" s="622">
        <v>195</v>
      </c>
      <c r="G28" s="788">
        <v>2432</v>
      </c>
    </row>
    <row r="29" spans="1:7" ht="13.5" customHeight="1" x14ac:dyDescent="0.3">
      <c r="A29" s="596" t="s">
        <v>654</v>
      </c>
      <c r="B29" s="622">
        <v>33</v>
      </c>
      <c r="C29" s="788">
        <v>411</v>
      </c>
      <c r="D29" s="622">
        <v>28</v>
      </c>
      <c r="E29" s="788">
        <v>344</v>
      </c>
      <c r="F29" s="622">
        <v>27</v>
      </c>
      <c r="G29" s="788">
        <v>333</v>
      </c>
    </row>
    <row r="30" spans="1:7" ht="13.5" customHeight="1" x14ac:dyDescent="0.3">
      <c r="A30" s="596" t="s">
        <v>653</v>
      </c>
      <c r="B30" s="622">
        <v>66</v>
      </c>
      <c r="C30" s="788">
        <v>820</v>
      </c>
      <c r="D30" s="622">
        <v>65</v>
      </c>
      <c r="E30" s="788">
        <v>811</v>
      </c>
      <c r="F30" s="622">
        <v>65</v>
      </c>
      <c r="G30" s="788">
        <v>810</v>
      </c>
    </row>
    <row r="31" spans="1:7" ht="13.5" customHeight="1" x14ac:dyDescent="0.3">
      <c r="A31" s="596" t="s">
        <v>652</v>
      </c>
      <c r="B31" s="622">
        <v>3</v>
      </c>
      <c r="C31" s="788">
        <v>42</v>
      </c>
      <c r="D31" s="622"/>
      <c r="E31" s="788"/>
      <c r="F31" s="622"/>
      <c r="G31" s="788"/>
    </row>
    <row r="32" spans="1:7" ht="13.5" customHeight="1" x14ac:dyDescent="0.3">
      <c r="A32" s="2258" t="s">
        <v>651</v>
      </c>
      <c r="B32" s="622" t="s">
        <v>86</v>
      </c>
      <c r="C32" s="622" t="s">
        <v>86</v>
      </c>
      <c r="D32" s="622"/>
      <c r="E32" s="788"/>
      <c r="F32" s="622"/>
      <c r="G32" s="788"/>
    </row>
    <row r="33" spans="1:7" ht="13.5" customHeight="1" x14ac:dyDescent="0.3">
      <c r="A33" s="596" t="s">
        <v>650</v>
      </c>
      <c r="B33" s="622" t="s">
        <v>86</v>
      </c>
      <c r="C33" s="622" t="s">
        <v>86</v>
      </c>
      <c r="D33" s="622"/>
      <c r="E33" s="788"/>
      <c r="F33" s="622"/>
      <c r="G33" s="788"/>
    </row>
    <row r="34" spans="1:7" ht="13.5" customHeight="1" x14ac:dyDescent="0.3">
      <c r="A34" s="596" t="s">
        <v>649</v>
      </c>
      <c r="B34" s="622">
        <v>207</v>
      </c>
      <c r="C34" s="788">
        <v>2594</v>
      </c>
      <c r="D34" s="622">
        <v>198</v>
      </c>
      <c r="E34" s="788">
        <v>2472</v>
      </c>
      <c r="F34" s="622">
        <v>208</v>
      </c>
      <c r="G34" s="788">
        <v>2603</v>
      </c>
    </row>
    <row r="35" spans="1:7" ht="13.5" customHeight="1" x14ac:dyDescent="0.3">
      <c r="A35" s="596" t="s">
        <v>648</v>
      </c>
      <c r="B35" s="622">
        <v>58</v>
      </c>
      <c r="C35" s="788">
        <v>723</v>
      </c>
      <c r="D35" s="622">
        <v>51</v>
      </c>
      <c r="E35" s="788">
        <v>640</v>
      </c>
      <c r="F35" s="622">
        <v>49</v>
      </c>
      <c r="G35" s="788">
        <v>607</v>
      </c>
    </row>
    <row r="36" spans="1:7" ht="13.5" customHeight="1" x14ac:dyDescent="0.3">
      <c r="A36" s="596"/>
      <c r="B36" s="828" t="s">
        <v>86</v>
      </c>
      <c r="C36" s="788" t="s">
        <v>86</v>
      </c>
      <c r="D36" s="828" t="s">
        <v>86</v>
      </c>
      <c r="E36" s="788" t="s">
        <v>86</v>
      </c>
      <c r="F36" s="828" t="s">
        <v>86</v>
      </c>
      <c r="G36" s="788" t="s">
        <v>86</v>
      </c>
    </row>
    <row r="37" spans="1:7" ht="13.5" customHeight="1" x14ac:dyDescent="0.3">
      <c r="A37" s="599" t="s">
        <v>633</v>
      </c>
      <c r="B37" s="828">
        <v>88</v>
      </c>
      <c r="C37" s="827">
        <v>1099</v>
      </c>
      <c r="D37" s="828">
        <v>74</v>
      </c>
      <c r="E37" s="827">
        <v>931</v>
      </c>
      <c r="F37" s="828">
        <v>62</v>
      </c>
      <c r="G37" s="827">
        <v>776</v>
      </c>
    </row>
    <row r="38" spans="1:7" ht="13.5" customHeight="1" x14ac:dyDescent="0.3">
      <c r="A38" s="795"/>
      <c r="B38" s="828" t="s">
        <v>86</v>
      </c>
      <c r="C38" s="788" t="s">
        <v>86</v>
      </c>
      <c r="D38" s="828" t="s">
        <v>86</v>
      </c>
      <c r="E38" s="788" t="s">
        <v>86</v>
      </c>
      <c r="F38" s="828" t="s">
        <v>86</v>
      </c>
      <c r="G38" s="788" t="s">
        <v>86</v>
      </c>
    </row>
    <row r="39" spans="1:7" ht="13.5" customHeight="1" x14ac:dyDescent="0.3">
      <c r="A39" s="829" t="s">
        <v>632</v>
      </c>
      <c r="B39" s="828">
        <v>580</v>
      </c>
      <c r="C39" s="827">
        <v>7253</v>
      </c>
      <c r="D39" s="828">
        <v>485</v>
      </c>
      <c r="E39" s="827">
        <v>6064</v>
      </c>
      <c r="F39" s="828">
        <v>295</v>
      </c>
      <c r="G39" s="827">
        <v>3690</v>
      </c>
    </row>
    <row r="40" spans="1:7" ht="13.5" customHeight="1" x14ac:dyDescent="0.3">
      <c r="A40" s="795" t="s">
        <v>631</v>
      </c>
      <c r="B40" s="622">
        <v>383</v>
      </c>
      <c r="C40" s="788">
        <v>4790</v>
      </c>
      <c r="D40" s="622">
        <v>351</v>
      </c>
      <c r="E40" s="788">
        <v>4388</v>
      </c>
      <c r="F40" s="622">
        <v>183</v>
      </c>
      <c r="G40" s="788">
        <v>2282</v>
      </c>
    </row>
    <row r="41" spans="1:7" ht="13.5" customHeight="1" x14ac:dyDescent="0.3">
      <c r="A41" s="795" t="s">
        <v>630</v>
      </c>
      <c r="B41" s="622">
        <v>84</v>
      </c>
      <c r="C41" s="622">
        <v>1044</v>
      </c>
      <c r="D41" s="622">
        <v>86</v>
      </c>
      <c r="E41" s="622">
        <v>1070</v>
      </c>
      <c r="F41" s="622">
        <v>86</v>
      </c>
      <c r="G41" s="622">
        <v>1074</v>
      </c>
    </row>
    <row r="42" spans="1:7" ht="13.5" customHeight="1" x14ac:dyDescent="0.3">
      <c r="A42" s="795" t="s">
        <v>629</v>
      </c>
      <c r="B42" s="622">
        <v>113</v>
      </c>
      <c r="C42" s="788">
        <v>1419</v>
      </c>
      <c r="D42" s="622">
        <v>48</v>
      </c>
      <c r="E42" s="788">
        <v>606</v>
      </c>
      <c r="F42" s="622">
        <v>27</v>
      </c>
      <c r="G42" s="788">
        <v>334</v>
      </c>
    </row>
    <row r="43" spans="1:7" ht="13.5" customHeight="1" x14ac:dyDescent="0.3">
      <c r="A43" s="795"/>
      <c r="B43" s="622"/>
      <c r="C43" s="788"/>
      <c r="D43" s="622"/>
      <c r="E43" s="788"/>
      <c r="F43" s="622"/>
      <c r="G43" s="788"/>
    </row>
    <row r="44" spans="1:7" ht="13.5" customHeight="1" x14ac:dyDescent="0.3">
      <c r="A44" s="829" t="s">
        <v>1285</v>
      </c>
      <c r="B44" s="828">
        <v>0</v>
      </c>
      <c r="C44" s="827">
        <v>1</v>
      </c>
      <c r="D44" s="828"/>
      <c r="E44" s="827"/>
      <c r="F44" s="828"/>
      <c r="G44" s="827"/>
    </row>
    <row r="45" spans="1:7" ht="13.5" customHeight="1" x14ac:dyDescent="0.3">
      <c r="A45" s="795"/>
      <c r="B45" s="828" t="s">
        <v>86</v>
      </c>
      <c r="C45" s="788" t="s">
        <v>86</v>
      </c>
      <c r="D45" s="828" t="s">
        <v>86</v>
      </c>
      <c r="E45" s="788" t="s">
        <v>86</v>
      </c>
      <c r="F45" s="828" t="s">
        <v>86</v>
      </c>
      <c r="G45" s="788" t="s">
        <v>86</v>
      </c>
    </row>
    <row r="46" spans="1:7" ht="13.5" customHeight="1" x14ac:dyDescent="0.3">
      <c r="A46" s="829" t="s">
        <v>628</v>
      </c>
      <c r="B46" s="828">
        <v>1256</v>
      </c>
      <c r="C46" s="827">
        <v>15698</v>
      </c>
      <c r="D46" s="828">
        <v>1319</v>
      </c>
      <c r="E46" s="827">
        <v>16487</v>
      </c>
      <c r="F46" s="828">
        <v>1319</v>
      </c>
      <c r="G46" s="827">
        <v>16487</v>
      </c>
    </row>
    <row r="47" spans="1:7" ht="13.5" customHeight="1" x14ac:dyDescent="0.3">
      <c r="A47" s="830" t="s">
        <v>847</v>
      </c>
      <c r="B47" s="622">
        <v>1256</v>
      </c>
      <c r="C47" s="788">
        <v>15698</v>
      </c>
      <c r="D47" s="622">
        <v>1319</v>
      </c>
      <c r="E47" s="788">
        <v>16487</v>
      </c>
      <c r="F47" s="622">
        <v>1319</v>
      </c>
      <c r="G47" s="788">
        <v>16487</v>
      </c>
    </row>
    <row r="48" spans="1:7" ht="13.5" customHeight="1" x14ac:dyDescent="0.3">
      <c r="A48" s="795"/>
      <c r="B48" s="828" t="s">
        <v>86</v>
      </c>
      <c r="C48" s="788" t="s">
        <v>86</v>
      </c>
      <c r="D48" s="828" t="s">
        <v>86</v>
      </c>
      <c r="E48" s="788" t="s">
        <v>86</v>
      </c>
      <c r="F48" s="828" t="s">
        <v>86</v>
      </c>
      <c r="G48" s="788" t="s">
        <v>86</v>
      </c>
    </row>
    <row r="49" spans="1:7" ht="20.399999999999999" x14ac:dyDescent="0.3">
      <c r="A49" s="1381" t="s">
        <v>940</v>
      </c>
      <c r="B49" s="828">
        <v>54</v>
      </c>
      <c r="C49" s="827">
        <v>673</v>
      </c>
      <c r="D49" s="827">
        <v>53</v>
      </c>
      <c r="E49" s="827">
        <v>657</v>
      </c>
      <c r="F49" s="827">
        <v>51</v>
      </c>
      <c r="G49" s="827">
        <v>631</v>
      </c>
    </row>
    <row r="50" spans="1:7" ht="20.399999999999999" x14ac:dyDescent="0.3">
      <c r="A50" s="1381" t="s">
        <v>1185</v>
      </c>
      <c r="B50" s="827">
        <v>809</v>
      </c>
      <c r="C50" s="827">
        <v>10112</v>
      </c>
      <c r="D50" s="827">
        <v>850</v>
      </c>
      <c r="E50" s="827">
        <v>10626</v>
      </c>
      <c r="F50" s="827"/>
      <c r="G50" s="827"/>
    </row>
    <row r="51" spans="1:7" ht="13.5" customHeight="1" x14ac:dyDescent="0.3">
      <c r="A51" s="795"/>
      <c r="B51" s="828"/>
      <c r="C51" s="788"/>
      <c r="D51" s="828"/>
      <c r="E51" s="788"/>
    </row>
    <row r="52" spans="1:7" ht="13.5" customHeight="1" x14ac:dyDescent="0.3">
      <c r="A52" s="829" t="s">
        <v>627</v>
      </c>
      <c r="B52" s="828" t="s">
        <v>86</v>
      </c>
      <c r="C52" s="828" t="s">
        <v>86</v>
      </c>
      <c r="D52" s="828">
        <v>12</v>
      </c>
      <c r="E52" s="827">
        <v>152</v>
      </c>
      <c r="F52" s="827">
        <v>12</v>
      </c>
      <c r="G52" s="827">
        <v>152</v>
      </c>
    </row>
    <row r="53" spans="1:7" ht="13.5" hidden="1" customHeight="1" x14ac:dyDescent="0.3">
      <c r="A53" s="1861"/>
      <c r="B53" s="828" t="s">
        <v>86</v>
      </c>
      <c r="C53" s="788" t="s">
        <v>86</v>
      </c>
      <c r="D53" s="828" t="s">
        <v>86</v>
      </c>
      <c r="E53" s="788" t="s">
        <v>86</v>
      </c>
      <c r="F53" s="788" t="s">
        <v>86</v>
      </c>
      <c r="G53" s="788" t="s">
        <v>86</v>
      </c>
    </row>
    <row r="54" spans="1:7" ht="13.5" hidden="1" customHeight="1" x14ac:dyDescent="0.3">
      <c r="A54" s="829" t="s">
        <v>626</v>
      </c>
      <c r="B54" s="828">
        <v>13041</v>
      </c>
      <c r="C54" s="827">
        <v>163007</v>
      </c>
      <c r="D54" s="828">
        <v>12471</v>
      </c>
      <c r="E54" s="827">
        <v>155886</v>
      </c>
      <c r="F54" s="827">
        <v>9814</v>
      </c>
      <c r="G54" s="827">
        <v>122679</v>
      </c>
    </row>
    <row r="55" spans="1:7" ht="13.5" hidden="1" customHeight="1" x14ac:dyDescent="0.3">
      <c r="A55" s="829"/>
      <c r="B55" s="828" t="s">
        <v>86</v>
      </c>
      <c r="C55" s="827"/>
      <c r="D55" s="828" t="s">
        <v>86</v>
      </c>
      <c r="E55" s="827"/>
      <c r="F55" s="827" t="s">
        <v>86</v>
      </c>
      <c r="G55" s="827"/>
    </row>
    <row r="56" spans="1:7" ht="13.5" hidden="1" customHeight="1" x14ac:dyDescent="0.3">
      <c r="A56" s="829" t="s">
        <v>647</v>
      </c>
      <c r="B56" s="828"/>
      <c r="C56" s="827"/>
      <c r="D56" s="828"/>
      <c r="E56" s="827"/>
      <c r="F56" s="827"/>
      <c r="G56" s="827"/>
    </row>
    <row r="57" spans="1:7" ht="13.5" hidden="1" customHeight="1" x14ac:dyDescent="0.3">
      <c r="A57" s="596" t="s">
        <v>646</v>
      </c>
      <c r="B57" s="622">
        <v>0</v>
      </c>
      <c r="C57" s="788">
        <v>0</v>
      </c>
      <c r="D57" s="622">
        <v>0</v>
      </c>
      <c r="E57" s="788">
        <v>0</v>
      </c>
      <c r="F57" s="788">
        <v>0</v>
      </c>
      <c r="G57" s="788">
        <v>0</v>
      </c>
    </row>
    <row r="58" spans="1:7" ht="13.5" customHeight="1" x14ac:dyDescent="0.3">
      <c r="A58" s="1547" t="s">
        <v>360</v>
      </c>
      <c r="B58" s="1546">
        <v>13041</v>
      </c>
      <c r="C58" s="1546">
        <v>163007</v>
      </c>
      <c r="D58" s="1546">
        <v>12471</v>
      </c>
      <c r="E58" s="1546">
        <v>155886</v>
      </c>
      <c r="F58" s="1546">
        <v>9814</v>
      </c>
      <c r="G58" s="1546">
        <v>122679</v>
      </c>
    </row>
    <row r="59" spans="1:7" x14ac:dyDescent="0.3">
      <c r="A59" s="583"/>
      <c r="B59" s="1862"/>
      <c r="C59" s="1862"/>
      <c r="D59" s="1861"/>
      <c r="E59" s="1861"/>
      <c r="F59" s="786"/>
      <c r="G59" s="786"/>
    </row>
    <row r="60" spans="1:7" x14ac:dyDescent="0.3">
      <c r="A60" s="786"/>
      <c r="B60" s="786"/>
      <c r="C60" s="786"/>
      <c r="D60" s="786"/>
      <c r="E60" s="786"/>
      <c r="F60" s="786"/>
      <c r="G60" s="786"/>
    </row>
    <row r="61" spans="1:7" x14ac:dyDescent="0.3">
      <c r="A61" s="786"/>
      <c r="B61" s="786"/>
      <c r="C61" s="786"/>
      <c r="D61" s="786"/>
      <c r="E61" s="786"/>
      <c r="F61" s="786"/>
      <c r="G61" s="786"/>
    </row>
    <row r="62" spans="1:7" ht="15" customHeight="1" x14ac:dyDescent="0.3">
      <c r="A62" s="786"/>
      <c r="B62" s="786"/>
      <c r="C62" s="786"/>
      <c r="D62" s="786"/>
      <c r="E62" s="786"/>
      <c r="F62" s="786"/>
      <c r="G62" s="786"/>
    </row>
    <row r="63" spans="1:7" x14ac:dyDescent="0.3">
      <c r="A63" s="786"/>
      <c r="B63" s="786"/>
      <c r="C63" s="786"/>
      <c r="D63" s="786"/>
      <c r="E63" s="786"/>
      <c r="F63" s="786"/>
      <c r="G63" s="786"/>
    </row>
    <row r="64" spans="1:7" ht="15" customHeight="1" x14ac:dyDescent="0.3">
      <c r="A64" s="786"/>
      <c r="B64" s="786"/>
      <c r="C64" s="786"/>
      <c r="D64" s="786"/>
      <c r="E64" s="786"/>
      <c r="F64" s="786"/>
      <c r="G64" s="786"/>
    </row>
    <row r="65" spans="1:5" x14ac:dyDescent="0.3">
      <c r="A65" s="786"/>
      <c r="B65" s="786"/>
      <c r="C65" s="786"/>
      <c r="D65" s="786"/>
      <c r="E65" s="786"/>
    </row>
    <row r="66" spans="1:5" x14ac:dyDescent="0.3">
      <c r="A66" s="786"/>
      <c r="B66" s="786"/>
      <c r="C66" s="786"/>
      <c r="D66" s="786"/>
      <c r="E66" s="786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FAF90-F6DB-43ED-AD85-0513A4494160}">
  <dimension ref="A1:I32"/>
  <sheetViews>
    <sheetView showGridLines="0" view="pageBreakPreview" topLeftCell="A58" zoomScale="130" zoomScaleNormal="100" zoomScaleSheetLayoutView="130" workbookViewId="0">
      <selection activeCell="A29" sqref="A29:J29"/>
    </sheetView>
  </sheetViews>
  <sheetFormatPr defaultRowHeight="14.4" x14ac:dyDescent="0.3"/>
  <cols>
    <col min="1" max="1" width="40.44140625" customWidth="1"/>
    <col min="2" max="5" width="11.6640625" customWidth="1"/>
    <col min="6" max="6" width="15.33203125" bestFit="1" customWidth="1"/>
    <col min="7" max="7" width="12.5546875" customWidth="1"/>
  </cols>
  <sheetData>
    <row r="1" spans="1:9" x14ac:dyDescent="0.3">
      <c r="A1" s="587" t="s">
        <v>675</v>
      </c>
      <c r="B1" s="786"/>
      <c r="C1" s="786"/>
      <c r="D1" s="786"/>
      <c r="E1" s="786"/>
      <c r="F1" s="786"/>
      <c r="G1" s="839"/>
    </row>
    <row r="2" spans="1:9" x14ac:dyDescent="0.3">
      <c r="A2" s="841" t="s">
        <v>1237</v>
      </c>
      <c r="B2" s="840"/>
      <c r="C2" s="840"/>
      <c r="D2" s="840"/>
      <c r="E2" s="840"/>
      <c r="F2" s="840"/>
      <c r="G2" s="839"/>
    </row>
    <row r="3" spans="1:9" ht="23.25" customHeight="1" x14ac:dyDescent="0.3">
      <c r="A3" s="786"/>
      <c r="B3" s="2937" t="s">
        <v>1298</v>
      </c>
      <c r="C3" s="2937"/>
      <c r="D3" s="2937" t="s">
        <v>1106</v>
      </c>
      <c r="E3" s="2939"/>
      <c r="F3" s="2937" t="s">
        <v>360</v>
      </c>
      <c r="G3" s="2939"/>
    </row>
    <row r="4" spans="1:9" x14ac:dyDescent="0.3">
      <c r="A4" s="1861"/>
      <c r="B4" s="2938"/>
      <c r="C4" s="2938"/>
      <c r="D4" s="2940"/>
      <c r="E4" s="2940"/>
      <c r="F4" s="2940"/>
      <c r="G4" s="2940"/>
    </row>
    <row r="5" spans="1:9" x14ac:dyDescent="0.3">
      <c r="A5" s="838"/>
      <c r="B5" s="2941" t="s">
        <v>669</v>
      </c>
      <c r="C5" s="2941" t="s">
        <v>674</v>
      </c>
      <c r="D5" s="2941" t="s">
        <v>669</v>
      </c>
      <c r="E5" s="2941" t="s">
        <v>674</v>
      </c>
      <c r="F5" s="2941" t="s">
        <v>669</v>
      </c>
      <c r="G5" s="2941" t="s">
        <v>674</v>
      </c>
    </row>
    <row r="6" spans="1:9" ht="15" thickBot="1" x14ac:dyDescent="0.35">
      <c r="A6" s="837" t="s">
        <v>176</v>
      </c>
      <c r="B6" s="2942"/>
      <c r="C6" s="2942"/>
      <c r="D6" s="2942"/>
      <c r="E6" s="2942"/>
      <c r="F6" s="2942"/>
      <c r="G6" s="2942"/>
    </row>
    <row r="7" spans="1:9" s="2168" customFormat="1" x14ac:dyDescent="0.3">
      <c r="A7" s="2171" t="s">
        <v>1297</v>
      </c>
      <c r="B7" s="2166">
        <v>763</v>
      </c>
      <c r="C7" s="2166">
        <v>61</v>
      </c>
      <c r="D7" s="836" t="s">
        <v>86</v>
      </c>
      <c r="E7" s="2166" t="s">
        <v>86</v>
      </c>
      <c r="F7" s="2166">
        <v>763</v>
      </c>
      <c r="G7" s="2166">
        <v>61</v>
      </c>
    </row>
    <row r="8" spans="1:9" x14ac:dyDescent="0.3">
      <c r="A8" s="2167" t="s">
        <v>1290</v>
      </c>
      <c r="B8" s="836">
        <v>773</v>
      </c>
      <c r="C8" s="836">
        <v>62</v>
      </c>
      <c r="D8" s="836" t="s">
        <v>86</v>
      </c>
      <c r="E8" s="2166" t="s">
        <v>86</v>
      </c>
      <c r="F8" s="836">
        <v>773</v>
      </c>
      <c r="G8" s="836">
        <v>62</v>
      </c>
    </row>
    <row r="9" spans="1:9" x14ac:dyDescent="0.3">
      <c r="A9" s="2167" t="s">
        <v>673</v>
      </c>
      <c r="B9" s="836">
        <v>114</v>
      </c>
      <c r="C9" s="836">
        <v>9</v>
      </c>
      <c r="D9" s="836" t="s">
        <v>86</v>
      </c>
      <c r="E9" s="2166" t="s">
        <v>86</v>
      </c>
      <c r="F9" s="836">
        <v>114</v>
      </c>
      <c r="G9" s="836">
        <v>9</v>
      </c>
      <c r="I9" s="1010"/>
    </row>
    <row r="10" spans="1:9" x14ac:dyDescent="0.3">
      <c r="A10" s="2167" t="s">
        <v>1295</v>
      </c>
      <c r="B10" s="836">
        <v>224</v>
      </c>
      <c r="C10" s="836">
        <v>18</v>
      </c>
      <c r="D10" s="836" t="s">
        <v>86</v>
      </c>
      <c r="E10" s="2166" t="s">
        <v>86</v>
      </c>
      <c r="F10" s="836">
        <v>224</v>
      </c>
      <c r="G10" s="836">
        <v>18</v>
      </c>
    </row>
    <row r="11" spans="1:9" x14ac:dyDescent="0.3">
      <c r="A11" s="2167" t="s">
        <v>672</v>
      </c>
      <c r="B11" s="836">
        <v>166</v>
      </c>
      <c r="C11" s="836">
        <v>13</v>
      </c>
      <c r="D11" s="836" t="s">
        <v>86</v>
      </c>
      <c r="E11" s="2166" t="s">
        <v>86</v>
      </c>
      <c r="F11" s="836">
        <v>166</v>
      </c>
      <c r="G11" s="836">
        <v>13</v>
      </c>
    </row>
    <row r="12" spans="1:9" x14ac:dyDescent="0.3">
      <c r="A12" s="2167" t="s">
        <v>1107</v>
      </c>
      <c r="B12" s="836">
        <v>85</v>
      </c>
      <c r="C12" s="836">
        <v>7</v>
      </c>
      <c r="D12" s="836" t="s">
        <v>86</v>
      </c>
      <c r="E12" s="2166" t="s">
        <v>86</v>
      </c>
      <c r="F12" s="836">
        <v>85</v>
      </c>
      <c r="G12" s="836">
        <v>7</v>
      </c>
    </row>
    <row r="13" spans="1:9" x14ac:dyDescent="0.3">
      <c r="A13" s="2167" t="s">
        <v>596</v>
      </c>
      <c r="B13" s="836">
        <v>-592</v>
      </c>
      <c r="C13" s="836">
        <v>-48</v>
      </c>
      <c r="D13" s="836" t="s">
        <v>86</v>
      </c>
      <c r="E13" s="2166" t="s">
        <v>86</v>
      </c>
      <c r="F13" s="836">
        <v>-592</v>
      </c>
      <c r="G13" s="836">
        <v>-48</v>
      </c>
    </row>
    <row r="14" spans="1:9" s="2168" customFormat="1" x14ac:dyDescent="0.3">
      <c r="A14" s="2170" t="s">
        <v>1296</v>
      </c>
      <c r="B14" s="2166">
        <v>2854</v>
      </c>
      <c r="C14" s="2166">
        <v>228</v>
      </c>
      <c r="D14" s="836" t="s">
        <v>86</v>
      </c>
      <c r="E14" s="2166" t="s">
        <v>86</v>
      </c>
      <c r="F14" s="2166">
        <v>2854</v>
      </c>
      <c r="G14" s="2166">
        <v>228</v>
      </c>
    </row>
    <row r="15" spans="1:9" x14ac:dyDescent="0.3">
      <c r="A15" s="2167" t="s">
        <v>1290</v>
      </c>
      <c r="B15" s="836">
        <v>773</v>
      </c>
      <c r="C15" s="836">
        <v>62</v>
      </c>
      <c r="D15" s="836" t="s">
        <v>86</v>
      </c>
      <c r="E15" s="2166" t="s">
        <v>86</v>
      </c>
      <c r="F15" s="836">
        <v>773</v>
      </c>
      <c r="G15" s="836">
        <v>62</v>
      </c>
    </row>
    <row r="16" spans="1:9" x14ac:dyDescent="0.3">
      <c r="A16" s="2167" t="s">
        <v>673</v>
      </c>
      <c r="B16" s="836">
        <v>114</v>
      </c>
      <c r="C16" s="836">
        <v>9</v>
      </c>
      <c r="D16" s="836" t="s">
        <v>86</v>
      </c>
      <c r="E16" s="2166" t="s">
        <v>86</v>
      </c>
      <c r="F16" s="836">
        <v>114</v>
      </c>
      <c r="G16" s="836">
        <v>9</v>
      </c>
    </row>
    <row r="17" spans="1:7" x14ac:dyDescent="0.3">
      <c r="A17" s="2167" t="s">
        <v>1295</v>
      </c>
      <c r="B17" s="836">
        <v>224</v>
      </c>
      <c r="C17" s="836">
        <v>18</v>
      </c>
      <c r="D17" s="836" t="s">
        <v>86</v>
      </c>
      <c r="E17" s="2166" t="s">
        <v>86</v>
      </c>
      <c r="F17" s="836">
        <v>224</v>
      </c>
      <c r="G17" s="836">
        <v>18</v>
      </c>
    </row>
    <row r="18" spans="1:7" x14ac:dyDescent="0.3">
      <c r="A18" s="2167" t="s">
        <v>672</v>
      </c>
      <c r="B18" s="836">
        <v>166</v>
      </c>
      <c r="C18" s="836">
        <v>13</v>
      </c>
      <c r="D18" s="836" t="s">
        <v>86</v>
      </c>
      <c r="E18" s="2166" t="s">
        <v>86</v>
      </c>
      <c r="F18" s="836">
        <v>166</v>
      </c>
      <c r="G18" s="836">
        <v>13</v>
      </c>
    </row>
    <row r="19" spans="1:7" x14ac:dyDescent="0.3">
      <c r="A19" s="2167" t="s">
        <v>1107</v>
      </c>
      <c r="B19" s="836">
        <v>85</v>
      </c>
      <c r="C19" s="836">
        <v>7</v>
      </c>
      <c r="D19" s="836" t="s">
        <v>86</v>
      </c>
      <c r="E19" s="2166" t="s">
        <v>86</v>
      </c>
      <c r="F19" s="836">
        <v>85</v>
      </c>
      <c r="G19" s="836">
        <v>7</v>
      </c>
    </row>
    <row r="20" spans="1:7" x14ac:dyDescent="0.3">
      <c r="A20" s="2167" t="s">
        <v>596</v>
      </c>
      <c r="B20" s="836">
        <v>-592</v>
      </c>
      <c r="C20" s="836">
        <v>-48</v>
      </c>
      <c r="D20" s="836" t="s">
        <v>86</v>
      </c>
      <c r="E20" s="2166" t="s">
        <v>86</v>
      </c>
      <c r="F20" s="836">
        <v>-592</v>
      </c>
      <c r="G20" s="836">
        <v>-48</v>
      </c>
    </row>
    <row r="21" spans="1:7" s="2168" customFormat="1" x14ac:dyDescent="0.3">
      <c r="A21" s="2170" t="s">
        <v>1294</v>
      </c>
      <c r="B21" s="2166">
        <v>687</v>
      </c>
      <c r="C21" s="2166">
        <v>55</v>
      </c>
      <c r="D21" s="2166" t="s">
        <v>86</v>
      </c>
      <c r="E21" s="2166" t="s">
        <v>86</v>
      </c>
      <c r="F21" s="2166">
        <v>687</v>
      </c>
      <c r="G21" s="2166">
        <v>55</v>
      </c>
    </row>
    <row r="22" spans="1:7" s="2168" customFormat="1" x14ac:dyDescent="0.3">
      <c r="A22" s="2170" t="s">
        <v>1293</v>
      </c>
      <c r="B22" s="2166">
        <v>478</v>
      </c>
      <c r="C22" s="2166">
        <v>38</v>
      </c>
      <c r="D22" s="2166" t="s">
        <v>86</v>
      </c>
      <c r="E22" s="2166" t="s">
        <v>86</v>
      </c>
      <c r="F22" s="2166">
        <v>478</v>
      </c>
      <c r="G22" s="2166">
        <v>38</v>
      </c>
    </row>
    <row r="23" spans="1:7" s="2168" customFormat="1" x14ac:dyDescent="0.3">
      <c r="A23" s="2169" t="s">
        <v>1292</v>
      </c>
      <c r="B23" s="2166">
        <v>8</v>
      </c>
      <c r="C23" s="2166">
        <v>1</v>
      </c>
      <c r="D23" s="2166" t="s">
        <v>86</v>
      </c>
      <c r="E23" s="2166" t="s">
        <v>86</v>
      </c>
      <c r="F23" s="2166">
        <v>8</v>
      </c>
      <c r="G23" s="2166">
        <v>1</v>
      </c>
    </row>
    <row r="24" spans="1:7" s="2168" customFormat="1" x14ac:dyDescent="0.3">
      <c r="A24" s="2169" t="s">
        <v>1291</v>
      </c>
      <c r="B24" s="2166">
        <v>1044</v>
      </c>
      <c r="C24" s="2166">
        <v>84</v>
      </c>
      <c r="D24" s="2166">
        <v>1418</v>
      </c>
      <c r="E24" s="2166">
        <v>113</v>
      </c>
      <c r="F24" s="2166">
        <v>2463</v>
      </c>
      <c r="G24" s="2166">
        <v>197</v>
      </c>
    </row>
    <row r="25" spans="1:7" x14ac:dyDescent="0.3">
      <c r="A25" s="2167" t="s">
        <v>1290</v>
      </c>
      <c r="B25" s="836">
        <v>773</v>
      </c>
      <c r="C25" s="836">
        <v>62</v>
      </c>
      <c r="D25" s="836" t="s">
        <v>86</v>
      </c>
      <c r="E25" s="2166" t="s">
        <v>86</v>
      </c>
      <c r="F25" s="836">
        <v>773</v>
      </c>
      <c r="G25" s="836">
        <v>62</v>
      </c>
    </row>
    <row r="26" spans="1:7" x14ac:dyDescent="0.3">
      <c r="A26" s="2167" t="s">
        <v>673</v>
      </c>
      <c r="B26" s="836">
        <v>114</v>
      </c>
      <c r="C26" s="836">
        <v>9</v>
      </c>
      <c r="D26" s="836" t="s">
        <v>86</v>
      </c>
      <c r="E26" s="2166" t="s">
        <v>86</v>
      </c>
      <c r="F26" s="836">
        <v>114</v>
      </c>
      <c r="G26" s="836">
        <v>9</v>
      </c>
    </row>
    <row r="27" spans="1:7" x14ac:dyDescent="0.3">
      <c r="A27" s="2167" t="s">
        <v>1289</v>
      </c>
      <c r="B27" s="836">
        <v>20</v>
      </c>
      <c r="C27" s="836">
        <v>2</v>
      </c>
      <c r="D27" s="836" t="s">
        <v>86</v>
      </c>
      <c r="E27" s="2166" t="s">
        <v>86</v>
      </c>
      <c r="F27" s="836">
        <v>20</v>
      </c>
      <c r="G27" s="836">
        <v>2</v>
      </c>
    </row>
    <row r="28" spans="1:7" x14ac:dyDescent="0.3">
      <c r="A28" s="2167" t="s">
        <v>672</v>
      </c>
      <c r="B28" s="836">
        <v>166</v>
      </c>
      <c r="C28" s="836">
        <v>13</v>
      </c>
      <c r="D28" s="836" t="s">
        <v>86</v>
      </c>
      <c r="E28" s="2166" t="s">
        <v>86</v>
      </c>
      <c r="F28" s="836">
        <v>166</v>
      </c>
      <c r="G28" s="836">
        <v>13</v>
      </c>
    </row>
    <row r="29" spans="1:7" x14ac:dyDescent="0.3">
      <c r="A29" s="1549" t="s">
        <v>360</v>
      </c>
      <c r="B29" s="1548">
        <v>5834</v>
      </c>
      <c r="C29" s="1548">
        <v>467</v>
      </c>
      <c r="D29" s="1548">
        <v>1418</v>
      </c>
      <c r="E29" s="1548">
        <v>113</v>
      </c>
      <c r="F29" s="1548">
        <v>7253</v>
      </c>
      <c r="G29" s="1548">
        <v>580</v>
      </c>
    </row>
    <row r="30" spans="1:7" x14ac:dyDescent="0.3">
      <c r="A30" s="588" t="s">
        <v>1288</v>
      </c>
      <c r="B30" s="584"/>
      <c r="C30" s="584"/>
      <c r="D30" s="584"/>
      <c r="E30" s="584"/>
      <c r="F30" s="584"/>
      <c r="G30" s="584"/>
    </row>
    <row r="31" spans="1:7" x14ac:dyDescent="0.3">
      <c r="A31" s="835"/>
      <c r="B31" s="835"/>
      <c r="C31" s="835"/>
      <c r="D31" s="835"/>
      <c r="E31" s="835"/>
      <c r="F31" s="835"/>
      <c r="G31" s="835"/>
    </row>
    <row r="32" spans="1:7" x14ac:dyDescent="0.3">
      <c r="A32" s="826"/>
      <c r="B32" s="826"/>
      <c r="C32" s="826"/>
      <c r="D32" s="826"/>
      <c r="E32" s="826"/>
      <c r="F32" s="826"/>
      <c r="G32" s="826"/>
    </row>
  </sheetData>
  <mergeCells count="9">
    <mergeCell ref="B3:C4"/>
    <mergeCell ref="D3:E4"/>
    <mergeCell ref="F3:G4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91980-6ABB-40B5-8F18-5C1BB80F65BC}">
  <dimension ref="A1:L73"/>
  <sheetViews>
    <sheetView showGridLines="0" showZeros="0" view="pageBreakPreview" topLeftCell="A43" zoomScaleNormal="100" zoomScaleSheetLayoutView="100" workbookViewId="0">
      <selection activeCell="A14" sqref="A14"/>
    </sheetView>
  </sheetViews>
  <sheetFormatPr defaultRowHeight="14.4" x14ac:dyDescent="0.3"/>
  <cols>
    <col min="1" max="1" width="46.6640625" customWidth="1"/>
    <col min="2" max="10" width="9" customWidth="1"/>
  </cols>
  <sheetData>
    <row r="1" spans="1:12" x14ac:dyDescent="0.3">
      <c r="A1" s="2605" t="s">
        <v>1411</v>
      </c>
      <c r="B1" s="822"/>
      <c r="C1" s="786"/>
      <c r="D1" s="786"/>
      <c r="E1" s="786"/>
      <c r="F1" s="786"/>
      <c r="G1" s="786"/>
      <c r="H1" s="820"/>
      <c r="I1" s="846"/>
      <c r="J1" s="786"/>
    </row>
    <row r="2" spans="1:12" ht="20.399999999999999" x14ac:dyDescent="0.3">
      <c r="A2" s="1835" t="s">
        <v>1191</v>
      </c>
      <c r="B2" s="822"/>
      <c r="C2" s="786"/>
      <c r="D2" s="786"/>
      <c r="E2" s="786"/>
      <c r="F2" s="786"/>
      <c r="G2" s="786"/>
      <c r="H2" s="820"/>
      <c r="I2" s="846"/>
      <c r="J2" s="786"/>
    </row>
    <row r="3" spans="1:12" ht="15" thickBot="1" x14ac:dyDescent="0.35">
      <c r="A3" s="820"/>
      <c r="B3" s="579"/>
      <c r="C3" s="617"/>
      <c r="D3" s="617"/>
      <c r="E3" s="617"/>
      <c r="F3" s="617"/>
      <c r="G3" s="617"/>
      <c r="H3" s="617"/>
      <c r="I3" s="617"/>
      <c r="J3" s="820"/>
    </row>
    <row r="4" spans="1:12" ht="16.8" thickBot="1" x14ac:dyDescent="0.35">
      <c r="A4" s="880" t="s">
        <v>176</v>
      </c>
      <c r="B4" s="879" t="s">
        <v>1412</v>
      </c>
      <c r="C4" s="879" t="s">
        <v>1413</v>
      </c>
      <c r="D4" s="879" t="s">
        <v>1420</v>
      </c>
      <c r="E4" s="879" t="s">
        <v>1414</v>
      </c>
      <c r="F4" s="878" t="s">
        <v>1415</v>
      </c>
      <c r="G4" s="878" t="s">
        <v>1416</v>
      </c>
      <c r="H4" s="878" t="s">
        <v>1417</v>
      </c>
      <c r="I4" s="878" t="s">
        <v>1418</v>
      </c>
      <c r="J4" s="878" t="s">
        <v>1419</v>
      </c>
      <c r="L4" s="1834"/>
    </row>
    <row r="5" spans="1:12" x14ac:dyDescent="0.3">
      <c r="A5" s="877" t="s">
        <v>708</v>
      </c>
      <c r="B5" s="876"/>
      <c r="C5" s="876"/>
      <c r="D5" s="875"/>
      <c r="E5" s="875"/>
      <c r="F5" s="875"/>
      <c r="G5" s="875"/>
      <c r="H5" s="875"/>
      <c r="I5" s="875"/>
      <c r="J5" s="875"/>
    </row>
    <row r="6" spans="1:12" x14ac:dyDescent="0.3">
      <c r="A6" s="869" t="s">
        <v>707</v>
      </c>
      <c r="B6" s="873">
        <v>29219</v>
      </c>
      <c r="C6" s="873">
        <v>31305</v>
      </c>
      <c r="D6" s="872">
        <v>31118</v>
      </c>
      <c r="E6" s="872">
        <v>30329</v>
      </c>
      <c r="F6" s="872">
        <v>29462</v>
      </c>
      <c r="G6" s="872">
        <v>31799</v>
      </c>
      <c r="H6" s="872">
        <v>31263</v>
      </c>
      <c r="I6" s="872">
        <v>30452</v>
      </c>
      <c r="J6" s="872">
        <v>30180</v>
      </c>
    </row>
    <row r="7" spans="1:12" x14ac:dyDescent="0.3">
      <c r="A7" s="853" t="s">
        <v>706</v>
      </c>
      <c r="B7" s="871">
        <v>-707</v>
      </c>
      <c r="C7" s="871">
        <v>-2788</v>
      </c>
      <c r="D7" s="870">
        <v>-2091</v>
      </c>
      <c r="E7" s="870">
        <v>-1394</v>
      </c>
      <c r="F7" s="870">
        <v>-697</v>
      </c>
      <c r="G7" s="870">
        <v>-2747</v>
      </c>
      <c r="H7" s="870">
        <v>-2005</v>
      </c>
      <c r="I7" s="870">
        <v>-1107</v>
      </c>
      <c r="J7" s="870">
        <v>-588</v>
      </c>
    </row>
    <row r="8" spans="1:12" x14ac:dyDescent="0.3">
      <c r="A8" s="856" t="s">
        <v>705</v>
      </c>
      <c r="B8" s="864">
        <v>28512</v>
      </c>
      <c r="C8" s="864">
        <v>28517</v>
      </c>
      <c r="D8" s="863">
        <v>29027</v>
      </c>
      <c r="E8" s="863">
        <v>28935</v>
      </c>
      <c r="F8" s="863">
        <v>28765</v>
      </c>
      <c r="G8" s="863">
        <v>29052</v>
      </c>
      <c r="H8" s="863">
        <v>29259</v>
      </c>
      <c r="I8" s="863">
        <v>29345</v>
      </c>
      <c r="J8" s="863">
        <v>29592</v>
      </c>
    </row>
    <row r="9" spans="1:12" x14ac:dyDescent="0.3">
      <c r="A9" s="856" t="s">
        <v>704</v>
      </c>
      <c r="B9" s="864">
        <v>0</v>
      </c>
      <c r="C9" s="864">
        <v>0</v>
      </c>
      <c r="D9" s="863">
        <v>0</v>
      </c>
      <c r="E9" s="863">
        <v>-61</v>
      </c>
      <c r="F9" s="863">
        <v>-61</v>
      </c>
      <c r="G9" s="863">
        <v>0</v>
      </c>
      <c r="H9" s="863">
        <v>0</v>
      </c>
      <c r="I9" s="863" t="s">
        <v>0</v>
      </c>
      <c r="J9" s="863"/>
    </row>
    <row r="10" spans="1:12" x14ac:dyDescent="0.3">
      <c r="A10" s="869" t="s">
        <v>703</v>
      </c>
      <c r="B10" s="864">
        <v>-4167</v>
      </c>
      <c r="C10" s="864">
        <v>-3885</v>
      </c>
      <c r="D10" s="863">
        <v>-3997</v>
      </c>
      <c r="E10" s="863">
        <v>-3914</v>
      </c>
      <c r="F10" s="863">
        <v>-3823</v>
      </c>
      <c r="G10" s="863">
        <v>-3835</v>
      </c>
      <c r="H10" s="863">
        <v>-3754</v>
      </c>
      <c r="I10" s="863">
        <v>-3633</v>
      </c>
      <c r="J10" s="863">
        <v>-3577</v>
      </c>
      <c r="L10" s="1010"/>
    </row>
    <row r="11" spans="1:12" x14ac:dyDescent="0.3">
      <c r="A11" s="869" t="s">
        <v>702</v>
      </c>
      <c r="B11" s="864">
        <v>-96</v>
      </c>
      <c r="C11" s="864">
        <v>-76</v>
      </c>
      <c r="D11" s="863">
        <v>-12</v>
      </c>
      <c r="E11" s="863">
        <v>-3</v>
      </c>
      <c r="F11" s="863">
        <v>-85</v>
      </c>
      <c r="G11" s="863">
        <v>-291</v>
      </c>
      <c r="H11" s="863">
        <v>-223</v>
      </c>
      <c r="I11" s="863">
        <v>-204</v>
      </c>
      <c r="J11" s="863">
        <v>-252</v>
      </c>
    </row>
    <row r="12" spans="1:12" x14ac:dyDescent="0.3">
      <c r="A12" s="869" t="s">
        <v>853</v>
      </c>
      <c r="B12" s="864"/>
      <c r="C12" s="864"/>
      <c r="D12" s="863"/>
      <c r="E12" s="863"/>
      <c r="F12" s="863"/>
      <c r="G12" s="863"/>
      <c r="H12" s="863"/>
      <c r="I12" s="863"/>
      <c r="J12" s="863"/>
    </row>
    <row r="13" spans="1:12" x14ac:dyDescent="0.3">
      <c r="A13" s="869" t="s">
        <v>852</v>
      </c>
      <c r="B13" s="864">
        <v>-148</v>
      </c>
      <c r="C13" s="864">
        <v>-117</v>
      </c>
      <c r="D13" s="863">
        <v>-191</v>
      </c>
      <c r="E13" s="863">
        <v>-212</v>
      </c>
      <c r="F13" s="863">
        <v>-176</v>
      </c>
      <c r="G13" s="863">
        <v>-152</v>
      </c>
      <c r="H13" s="863">
        <v>-279</v>
      </c>
      <c r="I13" s="863">
        <v>-262</v>
      </c>
      <c r="J13" s="863">
        <v>-261</v>
      </c>
    </row>
    <row r="14" spans="1:12" x14ac:dyDescent="0.3">
      <c r="A14" s="856" t="s">
        <v>691</v>
      </c>
      <c r="B14" s="864">
        <v>-275</v>
      </c>
      <c r="C14" s="864">
        <v>-305</v>
      </c>
      <c r="D14" s="863">
        <v>-346</v>
      </c>
      <c r="E14" s="863">
        <v>-331</v>
      </c>
      <c r="F14" s="863">
        <v>-275</v>
      </c>
      <c r="G14" s="863">
        <v>-259</v>
      </c>
      <c r="H14" s="863">
        <v>-323</v>
      </c>
      <c r="I14" s="863">
        <v>-356</v>
      </c>
      <c r="J14" s="863">
        <v>-420</v>
      </c>
    </row>
    <row r="15" spans="1:12" x14ac:dyDescent="0.3">
      <c r="A15" s="853" t="s">
        <v>701</v>
      </c>
      <c r="B15" s="866">
        <v>-4686</v>
      </c>
      <c r="C15" s="866">
        <v>-4383</v>
      </c>
      <c r="D15" s="865">
        <v>-4545</v>
      </c>
      <c r="E15" s="865">
        <v>-4521</v>
      </c>
      <c r="F15" s="865">
        <v>-4420</v>
      </c>
      <c r="G15" s="865">
        <v>-4537</v>
      </c>
      <c r="H15" s="865">
        <v>-4579</v>
      </c>
      <c r="I15" s="865">
        <v>-4455</v>
      </c>
      <c r="J15" s="865">
        <v>-4509</v>
      </c>
    </row>
    <row r="16" spans="1:12" x14ac:dyDescent="0.3">
      <c r="A16" s="1554" t="s">
        <v>700</v>
      </c>
      <c r="B16" s="1553">
        <v>23826</v>
      </c>
      <c r="C16" s="1553">
        <v>24134</v>
      </c>
      <c r="D16" s="1552">
        <v>24482</v>
      </c>
      <c r="E16" s="1552">
        <v>24414</v>
      </c>
      <c r="F16" s="1552">
        <v>24345</v>
      </c>
      <c r="G16" s="1552">
        <v>24515</v>
      </c>
      <c r="H16" s="1552">
        <v>24679</v>
      </c>
      <c r="I16" s="1552">
        <v>24890</v>
      </c>
      <c r="J16" s="1552">
        <v>25083</v>
      </c>
    </row>
    <row r="17" spans="1:10" x14ac:dyDescent="0.3">
      <c r="A17" s="1557" t="s">
        <v>699</v>
      </c>
      <c r="B17" s="1556">
        <v>4002</v>
      </c>
      <c r="C17" s="1556">
        <v>2860</v>
      </c>
      <c r="D17" s="1556">
        <v>2858</v>
      </c>
      <c r="E17" s="1556">
        <v>2836</v>
      </c>
      <c r="F17" s="1556">
        <v>2974</v>
      </c>
      <c r="G17" s="1556">
        <v>3514</v>
      </c>
      <c r="H17" s="1556">
        <v>2809</v>
      </c>
      <c r="I17" s="1556">
        <v>2870</v>
      </c>
      <c r="J17" s="1556">
        <v>3016</v>
      </c>
    </row>
    <row r="18" spans="1:10" x14ac:dyDescent="0.3">
      <c r="A18" s="868" t="s">
        <v>698</v>
      </c>
      <c r="B18" s="864">
        <v>-11</v>
      </c>
      <c r="C18" s="864">
        <v>-10</v>
      </c>
      <c r="D18" s="863">
        <v>-22</v>
      </c>
      <c r="E18" s="863">
        <v>-17</v>
      </c>
      <c r="F18" s="863">
        <v>-21</v>
      </c>
      <c r="G18" s="863">
        <v>-21</v>
      </c>
      <c r="H18" s="863">
        <v>-19</v>
      </c>
      <c r="I18" s="863">
        <v>-14</v>
      </c>
      <c r="J18" s="863">
        <v>-18</v>
      </c>
    </row>
    <row r="19" spans="1:10" x14ac:dyDescent="0.3">
      <c r="A19" s="867" t="s">
        <v>697</v>
      </c>
      <c r="B19" s="866">
        <v>3991</v>
      </c>
      <c r="C19" s="866">
        <v>2850</v>
      </c>
      <c r="D19" s="865">
        <v>2836</v>
      </c>
      <c r="E19" s="865">
        <v>2819</v>
      </c>
      <c r="F19" s="865">
        <v>2953</v>
      </c>
      <c r="G19" s="865">
        <v>3493</v>
      </c>
      <c r="H19" s="865">
        <v>2790</v>
      </c>
      <c r="I19" s="865">
        <v>2856</v>
      </c>
      <c r="J19" s="865">
        <v>2998</v>
      </c>
    </row>
    <row r="20" spans="1:10" x14ac:dyDescent="0.3">
      <c r="A20" s="1554" t="s">
        <v>696</v>
      </c>
      <c r="B20" s="1553">
        <v>27817</v>
      </c>
      <c r="C20" s="1553">
        <v>26984</v>
      </c>
      <c r="D20" s="1552">
        <v>27318</v>
      </c>
      <c r="E20" s="1552">
        <v>27233</v>
      </c>
      <c r="F20" s="1552">
        <v>27298</v>
      </c>
      <c r="G20" s="1552">
        <v>28008</v>
      </c>
      <c r="H20" s="1552">
        <v>27470</v>
      </c>
      <c r="I20" s="1552">
        <v>27746</v>
      </c>
      <c r="J20" s="1552">
        <v>28081</v>
      </c>
    </row>
    <row r="21" spans="1:10" x14ac:dyDescent="0.3">
      <c r="A21" s="1555" t="s">
        <v>695</v>
      </c>
      <c r="B21" s="1553">
        <v>4801</v>
      </c>
      <c r="C21" s="1553">
        <v>4960</v>
      </c>
      <c r="D21" s="1552">
        <v>5268</v>
      </c>
      <c r="E21" s="1552">
        <v>4810</v>
      </c>
      <c r="F21" s="1552">
        <v>4656</v>
      </c>
      <c r="G21" s="1552">
        <v>4903</v>
      </c>
      <c r="H21" s="1552">
        <v>5119</v>
      </c>
      <c r="I21" s="1552">
        <v>5333</v>
      </c>
      <c r="J21" s="1552">
        <v>5629</v>
      </c>
    </row>
    <row r="22" spans="1:10" x14ac:dyDescent="0.3">
      <c r="A22" s="856" t="s">
        <v>694</v>
      </c>
      <c r="B22" s="864">
        <v>184</v>
      </c>
      <c r="C22" s="864">
        <v>135</v>
      </c>
      <c r="D22" s="863">
        <v>193</v>
      </c>
      <c r="E22" s="863">
        <v>150</v>
      </c>
      <c r="F22" s="863">
        <v>211</v>
      </c>
      <c r="G22" s="863">
        <v>95</v>
      </c>
      <c r="H22" s="863">
        <v>90</v>
      </c>
      <c r="I22" s="863">
        <v>22</v>
      </c>
      <c r="J22" s="863">
        <v>83</v>
      </c>
    </row>
    <row r="23" spans="1:10" x14ac:dyDescent="0.3">
      <c r="A23" s="856" t="s">
        <v>693</v>
      </c>
      <c r="B23" s="864"/>
      <c r="C23" s="864"/>
      <c r="D23" s="863"/>
      <c r="E23" s="863"/>
      <c r="F23" s="863"/>
      <c r="G23" s="863"/>
      <c r="H23" s="863"/>
      <c r="I23" s="863"/>
      <c r="J23" s="863"/>
    </row>
    <row r="24" spans="1:10" x14ac:dyDescent="0.3">
      <c r="A24" s="856" t="s">
        <v>615</v>
      </c>
      <c r="B24" s="864">
        <v>-1000</v>
      </c>
      <c r="C24" s="864">
        <v>-1000</v>
      </c>
      <c r="D24" s="863">
        <v>-1000</v>
      </c>
      <c r="E24" s="863">
        <v>-1000</v>
      </c>
      <c r="F24" s="863">
        <v>-1205</v>
      </c>
      <c r="G24" s="863">
        <v>-1205</v>
      </c>
      <c r="H24" s="863">
        <v>-1205</v>
      </c>
      <c r="I24" s="863">
        <v>-1205</v>
      </c>
      <c r="J24" s="863">
        <v>-1205</v>
      </c>
    </row>
    <row r="25" spans="1:10" x14ac:dyDescent="0.3">
      <c r="A25" s="856" t="s">
        <v>692</v>
      </c>
      <c r="B25" s="864"/>
      <c r="C25" s="864"/>
      <c r="D25" s="863"/>
      <c r="E25" s="863"/>
      <c r="F25" s="863"/>
      <c r="G25" s="863"/>
      <c r="H25" s="863"/>
      <c r="I25" s="863"/>
      <c r="J25" s="863"/>
    </row>
    <row r="26" spans="1:10" x14ac:dyDescent="0.3">
      <c r="A26" s="856" t="s">
        <v>691</v>
      </c>
      <c r="B26" s="864">
        <v>-49</v>
      </c>
      <c r="C26" s="864">
        <v>-51</v>
      </c>
      <c r="D26" s="863">
        <v>-48</v>
      </c>
      <c r="E26" s="863">
        <v>-60</v>
      </c>
      <c r="F26" s="863">
        <v>-54</v>
      </c>
      <c r="G26" s="863">
        <v>-54</v>
      </c>
      <c r="H26" s="863">
        <v>-51</v>
      </c>
      <c r="I26" s="863">
        <v>-52</v>
      </c>
      <c r="J26" s="863">
        <v>-60</v>
      </c>
    </row>
    <row r="27" spans="1:10" x14ac:dyDescent="0.3">
      <c r="A27" s="1554" t="s">
        <v>690</v>
      </c>
      <c r="B27" s="1553">
        <v>-865</v>
      </c>
      <c r="C27" s="1553">
        <v>-916</v>
      </c>
      <c r="D27" s="1552">
        <v>-855</v>
      </c>
      <c r="E27" s="1552">
        <v>-910</v>
      </c>
      <c r="F27" s="1552">
        <v>-1049</v>
      </c>
      <c r="G27" s="1552">
        <v>-1164</v>
      </c>
      <c r="H27" s="1552">
        <v>-1166</v>
      </c>
      <c r="I27" s="1552">
        <v>-1235</v>
      </c>
      <c r="J27" s="1552">
        <v>-1182</v>
      </c>
    </row>
    <row r="28" spans="1:10" x14ac:dyDescent="0.3">
      <c r="A28" s="1554" t="s">
        <v>616</v>
      </c>
      <c r="B28" s="1553">
        <v>3936</v>
      </c>
      <c r="C28" s="1553">
        <v>4044</v>
      </c>
      <c r="D28" s="1552">
        <v>4413</v>
      </c>
      <c r="E28" s="1552">
        <v>3900</v>
      </c>
      <c r="F28" s="1552">
        <v>3608</v>
      </c>
      <c r="G28" s="1552">
        <v>3739</v>
      </c>
      <c r="H28" s="1552">
        <v>3953</v>
      </c>
      <c r="I28" s="1552">
        <v>4098</v>
      </c>
      <c r="J28" s="1552">
        <v>4447</v>
      </c>
    </row>
    <row r="29" spans="1:10" x14ac:dyDescent="0.3">
      <c r="A29" s="1554" t="s">
        <v>1313</v>
      </c>
      <c r="B29" s="1553">
        <v>31753</v>
      </c>
      <c r="C29" s="1553">
        <v>31028</v>
      </c>
      <c r="D29" s="1552">
        <v>31731</v>
      </c>
      <c r="E29" s="1552">
        <v>31133</v>
      </c>
      <c r="F29" s="1552">
        <v>30906</v>
      </c>
      <c r="G29" s="1552">
        <v>31747</v>
      </c>
      <c r="H29" s="1552">
        <v>31423</v>
      </c>
      <c r="I29" s="1552">
        <v>31844</v>
      </c>
      <c r="J29" s="1552">
        <v>32528</v>
      </c>
    </row>
    <row r="30" spans="1:10" x14ac:dyDescent="0.3">
      <c r="A30" s="862" t="s">
        <v>1421</v>
      </c>
      <c r="B30" s="2604"/>
      <c r="C30" s="2604"/>
      <c r="D30" s="597"/>
      <c r="E30" s="597"/>
      <c r="F30" s="597"/>
      <c r="G30" s="597"/>
      <c r="H30" s="597"/>
      <c r="I30" s="597"/>
      <c r="J30" s="597"/>
    </row>
    <row r="31" spans="1:10" x14ac:dyDescent="0.3">
      <c r="A31" s="862" t="s">
        <v>1301</v>
      </c>
      <c r="B31" s="1862"/>
      <c r="C31" s="1861"/>
      <c r="D31" s="1861"/>
      <c r="E31" s="1861"/>
      <c r="F31" s="1861"/>
      <c r="G31" s="1861"/>
      <c r="H31" s="1861"/>
      <c r="I31" s="1861"/>
      <c r="J31" s="1861"/>
    </row>
    <row r="32" spans="1:10" x14ac:dyDescent="0.3">
      <c r="B32" s="1862"/>
      <c r="C32" s="1861"/>
      <c r="D32" s="1861"/>
      <c r="E32" s="1861"/>
      <c r="F32" s="1861"/>
      <c r="G32" s="1861"/>
      <c r="H32" s="1861"/>
      <c r="I32" s="2178"/>
      <c r="J32" s="1861"/>
    </row>
    <row r="33" spans="1:10" x14ac:dyDescent="0.3">
      <c r="A33" s="826"/>
      <c r="B33" s="861"/>
      <c r="C33" s="826"/>
      <c r="D33" s="826"/>
      <c r="E33" s="826"/>
      <c r="F33" s="826"/>
      <c r="G33" s="826"/>
      <c r="H33" s="826"/>
      <c r="I33" s="826"/>
      <c r="J33" s="826"/>
    </row>
    <row r="34" spans="1:10" x14ac:dyDescent="0.3">
      <c r="A34" s="2606" t="s">
        <v>689</v>
      </c>
      <c r="B34" s="1382"/>
      <c r="C34" s="2177"/>
      <c r="D34" s="2177"/>
      <c r="E34" s="2177"/>
      <c r="F34" s="2177"/>
      <c r="G34" s="2177"/>
      <c r="H34" s="2177"/>
      <c r="I34" s="860"/>
      <c r="J34" s="1861"/>
    </row>
    <row r="35" spans="1:10" ht="15" thickBot="1" x14ac:dyDescent="0.35">
      <c r="A35" s="2177"/>
      <c r="B35" s="792"/>
      <c r="C35" s="859"/>
      <c r="D35" s="859"/>
      <c r="E35" s="859"/>
      <c r="F35" s="859"/>
      <c r="G35" s="859"/>
      <c r="H35" s="859"/>
      <c r="I35" s="858"/>
      <c r="J35" s="1861"/>
    </row>
    <row r="36" spans="1:10" ht="15" thickBot="1" x14ac:dyDescent="0.35">
      <c r="A36" s="857" t="s">
        <v>176</v>
      </c>
      <c r="B36" s="790" t="s">
        <v>1243</v>
      </c>
      <c r="C36" s="790" t="s">
        <v>1123</v>
      </c>
      <c r="D36" s="790" t="s">
        <v>1032</v>
      </c>
      <c r="E36" s="790" t="s">
        <v>990</v>
      </c>
      <c r="F36" s="802" t="s">
        <v>905</v>
      </c>
      <c r="G36" s="802" t="s">
        <v>886</v>
      </c>
      <c r="H36" s="802" t="s">
        <v>844</v>
      </c>
      <c r="I36" s="802" t="s">
        <v>275</v>
      </c>
      <c r="J36" s="802" t="s">
        <v>274</v>
      </c>
    </row>
    <row r="37" spans="1:10" x14ac:dyDescent="0.3">
      <c r="A37" s="856" t="s">
        <v>688</v>
      </c>
      <c r="B37" s="855">
        <v>23771</v>
      </c>
      <c r="C37" s="855">
        <v>24147</v>
      </c>
      <c r="D37" s="854">
        <v>24165</v>
      </c>
      <c r="E37" s="854">
        <v>24217</v>
      </c>
      <c r="F37" s="854">
        <v>24302</v>
      </c>
      <c r="G37" s="854">
        <v>23854</v>
      </c>
      <c r="H37" s="854">
        <v>24160</v>
      </c>
      <c r="I37" s="854">
        <v>24222</v>
      </c>
      <c r="J37" s="854">
        <v>24553</v>
      </c>
    </row>
    <row r="38" spans="1:10" x14ac:dyDescent="0.3">
      <c r="A38" s="853" t="s">
        <v>687</v>
      </c>
      <c r="B38" s="852">
        <v>31698</v>
      </c>
      <c r="C38" s="852">
        <v>31041</v>
      </c>
      <c r="D38" s="851">
        <v>31413</v>
      </c>
      <c r="E38" s="851">
        <v>30937</v>
      </c>
      <c r="F38" s="851">
        <v>30863</v>
      </c>
      <c r="G38" s="851">
        <v>31086</v>
      </c>
      <c r="H38" s="851">
        <v>30903</v>
      </c>
      <c r="I38" s="851">
        <v>31176</v>
      </c>
      <c r="J38" s="851">
        <v>31998</v>
      </c>
    </row>
    <row r="39" spans="1:10" x14ac:dyDescent="0.3">
      <c r="A39" s="588"/>
      <c r="B39" s="850"/>
      <c r="C39" s="850"/>
      <c r="D39" s="850"/>
      <c r="E39" s="850"/>
      <c r="F39" s="850"/>
      <c r="G39" s="850"/>
      <c r="H39" s="850"/>
      <c r="I39" s="850"/>
      <c r="J39" s="850"/>
    </row>
    <row r="40" spans="1:10" x14ac:dyDescent="0.3">
      <c r="A40" s="616" t="s">
        <v>686</v>
      </c>
      <c r="B40" s="580"/>
      <c r="C40" s="578"/>
      <c r="D40" s="578"/>
      <c r="E40" s="608"/>
      <c r="F40" s="608"/>
      <c r="G40" s="578"/>
      <c r="H40" s="578"/>
      <c r="I40" s="594"/>
      <c r="J40" s="2175"/>
    </row>
    <row r="41" spans="1:10" ht="12" customHeight="1" x14ac:dyDescent="0.3">
      <c r="A41" s="616"/>
      <c r="B41" s="580"/>
      <c r="C41" s="578"/>
      <c r="D41" s="578"/>
      <c r="E41" s="608"/>
      <c r="F41" s="608"/>
      <c r="G41" s="578"/>
      <c r="H41" s="578"/>
      <c r="I41" s="594"/>
      <c r="J41" s="2175"/>
    </row>
    <row r="42" spans="1:10" ht="20.25" customHeight="1" x14ac:dyDescent="0.3">
      <c r="A42" s="578"/>
      <c r="B42" s="2943" t="s">
        <v>670</v>
      </c>
      <c r="C42" s="2945" t="s">
        <v>685</v>
      </c>
      <c r="D42" s="2945"/>
      <c r="E42" s="2945"/>
      <c r="F42" s="2945"/>
      <c r="G42" s="2946" t="s">
        <v>850</v>
      </c>
      <c r="H42" s="615"/>
      <c r="I42" s="594"/>
      <c r="J42" s="2175"/>
    </row>
    <row r="43" spans="1:10" ht="18.75" customHeight="1" thickBot="1" x14ac:dyDescent="0.35">
      <c r="A43" s="880" t="s">
        <v>425</v>
      </c>
      <c r="B43" s="2944"/>
      <c r="C43" s="613" t="s">
        <v>684</v>
      </c>
      <c r="D43" s="614" t="s">
        <v>683</v>
      </c>
      <c r="E43" s="614" t="s">
        <v>1300</v>
      </c>
      <c r="F43" s="613" t="s">
        <v>681</v>
      </c>
      <c r="G43" s="2947"/>
      <c r="H43" s="613" t="s">
        <v>360</v>
      </c>
      <c r="I43" s="594"/>
      <c r="J43" s="2175"/>
    </row>
    <row r="44" spans="1:10" x14ac:dyDescent="0.3">
      <c r="A44" s="1195" t="s">
        <v>677</v>
      </c>
      <c r="B44" s="849">
        <v>4.5</v>
      </c>
      <c r="C44" s="849">
        <v>2.5</v>
      </c>
      <c r="D44" s="849">
        <v>1</v>
      </c>
      <c r="E44" s="849">
        <v>2</v>
      </c>
      <c r="F44" s="849">
        <v>0</v>
      </c>
      <c r="G44" s="849">
        <v>5.5</v>
      </c>
      <c r="H44" s="849">
        <v>10</v>
      </c>
      <c r="I44" s="594"/>
      <c r="J44" s="2175"/>
    </row>
    <row r="45" spans="1:10" x14ac:dyDescent="0.3">
      <c r="A45" s="1195" t="s">
        <v>617</v>
      </c>
      <c r="B45" s="849">
        <v>6</v>
      </c>
      <c r="C45" s="849">
        <v>2.5</v>
      </c>
      <c r="D45" s="849">
        <v>1</v>
      </c>
      <c r="E45" s="849">
        <v>2</v>
      </c>
      <c r="F45" s="849">
        <v>0</v>
      </c>
      <c r="G45" s="849">
        <v>5.5</v>
      </c>
      <c r="H45" s="849">
        <v>11.5</v>
      </c>
      <c r="I45" s="594"/>
      <c r="J45" s="2175"/>
    </row>
    <row r="46" spans="1:10" x14ac:dyDescent="0.3">
      <c r="A46" s="1195" t="s">
        <v>680</v>
      </c>
      <c r="B46" s="849">
        <v>8</v>
      </c>
      <c r="C46" s="849">
        <v>2.5</v>
      </c>
      <c r="D46" s="849">
        <v>1</v>
      </c>
      <c r="E46" s="849">
        <v>2</v>
      </c>
      <c r="F46" s="849">
        <v>0</v>
      </c>
      <c r="G46" s="849">
        <v>5.5</v>
      </c>
      <c r="H46" s="849">
        <v>13.5</v>
      </c>
      <c r="I46" s="594"/>
      <c r="J46" s="2175"/>
    </row>
    <row r="47" spans="1:10" x14ac:dyDescent="0.3">
      <c r="A47" s="1550" t="s">
        <v>176</v>
      </c>
      <c r="B47" s="1551"/>
      <c r="C47" s="1550"/>
      <c r="D47" s="1550"/>
      <c r="E47" s="1550"/>
      <c r="F47" s="1550"/>
      <c r="G47" s="1550"/>
      <c r="H47" s="1550"/>
      <c r="I47" s="594"/>
      <c r="J47" s="2175"/>
    </row>
    <row r="48" spans="1:10" x14ac:dyDescent="0.3">
      <c r="A48" s="1195" t="s">
        <v>677</v>
      </c>
      <c r="B48" s="848">
        <v>7335</v>
      </c>
      <c r="C48" s="848">
        <v>4075</v>
      </c>
      <c r="D48" s="848">
        <v>1697</v>
      </c>
      <c r="E48" s="848">
        <v>3260</v>
      </c>
      <c r="F48" s="848">
        <v>0</v>
      </c>
      <c r="G48" s="848">
        <v>9033</v>
      </c>
      <c r="H48" s="848">
        <v>16368</v>
      </c>
      <c r="I48" s="594"/>
      <c r="J48" s="2175"/>
    </row>
    <row r="49" spans="1:10" x14ac:dyDescent="0.3">
      <c r="A49" s="1195" t="s">
        <v>617</v>
      </c>
      <c r="B49" s="848">
        <v>9780</v>
      </c>
      <c r="C49" s="848">
        <v>4075</v>
      </c>
      <c r="D49" s="848">
        <v>1697</v>
      </c>
      <c r="E49" s="848">
        <v>3260</v>
      </c>
      <c r="F49" s="848">
        <v>0</v>
      </c>
      <c r="G49" s="848">
        <v>9033</v>
      </c>
      <c r="H49" s="848">
        <v>18813</v>
      </c>
      <c r="I49" s="594"/>
      <c r="J49" s="2175"/>
    </row>
    <row r="50" spans="1:10" x14ac:dyDescent="0.3">
      <c r="A50" s="1193" t="s">
        <v>680</v>
      </c>
      <c r="B50" s="847">
        <v>13041</v>
      </c>
      <c r="C50" s="847">
        <v>4075</v>
      </c>
      <c r="D50" s="847">
        <v>1697</v>
      </c>
      <c r="E50" s="847">
        <v>3260</v>
      </c>
      <c r="F50" s="847">
        <v>0</v>
      </c>
      <c r="G50" s="847">
        <v>9033</v>
      </c>
      <c r="H50" s="847">
        <v>22073</v>
      </c>
      <c r="I50" s="594"/>
      <c r="J50" s="2175"/>
    </row>
    <row r="51" spans="1:10" x14ac:dyDescent="0.3">
      <c r="A51" s="606" t="s">
        <v>1299</v>
      </c>
      <c r="B51" s="601"/>
      <c r="C51" s="595"/>
      <c r="D51" s="595"/>
      <c r="E51" s="595"/>
      <c r="F51" s="595"/>
      <c r="G51" s="595"/>
      <c r="H51" s="595"/>
      <c r="I51" s="594"/>
      <c r="J51" s="2175"/>
    </row>
    <row r="52" spans="1:10" x14ac:dyDescent="0.3">
      <c r="A52" s="606"/>
      <c r="B52" s="601"/>
      <c r="C52" s="595"/>
      <c r="D52" s="595"/>
      <c r="E52" s="595"/>
      <c r="F52" s="595"/>
      <c r="G52" s="595"/>
      <c r="H52" s="595"/>
      <c r="I52" s="594"/>
      <c r="J52" s="2175"/>
    </row>
    <row r="53" spans="1:10" x14ac:dyDescent="0.3">
      <c r="A53" s="2606" t="s">
        <v>679</v>
      </c>
      <c r="B53" s="612"/>
      <c r="C53" s="611"/>
      <c r="D53" s="611"/>
      <c r="E53" s="610"/>
      <c r="F53" s="610"/>
      <c r="G53" s="846"/>
      <c r="H53" s="846"/>
      <c r="I53" s="846"/>
      <c r="J53" s="839"/>
    </row>
    <row r="54" spans="1:10" ht="15" thickBot="1" x14ac:dyDescent="0.35">
      <c r="A54" s="609"/>
      <c r="B54" s="579"/>
      <c r="C54" s="578"/>
      <c r="D54" s="578"/>
      <c r="E54" s="608"/>
      <c r="F54" s="608"/>
      <c r="G54" s="839"/>
      <c r="H54" s="839"/>
      <c r="I54" s="607"/>
      <c r="J54" s="839"/>
    </row>
    <row r="55" spans="1:10" ht="15" thickBot="1" x14ac:dyDescent="0.35">
      <c r="A55" s="1194" t="s">
        <v>678</v>
      </c>
      <c r="B55" s="790" t="s">
        <v>1275</v>
      </c>
      <c r="C55" s="790" t="s">
        <v>1190</v>
      </c>
      <c r="D55" s="790" t="s">
        <v>1189</v>
      </c>
      <c r="E55" s="790" t="s">
        <v>1188</v>
      </c>
      <c r="F55" s="789" t="s">
        <v>1187</v>
      </c>
      <c r="G55" s="789" t="s">
        <v>889</v>
      </c>
      <c r="H55" s="789" t="s">
        <v>888</v>
      </c>
      <c r="I55" s="789" t="s">
        <v>849</v>
      </c>
      <c r="J55" s="789" t="s">
        <v>848</v>
      </c>
    </row>
    <row r="56" spans="1:10" x14ac:dyDescent="0.3">
      <c r="A56" s="1193" t="s">
        <v>677</v>
      </c>
      <c r="B56" s="845">
        <v>10.1</v>
      </c>
      <c r="C56" s="845">
        <v>11</v>
      </c>
      <c r="D56" s="845">
        <v>15.8</v>
      </c>
      <c r="E56" s="845">
        <v>15.4</v>
      </c>
      <c r="F56" s="845">
        <v>15.3</v>
      </c>
      <c r="G56" s="845">
        <v>15</v>
      </c>
      <c r="H56" s="845">
        <v>14.7</v>
      </c>
      <c r="I56" s="845">
        <v>14.7</v>
      </c>
      <c r="J56" s="845">
        <v>14.3</v>
      </c>
    </row>
    <row r="57" spans="1:10" x14ac:dyDescent="0.3">
      <c r="A57" s="606" t="s">
        <v>676</v>
      </c>
      <c r="B57" s="605"/>
      <c r="C57" s="604"/>
      <c r="D57" s="603"/>
      <c r="E57" s="602"/>
      <c r="F57" s="844"/>
      <c r="G57" s="844"/>
      <c r="H57" s="844"/>
      <c r="I57" s="843"/>
      <c r="J57" s="842"/>
    </row>
    <row r="58" spans="1:10" x14ac:dyDescent="0.3">
      <c r="A58" s="600"/>
      <c r="B58" s="601"/>
      <c r="C58" s="595"/>
      <c r="D58" s="595"/>
      <c r="E58" s="595"/>
      <c r="F58" s="595"/>
      <c r="G58" s="595"/>
      <c r="H58" s="595"/>
      <c r="I58" s="594"/>
      <c r="J58" s="2175"/>
    </row>
    <row r="59" spans="1:10" x14ac:dyDescent="0.3">
      <c r="A59" s="600"/>
      <c r="B59" s="595"/>
      <c r="C59" s="595"/>
      <c r="D59" s="595"/>
      <c r="E59" s="595"/>
      <c r="F59" s="595"/>
      <c r="G59" s="595"/>
      <c r="H59" s="595"/>
      <c r="I59" s="594"/>
      <c r="J59" s="2175"/>
    </row>
    <row r="60" spans="1:10" x14ac:dyDescent="0.3">
      <c r="A60" s="599"/>
      <c r="B60" s="597"/>
      <c r="C60" s="597"/>
      <c r="D60" s="597"/>
      <c r="E60" s="597"/>
      <c r="F60" s="597"/>
      <c r="G60" s="597"/>
      <c r="H60" s="597"/>
      <c r="I60" s="594"/>
      <c r="J60" s="2175"/>
    </row>
    <row r="61" spans="1:10" x14ac:dyDescent="0.3">
      <c r="A61" s="598"/>
      <c r="B61" s="597"/>
      <c r="C61" s="597"/>
      <c r="D61" s="597"/>
      <c r="E61" s="597"/>
      <c r="F61" s="597"/>
      <c r="G61" s="597"/>
      <c r="H61" s="597"/>
      <c r="I61" s="594"/>
      <c r="J61" s="2175"/>
    </row>
    <row r="62" spans="1:10" x14ac:dyDescent="0.3">
      <c r="A62" s="596"/>
      <c r="B62" s="595"/>
      <c r="C62" s="595"/>
      <c r="D62" s="595"/>
      <c r="E62" s="595"/>
      <c r="F62" s="595"/>
      <c r="G62" s="595"/>
      <c r="H62" s="595"/>
      <c r="I62" s="594"/>
      <c r="J62" s="2175"/>
    </row>
    <row r="63" spans="1:10" x14ac:dyDescent="0.3">
      <c r="A63" s="596"/>
      <c r="B63" s="595"/>
      <c r="C63" s="595"/>
      <c r="D63" s="595"/>
      <c r="E63" s="595"/>
      <c r="F63" s="595"/>
      <c r="G63" s="595"/>
      <c r="H63" s="595"/>
      <c r="I63" s="594"/>
      <c r="J63" s="2175"/>
    </row>
    <row r="64" spans="1:10" x14ac:dyDescent="0.3">
      <c r="A64" s="596"/>
      <c r="B64" s="595"/>
      <c r="C64" s="595"/>
      <c r="D64" s="595"/>
      <c r="E64" s="595"/>
      <c r="F64" s="595"/>
      <c r="G64" s="595"/>
      <c r="H64" s="595"/>
      <c r="I64" s="594"/>
      <c r="J64" s="2175"/>
    </row>
    <row r="65" spans="1:10" x14ac:dyDescent="0.3">
      <c r="A65" s="596"/>
      <c r="B65" s="595"/>
      <c r="C65" s="595"/>
      <c r="D65" s="595"/>
      <c r="E65" s="595"/>
      <c r="F65" s="595"/>
      <c r="G65" s="595"/>
      <c r="H65" s="595"/>
      <c r="I65" s="594"/>
      <c r="J65" s="2175"/>
    </row>
    <row r="66" spans="1:10" x14ac:dyDescent="0.3">
      <c r="A66" s="593"/>
      <c r="B66" s="592"/>
      <c r="C66" s="592"/>
      <c r="D66" s="592"/>
      <c r="E66" s="592"/>
      <c r="F66" s="592"/>
      <c r="G66" s="592"/>
      <c r="H66" s="592"/>
      <c r="I66" s="589"/>
      <c r="J66" s="2174"/>
    </row>
    <row r="67" spans="1:10" x14ac:dyDescent="0.3">
      <c r="A67" s="591"/>
      <c r="B67" s="590"/>
      <c r="C67" s="590"/>
      <c r="D67" s="590"/>
      <c r="E67" s="590"/>
      <c r="F67" s="590"/>
      <c r="G67" s="590"/>
      <c r="H67" s="590"/>
      <c r="I67" s="589"/>
      <c r="J67" s="2174"/>
    </row>
    <row r="68" spans="1:10" x14ac:dyDescent="0.3">
      <c r="A68" s="591"/>
      <c r="B68" s="590"/>
      <c r="C68" s="590"/>
      <c r="D68" s="590"/>
      <c r="E68" s="590"/>
      <c r="F68" s="590"/>
      <c r="G68" s="590"/>
      <c r="H68" s="590"/>
      <c r="I68" s="589"/>
      <c r="J68" s="2174"/>
    </row>
    <row r="69" spans="1:10" x14ac:dyDescent="0.3">
      <c r="A69" s="591"/>
      <c r="B69" s="590"/>
      <c r="C69" s="590"/>
      <c r="D69" s="590"/>
      <c r="E69" s="590"/>
      <c r="F69" s="590"/>
      <c r="G69" s="590"/>
      <c r="H69" s="590"/>
      <c r="I69" s="589"/>
      <c r="J69" s="2174"/>
    </row>
    <row r="70" spans="1:10" x14ac:dyDescent="0.3">
      <c r="A70" s="2173"/>
      <c r="B70" s="2172"/>
      <c r="C70" s="2172"/>
      <c r="D70" s="2172"/>
      <c r="E70" s="2172"/>
      <c r="F70" s="2172"/>
      <c r="G70" s="2172"/>
      <c r="H70" s="2172"/>
      <c r="I70" s="2172"/>
      <c r="J70" s="2172"/>
    </row>
    <row r="71" spans="1:10" x14ac:dyDescent="0.3">
      <c r="A71" s="2173"/>
      <c r="B71" s="2173"/>
      <c r="C71" s="2173"/>
      <c r="D71" s="2173"/>
      <c r="E71" s="2173"/>
      <c r="F71" s="2173"/>
      <c r="G71" s="2172"/>
      <c r="H71" s="2172"/>
      <c r="I71" s="2172"/>
      <c r="J71" s="2172"/>
    </row>
    <row r="72" spans="1:10" x14ac:dyDescent="0.3">
      <c r="A72" s="2173"/>
      <c r="B72" s="2172"/>
      <c r="C72" s="2172"/>
      <c r="D72" s="2172"/>
      <c r="E72" s="2172"/>
      <c r="F72" s="2172"/>
      <c r="G72" s="2172"/>
      <c r="H72" s="2172"/>
      <c r="I72" s="2172"/>
      <c r="J72" s="2172"/>
    </row>
    <row r="73" spans="1:10" x14ac:dyDescent="0.3">
      <c r="A73" s="785"/>
      <c r="B73" s="785"/>
      <c r="C73" s="785"/>
      <c r="D73" s="785"/>
      <c r="E73" s="785"/>
      <c r="F73" s="785"/>
      <c r="G73" s="785"/>
      <c r="H73" s="785"/>
      <c r="I73" s="785"/>
      <c r="J73" s="785"/>
    </row>
  </sheetData>
  <mergeCells count="3">
    <mergeCell ref="B42:B43"/>
    <mergeCell ref="C42:F42"/>
    <mergeCell ref="G42:G43"/>
  </mergeCells>
  <pageMargins left="0.7" right="0.7" top="0.75" bottom="0.75" header="0.3" footer="0.3"/>
  <pageSetup paperSize="9"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AE1A8-B787-4D10-B645-6C1820D5B473}">
  <dimension ref="A1:F53"/>
  <sheetViews>
    <sheetView showGridLines="0" showZeros="0" view="pageLayout" zoomScaleNormal="100" zoomScaleSheetLayoutView="100" workbookViewId="0">
      <selection sqref="A1:E1"/>
    </sheetView>
  </sheetViews>
  <sheetFormatPr defaultRowHeight="14.4" x14ac:dyDescent="0.3"/>
  <cols>
    <col min="1" max="1" width="36.109375" customWidth="1"/>
    <col min="2" max="6" width="15.33203125" customWidth="1"/>
    <col min="7" max="9" width="11.6640625" customWidth="1"/>
  </cols>
  <sheetData>
    <row r="1" spans="1:6" ht="36" customHeight="1" x14ac:dyDescent="0.3">
      <c r="A1" s="2948" t="s">
        <v>736</v>
      </c>
      <c r="B1" s="2948"/>
      <c r="C1" s="2948"/>
      <c r="D1" s="2948"/>
      <c r="E1" s="2948"/>
      <c r="F1" s="882"/>
    </row>
    <row r="2" spans="1:6" ht="22.2" thickBot="1" x14ac:dyDescent="0.35">
      <c r="A2" s="2259"/>
      <c r="B2" s="2259" t="s">
        <v>735</v>
      </c>
      <c r="C2" s="2259" t="s">
        <v>734</v>
      </c>
      <c r="D2" s="2259" t="s">
        <v>741</v>
      </c>
      <c r="E2" s="2261" t="s">
        <v>733</v>
      </c>
      <c r="F2" s="885" t="s">
        <v>732</v>
      </c>
    </row>
    <row r="3" spans="1:6" x14ac:dyDescent="0.3">
      <c r="A3" s="626" t="s">
        <v>731</v>
      </c>
      <c r="B3" s="622">
        <v>10269</v>
      </c>
      <c r="C3" s="622">
        <v>3862</v>
      </c>
      <c r="D3" s="622">
        <v>20541</v>
      </c>
      <c r="E3" s="622">
        <v>410</v>
      </c>
      <c r="F3" s="621">
        <v>58</v>
      </c>
    </row>
    <row r="4" spans="1:6" x14ac:dyDescent="0.3">
      <c r="A4" s="625" t="s">
        <v>719</v>
      </c>
      <c r="B4" s="622"/>
      <c r="C4" s="622"/>
      <c r="D4" s="622"/>
      <c r="E4" s="622"/>
      <c r="F4" s="621"/>
    </row>
    <row r="5" spans="1:6" x14ac:dyDescent="0.3">
      <c r="A5" s="624" t="s">
        <v>728</v>
      </c>
      <c r="B5" s="622">
        <v>1284</v>
      </c>
      <c r="C5" s="622">
        <v>257</v>
      </c>
      <c r="D5" s="622">
        <v>4696</v>
      </c>
      <c r="E5" s="622">
        <v>8</v>
      </c>
      <c r="F5" s="621">
        <v>25.2</v>
      </c>
    </row>
    <row r="6" spans="1:6" x14ac:dyDescent="0.3">
      <c r="A6" s="624" t="s">
        <v>727</v>
      </c>
      <c r="B6" s="622">
        <v>3351</v>
      </c>
      <c r="C6" s="622">
        <v>1000</v>
      </c>
      <c r="D6" s="622">
        <v>6458</v>
      </c>
      <c r="E6" s="622">
        <v>103</v>
      </c>
      <c r="F6" s="621">
        <v>43.8</v>
      </c>
    </row>
    <row r="7" spans="1:6" x14ac:dyDescent="0.3">
      <c r="A7" s="624" t="s">
        <v>726</v>
      </c>
      <c r="B7" s="622">
        <v>3291</v>
      </c>
      <c r="C7" s="622">
        <v>1358</v>
      </c>
      <c r="D7" s="622">
        <v>6430</v>
      </c>
      <c r="E7" s="622">
        <v>198</v>
      </c>
      <c r="F7" s="621">
        <v>74.400000000000006</v>
      </c>
    </row>
    <row r="8" spans="1:6" x14ac:dyDescent="0.3">
      <c r="A8" s="624" t="s">
        <v>725</v>
      </c>
      <c r="B8" s="622">
        <v>1542</v>
      </c>
      <c r="C8" s="622">
        <v>938</v>
      </c>
      <c r="D8" s="622">
        <v>2101</v>
      </c>
      <c r="E8" s="622">
        <v>91</v>
      </c>
      <c r="F8" s="621">
        <v>99.5</v>
      </c>
    </row>
    <row r="9" spans="1:6" x14ac:dyDescent="0.3">
      <c r="A9" s="624" t="s">
        <v>724</v>
      </c>
      <c r="B9" s="622">
        <v>246</v>
      </c>
      <c r="C9" s="622">
        <v>109</v>
      </c>
      <c r="D9" s="622">
        <v>291</v>
      </c>
      <c r="E9" s="622">
        <v>5</v>
      </c>
      <c r="F9" s="621">
        <v>159.80000000000001</v>
      </c>
    </row>
    <row r="10" spans="1:6" x14ac:dyDescent="0.3">
      <c r="A10" s="624" t="s">
        <v>723</v>
      </c>
      <c r="B10" s="622">
        <v>70</v>
      </c>
      <c r="C10" s="622">
        <v>33</v>
      </c>
      <c r="D10" s="622">
        <v>73</v>
      </c>
      <c r="E10" s="622">
        <v>1</v>
      </c>
      <c r="F10" s="621">
        <v>184.6</v>
      </c>
    </row>
    <row r="11" spans="1:6" x14ac:dyDescent="0.3">
      <c r="A11" s="624" t="s">
        <v>722</v>
      </c>
      <c r="B11" s="622">
        <v>373</v>
      </c>
      <c r="C11" s="622">
        <v>118</v>
      </c>
      <c r="D11" s="622">
        <v>333</v>
      </c>
      <c r="E11" s="622">
        <v>4</v>
      </c>
      <c r="F11" s="621">
        <v>114.1</v>
      </c>
    </row>
    <row r="12" spans="1:6" x14ac:dyDescent="0.3">
      <c r="A12" s="624" t="s">
        <v>711</v>
      </c>
      <c r="B12" s="622">
        <v>112</v>
      </c>
      <c r="C12" s="622">
        <v>49</v>
      </c>
      <c r="D12" s="622">
        <v>159</v>
      </c>
      <c r="E12" s="622">
        <v>0</v>
      </c>
      <c r="F12" s="621">
        <v>31.3</v>
      </c>
    </row>
    <row r="13" spans="1:6" x14ac:dyDescent="0.3">
      <c r="A13" s="626"/>
      <c r="B13" s="622"/>
      <c r="C13" s="622"/>
      <c r="D13" s="622"/>
      <c r="E13" s="622"/>
      <c r="F13" s="621"/>
    </row>
    <row r="14" spans="1:6" x14ac:dyDescent="0.3">
      <c r="A14" s="626" t="s">
        <v>730</v>
      </c>
      <c r="B14" s="622">
        <v>101570</v>
      </c>
      <c r="C14" s="622">
        <v>52666</v>
      </c>
      <c r="D14" s="622">
        <v>124565</v>
      </c>
      <c r="E14" s="622">
        <v>25460</v>
      </c>
      <c r="F14" s="621">
        <v>49.8</v>
      </c>
    </row>
    <row r="15" spans="1:6" x14ac:dyDescent="0.3">
      <c r="A15" s="625" t="s">
        <v>719</v>
      </c>
      <c r="F15" s="884"/>
    </row>
    <row r="16" spans="1:6" x14ac:dyDescent="0.3">
      <c r="A16" s="624" t="s">
        <v>728</v>
      </c>
      <c r="B16" s="622">
        <v>14922</v>
      </c>
      <c r="C16" s="622">
        <v>5589</v>
      </c>
      <c r="D16" s="622">
        <v>17496</v>
      </c>
      <c r="E16" s="622">
        <v>2817</v>
      </c>
      <c r="F16" s="621">
        <v>15.4</v>
      </c>
    </row>
    <row r="17" spans="1:6" x14ac:dyDescent="0.3">
      <c r="A17" s="624" t="s">
        <v>727</v>
      </c>
      <c r="B17" s="622">
        <v>28606</v>
      </c>
      <c r="C17" s="622">
        <v>23673</v>
      </c>
      <c r="D17" s="622">
        <v>40722</v>
      </c>
      <c r="E17" s="622">
        <v>12002</v>
      </c>
      <c r="F17" s="621">
        <v>36.4</v>
      </c>
    </row>
    <row r="18" spans="1:6" x14ac:dyDescent="0.3">
      <c r="A18" s="624" t="s">
        <v>726</v>
      </c>
      <c r="B18" s="622">
        <v>40252</v>
      </c>
      <c r="C18" s="622">
        <v>17864</v>
      </c>
      <c r="D18" s="622">
        <v>47744</v>
      </c>
      <c r="E18" s="622">
        <v>8232</v>
      </c>
      <c r="F18" s="621">
        <v>61.4</v>
      </c>
    </row>
    <row r="19" spans="1:6" x14ac:dyDescent="0.3">
      <c r="A19" s="624" t="s">
        <v>725</v>
      </c>
      <c r="B19" s="622">
        <v>10768</v>
      </c>
      <c r="C19" s="622">
        <v>4120</v>
      </c>
      <c r="D19" s="622">
        <v>12086</v>
      </c>
      <c r="E19" s="622">
        <v>1971</v>
      </c>
      <c r="F19" s="621">
        <v>71.400000000000006</v>
      </c>
    </row>
    <row r="20" spans="1:6" x14ac:dyDescent="0.3">
      <c r="A20" s="624" t="s">
        <v>724</v>
      </c>
      <c r="B20" s="622">
        <v>2000</v>
      </c>
      <c r="C20" s="622">
        <v>388</v>
      </c>
      <c r="D20" s="622">
        <v>1956</v>
      </c>
      <c r="E20" s="622">
        <v>190</v>
      </c>
      <c r="F20" s="621">
        <v>105.6</v>
      </c>
    </row>
    <row r="21" spans="1:6" x14ac:dyDescent="0.3">
      <c r="A21" s="624" t="s">
        <v>723</v>
      </c>
      <c r="B21" s="622">
        <v>488</v>
      </c>
      <c r="C21" s="622">
        <v>133</v>
      </c>
      <c r="D21" s="622">
        <v>437</v>
      </c>
      <c r="E21" s="622">
        <v>58</v>
      </c>
      <c r="F21" s="621">
        <v>114.4</v>
      </c>
    </row>
    <row r="22" spans="1:6" x14ac:dyDescent="0.3">
      <c r="A22" s="624" t="s">
        <v>722</v>
      </c>
      <c r="B22" s="622">
        <v>873</v>
      </c>
      <c r="C22" s="622">
        <v>421</v>
      </c>
      <c r="D22" s="622">
        <v>691</v>
      </c>
      <c r="E22" s="622">
        <v>190</v>
      </c>
      <c r="F22" s="621">
        <v>79.400000000000006</v>
      </c>
    </row>
    <row r="23" spans="1:6" x14ac:dyDescent="0.3">
      <c r="A23" s="624" t="s">
        <v>711</v>
      </c>
      <c r="B23" s="622">
        <v>3661</v>
      </c>
      <c r="C23" s="622">
        <v>478</v>
      </c>
      <c r="D23" s="622">
        <v>3433</v>
      </c>
      <c r="E23" s="622">
        <v>0</v>
      </c>
      <c r="F23" s="621">
        <v>101.3</v>
      </c>
    </row>
    <row r="24" spans="1:6" x14ac:dyDescent="0.3">
      <c r="A24" s="626"/>
      <c r="B24" s="622"/>
      <c r="C24" s="622"/>
      <c r="D24" s="622"/>
      <c r="E24" s="622"/>
      <c r="F24" s="621"/>
    </row>
    <row r="25" spans="1:6" x14ac:dyDescent="0.3">
      <c r="A25" s="626" t="s">
        <v>729</v>
      </c>
      <c r="B25" s="622">
        <v>31431</v>
      </c>
      <c r="C25" s="622">
        <v>2448</v>
      </c>
      <c r="D25" s="622">
        <v>37566</v>
      </c>
      <c r="E25" s="622">
        <v>904</v>
      </c>
      <c r="F25" s="621">
        <v>16.3</v>
      </c>
    </row>
    <row r="26" spans="1:6" x14ac:dyDescent="0.3">
      <c r="A26" s="625" t="s">
        <v>719</v>
      </c>
      <c r="F26" s="884"/>
    </row>
    <row r="27" spans="1:6" x14ac:dyDescent="0.3">
      <c r="A27" s="624" t="s">
        <v>728</v>
      </c>
      <c r="B27" s="622">
        <v>12721</v>
      </c>
      <c r="C27" s="622">
        <v>573</v>
      </c>
      <c r="D27" s="622">
        <v>14596</v>
      </c>
      <c r="E27" s="622">
        <v>359</v>
      </c>
      <c r="F27" s="621">
        <v>9.5</v>
      </c>
    </row>
    <row r="28" spans="1:6" x14ac:dyDescent="0.3">
      <c r="A28" s="624" t="s">
        <v>727</v>
      </c>
      <c r="B28" s="622">
        <v>17671</v>
      </c>
      <c r="C28" s="622">
        <v>772</v>
      </c>
      <c r="D28" s="622">
        <v>21083</v>
      </c>
      <c r="E28" s="622">
        <v>233</v>
      </c>
      <c r="F28" s="621">
        <v>16.2</v>
      </c>
    </row>
    <row r="29" spans="1:6" x14ac:dyDescent="0.3">
      <c r="A29" s="624" t="s">
        <v>726</v>
      </c>
      <c r="B29" s="622">
        <v>869</v>
      </c>
      <c r="C29" s="622">
        <v>721</v>
      </c>
      <c r="D29" s="622">
        <v>1547</v>
      </c>
      <c r="E29" s="622">
        <v>212</v>
      </c>
      <c r="F29" s="621">
        <v>54.5</v>
      </c>
    </row>
    <row r="30" spans="1:6" x14ac:dyDescent="0.3">
      <c r="A30" s="624" t="s">
        <v>725</v>
      </c>
      <c r="B30" s="622">
        <v>57</v>
      </c>
      <c r="C30" s="622">
        <v>207</v>
      </c>
      <c r="D30" s="622">
        <v>211</v>
      </c>
      <c r="E30" s="622">
        <v>67</v>
      </c>
      <c r="F30" s="621">
        <v>118.2</v>
      </c>
    </row>
    <row r="31" spans="1:6" x14ac:dyDescent="0.3">
      <c r="A31" s="624" t="s">
        <v>724</v>
      </c>
      <c r="B31" s="622">
        <v>55</v>
      </c>
      <c r="C31" s="622">
        <v>122</v>
      </c>
      <c r="D31" s="622">
        <v>53</v>
      </c>
      <c r="E31" s="622">
        <v>21</v>
      </c>
      <c r="F31" s="621">
        <v>230</v>
      </c>
    </row>
    <row r="32" spans="1:6" x14ac:dyDescent="0.3">
      <c r="A32" s="624" t="s">
        <v>723</v>
      </c>
      <c r="B32" s="622">
        <v>0</v>
      </c>
      <c r="C32" s="622">
        <v>1</v>
      </c>
      <c r="D32" s="622">
        <v>1</v>
      </c>
      <c r="E32" s="622">
        <v>0</v>
      </c>
      <c r="F32" s="621">
        <v>225.7</v>
      </c>
    </row>
    <row r="33" spans="1:6" x14ac:dyDescent="0.3">
      <c r="A33" s="624" t="s">
        <v>722</v>
      </c>
      <c r="B33" s="622">
        <v>58</v>
      </c>
      <c r="C33" s="622">
        <v>52</v>
      </c>
      <c r="D33" s="622">
        <v>75</v>
      </c>
      <c r="E33" s="622">
        <v>12</v>
      </c>
      <c r="F33" s="621">
        <v>156.30000000000001</v>
      </c>
    </row>
    <row r="34" spans="1:6" x14ac:dyDescent="0.3">
      <c r="A34" s="624" t="s">
        <v>711</v>
      </c>
      <c r="B34" s="622">
        <v>0</v>
      </c>
      <c r="C34" s="622">
        <v>0</v>
      </c>
      <c r="D34" s="622">
        <v>0</v>
      </c>
      <c r="E34" s="622">
        <v>0</v>
      </c>
      <c r="F34" s="621">
        <v>0</v>
      </c>
    </row>
    <row r="35" spans="1:6" x14ac:dyDescent="0.3">
      <c r="A35" s="626"/>
      <c r="B35" s="622"/>
      <c r="C35" s="622"/>
      <c r="D35" s="622"/>
      <c r="E35" s="622"/>
      <c r="F35" s="621"/>
    </row>
    <row r="36" spans="1:6" x14ac:dyDescent="0.3">
      <c r="A36" s="626" t="s">
        <v>721</v>
      </c>
      <c r="B36" s="622">
        <v>138085</v>
      </c>
      <c r="C36" s="622">
        <v>8838</v>
      </c>
      <c r="D36" s="622">
        <v>144194</v>
      </c>
      <c r="E36" s="622">
        <v>6109</v>
      </c>
      <c r="F36" s="621">
        <v>11.9</v>
      </c>
    </row>
    <row r="37" spans="1:6" x14ac:dyDescent="0.3">
      <c r="A37" s="625" t="s">
        <v>719</v>
      </c>
      <c r="F37" s="884"/>
    </row>
    <row r="38" spans="1:6" x14ac:dyDescent="0.3">
      <c r="A38" s="624" t="s">
        <v>718</v>
      </c>
      <c r="B38" s="622">
        <v>97280</v>
      </c>
      <c r="C38" s="622">
        <v>7092</v>
      </c>
      <c r="D38" s="622">
        <v>102378</v>
      </c>
      <c r="E38" s="622">
        <v>5098</v>
      </c>
      <c r="F38" s="621">
        <v>7.9</v>
      </c>
    </row>
    <row r="39" spans="1:6" x14ac:dyDescent="0.3">
      <c r="A39" s="624" t="s">
        <v>717</v>
      </c>
      <c r="B39" s="622">
        <v>25452</v>
      </c>
      <c r="C39" s="622">
        <v>1041</v>
      </c>
      <c r="D39" s="622">
        <v>26055</v>
      </c>
      <c r="E39" s="622">
        <v>603</v>
      </c>
      <c r="F39" s="621">
        <v>11.1</v>
      </c>
    </row>
    <row r="40" spans="1:6" x14ac:dyDescent="0.3">
      <c r="A40" s="624" t="s">
        <v>716</v>
      </c>
      <c r="B40" s="622">
        <v>9663</v>
      </c>
      <c r="C40" s="622">
        <v>492</v>
      </c>
      <c r="D40" s="622">
        <v>9949</v>
      </c>
      <c r="E40" s="622">
        <v>286</v>
      </c>
      <c r="F40" s="621">
        <v>17.899999999999999</v>
      </c>
    </row>
    <row r="41" spans="1:6" x14ac:dyDescent="0.3">
      <c r="A41" s="624" t="s">
        <v>715</v>
      </c>
      <c r="B41" s="622">
        <v>2740</v>
      </c>
      <c r="C41" s="622">
        <v>176</v>
      </c>
      <c r="D41" s="622">
        <v>2831</v>
      </c>
      <c r="E41" s="622">
        <v>91</v>
      </c>
      <c r="F41" s="621">
        <v>33.700000000000003</v>
      </c>
    </row>
    <row r="42" spans="1:6" x14ac:dyDescent="0.3">
      <c r="A42" s="624" t="s">
        <v>714</v>
      </c>
      <c r="B42" s="622">
        <v>831</v>
      </c>
      <c r="C42" s="622">
        <v>15</v>
      </c>
      <c r="D42" s="622">
        <v>844</v>
      </c>
      <c r="E42" s="622">
        <v>13</v>
      </c>
      <c r="F42" s="621">
        <v>61.2</v>
      </c>
    </row>
    <row r="43" spans="1:6" x14ac:dyDescent="0.3">
      <c r="A43" s="624" t="s">
        <v>713</v>
      </c>
      <c r="B43" s="622">
        <v>789</v>
      </c>
      <c r="C43" s="622">
        <v>16</v>
      </c>
      <c r="D43" s="622">
        <v>803</v>
      </c>
      <c r="E43" s="622">
        <v>14</v>
      </c>
      <c r="F43" s="621">
        <v>92.3</v>
      </c>
    </row>
    <row r="44" spans="1:6" x14ac:dyDescent="0.3">
      <c r="A44" s="624" t="s">
        <v>712</v>
      </c>
      <c r="B44" s="622">
        <v>74</v>
      </c>
      <c r="C44" s="622">
        <v>2</v>
      </c>
      <c r="D44" s="622">
        <v>75</v>
      </c>
      <c r="E44" s="622">
        <v>1</v>
      </c>
      <c r="F44" s="621">
        <v>36.200000000000003</v>
      </c>
    </row>
    <row r="45" spans="1:6" x14ac:dyDescent="0.3">
      <c r="A45" s="624" t="s">
        <v>711</v>
      </c>
      <c r="B45" s="622">
        <v>1256</v>
      </c>
      <c r="C45" s="622">
        <v>4</v>
      </c>
      <c r="D45" s="622">
        <v>1259</v>
      </c>
      <c r="E45" s="622">
        <v>3</v>
      </c>
      <c r="F45" s="621">
        <v>173.1</v>
      </c>
    </row>
    <row r="46" spans="1:6" x14ac:dyDescent="0.3">
      <c r="A46" s="623"/>
      <c r="B46" s="622"/>
      <c r="C46" s="622"/>
      <c r="D46" s="622"/>
      <c r="E46" s="622"/>
      <c r="F46" s="622"/>
    </row>
    <row r="47" spans="1:6" ht="15" customHeight="1" x14ac:dyDescent="0.3">
      <c r="A47" s="1836" t="s">
        <v>1302</v>
      </c>
      <c r="B47" s="1196"/>
      <c r="C47" s="1196"/>
      <c r="D47" s="1196"/>
      <c r="E47" s="1196"/>
      <c r="F47" s="1196"/>
    </row>
    <row r="48" spans="1:6" x14ac:dyDescent="0.3">
      <c r="A48" s="620" t="s">
        <v>709</v>
      </c>
      <c r="B48" s="619"/>
      <c r="C48" s="619"/>
      <c r="D48" s="619"/>
      <c r="E48" s="619"/>
      <c r="F48" s="619"/>
    </row>
    <row r="49" spans="1:6" x14ac:dyDescent="0.3">
      <c r="A49" s="883"/>
      <c r="B49" s="1526"/>
      <c r="C49" s="1526"/>
      <c r="D49" s="1526"/>
      <c r="E49" s="1526"/>
      <c r="F49" s="1525"/>
    </row>
    <row r="50" spans="1:6" x14ac:dyDescent="0.3">
      <c r="A50" s="786"/>
      <c r="B50" s="786"/>
      <c r="C50" s="786"/>
      <c r="D50" s="786"/>
      <c r="E50" s="786"/>
      <c r="F50" s="882"/>
    </row>
    <row r="51" spans="1:6" x14ac:dyDescent="0.3">
      <c r="A51" s="786"/>
      <c r="B51" s="786"/>
      <c r="C51" s="786"/>
      <c r="D51" s="786"/>
      <c r="E51" s="786"/>
      <c r="F51" s="882"/>
    </row>
    <row r="52" spans="1:6" x14ac:dyDescent="0.3">
      <c r="A52" s="785"/>
      <c r="B52" s="785"/>
      <c r="C52" s="785"/>
      <c r="D52" s="785"/>
      <c r="E52" s="785"/>
      <c r="F52" s="881"/>
    </row>
    <row r="53" spans="1:6" x14ac:dyDescent="0.3">
      <c r="A53" s="785"/>
      <c r="B53" s="785"/>
      <c r="C53" s="785"/>
      <c r="D53" s="785"/>
      <c r="E53" s="785"/>
      <c r="F53" s="881"/>
    </row>
  </sheetData>
  <mergeCells count="1">
    <mergeCell ref="A1:E1"/>
  </mergeCell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87678-96C7-4D3E-9498-E7D0166EC051}">
  <dimension ref="A1:L70"/>
  <sheetViews>
    <sheetView showGridLines="0" view="pageBreakPreview" zoomScale="110" zoomScaleNormal="100" zoomScaleSheetLayoutView="110" workbookViewId="0">
      <selection activeCell="A29" sqref="A29:J29"/>
    </sheetView>
  </sheetViews>
  <sheetFormatPr defaultRowHeight="14.25" customHeight="1" x14ac:dyDescent="0.3"/>
  <cols>
    <col min="1" max="1" width="43.88671875" bestFit="1" customWidth="1"/>
    <col min="2" max="2" width="9.88671875" customWidth="1"/>
    <col min="3" max="10" width="8.33203125" customWidth="1"/>
  </cols>
  <sheetData>
    <row r="1" spans="1:12" ht="50.25" customHeight="1" thickBot="1" x14ac:dyDescent="0.35">
      <c r="A1" s="2259"/>
      <c r="B1" s="2259" t="s">
        <v>735</v>
      </c>
      <c r="C1" s="2936" t="s">
        <v>734</v>
      </c>
      <c r="D1" s="2936"/>
      <c r="E1" s="2936" t="s">
        <v>741</v>
      </c>
      <c r="F1" s="2936"/>
      <c r="G1" s="2936" t="s">
        <v>733</v>
      </c>
      <c r="H1" s="2936"/>
      <c r="I1" s="2936" t="s">
        <v>732</v>
      </c>
      <c r="J1" s="2936"/>
    </row>
    <row r="2" spans="1:12" ht="14.25" customHeight="1" x14ac:dyDescent="0.3">
      <c r="A2" s="626" t="s">
        <v>720</v>
      </c>
      <c r="B2" s="622">
        <v>24682</v>
      </c>
      <c r="D2" s="622">
        <v>15541</v>
      </c>
      <c r="F2" s="622">
        <v>31924</v>
      </c>
      <c r="G2" s="622"/>
      <c r="H2" s="622">
        <v>8821</v>
      </c>
      <c r="I2" s="622"/>
      <c r="J2" s="621">
        <v>27.8</v>
      </c>
    </row>
    <row r="3" spans="1:12" ht="14.25" customHeight="1" x14ac:dyDescent="0.3">
      <c r="A3" s="625" t="s">
        <v>719</v>
      </c>
      <c r="B3" s="622"/>
      <c r="F3" s="622"/>
      <c r="J3" s="621"/>
    </row>
    <row r="4" spans="1:12" ht="14.25" customHeight="1" x14ac:dyDescent="0.3">
      <c r="A4" s="624" t="s">
        <v>718</v>
      </c>
      <c r="B4" s="622">
        <v>7704</v>
      </c>
      <c r="D4" s="622">
        <v>9400</v>
      </c>
      <c r="F4" s="622">
        <v>12794</v>
      </c>
      <c r="G4" s="622"/>
      <c r="H4" s="622">
        <v>5335</v>
      </c>
      <c r="I4" s="622"/>
      <c r="J4" s="621">
        <v>8.1</v>
      </c>
    </row>
    <row r="5" spans="1:12" ht="14.25" customHeight="1" x14ac:dyDescent="0.3">
      <c r="A5" s="624" t="s">
        <v>717</v>
      </c>
      <c r="B5" s="622">
        <v>5896</v>
      </c>
      <c r="D5" s="622">
        <v>3211</v>
      </c>
      <c r="F5" s="622">
        <v>7285</v>
      </c>
      <c r="G5" s="622"/>
      <c r="H5" s="622">
        <v>1831</v>
      </c>
      <c r="I5" s="622"/>
      <c r="J5" s="621">
        <v>16.399999999999999</v>
      </c>
      <c r="L5" s="1010"/>
    </row>
    <row r="6" spans="1:12" ht="14.25" customHeight="1" x14ac:dyDescent="0.3">
      <c r="A6" s="624" t="s">
        <v>716</v>
      </c>
      <c r="B6" s="622">
        <v>3461</v>
      </c>
      <c r="D6" s="622">
        <v>1375</v>
      </c>
      <c r="F6" s="622">
        <v>3830</v>
      </c>
      <c r="G6" s="622"/>
      <c r="H6" s="622">
        <v>843</v>
      </c>
      <c r="I6" s="622"/>
      <c r="J6" s="621">
        <v>28.2</v>
      </c>
    </row>
    <row r="7" spans="1:12" ht="14.25" customHeight="1" x14ac:dyDescent="0.3">
      <c r="A7" s="624" t="s">
        <v>715</v>
      </c>
      <c r="B7" s="622">
        <v>2517</v>
      </c>
      <c r="D7" s="622">
        <v>763</v>
      </c>
      <c r="F7" s="622">
        <v>2719</v>
      </c>
      <c r="G7" s="622"/>
      <c r="H7" s="622">
        <v>447</v>
      </c>
      <c r="I7" s="622"/>
      <c r="J7" s="621">
        <v>37.200000000000003</v>
      </c>
    </row>
    <row r="8" spans="1:12" ht="14.25" customHeight="1" x14ac:dyDescent="0.3">
      <c r="A8" s="624" t="s">
        <v>714</v>
      </c>
      <c r="B8" s="622">
        <v>2843</v>
      </c>
      <c r="D8" s="622">
        <v>300</v>
      </c>
      <c r="F8" s="622">
        <v>2949</v>
      </c>
      <c r="G8" s="622"/>
      <c r="H8" s="622">
        <v>183</v>
      </c>
      <c r="I8" s="622"/>
      <c r="J8" s="621">
        <v>40.799999999999997</v>
      </c>
    </row>
    <row r="9" spans="1:12" ht="14.25" customHeight="1" x14ac:dyDescent="0.3">
      <c r="A9" s="624" t="s">
        <v>713</v>
      </c>
      <c r="B9" s="622">
        <v>1369</v>
      </c>
      <c r="D9" s="622">
        <v>111</v>
      </c>
      <c r="F9" s="622">
        <v>1351</v>
      </c>
      <c r="G9" s="622"/>
      <c r="H9" s="622">
        <v>65</v>
      </c>
      <c r="I9" s="622"/>
      <c r="J9" s="621">
        <v>62.5</v>
      </c>
    </row>
    <row r="10" spans="1:12" ht="14.25" customHeight="1" x14ac:dyDescent="0.3">
      <c r="A10" s="624" t="s">
        <v>712</v>
      </c>
      <c r="B10" s="622">
        <v>125</v>
      </c>
      <c r="D10" s="622">
        <v>245</v>
      </c>
      <c r="F10" s="622">
        <v>183</v>
      </c>
      <c r="G10" s="622"/>
      <c r="H10" s="622">
        <v>45</v>
      </c>
      <c r="I10" s="622"/>
      <c r="J10" s="621">
        <v>43.1</v>
      </c>
    </row>
    <row r="11" spans="1:12" ht="14.25" customHeight="1" x14ac:dyDescent="0.3">
      <c r="A11" s="624" t="s">
        <v>711</v>
      </c>
      <c r="B11" s="622">
        <v>767</v>
      </c>
      <c r="D11" s="622">
        <v>136</v>
      </c>
      <c r="F11" s="622">
        <v>813</v>
      </c>
      <c r="G11" s="622"/>
      <c r="H11" s="622">
        <v>72</v>
      </c>
      <c r="I11" s="622"/>
      <c r="J11" s="621">
        <v>298.2</v>
      </c>
    </row>
    <row r="12" spans="1:12" ht="14.25" customHeight="1" x14ac:dyDescent="0.3">
      <c r="A12" s="624"/>
      <c r="B12" s="622"/>
      <c r="D12" s="622"/>
      <c r="F12" s="622"/>
      <c r="H12" s="622"/>
      <c r="J12" s="621"/>
    </row>
    <row r="13" spans="1:12" ht="14.25" customHeight="1" x14ac:dyDescent="0.3">
      <c r="A13" s="623" t="s">
        <v>710</v>
      </c>
      <c r="B13" s="622">
        <v>5035</v>
      </c>
      <c r="D13" s="622" t="s">
        <v>86</v>
      </c>
      <c r="F13" s="622">
        <v>4838</v>
      </c>
      <c r="G13" s="622"/>
      <c r="H13" s="622" t="s">
        <v>86</v>
      </c>
      <c r="I13" s="622"/>
      <c r="J13" s="621">
        <v>93.2</v>
      </c>
    </row>
    <row r="14" spans="1:12" ht="14.25" customHeight="1" x14ac:dyDescent="0.3">
      <c r="A14" s="2950" t="s">
        <v>1302</v>
      </c>
      <c r="B14" s="2950"/>
      <c r="C14" s="2950"/>
      <c r="D14" s="2950"/>
      <c r="E14" s="2950"/>
      <c r="F14" s="2950"/>
      <c r="G14" s="1199"/>
      <c r="H14" s="1199"/>
      <c r="I14" s="1199"/>
      <c r="J14" s="1199"/>
    </row>
    <row r="15" spans="1:12" ht="14.25" customHeight="1" x14ac:dyDescent="0.3">
      <c r="A15" s="620" t="s">
        <v>709</v>
      </c>
      <c r="B15" s="619"/>
      <c r="C15" s="619"/>
      <c r="D15" s="619"/>
      <c r="E15" s="619"/>
      <c r="F15" s="619"/>
    </row>
    <row r="16" spans="1:12" ht="14.25" customHeight="1" x14ac:dyDescent="0.3">
      <c r="A16" s="620"/>
      <c r="B16" s="619"/>
      <c r="C16" s="619"/>
      <c r="D16" s="619"/>
      <c r="E16" s="619"/>
      <c r="F16" s="619"/>
    </row>
    <row r="18" spans="1:12" ht="14.25" customHeight="1" x14ac:dyDescent="0.3">
      <c r="A18" s="2949" t="s">
        <v>996</v>
      </c>
      <c r="B18" s="2949"/>
      <c r="C18" s="2949"/>
      <c r="D18" s="2949"/>
      <c r="E18" s="786"/>
      <c r="F18" s="786"/>
      <c r="G18" s="839"/>
      <c r="H18" s="839"/>
      <c r="I18" s="786"/>
      <c r="J18" s="826"/>
    </row>
    <row r="19" spans="1:12" ht="14.25" customHeight="1" thickBot="1" x14ac:dyDescent="0.35">
      <c r="A19" s="2260"/>
      <c r="B19" s="2260"/>
      <c r="C19" s="2260"/>
      <c r="D19" s="2260"/>
      <c r="E19" s="786"/>
      <c r="F19" s="786"/>
      <c r="G19" s="839"/>
      <c r="H19" s="839"/>
      <c r="I19" s="786"/>
      <c r="J19" s="826"/>
    </row>
    <row r="20" spans="1:12" ht="14.25" customHeight="1" thickBot="1" x14ac:dyDescent="0.35">
      <c r="A20" s="897" t="s">
        <v>176</v>
      </c>
      <c r="B20" s="803" t="s">
        <v>1243</v>
      </c>
      <c r="C20" s="803" t="s">
        <v>1123</v>
      </c>
      <c r="D20" s="803" t="s">
        <v>1032</v>
      </c>
      <c r="E20" s="803" t="s">
        <v>990</v>
      </c>
      <c r="F20" s="803" t="s">
        <v>905</v>
      </c>
      <c r="G20" s="803" t="s">
        <v>886</v>
      </c>
      <c r="H20" s="803" t="s">
        <v>844</v>
      </c>
      <c r="I20" s="802" t="s">
        <v>275</v>
      </c>
      <c r="J20" s="802" t="s">
        <v>274</v>
      </c>
    </row>
    <row r="21" spans="1:12" ht="14.25" customHeight="1" x14ac:dyDescent="0.3">
      <c r="A21" s="887" t="s">
        <v>644</v>
      </c>
      <c r="B21" s="896">
        <v>128172</v>
      </c>
      <c r="C21" s="896">
        <v>120969</v>
      </c>
      <c r="D21" s="896">
        <v>99042</v>
      </c>
      <c r="E21" s="896">
        <v>100604</v>
      </c>
      <c r="F21" s="896">
        <v>100943</v>
      </c>
      <c r="G21" s="896">
        <v>102743</v>
      </c>
      <c r="H21" s="896">
        <v>107110</v>
      </c>
      <c r="I21" s="896">
        <v>106052</v>
      </c>
      <c r="J21" s="886">
        <v>109367</v>
      </c>
    </row>
    <row r="22" spans="1:12" ht="14.25" customHeight="1" x14ac:dyDescent="0.3">
      <c r="A22" s="894" t="s">
        <v>421</v>
      </c>
      <c r="B22" s="2165">
        <v>24620</v>
      </c>
      <c r="C22" s="2165">
        <v>23240</v>
      </c>
      <c r="D22" s="2165">
        <v>25841</v>
      </c>
      <c r="E22" s="2165">
        <v>26389</v>
      </c>
      <c r="F22" s="2165">
        <v>27144</v>
      </c>
      <c r="G22" s="2165">
        <v>28373</v>
      </c>
      <c r="H22" s="2165">
        <v>30899</v>
      </c>
      <c r="I22" s="2165">
        <v>31131</v>
      </c>
      <c r="J22" s="2162">
        <v>32730</v>
      </c>
    </row>
    <row r="23" spans="1:12" ht="14.25" customHeight="1" x14ac:dyDescent="0.3">
      <c r="A23" s="895" t="s">
        <v>740</v>
      </c>
      <c r="B23" s="2165">
        <v>3862</v>
      </c>
      <c r="C23" s="2165">
        <v>3879</v>
      </c>
      <c r="D23" s="2165">
        <v>2913</v>
      </c>
      <c r="E23" s="2165">
        <v>2814</v>
      </c>
      <c r="F23" s="2165">
        <v>2775</v>
      </c>
      <c r="G23" s="2165">
        <v>2803</v>
      </c>
      <c r="H23" s="2165">
        <v>2888</v>
      </c>
      <c r="I23" s="2165">
        <v>3086</v>
      </c>
      <c r="J23" s="2165">
        <v>2873</v>
      </c>
    </row>
    <row r="24" spans="1:12" ht="14.25" customHeight="1" x14ac:dyDescent="0.3">
      <c r="A24" s="894" t="s">
        <v>423</v>
      </c>
      <c r="B24" s="2165">
        <v>32013</v>
      </c>
      <c r="C24" s="2165">
        <v>30121</v>
      </c>
      <c r="D24" s="2165">
        <v>19084</v>
      </c>
      <c r="E24" s="2165">
        <v>19216</v>
      </c>
      <c r="F24" s="2165">
        <v>18743</v>
      </c>
      <c r="G24" s="2165">
        <v>18026</v>
      </c>
      <c r="H24" s="2165">
        <v>20341</v>
      </c>
      <c r="I24" s="2165">
        <v>19710</v>
      </c>
      <c r="J24" s="2165">
        <v>18700</v>
      </c>
    </row>
    <row r="25" spans="1:12" ht="14.25" customHeight="1" x14ac:dyDescent="0.3">
      <c r="A25" s="895" t="s">
        <v>739</v>
      </c>
      <c r="B25" s="2162">
        <v>3113</v>
      </c>
      <c r="C25" s="2162">
        <v>3103</v>
      </c>
      <c r="D25" s="2162">
        <v>2879</v>
      </c>
      <c r="E25" s="2162">
        <v>2881</v>
      </c>
      <c r="F25" s="2162">
        <v>2838</v>
      </c>
      <c r="G25" s="2162">
        <v>2640</v>
      </c>
      <c r="H25" s="2162">
        <v>2597</v>
      </c>
      <c r="I25" s="2162">
        <v>2117</v>
      </c>
      <c r="J25" s="2162">
        <v>2143</v>
      </c>
    </row>
    <row r="26" spans="1:12" ht="14.25" customHeight="1" x14ac:dyDescent="0.3">
      <c r="A26" s="894" t="s">
        <v>424</v>
      </c>
      <c r="B26" s="2162">
        <v>28765</v>
      </c>
      <c r="C26" s="2162">
        <v>28631</v>
      </c>
      <c r="D26" s="2162">
        <v>25254</v>
      </c>
      <c r="E26" s="2162">
        <v>25298</v>
      </c>
      <c r="F26" s="2162">
        <v>25294</v>
      </c>
      <c r="G26" s="2162">
        <v>25052</v>
      </c>
      <c r="H26" s="2162">
        <v>25248</v>
      </c>
      <c r="I26" s="2162">
        <v>24943</v>
      </c>
      <c r="J26" s="2162">
        <v>25723</v>
      </c>
    </row>
    <row r="27" spans="1:12" ht="14.25" customHeight="1" x14ac:dyDescent="0.3">
      <c r="A27" s="895" t="s">
        <v>29</v>
      </c>
      <c r="B27" s="2162">
        <v>12236</v>
      </c>
      <c r="C27" s="2162">
        <v>12188</v>
      </c>
      <c r="D27" s="2162">
        <v>10081</v>
      </c>
      <c r="E27" s="2162">
        <v>10312</v>
      </c>
      <c r="F27" s="2162">
        <v>10370</v>
      </c>
      <c r="G27" s="2162">
        <v>10185</v>
      </c>
      <c r="H27" s="2162">
        <v>10362</v>
      </c>
      <c r="I27" s="2162">
        <v>9893</v>
      </c>
      <c r="J27" s="2162">
        <v>10484</v>
      </c>
    </row>
    <row r="28" spans="1:12" ht="14.25" customHeight="1" x14ac:dyDescent="0.3">
      <c r="A28" s="894" t="s">
        <v>422</v>
      </c>
      <c r="B28" s="2162">
        <v>30163</v>
      </c>
      <c r="C28" s="2162">
        <v>28896</v>
      </c>
      <c r="D28" s="2162">
        <v>18974</v>
      </c>
      <c r="E28" s="2162">
        <v>19219</v>
      </c>
      <c r="F28" s="2162">
        <v>19209</v>
      </c>
      <c r="G28" s="2162">
        <v>19763</v>
      </c>
      <c r="H28" s="2162">
        <v>20857</v>
      </c>
      <c r="I28" s="2162">
        <v>20368</v>
      </c>
      <c r="J28" s="2162">
        <v>20038</v>
      </c>
      <c r="L28" s="1010"/>
    </row>
    <row r="29" spans="1:12" ht="14.25" customHeight="1" x14ac:dyDescent="0.3">
      <c r="A29" s="895" t="s">
        <v>738</v>
      </c>
      <c r="B29" s="2162">
        <v>2870</v>
      </c>
      <c r="C29" s="2162">
        <v>2633</v>
      </c>
      <c r="D29" s="2162">
        <v>1210</v>
      </c>
      <c r="E29" s="2162">
        <v>1151</v>
      </c>
      <c r="F29" s="2162">
        <v>1217</v>
      </c>
      <c r="G29" s="2162">
        <v>1278</v>
      </c>
      <c r="H29" s="2162">
        <v>1225</v>
      </c>
      <c r="I29" s="2162">
        <v>1443</v>
      </c>
      <c r="J29" s="2162">
        <v>1221</v>
      </c>
    </row>
    <row r="30" spans="1:12" ht="14.25" customHeight="1" x14ac:dyDescent="0.3">
      <c r="A30" s="894" t="s">
        <v>407</v>
      </c>
      <c r="B30" s="2162">
        <v>581</v>
      </c>
      <c r="C30" s="2162">
        <v>671</v>
      </c>
      <c r="D30" s="2162">
        <v>679</v>
      </c>
      <c r="E30" s="2162">
        <v>964</v>
      </c>
      <c r="F30" s="2162">
        <v>1008</v>
      </c>
      <c r="G30" s="2162">
        <v>1205</v>
      </c>
      <c r="H30" s="2162">
        <v>1403</v>
      </c>
      <c r="I30" s="2162">
        <v>1511</v>
      </c>
      <c r="J30" s="2162">
        <v>1843</v>
      </c>
    </row>
    <row r="31" spans="1:12" ht="14.25" customHeight="1" x14ac:dyDescent="0.3">
      <c r="A31" s="894" t="s">
        <v>737</v>
      </c>
      <c r="B31" s="2162">
        <v>4675</v>
      </c>
      <c r="C31" s="2162">
        <v>4827</v>
      </c>
      <c r="D31" s="2162">
        <v>4866</v>
      </c>
      <c r="E31" s="2162">
        <v>4840</v>
      </c>
      <c r="F31" s="2162">
        <v>4860</v>
      </c>
      <c r="G31" s="2162">
        <v>5046</v>
      </c>
      <c r="H31" s="2162">
        <v>2381</v>
      </c>
      <c r="I31" s="2162">
        <v>2801</v>
      </c>
      <c r="J31" s="2162">
        <v>2873</v>
      </c>
    </row>
    <row r="32" spans="1:12" ht="14.25" customHeight="1" x14ac:dyDescent="0.3">
      <c r="A32" s="894" t="s">
        <v>554</v>
      </c>
      <c r="B32" s="2162">
        <v>4583</v>
      </c>
      <c r="C32" s="2162">
        <v>4584</v>
      </c>
      <c r="D32" s="2162">
        <v>4343</v>
      </c>
      <c r="E32" s="2162">
        <v>4678</v>
      </c>
      <c r="F32" s="2162">
        <v>4685</v>
      </c>
      <c r="G32" s="2162">
        <v>5279</v>
      </c>
      <c r="H32" s="2162">
        <v>5981</v>
      </c>
      <c r="I32" s="2162">
        <v>5587</v>
      </c>
      <c r="J32" s="2162">
        <v>7460</v>
      </c>
    </row>
    <row r="33" spans="1:10" ht="14.25" customHeight="1" x14ac:dyDescent="0.3">
      <c r="A33" s="889"/>
      <c r="B33" s="2162"/>
      <c r="C33" s="2162"/>
      <c r="D33" s="2162"/>
      <c r="E33" s="2162"/>
      <c r="F33" s="2162"/>
      <c r="G33" s="2162"/>
      <c r="H33" s="2162"/>
      <c r="I33" s="2162"/>
      <c r="J33" s="2183"/>
    </row>
    <row r="34" spans="1:10" ht="14.25" customHeight="1" x14ac:dyDescent="0.3">
      <c r="A34" s="887" t="s">
        <v>633</v>
      </c>
      <c r="B34" s="886">
        <f>'REA &amp; Risk weights'!B19</f>
        <v>1099</v>
      </c>
      <c r="C34" s="886">
        <v>931</v>
      </c>
      <c r="D34" s="886">
        <v>728</v>
      </c>
      <c r="E34" s="886">
        <v>793</v>
      </c>
      <c r="F34" s="886">
        <v>776</v>
      </c>
      <c r="G34" s="886">
        <v>1207</v>
      </c>
      <c r="H34" s="886">
        <v>1238</v>
      </c>
      <c r="I34" s="886">
        <v>1449</v>
      </c>
      <c r="J34" s="886">
        <v>1607</v>
      </c>
    </row>
    <row r="35" spans="1:10" ht="14.25" customHeight="1" x14ac:dyDescent="0.3">
      <c r="A35" s="2182"/>
      <c r="B35" s="2163"/>
      <c r="C35" s="2163"/>
      <c r="D35" s="2163"/>
      <c r="E35" s="2163"/>
      <c r="F35" s="2163"/>
      <c r="G35" s="2163"/>
      <c r="H35" s="2163"/>
      <c r="I35" s="2163"/>
      <c r="J35" s="2163"/>
    </row>
    <row r="36" spans="1:10" ht="14.25" customHeight="1" x14ac:dyDescent="0.3">
      <c r="A36" s="887" t="s">
        <v>632</v>
      </c>
      <c r="B36" s="886">
        <f>'REA &amp; Risk weights'!B21</f>
        <v>7253</v>
      </c>
      <c r="C36" s="886">
        <v>6064</v>
      </c>
      <c r="D36" s="886">
        <v>3812</v>
      </c>
      <c r="E36" s="886">
        <v>3908</v>
      </c>
      <c r="F36" s="886">
        <v>3690</v>
      </c>
      <c r="G36" s="886">
        <v>3520</v>
      </c>
      <c r="H36" s="886">
        <v>3146</v>
      </c>
      <c r="I36" s="886">
        <v>3396</v>
      </c>
      <c r="J36" s="886">
        <v>3635</v>
      </c>
    </row>
    <row r="37" spans="1:10" ht="14.25" customHeight="1" x14ac:dyDescent="0.3">
      <c r="A37" s="2181"/>
      <c r="B37" s="2180"/>
      <c r="C37" s="2180"/>
      <c r="D37" s="2180"/>
      <c r="E37" s="2180"/>
      <c r="F37" s="2180"/>
      <c r="G37" s="2180"/>
      <c r="H37" s="2180"/>
      <c r="I37" s="2180"/>
      <c r="J37" s="2180"/>
    </row>
    <row r="38" spans="1:10" ht="14.25" customHeight="1" x14ac:dyDescent="0.3">
      <c r="A38" s="887" t="s">
        <v>1284</v>
      </c>
      <c r="B38" s="886">
        <v>1</v>
      </c>
      <c r="C38" s="886"/>
      <c r="D38" s="886"/>
      <c r="E38" s="886"/>
      <c r="F38" s="886"/>
      <c r="G38" s="886"/>
      <c r="H38" s="886"/>
      <c r="I38" s="886"/>
      <c r="J38" s="886"/>
    </row>
    <row r="39" spans="1:10" ht="14.25" customHeight="1" x14ac:dyDescent="0.3">
      <c r="A39" s="814"/>
      <c r="B39" s="2180"/>
      <c r="C39" s="2180"/>
      <c r="D39" s="2180"/>
      <c r="E39" s="2180"/>
      <c r="F39" s="2180"/>
      <c r="G39" s="2180"/>
      <c r="H39" s="2180"/>
      <c r="I39" s="2180"/>
      <c r="J39" s="2180"/>
    </row>
    <row r="40" spans="1:10" ht="14.4" x14ac:dyDescent="0.3">
      <c r="A40" s="887" t="s">
        <v>628</v>
      </c>
      <c r="B40" s="886">
        <f>'REA &amp; Risk weights'!B28</f>
        <v>15698</v>
      </c>
      <c r="C40" s="886">
        <v>16487</v>
      </c>
      <c r="D40" s="886">
        <v>16487</v>
      </c>
      <c r="E40" s="886">
        <v>16487</v>
      </c>
      <c r="F40" s="886">
        <v>16487</v>
      </c>
      <c r="G40" s="886">
        <v>16809</v>
      </c>
      <c r="H40" s="886">
        <v>16809</v>
      </c>
      <c r="I40" s="886">
        <v>16809</v>
      </c>
      <c r="J40" s="886">
        <v>16809</v>
      </c>
    </row>
    <row r="41" spans="1:10" ht="14.4" x14ac:dyDescent="0.3">
      <c r="A41" s="893"/>
      <c r="B41" s="892"/>
      <c r="C41" s="892"/>
      <c r="D41" s="892"/>
      <c r="E41" s="892"/>
      <c r="F41" s="892"/>
      <c r="G41" s="892"/>
      <c r="H41" s="892"/>
      <c r="I41" s="892"/>
      <c r="J41" s="892"/>
    </row>
    <row r="42" spans="1:10" ht="20.399999999999999" x14ac:dyDescent="0.3">
      <c r="A42" s="1383" t="s">
        <v>940</v>
      </c>
      <c r="B42" s="886">
        <f>'REA &amp; Risk weights'!B30</f>
        <v>673</v>
      </c>
      <c r="C42" s="886">
        <v>657</v>
      </c>
      <c r="D42" s="886">
        <v>607</v>
      </c>
      <c r="E42" s="886">
        <v>624</v>
      </c>
      <c r="F42" s="886">
        <v>631</v>
      </c>
      <c r="G42" s="886"/>
      <c r="H42" s="886"/>
      <c r="I42" s="886"/>
      <c r="J42" s="886"/>
    </row>
    <row r="43" spans="1:10" ht="20.399999999999999" x14ac:dyDescent="0.3">
      <c r="A43" s="1383" t="s">
        <v>1185</v>
      </c>
      <c r="B43" s="886">
        <f>'REA &amp; Risk weights'!B31</f>
        <v>10112</v>
      </c>
      <c r="C43" s="886">
        <v>10626</v>
      </c>
      <c r="D43" s="886"/>
      <c r="E43" s="886"/>
      <c r="F43" s="886"/>
      <c r="G43" s="886"/>
      <c r="H43" s="886"/>
      <c r="I43" s="886"/>
      <c r="J43" s="886"/>
    </row>
    <row r="44" spans="1:10" ht="14.25" customHeight="1" x14ac:dyDescent="0.3">
      <c r="A44" s="893"/>
      <c r="B44" s="892"/>
      <c r="C44" s="892"/>
      <c r="D44" s="892"/>
      <c r="E44" s="892"/>
      <c r="F44" s="892"/>
      <c r="G44" s="892"/>
      <c r="H44" s="892"/>
      <c r="I44" s="892"/>
      <c r="J44" s="892"/>
    </row>
    <row r="45" spans="1:10" ht="14.25" customHeight="1" x14ac:dyDescent="0.3">
      <c r="A45" s="887" t="s">
        <v>627</v>
      </c>
      <c r="B45" s="886">
        <f>'REA &amp; Risk weights'!B33</f>
        <v>0</v>
      </c>
      <c r="C45" s="886">
        <v>152</v>
      </c>
      <c r="D45" s="886">
        <v>152</v>
      </c>
      <c r="E45" s="886">
        <v>152</v>
      </c>
      <c r="F45" s="886">
        <v>152</v>
      </c>
      <c r="G45" s="886">
        <v>1500</v>
      </c>
      <c r="H45" s="886"/>
      <c r="I45" s="886">
        <v>1998</v>
      </c>
      <c r="J45" s="886">
        <v>2170</v>
      </c>
    </row>
    <row r="46" spans="1:10" ht="14.25" customHeight="1" thickBot="1" x14ac:dyDescent="0.35">
      <c r="A46" s="891"/>
      <c r="B46" s="890"/>
      <c r="C46" s="890"/>
      <c r="D46" s="890"/>
      <c r="E46" s="890"/>
      <c r="F46" s="890"/>
      <c r="G46" s="890"/>
      <c r="H46" s="890"/>
      <c r="I46" s="890"/>
      <c r="J46" s="890"/>
    </row>
    <row r="47" spans="1:10" ht="14.25" customHeight="1" x14ac:dyDescent="0.3">
      <c r="A47" s="1198" t="s">
        <v>626</v>
      </c>
      <c r="B47" s="1197">
        <f>'REA &amp; Risk weights'!B34</f>
        <v>163007</v>
      </c>
      <c r="C47" s="1197">
        <v>155886</v>
      </c>
      <c r="D47" s="1197">
        <v>120827</v>
      </c>
      <c r="E47" s="1197">
        <v>122568</v>
      </c>
      <c r="F47" s="1197">
        <v>122679</v>
      </c>
      <c r="G47" s="1197">
        <v>125779</v>
      </c>
      <c r="H47" s="1197">
        <v>128303</v>
      </c>
      <c r="I47" s="1197">
        <v>129710</v>
      </c>
      <c r="J47" s="1197">
        <v>133588</v>
      </c>
    </row>
    <row r="48" spans="1:10" ht="14.25" customHeight="1" x14ac:dyDescent="0.3">
      <c r="A48" s="888"/>
      <c r="B48" s="840"/>
      <c r="C48" s="840"/>
      <c r="D48" s="840"/>
      <c r="E48" s="840"/>
      <c r="F48" s="840"/>
      <c r="G48" s="840"/>
      <c r="H48" s="840"/>
      <c r="I48" s="840"/>
      <c r="J48" s="840"/>
    </row>
    <row r="49" spans="1:10" ht="14.25" customHeight="1" x14ac:dyDescent="0.3">
      <c r="A49" s="889" t="s">
        <v>625</v>
      </c>
      <c r="B49" s="2162" t="str">
        <f>IF(ABS('REA &amp; Risk weights'!B35)&gt;0,'REA &amp; Risk weights'!B35,"")</f>
        <v/>
      </c>
      <c r="C49" s="2162"/>
      <c r="D49" s="2162"/>
      <c r="E49" s="2162"/>
      <c r="F49" s="2162"/>
      <c r="G49" s="2162">
        <v>76645</v>
      </c>
      <c r="H49" s="2162">
        <v>78077</v>
      </c>
      <c r="I49" s="2162">
        <v>79127</v>
      </c>
      <c r="J49" s="2162">
        <v>80152</v>
      </c>
    </row>
    <row r="50" spans="1:10" ht="14.25" customHeight="1" x14ac:dyDescent="0.3">
      <c r="A50" s="888"/>
      <c r="B50" s="840"/>
      <c r="C50" s="840"/>
      <c r="D50" s="840"/>
      <c r="E50" s="840"/>
      <c r="F50" s="840"/>
      <c r="G50" s="840"/>
      <c r="H50" s="840"/>
      <c r="I50" s="840"/>
      <c r="J50" s="840"/>
    </row>
    <row r="51" spans="1:10" ht="14.25" customHeight="1" x14ac:dyDescent="0.3">
      <c r="A51" s="887" t="s">
        <v>360</v>
      </c>
      <c r="B51" s="886">
        <f>'REA &amp; Risk weights'!B37</f>
        <v>163007</v>
      </c>
      <c r="C51" s="886">
        <v>155886</v>
      </c>
      <c r="D51" s="886">
        <v>120827</v>
      </c>
      <c r="E51" s="886">
        <v>122568</v>
      </c>
      <c r="F51" s="886">
        <v>122679</v>
      </c>
      <c r="G51" s="886">
        <v>202424</v>
      </c>
      <c r="H51" s="886">
        <v>206380</v>
      </c>
      <c r="I51" s="886">
        <v>208837</v>
      </c>
      <c r="J51" s="886">
        <v>213740</v>
      </c>
    </row>
    <row r="52" spans="1:10" ht="14.25" customHeight="1" x14ac:dyDescent="0.3">
      <c r="A52" s="786"/>
      <c r="B52" s="786"/>
      <c r="C52" s="786"/>
      <c r="D52" s="786"/>
      <c r="E52" s="786"/>
      <c r="F52" s="786"/>
      <c r="G52" s="839"/>
      <c r="H52" s="839"/>
      <c r="I52" s="786"/>
      <c r="J52" s="826"/>
    </row>
    <row r="53" spans="1:10" ht="14.25" customHeight="1" x14ac:dyDescent="0.3">
      <c r="A53" s="786"/>
      <c r="B53" s="786"/>
      <c r="C53" s="786"/>
      <c r="D53" s="786"/>
      <c r="E53" s="786"/>
      <c r="F53" s="786"/>
      <c r="G53" s="839"/>
      <c r="H53" s="839"/>
      <c r="I53" s="786"/>
      <c r="J53" s="826"/>
    </row>
    <row r="54" spans="1:10" ht="14.25" customHeight="1" x14ac:dyDescent="0.3">
      <c r="A54" s="786"/>
      <c r="B54" s="786"/>
      <c r="C54" s="786"/>
      <c r="D54" s="786"/>
      <c r="E54" s="786"/>
      <c r="F54" s="786"/>
      <c r="G54" s="839"/>
      <c r="H54" s="839"/>
      <c r="I54" s="786"/>
      <c r="J54" s="826"/>
    </row>
    <row r="55" spans="1:10" ht="14.25" customHeight="1" x14ac:dyDescent="0.3">
      <c r="A55" s="786"/>
      <c r="B55" s="786"/>
      <c r="C55" s="786"/>
      <c r="D55" s="786"/>
      <c r="E55" s="786"/>
      <c r="F55" s="786"/>
      <c r="G55" s="839"/>
      <c r="H55" s="839"/>
      <c r="I55" s="786"/>
      <c r="J55" s="826"/>
    </row>
    <row r="56" spans="1:10" ht="14.25" customHeight="1" x14ac:dyDescent="0.3">
      <c r="A56" s="786"/>
      <c r="B56" s="786"/>
      <c r="C56" s="786"/>
      <c r="D56" s="786"/>
      <c r="E56" s="786"/>
      <c r="F56" s="786"/>
      <c r="G56" s="839"/>
      <c r="H56" s="839"/>
      <c r="I56" s="786"/>
      <c r="J56" s="826"/>
    </row>
    <row r="57" spans="1:10" ht="14.25" customHeight="1" x14ac:dyDescent="0.3">
      <c r="A57" s="786"/>
      <c r="B57" s="786"/>
      <c r="C57" s="786"/>
      <c r="D57" s="786"/>
      <c r="E57" s="786"/>
      <c r="F57" s="786"/>
      <c r="G57" s="839"/>
      <c r="H57" s="839"/>
      <c r="I57" s="786"/>
      <c r="J57" s="826"/>
    </row>
    <row r="58" spans="1:10" ht="14.25" customHeight="1" x14ac:dyDescent="0.3">
      <c r="A58" s="786"/>
      <c r="B58" s="786"/>
      <c r="C58" s="786"/>
      <c r="D58" s="786"/>
      <c r="E58" s="786"/>
      <c r="F58" s="786"/>
      <c r="G58" s="839"/>
      <c r="H58" s="839"/>
      <c r="I58" s="786"/>
      <c r="J58" s="826"/>
    </row>
    <row r="59" spans="1:10" ht="14.25" customHeight="1" x14ac:dyDescent="0.3">
      <c r="A59" s="826"/>
      <c r="B59" s="826"/>
      <c r="C59" s="826"/>
      <c r="D59" s="826"/>
      <c r="E59" s="826"/>
      <c r="F59" s="826"/>
      <c r="G59" s="826"/>
      <c r="H59" s="826"/>
      <c r="I59" s="826"/>
      <c r="J59" s="826"/>
    </row>
    <row r="60" spans="1:10" ht="14.25" customHeight="1" x14ac:dyDescent="0.3">
      <c r="A60" s="826"/>
      <c r="B60" s="826"/>
      <c r="C60" s="826"/>
      <c r="D60" s="826"/>
      <c r="E60" s="826"/>
      <c r="F60" s="826"/>
      <c r="G60" s="826"/>
      <c r="H60" s="826"/>
      <c r="I60" s="826"/>
      <c r="J60" s="826"/>
    </row>
    <row r="61" spans="1:10" ht="14.25" customHeight="1" x14ac:dyDescent="0.3">
      <c r="A61" s="826"/>
      <c r="B61" s="826"/>
      <c r="C61" s="826"/>
      <c r="D61" s="826"/>
      <c r="E61" s="826"/>
      <c r="F61" s="826"/>
      <c r="G61" s="826"/>
      <c r="H61" s="826"/>
      <c r="I61" s="826"/>
      <c r="J61" s="826"/>
    </row>
    <row r="62" spans="1:10" ht="14.25" customHeight="1" x14ac:dyDescent="0.3">
      <c r="A62" s="826"/>
      <c r="B62" s="826"/>
      <c r="C62" s="826"/>
      <c r="D62" s="826"/>
      <c r="E62" s="826"/>
      <c r="F62" s="826"/>
      <c r="G62" s="826"/>
      <c r="H62" s="826"/>
      <c r="I62" s="826"/>
      <c r="J62" s="826"/>
    </row>
    <row r="63" spans="1:10" ht="14.25" customHeight="1" x14ac:dyDescent="0.3">
      <c r="A63" s="826"/>
      <c r="B63" s="826"/>
      <c r="C63" s="826"/>
      <c r="D63" s="826"/>
      <c r="E63" s="826"/>
      <c r="F63" s="826"/>
      <c r="G63" s="826"/>
      <c r="H63" s="826"/>
      <c r="I63" s="826"/>
      <c r="J63" s="826"/>
    </row>
    <row r="64" spans="1:10" ht="14.25" customHeight="1" x14ac:dyDescent="0.3">
      <c r="A64" s="826"/>
      <c r="B64" s="826"/>
      <c r="C64" s="826"/>
      <c r="D64" s="826"/>
      <c r="E64" s="826"/>
      <c r="F64" s="826"/>
      <c r="G64" s="826"/>
      <c r="H64" s="826"/>
      <c r="I64" s="826"/>
      <c r="J64" s="826"/>
    </row>
    <row r="65" spans="1:10" ht="14.25" customHeight="1" x14ac:dyDescent="0.3">
      <c r="A65" s="826"/>
      <c r="B65" s="826"/>
      <c r="C65" s="826"/>
      <c r="D65" s="826"/>
      <c r="E65" s="826"/>
      <c r="F65" s="826"/>
      <c r="G65" s="826"/>
      <c r="H65" s="826"/>
      <c r="I65" s="826"/>
      <c r="J65" s="826"/>
    </row>
    <row r="66" spans="1:10" ht="14.25" customHeight="1" x14ac:dyDescent="0.3">
      <c r="A66" s="826"/>
      <c r="B66" s="826"/>
      <c r="C66" s="826"/>
      <c r="D66" s="826"/>
      <c r="E66" s="826"/>
      <c r="F66" s="826"/>
      <c r="G66" s="826"/>
      <c r="H66" s="826"/>
      <c r="I66" s="826"/>
      <c r="J66" s="826"/>
    </row>
    <row r="67" spans="1:10" ht="14.25" customHeight="1" x14ac:dyDescent="0.3">
      <c r="A67" s="826"/>
      <c r="B67" s="826"/>
      <c r="C67" s="826"/>
      <c r="D67" s="826"/>
      <c r="E67" s="826"/>
      <c r="F67" s="826"/>
      <c r="G67" s="826"/>
      <c r="H67" s="826"/>
      <c r="I67" s="826"/>
      <c r="J67" s="826"/>
    </row>
    <row r="68" spans="1:10" ht="14.25" customHeight="1" x14ac:dyDescent="0.3">
      <c r="A68" s="826"/>
      <c r="B68" s="826"/>
      <c r="C68" s="826"/>
      <c r="D68" s="826"/>
      <c r="E68" s="826"/>
      <c r="F68" s="826"/>
      <c r="G68" s="826"/>
      <c r="H68" s="826"/>
      <c r="I68" s="826"/>
      <c r="J68" s="826"/>
    </row>
    <row r="69" spans="1:10" ht="14.25" customHeight="1" x14ac:dyDescent="0.3">
      <c r="A69" s="826"/>
      <c r="B69" s="826"/>
      <c r="C69" s="826"/>
      <c r="D69" s="826"/>
      <c r="E69" s="826"/>
      <c r="F69" s="826"/>
      <c r="G69" s="826"/>
      <c r="H69" s="826"/>
      <c r="I69" s="826"/>
      <c r="J69" s="826"/>
    </row>
    <row r="70" spans="1:10" ht="14.25" customHeight="1" x14ac:dyDescent="0.3">
      <c r="A70" s="826"/>
      <c r="B70" s="826"/>
      <c r="C70" s="826"/>
      <c r="D70" s="826"/>
      <c r="E70" s="826"/>
      <c r="F70" s="826"/>
      <c r="G70" s="826"/>
      <c r="H70" s="826"/>
      <c r="I70" s="826"/>
      <c r="J70" s="826"/>
    </row>
  </sheetData>
  <mergeCells count="6">
    <mergeCell ref="A18:D18"/>
    <mergeCell ref="C1:D1"/>
    <mergeCell ref="E1:F1"/>
    <mergeCell ref="G1:H1"/>
    <mergeCell ref="I1:J1"/>
    <mergeCell ref="A14:F14"/>
  </mergeCells>
  <pageMargins left="0.7" right="0.7" top="0.75" bottom="0.75" header="0.3" footer="0.3"/>
  <pageSetup paperSize="9"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CAB52-4597-4A5E-AF02-63C8D81CA7F8}">
  <sheetPr>
    <tabColor rgb="FF92D050"/>
  </sheetPr>
  <dimension ref="A1:V76"/>
  <sheetViews>
    <sheetView view="pageBreakPreview" topLeftCell="A7" zoomScaleNormal="100" zoomScaleSheetLayoutView="100" workbookViewId="0">
      <selection activeCell="A52" sqref="A52:XFD52"/>
    </sheetView>
  </sheetViews>
  <sheetFormatPr defaultRowHeight="14.4" x14ac:dyDescent="0.3"/>
  <cols>
    <col min="1" max="12" width="9" customWidth="1"/>
  </cols>
  <sheetData>
    <row r="1" spans="1:22" x14ac:dyDescent="0.3">
      <c r="A1" s="2184" t="s">
        <v>745</v>
      </c>
      <c r="B1" s="944"/>
      <c r="C1" s="806"/>
      <c r="D1" s="806"/>
      <c r="E1" s="806"/>
      <c r="F1" s="806"/>
      <c r="G1" s="786"/>
      <c r="H1" s="786"/>
      <c r="I1" s="786"/>
      <c r="J1" s="826"/>
      <c r="K1" s="826"/>
      <c r="L1" s="826"/>
    </row>
    <row r="2" spans="1:22" x14ac:dyDescent="0.3">
      <c r="A2" s="903"/>
      <c r="B2" s="943"/>
      <c r="C2" s="942"/>
      <c r="D2" s="941"/>
      <c r="E2" s="941"/>
      <c r="F2" s="941"/>
      <c r="G2" s="786"/>
      <c r="H2" s="786"/>
      <c r="I2" s="786"/>
      <c r="J2" s="826"/>
      <c r="K2" s="826"/>
      <c r="L2" s="826"/>
    </row>
    <row r="3" spans="1:22" x14ac:dyDescent="0.3">
      <c r="A3" s="940"/>
      <c r="B3" s="939"/>
      <c r="C3" s="939"/>
      <c r="D3" s="937"/>
      <c r="E3" s="938"/>
      <c r="F3" s="938"/>
      <c r="G3" s="937"/>
      <c r="H3" s="934"/>
      <c r="I3" s="934"/>
      <c r="J3" s="826"/>
      <c r="K3" s="826"/>
      <c r="L3" s="826"/>
    </row>
    <row r="4" spans="1:22" x14ac:dyDescent="0.3">
      <c r="A4" s="902"/>
      <c r="B4" s="936"/>
      <c r="C4" s="935"/>
      <c r="D4" s="934"/>
      <c r="E4" s="931"/>
      <c r="F4" s="883"/>
      <c r="G4" s="934"/>
      <c r="H4" s="835"/>
      <c r="I4" s="934"/>
      <c r="J4" s="826"/>
      <c r="K4" s="826"/>
      <c r="L4" s="826"/>
    </row>
    <row r="5" spans="1:22" x14ac:dyDescent="0.3">
      <c r="A5" s="902"/>
      <c r="B5" s="933"/>
      <c r="C5" s="932"/>
      <c r="D5" s="840"/>
      <c r="E5" s="931"/>
      <c r="F5" s="930"/>
      <c r="G5" s="840"/>
      <c r="H5" s="930"/>
      <c r="I5" s="840"/>
      <c r="J5" s="826"/>
      <c r="K5" s="826"/>
      <c r="L5" s="826"/>
      <c r="U5" s="926"/>
      <c r="V5" s="929"/>
    </row>
    <row r="6" spans="1:22" x14ac:dyDescent="0.3">
      <c r="A6" s="902"/>
      <c r="B6" s="933"/>
      <c r="C6" s="932"/>
      <c r="D6" s="840"/>
      <c r="E6" s="931"/>
      <c r="F6" s="930"/>
      <c r="G6" s="840"/>
      <c r="H6" s="930"/>
      <c r="I6" s="840"/>
      <c r="J6" s="826"/>
      <c r="K6" s="826"/>
      <c r="L6" s="826"/>
      <c r="U6" s="917"/>
      <c r="V6" s="929"/>
    </row>
    <row r="7" spans="1:22" x14ac:dyDescent="0.3">
      <c r="A7" s="902"/>
      <c r="B7" s="902"/>
      <c r="C7" s="922"/>
      <c r="D7" s="786"/>
      <c r="E7" s="921"/>
      <c r="F7" s="920"/>
      <c r="G7" s="786"/>
      <c r="H7" s="796"/>
      <c r="I7" s="820"/>
      <c r="J7" s="826"/>
      <c r="K7" s="826"/>
      <c r="L7" s="826"/>
      <c r="U7" s="917"/>
      <c r="V7" s="929"/>
    </row>
    <row r="8" spans="1:22" x14ac:dyDescent="0.3">
      <c r="A8" s="902"/>
      <c r="B8" s="902"/>
      <c r="C8" s="922"/>
      <c r="D8" s="786"/>
      <c r="E8" s="921"/>
      <c r="F8" s="920"/>
      <c r="G8" s="786"/>
      <c r="H8" s="796"/>
      <c r="I8" s="820"/>
      <c r="J8" s="826"/>
      <c r="K8" s="826"/>
      <c r="L8" s="826"/>
      <c r="T8" s="917"/>
      <c r="U8" s="917"/>
      <c r="V8" s="925"/>
    </row>
    <row r="9" spans="1:22" x14ac:dyDescent="0.3">
      <c r="A9" s="826"/>
      <c r="B9" s="902"/>
      <c r="C9" s="922"/>
      <c r="D9" s="786"/>
      <c r="E9" s="921"/>
      <c r="F9" s="920"/>
      <c r="G9" s="786"/>
      <c r="H9" s="796"/>
      <c r="I9" s="820"/>
      <c r="J9" s="826"/>
      <c r="K9" s="826"/>
      <c r="L9" s="826"/>
      <c r="T9" s="928"/>
      <c r="U9" s="928"/>
      <c r="V9" s="925"/>
    </row>
    <row r="10" spans="1:22" x14ac:dyDescent="0.3">
      <c r="A10" s="826"/>
      <c r="B10" s="902"/>
      <c r="C10" s="922"/>
      <c r="D10" s="786"/>
      <c r="E10" s="921"/>
      <c r="F10" s="920"/>
      <c r="G10" s="786"/>
      <c r="H10" s="796"/>
      <c r="I10" s="820"/>
      <c r="J10" s="826"/>
      <c r="K10" s="826"/>
      <c r="L10" s="826"/>
      <c r="T10" s="927"/>
      <c r="U10" s="926"/>
      <c r="V10" s="925"/>
    </row>
    <row r="11" spans="1:22" x14ac:dyDescent="0.3">
      <c r="A11" s="826"/>
      <c r="B11" s="902"/>
      <c r="C11" s="922"/>
      <c r="D11" s="786"/>
      <c r="E11" s="921"/>
      <c r="F11" s="920"/>
      <c r="G11" s="786"/>
      <c r="H11" s="796"/>
      <c r="I11" s="820"/>
      <c r="J11" s="826"/>
      <c r="K11" s="826"/>
      <c r="L11" s="826"/>
      <c r="T11" s="919"/>
      <c r="U11" s="918"/>
      <c r="V11" s="924"/>
    </row>
    <row r="12" spans="1:22" x14ac:dyDescent="0.3">
      <c r="A12" s="826"/>
      <c r="B12" s="900"/>
      <c r="C12" s="922"/>
      <c r="D12" s="786"/>
      <c r="E12" s="921"/>
      <c r="F12" s="920"/>
      <c r="G12" s="786"/>
      <c r="H12" s="796"/>
      <c r="I12" s="820"/>
      <c r="J12" s="826"/>
      <c r="K12" s="826"/>
      <c r="L12" s="826"/>
      <c r="T12" s="919"/>
      <c r="U12" s="918"/>
      <c r="V12" s="923"/>
    </row>
    <row r="13" spans="1:22" x14ac:dyDescent="0.3">
      <c r="A13" s="821" t="s">
        <v>744</v>
      </c>
      <c r="B13" s="786"/>
      <c r="C13" s="922"/>
      <c r="D13" s="786"/>
      <c r="E13" s="921"/>
      <c r="F13" s="920"/>
      <c r="G13" s="786"/>
      <c r="H13" s="796"/>
      <c r="I13" s="820"/>
      <c r="J13" s="826"/>
      <c r="K13" s="826"/>
      <c r="L13" s="826"/>
      <c r="T13" s="919"/>
      <c r="U13" s="918"/>
      <c r="V13" s="917"/>
    </row>
    <row r="14" spans="1:22" x14ac:dyDescent="0.3">
      <c r="A14" s="820"/>
      <c r="B14" s="820"/>
      <c r="C14" s="922"/>
      <c r="D14" s="786"/>
      <c r="E14" s="921"/>
      <c r="F14" s="920"/>
      <c r="G14" s="786"/>
      <c r="H14" s="796"/>
      <c r="I14" s="820"/>
      <c r="J14" s="826"/>
      <c r="K14" s="826"/>
      <c r="L14" s="826"/>
      <c r="U14" s="918"/>
      <c r="V14" s="917"/>
    </row>
    <row r="15" spans="1:22" x14ac:dyDescent="0.3">
      <c r="A15" s="826"/>
      <c r="B15" s="820"/>
      <c r="C15" s="826"/>
      <c r="D15" s="786"/>
      <c r="E15" s="921"/>
      <c r="F15" s="920"/>
      <c r="G15" s="786"/>
      <c r="H15" s="913"/>
      <c r="I15" s="820"/>
      <c r="J15" s="826"/>
      <c r="K15" s="826"/>
      <c r="L15" s="826"/>
      <c r="T15" s="919"/>
      <c r="U15" s="918"/>
      <c r="V15" s="917"/>
    </row>
    <row r="16" spans="1:22" x14ac:dyDescent="0.3">
      <c r="A16" s="820"/>
      <c r="B16" s="820"/>
      <c r="C16" s="826"/>
      <c r="D16" s="786"/>
      <c r="E16" s="921"/>
      <c r="F16" s="920"/>
      <c r="G16" s="786"/>
      <c r="H16" s="913"/>
      <c r="I16" s="820"/>
      <c r="J16" s="826"/>
      <c r="K16" s="826"/>
      <c r="L16" s="826"/>
      <c r="T16" s="919"/>
      <c r="U16" s="918"/>
      <c r="V16" s="917"/>
    </row>
    <row r="17" spans="1:22" x14ac:dyDescent="0.3">
      <c r="A17" s="820"/>
      <c r="B17" s="820"/>
      <c r="C17" s="826"/>
      <c r="D17" s="786"/>
      <c r="E17" s="921"/>
      <c r="F17" s="920"/>
      <c r="G17" s="786"/>
      <c r="H17" s="913"/>
      <c r="I17" s="820"/>
      <c r="J17" s="826"/>
      <c r="K17" s="826"/>
      <c r="L17" s="826"/>
      <c r="T17" s="919"/>
      <c r="U17" s="918"/>
      <c r="V17" s="917"/>
    </row>
    <row r="18" spans="1:22" x14ac:dyDescent="0.3">
      <c r="A18" s="826"/>
      <c r="B18" s="820"/>
      <c r="C18" s="826"/>
      <c r="D18" s="900"/>
      <c r="E18" s="916"/>
      <c r="F18" s="915"/>
      <c r="G18" s="900"/>
      <c r="H18" s="913"/>
      <c r="I18" s="820"/>
      <c r="J18" s="826"/>
      <c r="K18" s="826"/>
      <c r="L18" s="826"/>
      <c r="T18" s="917"/>
      <c r="U18" s="917"/>
      <c r="V18" s="917"/>
    </row>
    <row r="19" spans="1:22" x14ac:dyDescent="0.3">
      <c r="A19" s="820"/>
      <c r="B19" s="820"/>
      <c r="C19" s="826"/>
      <c r="D19" s="900"/>
      <c r="E19" s="916"/>
      <c r="F19" s="915"/>
      <c r="G19" s="900"/>
      <c r="H19" s="913"/>
      <c r="I19" s="820"/>
      <c r="J19" s="826"/>
      <c r="K19" s="826"/>
      <c r="L19" s="826"/>
    </row>
    <row r="20" spans="1:22" x14ac:dyDescent="0.3">
      <c r="A20" s="826"/>
      <c r="B20" s="820"/>
      <c r="C20" s="826"/>
      <c r="D20" s="900"/>
      <c r="E20" s="916"/>
      <c r="F20" s="915"/>
      <c r="G20" s="900"/>
      <c r="H20" s="913"/>
      <c r="I20" s="820"/>
      <c r="J20" s="826"/>
      <c r="K20" s="826"/>
      <c r="L20" s="826"/>
    </row>
    <row r="21" spans="1:22" x14ac:dyDescent="0.3">
      <c r="A21" s="820"/>
      <c r="B21" s="820"/>
      <c r="C21" s="826"/>
      <c r="D21" s="900"/>
      <c r="E21" s="916"/>
      <c r="F21" s="915"/>
      <c r="G21" s="900"/>
      <c r="H21" s="913"/>
      <c r="I21" s="820"/>
      <c r="J21" s="826"/>
      <c r="K21" s="826"/>
      <c r="L21" s="826"/>
    </row>
    <row r="22" spans="1:22" x14ac:dyDescent="0.3">
      <c r="A22" s="820"/>
      <c r="B22" s="820"/>
      <c r="C22" s="826"/>
      <c r="D22" s="900"/>
      <c r="E22" s="900"/>
      <c r="F22" s="900"/>
      <c r="G22" s="900"/>
      <c r="H22" s="786"/>
      <c r="I22" s="786"/>
      <c r="J22" s="826"/>
      <c r="K22" s="826"/>
      <c r="L22" s="826"/>
    </row>
    <row r="23" spans="1:22" x14ac:dyDescent="0.3">
      <c r="A23" s="826"/>
      <c r="B23" s="820"/>
      <c r="C23" s="826"/>
      <c r="D23" s="914"/>
      <c r="E23" s="914"/>
      <c r="F23" s="914"/>
      <c r="G23" s="912"/>
      <c r="H23" s="913"/>
      <c r="I23" s="820"/>
      <c r="J23" s="826"/>
      <c r="K23" s="826"/>
      <c r="L23" s="826"/>
    </row>
    <row r="24" spans="1:22" x14ac:dyDescent="0.3">
      <c r="A24" s="826"/>
      <c r="B24" s="820"/>
      <c r="C24" s="826"/>
      <c r="D24" s="909"/>
      <c r="E24" s="909"/>
      <c r="F24" s="909"/>
      <c r="G24" s="912"/>
      <c r="H24" s="796"/>
      <c r="I24" s="820"/>
      <c r="J24" s="826"/>
      <c r="K24" s="826"/>
      <c r="L24" s="826"/>
    </row>
    <row r="25" spans="1:22" x14ac:dyDescent="0.3">
      <c r="A25" s="820"/>
      <c r="B25" s="820"/>
      <c r="C25" s="826"/>
      <c r="D25" s="900"/>
      <c r="E25" s="900"/>
      <c r="F25" s="900"/>
      <c r="G25" s="900"/>
      <c r="H25" s="796"/>
      <c r="I25" s="820"/>
      <c r="J25" s="826"/>
      <c r="K25" s="826"/>
      <c r="L25" s="826"/>
    </row>
    <row r="26" spans="1:22" x14ac:dyDescent="0.3">
      <c r="A26" s="821" t="s">
        <v>743</v>
      </c>
      <c r="B26" s="820"/>
      <c r="C26" s="826"/>
      <c r="D26" s="900"/>
      <c r="E26" s="911"/>
      <c r="F26" s="910"/>
      <c r="G26" s="900"/>
      <c r="H26" s="786"/>
      <c r="I26" s="820"/>
      <c r="J26" s="826"/>
      <c r="K26" s="826"/>
      <c r="L26" s="826"/>
    </row>
    <row r="27" spans="1:22" x14ac:dyDescent="0.3">
      <c r="A27" s="826"/>
      <c r="B27" s="904"/>
      <c r="C27" s="826"/>
      <c r="D27" s="900"/>
      <c r="E27" s="911"/>
      <c r="F27" s="910"/>
      <c r="G27" s="900"/>
      <c r="H27" s="786"/>
      <c r="I27" s="820"/>
      <c r="J27" s="826"/>
      <c r="K27" s="826"/>
      <c r="L27" s="826"/>
    </row>
    <row r="28" spans="1:22" x14ac:dyDescent="0.3">
      <c r="A28" s="826"/>
      <c r="B28" s="820"/>
      <c r="C28" s="826"/>
      <c r="D28" s="900"/>
      <c r="E28" s="911"/>
      <c r="F28" s="910"/>
      <c r="G28" s="900"/>
      <c r="H28" s="786"/>
      <c r="I28" s="820"/>
      <c r="J28" s="826"/>
      <c r="K28" s="826"/>
      <c r="L28" s="826"/>
    </row>
    <row r="29" spans="1:22" x14ac:dyDescent="0.3">
      <c r="A29" s="820"/>
      <c r="B29" s="820"/>
      <c r="C29" s="826"/>
      <c r="D29" s="900"/>
      <c r="E29" s="911"/>
      <c r="F29" s="910"/>
      <c r="G29" s="900"/>
      <c r="H29" s="786"/>
      <c r="I29" s="820"/>
      <c r="J29" s="826"/>
      <c r="K29" s="826"/>
      <c r="L29" s="826"/>
    </row>
    <row r="30" spans="1:22" x14ac:dyDescent="0.3">
      <c r="A30" s="826"/>
      <c r="B30" s="820"/>
      <c r="C30" s="826"/>
      <c r="D30" s="826"/>
      <c r="E30" s="826"/>
      <c r="F30" s="826"/>
      <c r="G30" s="826"/>
      <c r="H30" s="826"/>
      <c r="I30" s="826"/>
      <c r="J30" s="826"/>
      <c r="K30" s="826"/>
      <c r="L30" s="826"/>
    </row>
    <row r="31" spans="1:22" x14ac:dyDescent="0.3">
      <c r="A31" s="820"/>
      <c r="B31" s="820"/>
      <c r="C31" s="902"/>
      <c r="D31" s="902"/>
      <c r="E31" s="786"/>
      <c r="F31" s="786"/>
      <c r="G31" s="786"/>
      <c r="H31" s="786"/>
      <c r="I31" s="786"/>
      <c r="J31" s="786"/>
      <c r="K31" s="826"/>
      <c r="L31" s="826"/>
    </row>
    <row r="32" spans="1:22" x14ac:dyDescent="0.3">
      <c r="A32" s="820"/>
      <c r="B32" s="820"/>
      <c r="C32" s="904"/>
      <c r="D32" s="904"/>
      <c r="E32" s="904"/>
      <c r="F32" s="904"/>
      <c r="G32" s="820"/>
      <c r="H32" s="786"/>
      <c r="I32" s="786"/>
      <c r="J32" s="786"/>
      <c r="K32" s="826"/>
      <c r="L32" s="826"/>
    </row>
    <row r="33" spans="1:12" x14ac:dyDescent="0.3">
      <c r="A33" s="820"/>
      <c r="B33" s="820"/>
      <c r="C33" s="903"/>
      <c r="D33" s="903"/>
      <c r="E33" s="904"/>
      <c r="F33" s="904"/>
      <c r="G33" s="820"/>
      <c r="H33" s="786"/>
      <c r="I33" s="786"/>
      <c r="J33" s="786"/>
      <c r="K33" s="826"/>
      <c r="L33" s="826"/>
    </row>
    <row r="34" spans="1:12" x14ac:dyDescent="0.3">
      <c r="A34" s="826"/>
      <c r="B34" s="820"/>
      <c r="C34" s="903"/>
      <c r="D34" s="903"/>
      <c r="E34" s="904"/>
      <c r="F34" s="904"/>
      <c r="G34" s="820"/>
      <c r="H34" s="820"/>
      <c r="I34" s="820"/>
      <c r="J34" s="820"/>
      <c r="K34" s="826"/>
      <c r="L34" s="826"/>
    </row>
    <row r="35" spans="1:12" x14ac:dyDescent="0.3">
      <c r="A35" s="820"/>
      <c r="B35" s="820"/>
      <c r="C35" s="903"/>
      <c r="D35" s="903"/>
      <c r="E35" s="904"/>
      <c r="F35" s="904"/>
      <c r="G35" s="820"/>
      <c r="H35" s="820"/>
      <c r="I35" s="820"/>
      <c r="J35" s="820"/>
      <c r="K35" s="826"/>
      <c r="L35" s="826"/>
    </row>
    <row r="36" spans="1:12" x14ac:dyDescent="0.3">
      <c r="A36" s="826"/>
      <c r="B36" s="820"/>
      <c r="C36" s="903"/>
      <c r="D36" s="903"/>
      <c r="E36" s="904"/>
      <c r="F36" s="904"/>
      <c r="G36" s="820"/>
      <c r="H36" s="820"/>
      <c r="I36" s="820"/>
      <c r="J36" s="820"/>
      <c r="K36" s="826"/>
      <c r="L36" s="826"/>
    </row>
    <row r="37" spans="1:12" x14ac:dyDescent="0.3">
      <c r="A37" s="820"/>
      <c r="B37" s="820"/>
      <c r="C37" s="903"/>
      <c r="D37" s="903"/>
      <c r="E37" s="904"/>
      <c r="F37" s="904"/>
      <c r="G37" s="820"/>
      <c r="H37" s="820"/>
      <c r="I37" s="820"/>
      <c r="J37" s="820"/>
      <c r="K37" s="826"/>
      <c r="L37" s="826"/>
    </row>
    <row r="38" spans="1:12" x14ac:dyDescent="0.3">
      <c r="A38" s="820"/>
      <c r="B38" s="820"/>
      <c r="C38" s="903"/>
      <c r="D38" s="903"/>
      <c r="E38" s="904"/>
      <c r="F38" s="904"/>
      <c r="G38" s="820"/>
      <c r="H38" s="820"/>
      <c r="I38" s="820"/>
      <c r="J38" s="820"/>
      <c r="K38" s="826"/>
      <c r="L38" s="826"/>
    </row>
    <row r="39" spans="1:12" x14ac:dyDescent="0.3">
      <c r="A39" s="821" t="s">
        <v>742</v>
      </c>
      <c r="B39" s="820"/>
      <c r="C39" s="903"/>
      <c r="D39" s="903"/>
      <c r="E39" s="904"/>
      <c r="F39" s="904"/>
      <c r="G39" s="820"/>
      <c r="H39" s="820"/>
      <c r="I39" s="820"/>
      <c r="J39" s="820"/>
      <c r="K39" s="826"/>
      <c r="L39" s="826"/>
    </row>
    <row r="40" spans="1:12" x14ac:dyDescent="0.3">
      <c r="A40" s="826"/>
      <c r="B40" s="786"/>
      <c r="C40" s="903"/>
      <c r="D40" s="903"/>
      <c r="E40" s="904"/>
      <c r="F40" s="904"/>
      <c r="G40" s="820"/>
      <c r="H40" s="820"/>
      <c r="I40" s="820"/>
      <c r="J40" s="820"/>
      <c r="K40" s="826"/>
      <c r="L40" s="826"/>
    </row>
    <row r="41" spans="1:12" x14ac:dyDescent="0.3">
      <c r="A41" s="909"/>
      <c r="B41" s="900"/>
      <c r="C41" s="903"/>
      <c r="D41" s="903"/>
      <c r="E41" s="904"/>
      <c r="F41" s="904"/>
      <c r="G41" s="820"/>
      <c r="H41" s="820"/>
      <c r="I41" s="820"/>
      <c r="J41" s="820"/>
      <c r="K41" s="826"/>
      <c r="L41" s="826"/>
    </row>
    <row r="42" spans="1:12" x14ac:dyDescent="0.3">
      <c r="A42" s="826"/>
      <c r="B42" s="902"/>
      <c r="C42" s="903"/>
      <c r="D42" s="903"/>
      <c r="E42" s="904"/>
      <c r="F42" s="904"/>
      <c r="G42" s="820"/>
      <c r="H42" s="820"/>
      <c r="I42" s="820"/>
      <c r="J42" s="820"/>
      <c r="K42" s="826"/>
      <c r="L42" s="826"/>
    </row>
    <row r="43" spans="1:12" x14ac:dyDescent="0.3">
      <c r="A43" s="908"/>
      <c r="B43" s="900"/>
      <c r="C43" s="903"/>
      <c r="D43" s="903"/>
      <c r="E43" s="904"/>
      <c r="F43" s="904"/>
      <c r="G43" s="820"/>
      <c r="H43" s="820"/>
      <c r="I43" s="820"/>
      <c r="J43" s="820"/>
      <c r="K43" s="826"/>
      <c r="L43" s="826"/>
    </row>
    <row r="44" spans="1:12" x14ac:dyDescent="0.3">
      <c r="A44" s="907"/>
      <c r="B44" s="786"/>
      <c r="C44" s="903"/>
      <c r="D44" s="903"/>
      <c r="E44" s="904"/>
      <c r="F44" s="904"/>
      <c r="G44" s="820"/>
      <c r="H44" s="820"/>
      <c r="I44" s="820"/>
      <c r="J44" s="820"/>
      <c r="K44" s="826"/>
      <c r="L44" s="826"/>
    </row>
    <row r="45" spans="1:12" x14ac:dyDescent="0.3">
      <c r="A45" s="906"/>
      <c r="B45" s="905"/>
      <c r="C45" s="903"/>
      <c r="D45" s="903"/>
      <c r="E45" s="904"/>
      <c r="F45" s="904"/>
      <c r="G45" s="820"/>
      <c r="H45" s="820"/>
      <c r="I45" s="820"/>
      <c r="J45" s="820"/>
      <c r="K45" s="826"/>
      <c r="L45" s="826"/>
    </row>
    <row r="46" spans="1:12" x14ac:dyDescent="0.3">
      <c r="A46" s="906"/>
      <c r="B46" s="905"/>
      <c r="C46" s="903"/>
      <c r="D46" s="903"/>
      <c r="E46" s="904"/>
      <c r="F46" s="904"/>
      <c r="G46" s="820"/>
      <c r="H46" s="820"/>
      <c r="I46" s="820"/>
      <c r="J46" s="820"/>
      <c r="K46" s="826"/>
      <c r="L46" s="826"/>
    </row>
    <row r="47" spans="1:12" x14ac:dyDescent="0.3">
      <c r="A47" s="906"/>
      <c r="B47" s="905"/>
      <c r="C47" s="903"/>
      <c r="D47" s="903"/>
      <c r="E47" s="904"/>
      <c r="F47" s="904"/>
      <c r="G47" s="820"/>
      <c r="H47" s="820"/>
      <c r="I47" s="820"/>
      <c r="J47" s="820"/>
      <c r="K47" s="826"/>
      <c r="L47" s="826"/>
    </row>
    <row r="48" spans="1:12" x14ac:dyDescent="0.3">
      <c r="A48" s="906"/>
      <c r="B48" s="905"/>
      <c r="C48" s="904"/>
      <c r="D48" s="904"/>
      <c r="E48" s="904"/>
      <c r="F48" s="904"/>
      <c r="G48" s="820"/>
      <c r="H48" s="820"/>
      <c r="I48" s="820"/>
      <c r="J48" s="820"/>
      <c r="K48" s="826"/>
      <c r="L48" s="826"/>
    </row>
    <row r="49" spans="1:12" x14ac:dyDescent="0.3">
      <c r="A49" s="826"/>
      <c r="B49" s="900"/>
      <c r="C49" s="904"/>
      <c r="D49" s="904"/>
      <c r="E49" s="904"/>
      <c r="F49" s="904"/>
      <c r="G49" s="820"/>
      <c r="H49" s="820"/>
      <c r="I49" s="820"/>
      <c r="J49" s="820"/>
      <c r="K49" s="826"/>
      <c r="L49" s="826"/>
    </row>
    <row r="50" spans="1:12" x14ac:dyDescent="0.3">
      <c r="A50" s="900"/>
      <c r="B50" s="900"/>
      <c r="C50" s="903"/>
      <c r="D50" s="903"/>
      <c r="E50" s="820"/>
      <c r="F50" s="820"/>
      <c r="G50" s="820"/>
      <c r="H50" s="820"/>
      <c r="I50" s="820"/>
      <c r="J50" s="820"/>
      <c r="K50" s="826"/>
      <c r="L50" s="826"/>
    </row>
    <row r="51" spans="1:12" x14ac:dyDescent="0.3">
      <c r="A51" s="900"/>
      <c r="B51" s="900"/>
      <c r="C51" s="903"/>
      <c r="D51" s="903"/>
      <c r="E51" s="820"/>
      <c r="F51" s="820"/>
      <c r="G51" s="820"/>
      <c r="H51" s="820"/>
      <c r="I51" s="820"/>
      <c r="J51" s="820"/>
      <c r="K51" s="826"/>
      <c r="L51" s="826"/>
    </row>
    <row r="52" spans="1:12" x14ac:dyDescent="0.3">
      <c r="A52" s="900"/>
      <c r="B52" s="900"/>
      <c r="C52" s="903"/>
      <c r="D52" s="903"/>
      <c r="E52" s="820"/>
      <c r="F52" s="820"/>
      <c r="G52" s="820"/>
      <c r="H52" s="820"/>
      <c r="I52" s="820"/>
      <c r="J52" s="820"/>
      <c r="K52" s="826"/>
      <c r="L52" s="826"/>
    </row>
    <row r="53" spans="1:12" x14ac:dyDescent="0.3">
      <c r="A53" s="2184" t="s">
        <v>1303</v>
      </c>
      <c r="B53" s="826"/>
      <c r="C53" s="903"/>
      <c r="D53" s="903"/>
      <c r="E53" s="820"/>
      <c r="F53" s="820"/>
      <c r="G53" s="820"/>
      <c r="H53" s="820"/>
      <c r="I53" s="820"/>
      <c r="J53" s="820"/>
      <c r="K53" s="826"/>
      <c r="L53" s="826"/>
    </row>
    <row r="54" spans="1:12" x14ac:dyDescent="0.3">
      <c r="A54" s="826"/>
      <c r="B54" s="826"/>
      <c r="C54" s="903"/>
      <c r="D54" s="903"/>
      <c r="E54" s="820"/>
      <c r="F54" s="820"/>
      <c r="G54" s="820"/>
      <c r="H54" s="820"/>
      <c r="I54" s="820"/>
      <c r="J54" s="820"/>
      <c r="K54" s="826"/>
      <c r="L54" s="826"/>
    </row>
    <row r="55" spans="1:12" x14ac:dyDescent="0.3">
      <c r="A55" s="826"/>
      <c r="B55" s="826"/>
      <c r="C55" s="903"/>
      <c r="D55" s="903"/>
      <c r="E55" s="820"/>
      <c r="F55" s="820"/>
      <c r="G55" s="820"/>
      <c r="H55" s="820"/>
      <c r="I55" s="820"/>
      <c r="J55" s="820"/>
      <c r="K55" s="826"/>
      <c r="L55" s="826"/>
    </row>
    <row r="56" spans="1:12" x14ac:dyDescent="0.3">
      <c r="A56" s="826"/>
      <c r="B56" s="826"/>
      <c r="C56" s="903"/>
      <c r="D56" s="903"/>
      <c r="E56" s="820"/>
      <c r="F56" s="820"/>
      <c r="G56" s="820"/>
      <c r="H56" s="820"/>
      <c r="I56" s="820"/>
      <c r="J56" s="820"/>
      <c r="K56" s="826"/>
      <c r="L56" s="826"/>
    </row>
    <row r="57" spans="1:12" x14ac:dyDescent="0.3">
      <c r="A57" s="826"/>
      <c r="B57" s="826"/>
      <c r="C57" s="902"/>
      <c r="D57" s="902"/>
      <c r="E57" s="786"/>
      <c r="F57" s="786"/>
      <c r="G57" s="786"/>
      <c r="H57" s="786"/>
      <c r="I57" s="820"/>
      <c r="J57" s="820"/>
      <c r="K57" s="826"/>
      <c r="L57" s="826"/>
    </row>
    <row r="58" spans="1:12" x14ac:dyDescent="0.3">
      <c r="A58" s="826"/>
      <c r="B58" s="826"/>
      <c r="C58" s="826"/>
      <c r="D58" s="902"/>
      <c r="E58" s="786"/>
      <c r="F58" s="786"/>
      <c r="G58" s="786"/>
      <c r="H58" s="786"/>
      <c r="I58" s="820"/>
      <c r="J58" s="820"/>
      <c r="K58" s="826"/>
      <c r="L58" s="826"/>
    </row>
    <row r="59" spans="1:12" x14ac:dyDescent="0.3">
      <c r="A59" s="826"/>
      <c r="B59" s="826"/>
      <c r="C59" s="826"/>
      <c r="D59" s="902"/>
      <c r="E59" s="786"/>
      <c r="F59" s="786"/>
      <c r="G59" s="786"/>
      <c r="H59" s="786"/>
      <c r="I59" s="820"/>
      <c r="J59" s="820"/>
      <c r="K59" s="826"/>
      <c r="L59" s="826"/>
    </row>
    <row r="60" spans="1:12" x14ac:dyDescent="0.3">
      <c r="A60" s="826"/>
      <c r="B60" s="826"/>
      <c r="C60" s="786"/>
      <c r="D60" s="902"/>
      <c r="E60" s="786"/>
      <c r="F60" s="786"/>
      <c r="G60" s="786"/>
      <c r="H60" s="786"/>
      <c r="I60" s="820"/>
      <c r="J60" s="820"/>
      <c r="K60" s="826"/>
      <c r="L60" s="826"/>
    </row>
    <row r="61" spans="1:12" x14ac:dyDescent="0.3">
      <c r="A61" s="826"/>
      <c r="B61" s="826"/>
      <c r="C61" s="902"/>
      <c r="D61" s="902"/>
      <c r="E61" s="786"/>
      <c r="F61" s="786"/>
      <c r="G61" s="786"/>
      <c r="H61" s="786"/>
      <c r="I61" s="820"/>
      <c r="J61" s="820"/>
      <c r="K61" s="826"/>
      <c r="L61" s="826"/>
    </row>
    <row r="62" spans="1:12" x14ac:dyDescent="0.3">
      <c r="A62" s="826"/>
      <c r="B62" s="826"/>
      <c r="C62" s="900"/>
      <c r="D62" s="900"/>
      <c r="E62" s="900"/>
      <c r="F62" s="900"/>
      <c r="G62" s="786"/>
      <c r="H62" s="786"/>
      <c r="I62" s="786"/>
      <c r="J62" s="786"/>
      <c r="K62" s="826"/>
      <c r="L62" s="826"/>
    </row>
    <row r="63" spans="1:12" x14ac:dyDescent="0.3">
      <c r="A63" s="826"/>
      <c r="B63" s="826"/>
      <c r="C63" s="900"/>
      <c r="D63" s="900"/>
      <c r="E63" s="900"/>
      <c r="F63" s="900"/>
      <c r="G63" s="786"/>
      <c r="H63" s="786"/>
      <c r="I63" s="786"/>
      <c r="J63" s="786"/>
      <c r="K63" s="826"/>
      <c r="L63" s="826"/>
    </row>
    <row r="64" spans="1:12" x14ac:dyDescent="0.3">
      <c r="A64" s="826"/>
      <c r="B64" s="826"/>
      <c r="C64" s="900"/>
      <c r="D64" s="900"/>
      <c r="E64" s="900"/>
      <c r="F64" s="900"/>
      <c r="G64" s="786"/>
      <c r="H64" s="786"/>
      <c r="I64" s="786"/>
      <c r="J64" s="786"/>
      <c r="K64" s="826"/>
      <c r="L64" s="826"/>
    </row>
    <row r="65" spans="1:12" x14ac:dyDescent="0.3">
      <c r="A65" s="826"/>
      <c r="B65" s="826"/>
      <c r="C65" s="901"/>
      <c r="D65" s="900"/>
      <c r="E65" s="900"/>
      <c r="F65" s="900"/>
      <c r="G65" s="786"/>
      <c r="H65" s="786"/>
      <c r="I65" s="786"/>
      <c r="J65" s="786"/>
      <c r="K65" s="826"/>
      <c r="L65" s="826"/>
    </row>
    <row r="66" spans="1:12" x14ac:dyDescent="0.3">
      <c r="A66" s="826"/>
      <c r="B66" s="826"/>
      <c r="C66" s="901"/>
      <c r="D66" s="900"/>
      <c r="E66" s="900"/>
      <c r="F66" s="900"/>
      <c r="G66" s="786"/>
      <c r="H66" s="786"/>
      <c r="I66" s="786"/>
      <c r="J66" s="786"/>
      <c r="K66" s="826"/>
      <c r="L66" s="826"/>
    </row>
    <row r="67" spans="1:12" x14ac:dyDescent="0.3">
      <c r="A67" s="826"/>
      <c r="B67" s="826"/>
      <c r="C67" s="901"/>
      <c r="D67" s="900"/>
      <c r="E67" s="900"/>
      <c r="F67" s="900"/>
      <c r="G67" s="786"/>
      <c r="H67" s="786"/>
      <c r="I67" s="786"/>
      <c r="J67" s="786"/>
      <c r="K67" s="826"/>
      <c r="L67" s="826"/>
    </row>
    <row r="68" spans="1:12" x14ac:dyDescent="0.3">
      <c r="A68" s="826"/>
      <c r="B68" s="826"/>
      <c r="C68" s="901"/>
      <c r="D68" s="900"/>
      <c r="E68" s="900"/>
      <c r="F68" s="900"/>
      <c r="G68" s="786"/>
      <c r="H68" s="786"/>
      <c r="I68" s="786"/>
      <c r="J68" s="786"/>
      <c r="K68" s="826"/>
      <c r="L68" s="826"/>
    </row>
    <row r="69" spans="1:12" x14ac:dyDescent="0.3">
      <c r="A69" s="826"/>
      <c r="B69" s="826"/>
      <c r="C69" s="901"/>
      <c r="D69" s="900"/>
      <c r="E69" s="900"/>
      <c r="F69" s="900"/>
      <c r="G69" s="786"/>
      <c r="H69" s="786"/>
      <c r="I69" s="786"/>
      <c r="J69" s="786"/>
      <c r="K69" s="826"/>
      <c r="L69" s="826"/>
    </row>
    <row r="70" spans="1:12" x14ac:dyDescent="0.3">
      <c r="C70" s="899"/>
      <c r="D70" s="898"/>
      <c r="E70" s="898"/>
      <c r="F70" s="898"/>
      <c r="G70" s="785"/>
      <c r="H70" s="785"/>
      <c r="I70" s="785"/>
      <c r="J70" s="785"/>
    </row>
    <row r="71" spans="1:12" x14ac:dyDescent="0.3">
      <c r="A71" s="898"/>
      <c r="B71" s="898"/>
      <c r="C71" s="899"/>
      <c r="D71" s="898"/>
      <c r="E71" s="898"/>
      <c r="F71" s="898"/>
      <c r="G71" s="785"/>
      <c r="H71" s="785"/>
      <c r="I71" s="785"/>
      <c r="J71" s="785"/>
    </row>
    <row r="72" spans="1:12" x14ac:dyDescent="0.3">
      <c r="A72" s="898"/>
      <c r="B72" s="898"/>
      <c r="C72" s="899"/>
      <c r="D72" s="898"/>
      <c r="E72" s="898"/>
      <c r="F72" s="898"/>
      <c r="G72" s="785"/>
      <c r="H72" s="785"/>
      <c r="I72" s="785"/>
      <c r="J72" s="785"/>
    </row>
    <row r="73" spans="1:12" x14ac:dyDescent="0.3">
      <c r="A73" s="898"/>
      <c r="B73" s="898"/>
      <c r="C73" s="899"/>
      <c r="D73" s="898"/>
      <c r="E73" s="898"/>
      <c r="F73" s="898"/>
      <c r="G73" s="785"/>
      <c r="H73" s="785"/>
      <c r="I73" s="785"/>
      <c r="J73" s="785"/>
    </row>
    <row r="74" spans="1:12" x14ac:dyDescent="0.3">
      <c r="A74" s="898"/>
      <c r="B74" s="898"/>
      <c r="C74" s="899"/>
      <c r="D74" s="898"/>
      <c r="E74" s="898"/>
      <c r="F74" s="898"/>
      <c r="G74" s="785"/>
      <c r="H74" s="785"/>
      <c r="I74" s="785"/>
      <c r="J74" s="785"/>
    </row>
    <row r="75" spans="1:12" x14ac:dyDescent="0.3">
      <c r="A75" s="898"/>
      <c r="B75" s="898"/>
      <c r="C75" s="899"/>
      <c r="D75" s="898"/>
      <c r="E75" s="898"/>
      <c r="F75" s="898"/>
      <c r="G75" s="785"/>
      <c r="H75" s="785"/>
      <c r="I75" s="785"/>
      <c r="J75" s="785"/>
    </row>
    <row r="76" spans="1:12" x14ac:dyDescent="0.3">
      <c r="A76" s="898"/>
      <c r="B76" s="898"/>
      <c r="C76" s="899"/>
      <c r="D76" s="898"/>
      <c r="E76" s="898"/>
      <c r="F76" s="898"/>
      <c r="G76" s="785"/>
      <c r="H76" s="785"/>
      <c r="I76" s="785"/>
      <c r="J76" s="785"/>
    </row>
  </sheetData>
  <pageMargins left="0.7" right="0.7" top="0.75" bottom="0.75" header="0.3" footer="0.3"/>
  <pageSetup paperSize="9" scale="7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5"/>
  </sheetPr>
  <dimension ref="A1"/>
  <sheetViews>
    <sheetView view="pageBreakPreview" topLeftCell="A19" zoomScale="60" zoomScaleNormal="100" zoomScalePageLayoutView="90" workbookViewId="0">
      <selection activeCell="K25" sqref="K25"/>
    </sheetView>
  </sheetViews>
  <sheetFormatPr defaultColWidth="9.109375" defaultRowHeight="14.4" x14ac:dyDescent="0.3"/>
  <cols>
    <col min="1" max="4" width="9.109375" style="1"/>
    <col min="5" max="5" width="3.5546875" style="1" customWidth="1"/>
    <col min="6" max="16384" width="9.109375" style="1"/>
  </cols>
  <sheetData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3A020-874E-4D58-801D-BC1688A126B7}">
  <sheetPr>
    <tabColor rgb="FF190EFA"/>
  </sheetPr>
  <dimension ref="A1:M45"/>
  <sheetViews>
    <sheetView showZeros="0" view="pageBreakPreview" topLeftCell="A34" zoomScaleNormal="100" zoomScaleSheetLayoutView="100" workbookViewId="0">
      <selection activeCell="B41" sqref="B41:B43"/>
    </sheetView>
  </sheetViews>
  <sheetFormatPr defaultColWidth="9.109375" defaultRowHeight="14.4" x14ac:dyDescent="0.3"/>
  <cols>
    <col min="1" max="1" width="54" style="826" customWidth="1"/>
    <col min="2" max="10" width="8.109375" style="826" customWidth="1"/>
    <col min="11" max="16384" width="9.109375" style="826"/>
  </cols>
  <sheetData>
    <row r="1" spans="1:12" x14ac:dyDescent="0.3">
      <c r="A1" s="2179" t="s">
        <v>1194</v>
      </c>
      <c r="B1" s="822"/>
      <c r="C1" s="786"/>
      <c r="D1" s="820"/>
      <c r="E1" s="846"/>
      <c r="F1" s="786"/>
      <c r="G1" s="820"/>
    </row>
    <row r="2" spans="1:12" x14ac:dyDescent="0.3">
      <c r="A2" s="618" t="s">
        <v>1193</v>
      </c>
      <c r="B2" s="822"/>
      <c r="C2" s="786"/>
      <c r="D2" s="820"/>
      <c r="E2" s="846"/>
      <c r="F2" s="786"/>
      <c r="G2" s="820"/>
      <c r="H2" s="945"/>
    </row>
    <row r="3" spans="1:12" ht="15" thickBot="1" x14ac:dyDescent="0.35">
      <c r="A3" s="2164"/>
      <c r="B3" s="792"/>
      <c r="C3" s="859"/>
      <c r="D3" s="859"/>
      <c r="E3" s="859"/>
      <c r="F3" s="859"/>
      <c r="G3" s="820"/>
    </row>
    <row r="4" spans="1:12" ht="15" thickBot="1" x14ac:dyDescent="0.35">
      <c r="A4" s="959" t="s">
        <v>176</v>
      </c>
      <c r="B4" s="879" t="s">
        <v>1243</v>
      </c>
      <c r="C4" s="879" t="s">
        <v>1123</v>
      </c>
      <c r="D4" s="879" t="s">
        <v>1032</v>
      </c>
      <c r="E4" s="878" t="s">
        <v>990</v>
      </c>
      <c r="F4" s="878" t="s">
        <v>905</v>
      </c>
      <c r="G4" s="878" t="s">
        <v>890</v>
      </c>
      <c r="H4" s="878" t="s">
        <v>844</v>
      </c>
      <c r="I4" s="878" t="s">
        <v>275</v>
      </c>
      <c r="J4" s="878" t="s">
        <v>274</v>
      </c>
    </row>
    <row r="5" spans="1:12" x14ac:dyDescent="0.3">
      <c r="A5" s="958" t="s">
        <v>708</v>
      </c>
      <c r="B5" s="876"/>
      <c r="C5" s="875"/>
      <c r="D5" s="875"/>
      <c r="E5" s="875"/>
      <c r="F5" s="875"/>
      <c r="G5" s="875"/>
      <c r="H5" s="875"/>
      <c r="I5" s="875"/>
      <c r="J5" s="874"/>
    </row>
    <row r="6" spans="1:12" x14ac:dyDescent="0.3">
      <c r="A6" s="958" t="s">
        <v>707</v>
      </c>
      <c r="B6" s="2195">
        <v>25860</v>
      </c>
      <c r="C6" s="2194">
        <v>26869</v>
      </c>
      <c r="D6" s="2194">
        <v>26953</v>
      </c>
      <c r="E6" s="2194">
        <v>26939</v>
      </c>
      <c r="F6" s="2194">
        <v>26924</v>
      </c>
      <c r="G6" s="2194">
        <v>29800</v>
      </c>
      <c r="H6" s="2194">
        <v>26298</v>
      </c>
      <c r="I6" s="2194">
        <v>26287</v>
      </c>
      <c r="J6" s="1200">
        <v>26451</v>
      </c>
    </row>
    <row r="7" spans="1:12" x14ac:dyDescent="0.3">
      <c r="A7" s="787" t="s">
        <v>706</v>
      </c>
      <c r="B7" s="2193">
        <v>0</v>
      </c>
      <c r="C7" s="2192">
        <v>0</v>
      </c>
      <c r="D7" s="2192">
        <v>0</v>
      </c>
      <c r="E7" s="2192">
        <v>0</v>
      </c>
      <c r="F7" s="2192">
        <v>0</v>
      </c>
      <c r="G7" s="2192">
        <v>-2747</v>
      </c>
      <c r="H7" s="2192">
        <v>0</v>
      </c>
      <c r="I7" s="2192">
        <v>0</v>
      </c>
      <c r="J7" s="1201"/>
    </row>
    <row r="8" spans="1:12" x14ac:dyDescent="0.3">
      <c r="A8" s="596" t="s">
        <v>705</v>
      </c>
      <c r="B8" s="2188">
        <v>25860</v>
      </c>
      <c r="C8" s="2187">
        <v>26869</v>
      </c>
      <c r="D8" s="2187">
        <v>26953</v>
      </c>
      <c r="E8" s="2187">
        <v>26939</v>
      </c>
      <c r="F8" s="2187">
        <v>26924</v>
      </c>
      <c r="G8" s="2187">
        <v>27053</v>
      </c>
      <c r="H8" s="2187">
        <v>26298</v>
      </c>
      <c r="I8" s="2187">
        <v>26287</v>
      </c>
      <c r="J8" s="1200">
        <v>26451</v>
      </c>
      <c r="L8" s="1615"/>
    </row>
    <row r="9" spans="1:12" x14ac:dyDescent="0.3">
      <c r="A9" s="596" t="s">
        <v>704</v>
      </c>
      <c r="B9" s="2188">
        <v>0</v>
      </c>
      <c r="C9" s="2187">
        <v>0</v>
      </c>
      <c r="D9" s="2187">
        <v>0</v>
      </c>
      <c r="E9" s="2187">
        <v>-61</v>
      </c>
      <c r="F9" s="2187">
        <v>-61</v>
      </c>
      <c r="G9" s="2187"/>
      <c r="H9" s="2187"/>
      <c r="I9" s="2187"/>
      <c r="J9" s="1200"/>
    </row>
    <row r="10" spans="1:12" x14ac:dyDescent="0.3">
      <c r="A10" s="958" t="s">
        <v>703</v>
      </c>
      <c r="B10" s="2188">
        <v>-2385</v>
      </c>
      <c r="C10" s="2187">
        <v>-2331</v>
      </c>
      <c r="D10" s="2187">
        <v>-2274</v>
      </c>
      <c r="E10" s="2187">
        <v>-2209</v>
      </c>
      <c r="F10" s="2187">
        <v>-2140</v>
      </c>
      <c r="G10" s="2187">
        <v>-2114</v>
      </c>
      <c r="H10" s="2187">
        <v>-2010</v>
      </c>
      <c r="I10" s="2187">
        <v>-1919</v>
      </c>
      <c r="J10" s="1200">
        <v>-1822</v>
      </c>
    </row>
    <row r="11" spans="1:12" x14ac:dyDescent="0.3">
      <c r="A11" s="958" t="s">
        <v>702</v>
      </c>
      <c r="B11" s="2188">
        <v>-18</v>
      </c>
      <c r="C11" s="2187">
        <v>0</v>
      </c>
      <c r="D11" s="2187">
        <v>0</v>
      </c>
      <c r="E11" s="2187">
        <v>-99</v>
      </c>
      <c r="F11" s="2187">
        <v>-3</v>
      </c>
      <c r="G11" s="2187">
        <v>-210</v>
      </c>
      <c r="H11" s="2187">
        <v>-134</v>
      </c>
      <c r="I11" s="2187"/>
      <c r="J11" s="1200">
        <v>-163</v>
      </c>
    </row>
    <row r="12" spans="1:12" x14ac:dyDescent="0.3">
      <c r="A12" s="958" t="s">
        <v>853</v>
      </c>
      <c r="B12" s="2188">
        <v>0</v>
      </c>
      <c r="C12" s="2187">
        <v>0</v>
      </c>
      <c r="D12" s="2187">
        <v>0</v>
      </c>
      <c r="E12" s="2187">
        <v>0</v>
      </c>
      <c r="F12" s="2187">
        <v>0</v>
      </c>
      <c r="G12" s="2187">
        <v>0</v>
      </c>
      <c r="H12" s="2187">
        <v>0</v>
      </c>
      <c r="I12" s="2187"/>
      <c r="J12" s="1200"/>
    </row>
    <row r="13" spans="1:12" x14ac:dyDescent="0.3">
      <c r="A13" s="958" t="s">
        <v>852</v>
      </c>
      <c r="B13" s="2188">
        <v>-148</v>
      </c>
      <c r="C13" s="2187">
        <v>-116</v>
      </c>
      <c r="D13" s="2187">
        <v>-193</v>
      </c>
      <c r="E13" s="2187">
        <v>-214</v>
      </c>
      <c r="F13" s="2187">
        <v>-180</v>
      </c>
      <c r="G13" s="2187">
        <v>-151</v>
      </c>
      <c r="H13" s="2187">
        <v>-135</v>
      </c>
      <c r="I13" s="2187"/>
      <c r="J13" s="1200">
        <v>-114</v>
      </c>
    </row>
    <row r="14" spans="1:12" x14ac:dyDescent="0.3">
      <c r="A14" s="596" t="s">
        <v>691</v>
      </c>
      <c r="B14" s="2188">
        <v>-233</v>
      </c>
      <c r="C14" s="2187">
        <v>-363</v>
      </c>
      <c r="D14" s="2187">
        <v>-327</v>
      </c>
      <c r="E14" s="2187">
        <v>-314</v>
      </c>
      <c r="F14" s="2187">
        <v>-268</v>
      </c>
      <c r="G14" s="2187">
        <v>-262</v>
      </c>
      <c r="H14" s="2187">
        <v>-357</v>
      </c>
      <c r="I14" s="2187">
        <v>-367</v>
      </c>
      <c r="J14" s="1200">
        <v>-407</v>
      </c>
    </row>
    <row r="15" spans="1:12" x14ac:dyDescent="0.3">
      <c r="A15" s="787" t="s">
        <v>701</v>
      </c>
      <c r="B15" s="2190">
        <v>-2783</v>
      </c>
      <c r="C15" s="2189">
        <v>-2810</v>
      </c>
      <c r="D15" s="2189">
        <v>-2794</v>
      </c>
      <c r="E15" s="2189">
        <v>-2897</v>
      </c>
      <c r="F15" s="2189">
        <v>-2652</v>
      </c>
      <c r="G15" s="2189">
        <v>-2737</v>
      </c>
      <c r="H15" s="2189">
        <v>-2637</v>
      </c>
      <c r="I15" s="2189">
        <v>-2529</v>
      </c>
      <c r="J15" s="1201">
        <v>-2506</v>
      </c>
    </row>
    <row r="16" spans="1:12" x14ac:dyDescent="0.3">
      <c r="A16" s="1561" t="s">
        <v>700</v>
      </c>
      <c r="B16" s="1564">
        <v>23077</v>
      </c>
      <c r="C16" s="1563">
        <v>24059</v>
      </c>
      <c r="D16" s="1563">
        <v>24159</v>
      </c>
      <c r="E16" s="1563">
        <v>24042</v>
      </c>
      <c r="F16" s="1563">
        <v>24272</v>
      </c>
      <c r="G16" s="1563">
        <v>24316</v>
      </c>
      <c r="H16" s="1563">
        <v>23660</v>
      </c>
      <c r="I16" s="1563">
        <v>23758</v>
      </c>
      <c r="J16" s="1562">
        <v>23945</v>
      </c>
    </row>
    <row r="17" spans="1:13" x14ac:dyDescent="0.3">
      <c r="A17" s="1567" t="s">
        <v>699</v>
      </c>
      <c r="B17" s="2191">
        <v>4002</v>
      </c>
      <c r="C17" s="2191">
        <v>2860</v>
      </c>
      <c r="D17" s="2191">
        <v>2858</v>
      </c>
      <c r="E17" s="2191">
        <v>2836</v>
      </c>
      <c r="F17" s="2191">
        <v>2974</v>
      </c>
      <c r="G17" s="2191">
        <v>3514</v>
      </c>
      <c r="H17" s="2191">
        <v>2809</v>
      </c>
      <c r="I17" s="2191">
        <v>2869</v>
      </c>
      <c r="J17" s="1566">
        <v>3016</v>
      </c>
    </row>
    <row r="18" spans="1:13" x14ac:dyDescent="0.3">
      <c r="A18" s="600" t="s">
        <v>698</v>
      </c>
      <c r="B18" s="2188">
        <v>-12</v>
      </c>
      <c r="C18" s="2187">
        <v>-11</v>
      </c>
      <c r="D18" s="2187">
        <v>-22</v>
      </c>
      <c r="E18" s="2187">
        <v>-17</v>
      </c>
      <c r="F18" s="2187">
        <v>-21</v>
      </c>
      <c r="G18" s="2187">
        <v>-21</v>
      </c>
      <c r="H18" s="2187">
        <v>-19</v>
      </c>
      <c r="I18" s="2187">
        <v>-13</v>
      </c>
      <c r="J18" s="1200">
        <v>-18</v>
      </c>
    </row>
    <row r="19" spans="1:13" x14ac:dyDescent="0.3">
      <c r="A19" s="957" t="s">
        <v>697</v>
      </c>
      <c r="B19" s="2190">
        <v>3991</v>
      </c>
      <c r="C19" s="2189">
        <v>2849</v>
      </c>
      <c r="D19" s="2189">
        <v>2836</v>
      </c>
      <c r="E19" s="2189">
        <v>2819</v>
      </c>
      <c r="F19" s="2189">
        <v>2953</v>
      </c>
      <c r="G19" s="2189">
        <v>3493</v>
      </c>
      <c r="H19" s="2189">
        <v>2790</v>
      </c>
      <c r="I19" s="2189">
        <v>2856</v>
      </c>
      <c r="J19" s="1201">
        <v>2998</v>
      </c>
    </row>
    <row r="20" spans="1:13" x14ac:dyDescent="0.3">
      <c r="A20" s="1561" t="s">
        <v>696</v>
      </c>
      <c r="B20" s="1564">
        <v>27068</v>
      </c>
      <c r="C20" s="1563">
        <v>26908</v>
      </c>
      <c r="D20" s="1563">
        <v>26995</v>
      </c>
      <c r="E20" s="1563">
        <v>26861</v>
      </c>
      <c r="F20" s="1563">
        <v>27225</v>
      </c>
      <c r="G20" s="1563">
        <v>27809</v>
      </c>
      <c r="H20" s="1563">
        <v>26451</v>
      </c>
      <c r="I20" s="1563">
        <v>26614</v>
      </c>
      <c r="J20" s="1562">
        <v>26943</v>
      </c>
    </row>
    <row r="21" spans="1:13" x14ac:dyDescent="0.3">
      <c r="A21" s="1565" t="s">
        <v>695</v>
      </c>
      <c r="B21" s="1564">
        <v>4801</v>
      </c>
      <c r="C21" s="1563">
        <v>4960</v>
      </c>
      <c r="D21" s="1563">
        <v>5268</v>
      </c>
      <c r="E21" s="1563">
        <v>4810</v>
      </c>
      <c r="F21" s="1563">
        <v>4656</v>
      </c>
      <c r="G21" s="1563">
        <v>4903</v>
      </c>
      <c r="H21" s="1563">
        <v>5119</v>
      </c>
      <c r="I21" s="1563">
        <v>5333</v>
      </c>
      <c r="J21" s="1562">
        <v>5629</v>
      </c>
      <c r="M21" s="2265" t="s">
        <v>0</v>
      </c>
    </row>
    <row r="22" spans="1:13" x14ac:dyDescent="0.3">
      <c r="A22" s="596" t="s">
        <v>694</v>
      </c>
      <c r="B22" s="2188">
        <v>135</v>
      </c>
      <c r="C22" s="2187">
        <v>111</v>
      </c>
      <c r="D22" s="2187">
        <v>239</v>
      </c>
      <c r="E22" s="2187">
        <v>74</v>
      </c>
      <c r="F22" s="2187">
        <v>202</v>
      </c>
      <c r="G22" s="2187">
        <v>58</v>
      </c>
      <c r="H22" s="2187">
        <v>51</v>
      </c>
      <c r="I22" s="2187">
        <v>7</v>
      </c>
      <c r="J22" s="1200">
        <v>61</v>
      </c>
    </row>
    <row r="23" spans="1:13" x14ac:dyDescent="0.3">
      <c r="A23" s="596" t="s">
        <v>693</v>
      </c>
      <c r="B23" s="2188"/>
      <c r="C23" s="2187"/>
      <c r="D23" s="2187"/>
      <c r="E23" s="2187"/>
      <c r="F23" s="2187"/>
      <c r="G23" s="2187"/>
      <c r="H23" s="2187"/>
      <c r="I23" s="2187"/>
      <c r="J23" s="1200"/>
    </row>
    <row r="24" spans="1:13" x14ac:dyDescent="0.3">
      <c r="A24" s="596" t="s">
        <v>615</v>
      </c>
      <c r="B24" s="2188">
        <v>-1000</v>
      </c>
      <c r="C24" s="2187">
        <v>-1000</v>
      </c>
      <c r="D24" s="2187">
        <v>-1000</v>
      </c>
      <c r="E24" s="2187">
        <v>-1000</v>
      </c>
      <c r="F24" s="2187">
        <v>-1205</v>
      </c>
      <c r="G24" s="2187">
        <v>-1205</v>
      </c>
      <c r="H24" s="2187">
        <v>-1205</v>
      </c>
      <c r="I24" s="2187">
        <v>-1205</v>
      </c>
      <c r="J24" s="1200">
        <v>-1205</v>
      </c>
    </row>
    <row r="25" spans="1:13" x14ac:dyDescent="0.3">
      <c r="A25" s="596" t="s">
        <v>692</v>
      </c>
      <c r="B25" s="2188"/>
      <c r="C25" s="2187"/>
      <c r="D25" s="2187"/>
      <c r="E25" s="2187"/>
      <c r="F25" s="2187"/>
      <c r="G25" s="2187"/>
      <c r="H25" s="2187"/>
      <c r="I25" s="2187"/>
      <c r="J25" s="1200"/>
    </row>
    <row r="26" spans="1:13" x14ac:dyDescent="0.3">
      <c r="A26" s="596" t="s">
        <v>691</v>
      </c>
      <c r="B26" s="2188">
        <v>-49</v>
      </c>
      <c r="C26" s="2187">
        <v>-51</v>
      </c>
      <c r="D26" s="2187">
        <v>-48</v>
      </c>
      <c r="E26" s="2187">
        <v>-59</v>
      </c>
      <c r="F26" s="2187">
        <v>-54</v>
      </c>
      <c r="G26" s="2187">
        <v>-54</v>
      </c>
      <c r="H26" s="2187">
        <v>-51</v>
      </c>
      <c r="I26" s="2187">
        <v>-51</v>
      </c>
      <c r="J26" s="1200">
        <v>-60</v>
      </c>
    </row>
    <row r="27" spans="1:13" x14ac:dyDescent="0.3">
      <c r="A27" s="1561" t="s">
        <v>690</v>
      </c>
      <c r="B27" s="1564">
        <v>-914</v>
      </c>
      <c r="C27" s="1563">
        <v>-940</v>
      </c>
      <c r="D27" s="1563">
        <v>-809</v>
      </c>
      <c r="E27" s="1563">
        <v>-985</v>
      </c>
      <c r="F27" s="1563">
        <v>-1057</v>
      </c>
      <c r="G27" s="1563">
        <v>-1201</v>
      </c>
      <c r="H27" s="1563">
        <v>-1205</v>
      </c>
      <c r="I27" s="1563">
        <v>-1249</v>
      </c>
      <c r="J27" s="1562">
        <v>-1204</v>
      </c>
    </row>
    <row r="28" spans="1:13" x14ac:dyDescent="0.3">
      <c r="A28" s="1561" t="s">
        <v>616</v>
      </c>
      <c r="B28" s="1564">
        <v>3887</v>
      </c>
      <c r="C28" s="1563">
        <v>4020</v>
      </c>
      <c r="D28" s="1563">
        <v>4459</v>
      </c>
      <c r="E28" s="1563">
        <v>3825</v>
      </c>
      <c r="F28" s="1563">
        <v>3599</v>
      </c>
      <c r="G28" s="1563">
        <v>3702</v>
      </c>
      <c r="H28" s="1563">
        <v>3914</v>
      </c>
      <c r="I28" s="1563">
        <v>4084</v>
      </c>
      <c r="J28" s="1562">
        <v>4426</v>
      </c>
    </row>
    <row r="29" spans="1:13" x14ac:dyDescent="0.3">
      <c r="A29" s="1561" t="s">
        <v>851</v>
      </c>
      <c r="B29" s="1560">
        <v>30955</v>
      </c>
      <c r="C29" s="1559">
        <v>30928</v>
      </c>
      <c r="D29" s="1559">
        <v>31454</v>
      </c>
      <c r="E29" s="1559">
        <v>30686</v>
      </c>
      <c r="F29" s="1559">
        <v>30824</v>
      </c>
      <c r="G29" s="1559">
        <v>31511</v>
      </c>
      <c r="H29" s="1559">
        <v>30364</v>
      </c>
      <c r="I29" s="1559">
        <v>30698</v>
      </c>
      <c r="J29" s="1558">
        <v>31369</v>
      </c>
    </row>
    <row r="30" spans="1:13" x14ac:dyDescent="0.3">
      <c r="A30" s="956" t="s">
        <v>854</v>
      </c>
      <c r="B30" s="2186"/>
      <c r="C30" s="2178"/>
      <c r="D30" s="2178"/>
      <c r="E30" s="2178"/>
      <c r="F30" s="2178"/>
      <c r="G30" s="786"/>
    </row>
    <row r="31" spans="1:13" x14ac:dyDescent="0.3">
      <c r="A31" s="955" t="s">
        <v>1301</v>
      </c>
      <c r="B31" s="1862"/>
      <c r="C31" s="1861"/>
      <c r="D31" s="1861"/>
      <c r="E31" s="1861"/>
      <c r="F31" s="1861"/>
      <c r="G31" s="786"/>
    </row>
    <row r="32" spans="1:13" x14ac:dyDescent="0.3">
      <c r="B32" s="2185"/>
      <c r="C32" s="2177"/>
      <c r="D32" s="2177"/>
      <c r="E32" s="2177"/>
      <c r="F32" s="2177"/>
      <c r="G32" s="786"/>
    </row>
    <row r="33" spans="1:10" ht="15" thickBot="1" x14ac:dyDescent="0.35">
      <c r="A33" s="2176" t="s">
        <v>1192</v>
      </c>
      <c r="B33" s="792"/>
      <c r="C33" s="859"/>
      <c r="D33" s="859"/>
      <c r="E33" s="859"/>
      <c r="F33" s="859"/>
      <c r="G33" s="786"/>
    </row>
    <row r="34" spans="1:10" ht="15" thickBot="1" x14ac:dyDescent="0.35">
      <c r="A34" s="793" t="s">
        <v>176</v>
      </c>
      <c r="B34" s="879" t="s">
        <v>1243</v>
      </c>
      <c r="C34" s="790" t="s">
        <v>1123</v>
      </c>
      <c r="D34" s="790" t="s">
        <v>1032</v>
      </c>
      <c r="E34" s="802" t="s">
        <v>990</v>
      </c>
      <c r="F34" s="802" t="s">
        <v>905</v>
      </c>
      <c r="G34" s="802" t="s">
        <v>886</v>
      </c>
      <c r="H34" s="948" t="s">
        <v>844</v>
      </c>
      <c r="I34" s="802" t="s">
        <v>275</v>
      </c>
      <c r="J34" s="802" t="s">
        <v>274</v>
      </c>
    </row>
    <row r="35" spans="1:10" x14ac:dyDescent="0.3">
      <c r="A35" s="795" t="s">
        <v>942</v>
      </c>
      <c r="B35" s="850">
        <v>23066</v>
      </c>
      <c r="C35" s="954">
        <v>24027</v>
      </c>
      <c r="D35" s="954">
        <v>24156</v>
      </c>
      <c r="E35" s="954">
        <v>24036</v>
      </c>
      <c r="F35" s="954">
        <v>24300</v>
      </c>
      <c r="G35" s="954">
        <v>24316</v>
      </c>
      <c r="H35" s="954">
        <v>25104</v>
      </c>
      <c r="I35" s="954">
        <v>24852</v>
      </c>
      <c r="J35" s="954">
        <v>24616</v>
      </c>
    </row>
    <row r="36" spans="1:10" x14ac:dyDescent="0.3">
      <c r="A36" s="953" t="s">
        <v>941</v>
      </c>
      <c r="B36" s="952">
        <v>30944</v>
      </c>
      <c r="C36" s="951">
        <v>30896</v>
      </c>
      <c r="D36" s="951">
        <v>31450</v>
      </c>
      <c r="E36" s="951">
        <v>30679</v>
      </c>
      <c r="F36" s="951">
        <v>30853</v>
      </c>
      <c r="G36" s="951">
        <v>31511</v>
      </c>
      <c r="H36" s="951">
        <v>31808</v>
      </c>
      <c r="I36" s="951">
        <v>31792</v>
      </c>
      <c r="J36" s="951">
        <v>32040</v>
      </c>
    </row>
    <row r="37" spans="1:10" x14ac:dyDescent="0.3">
      <c r="B37" s="861"/>
    </row>
    <row r="38" spans="1:10" x14ac:dyDescent="0.3">
      <c r="A38" s="596"/>
      <c r="B38" s="950"/>
      <c r="C38" s="949"/>
      <c r="D38" s="949"/>
      <c r="E38" s="949"/>
      <c r="F38" s="949"/>
    </row>
    <row r="39" spans="1:10" ht="15" thickBot="1" x14ac:dyDescent="0.35">
      <c r="A39" s="947" t="s">
        <v>614</v>
      </c>
      <c r="B39" s="792"/>
      <c r="C39" s="859"/>
      <c r="D39" s="859"/>
      <c r="E39" s="859"/>
      <c r="F39" s="859"/>
    </row>
    <row r="40" spans="1:10" ht="15" thickBot="1" x14ac:dyDescent="0.35">
      <c r="A40" s="791"/>
      <c r="B40" s="879" t="s">
        <v>1243</v>
      </c>
      <c r="C40" s="790" t="s">
        <v>1123</v>
      </c>
      <c r="D40" s="790" t="s">
        <v>1032</v>
      </c>
      <c r="E40" s="789" t="s">
        <v>990</v>
      </c>
      <c r="F40" s="789" t="s">
        <v>905</v>
      </c>
      <c r="G40" s="789" t="s">
        <v>889</v>
      </c>
      <c r="H40" s="789" t="s">
        <v>844</v>
      </c>
      <c r="I40" s="789" t="s">
        <v>275</v>
      </c>
      <c r="J40" s="789" t="s">
        <v>274</v>
      </c>
    </row>
    <row r="41" spans="1:10" x14ac:dyDescent="0.3">
      <c r="A41" s="596" t="s">
        <v>613</v>
      </c>
      <c r="B41" s="788">
        <v>27068</v>
      </c>
      <c r="C41" s="946">
        <v>26908</v>
      </c>
      <c r="D41" s="946">
        <v>26995</v>
      </c>
      <c r="E41" s="946">
        <v>26861</v>
      </c>
      <c r="F41" s="946">
        <v>27225</v>
      </c>
      <c r="G41" s="946">
        <v>27809</v>
      </c>
      <c r="H41" s="946">
        <v>26451</v>
      </c>
      <c r="I41" s="946">
        <v>26614</v>
      </c>
      <c r="J41" s="1385">
        <v>26943</v>
      </c>
    </row>
    <row r="42" spans="1:10" x14ac:dyDescent="0.3">
      <c r="A42" s="596" t="s">
        <v>612</v>
      </c>
      <c r="B42" s="788" t="s">
        <v>1425</v>
      </c>
      <c r="C42" s="946">
        <v>453689</v>
      </c>
      <c r="D42" s="946">
        <v>476267</v>
      </c>
      <c r="E42" s="946">
        <v>472158</v>
      </c>
      <c r="F42" s="946">
        <v>462084</v>
      </c>
      <c r="G42" s="946">
        <v>463779</v>
      </c>
      <c r="H42" s="946">
        <v>498090</v>
      </c>
      <c r="I42" s="946">
        <v>523133</v>
      </c>
      <c r="J42" s="1385">
        <v>529088</v>
      </c>
    </row>
    <row r="43" spans="1:10" x14ac:dyDescent="0.3">
      <c r="A43" s="787" t="s">
        <v>611</v>
      </c>
      <c r="B43" s="845">
        <v>5.6</v>
      </c>
      <c r="C43" s="845">
        <v>5.9</v>
      </c>
      <c r="D43" s="845">
        <v>5.7</v>
      </c>
      <c r="E43" s="845">
        <v>5.7</v>
      </c>
      <c r="F43" s="845">
        <v>5.9</v>
      </c>
      <c r="G43" s="845">
        <v>6</v>
      </c>
      <c r="H43" s="845">
        <v>5.3</v>
      </c>
      <c r="I43" s="845">
        <v>5.0999999999999996</v>
      </c>
      <c r="J43" s="1384">
        <v>5.0999999999999996</v>
      </c>
    </row>
    <row r="44" spans="1:10" x14ac:dyDescent="0.3">
      <c r="A44" s="588" t="s">
        <v>846</v>
      </c>
      <c r="B44" s="861"/>
    </row>
    <row r="45" spans="1:10" x14ac:dyDescent="0.3">
      <c r="A45" s="588"/>
      <c r="B45" s="861"/>
      <c r="D45" s="945"/>
    </row>
  </sheetData>
  <pageMargins left="0.7" right="0.7" top="0.75" bottom="0.75" header="0.3" footer="0.3"/>
  <pageSetup paperSize="9" scale="7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11C5C-4614-487A-9E54-E4868CD2FC3E}">
  <dimension ref="A1:L51"/>
  <sheetViews>
    <sheetView showGridLines="0" view="pageBreakPreview" topLeftCell="A28" zoomScaleNormal="100" zoomScaleSheetLayoutView="100" workbookViewId="0">
      <selection activeCell="G56" sqref="G56"/>
    </sheetView>
  </sheetViews>
  <sheetFormatPr defaultRowHeight="14.4" x14ac:dyDescent="0.3"/>
  <cols>
    <col min="1" max="1" width="37.33203125" style="785" customWidth="1"/>
    <col min="2" max="8" width="9.88671875" style="785" customWidth="1"/>
    <col min="9" max="10" width="9.88671875" customWidth="1"/>
  </cols>
  <sheetData>
    <row r="1" spans="1:12" x14ac:dyDescent="0.3">
      <c r="A1" s="616" t="s">
        <v>1196</v>
      </c>
      <c r="B1" s="581"/>
      <c r="C1" s="578"/>
      <c r="D1" s="578"/>
      <c r="E1" s="608"/>
      <c r="F1" s="608"/>
      <c r="G1" s="608"/>
      <c r="H1" s="578"/>
      <c r="I1" s="826"/>
      <c r="J1" s="826"/>
    </row>
    <row r="2" spans="1:12" x14ac:dyDescent="0.3">
      <c r="A2" s="638"/>
      <c r="B2" s="581"/>
      <c r="C2" s="578"/>
      <c r="D2" s="578"/>
      <c r="E2" s="608"/>
      <c r="F2" s="608"/>
      <c r="G2" s="608"/>
      <c r="H2" s="578"/>
      <c r="I2" s="826"/>
      <c r="J2" s="826"/>
    </row>
    <row r="3" spans="1:12" x14ac:dyDescent="0.3">
      <c r="A3" s="626"/>
      <c r="B3" s="2946" t="s">
        <v>1195</v>
      </c>
      <c r="C3" s="2951" t="s">
        <v>685</v>
      </c>
      <c r="D3" s="2951"/>
      <c r="E3" s="2951"/>
      <c r="F3" s="2951"/>
      <c r="G3" s="2946" t="s">
        <v>747</v>
      </c>
      <c r="H3" s="2196"/>
      <c r="I3" s="826"/>
      <c r="J3" s="826"/>
    </row>
    <row r="4" spans="1:12" ht="39" customHeight="1" thickBot="1" x14ac:dyDescent="0.35">
      <c r="A4" s="959" t="s">
        <v>425</v>
      </c>
      <c r="B4" s="2947"/>
      <c r="C4" s="976" t="s">
        <v>684</v>
      </c>
      <c r="D4" s="977" t="s">
        <v>683</v>
      </c>
      <c r="E4" s="977" t="s">
        <v>682</v>
      </c>
      <c r="F4" s="976" t="s">
        <v>681</v>
      </c>
      <c r="G4" s="2947"/>
      <c r="H4" s="976" t="s">
        <v>360</v>
      </c>
      <c r="I4" s="833"/>
      <c r="J4" s="826"/>
    </row>
    <row r="5" spans="1:12" x14ac:dyDescent="0.3">
      <c r="A5" s="794" t="s">
        <v>677</v>
      </c>
      <c r="B5" s="975">
        <v>4.5</v>
      </c>
      <c r="C5" s="975">
        <v>2.5</v>
      </c>
      <c r="D5" s="975">
        <v>1</v>
      </c>
      <c r="E5" s="975"/>
      <c r="F5" s="975"/>
      <c r="G5" s="975">
        <v>3.5</v>
      </c>
      <c r="H5" s="975">
        <v>8</v>
      </c>
      <c r="I5" s="833"/>
      <c r="J5" s="826"/>
    </row>
    <row r="6" spans="1:12" x14ac:dyDescent="0.3">
      <c r="A6" s="794" t="s">
        <v>617</v>
      </c>
      <c r="B6" s="975">
        <v>6</v>
      </c>
      <c r="C6" s="975">
        <v>2.5</v>
      </c>
      <c r="D6" s="975">
        <v>1</v>
      </c>
      <c r="E6" s="975"/>
      <c r="F6" s="975"/>
      <c r="G6" s="975">
        <v>3.5</v>
      </c>
      <c r="H6" s="975">
        <v>9.5</v>
      </c>
      <c r="I6" s="832"/>
      <c r="J6" s="826"/>
      <c r="L6" s="1615"/>
    </row>
    <row r="7" spans="1:12" x14ac:dyDescent="0.3">
      <c r="A7" s="794" t="s">
        <v>680</v>
      </c>
      <c r="B7" s="975">
        <v>8</v>
      </c>
      <c r="C7" s="975">
        <v>2.5</v>
      </c>
      <c r="D7" s="975">
        <v>1</v>
      </c>
      <c r="E7" s="975"/>
      <c r="F7" s="975"/>
      <c r="G7" s="975">
        <v>3.5</v>
      </c>
      <c r="H7" s="975">
        <v>11.5</v>
      </c>
      <c r="I7" s="832"/>
      <c r="J7" s="826"/>
    </row>
    <row r="8" spans="1:12" x14ac:dyDescent="0.3">
      <c r="A8" s="1547" t="s">
        <v>176</v>
      </c>
      <c r="B8" s="1568"/>
      <c r="C8" s="1568"/>
      <c r="D8" s="1568"/>
      <c r="E8" s="1568"/>
      <c r="F8" s="1568"/>
      <c r="G8" s="1568"/>
      <c r="H8" s="1568"/>
      <c r="I8" s="826"/>
      <c r="J8" s="826"/>
    </row>
    <row r="9" spans="1:12" x14ac:dyDescent="0.3">
      <c r="A9" s="794" t="s">
        <v>677</v>
      </c>
      <c r="B9" s="848">
        <v>6731</v>
      </c>
      <c r="C9" s="848">
        <v>3739</v>
      </c>
      <c r="D9" s="848">
        <v>1483</v>
      </c>
      <c r="E9" s="848"/>
      <c r="F9" s="848"/>
      <c r="G9" s="848">
        <v>5222</v>
      </c>
      <c r="H9" s="848">
        <v>11953</v>
      </c>
      <c r="I9" s="826"/>
      <c r="J9" s="826"/>
    </row>
    <row r="10" spans="1:12" x14ac:dyDescent="0.3">
      <c r="A10" s="794" t="s">
        <v>617</v>
      </c>
      <c r="B10" s="848">
        <v>8974</v>
      </c>
      <c r="C10" s="848">
        <v>3739</v>
      </c>
      <c r="D10" s="848">
        <v>1483</v>
      </c>
      <c r="E10" s="848"/>
      <c r="F10" s="848"/>
      <c r="G10" s="848">
        <v>5222</v>
      </c>
      <c r="H10" s="848">
        <v>14196</v>
      </c>
      <c r="I10" s="826"/>
      <c r="J10" s="826"/>
    </row>
    <row r="11" spans="1:12" x14ac:dyDescent="0.3">
      <c r="A11" s="972" t="s">
        <v>680</v>
      </c>
      <c r="B11" s="847">
        <v>11966</v>
      </c>
      <c r="C11" s="847">
        <v>3739</v>
      </c>
      <c r="D11" s="847">
        <v>1483</v>
      </c>
      <c r="E11" s="847"/>
      <c r="F11" s="847"/>
      <c r="G11" s="847">
        <v>5222</v>
      </c>
      <c r="H11" s="847">
        <v>17188</v>
      </c>
      <c r="I11" s="826"/>
      <c r="J11" s="826"/>
    </row>
    <row r="12" spans="1:12" x14ac:dyDescent="0.3">
      <c r="A12" s="797"/>
      <c r="B12" s="786"/>
      <c r="C12" s="786"/>
      <c r="D12" s="786"/>
      <c r="E12" s="786"/>
      <c r="F12" s="786"/>
      <c r="G12" s="786"/>
      <c r="H12" s="974"/>
      <c r="I12" s="826"/>
      <c r="J12" s="826"/>
    </row>
    <row r="13" spans="1:12" ht="9" customHeight="1" x14ac:dyDescent="0.3">
      <c r="A13" s="786"/>
      <c r="B13" s="786"/>
      <c r="C13" s="786"/>
      <c r="D13" s="786"/>
      <c r="E13" s="786"/>
      <c r="F13" s="786"/>
      <c r="G13" s="786"/>
      <c r="H13" s="786"/>
      <c r="I13" s="826"/>
      <c r="J13" s="826"/>
    </row>
    <row r="14" spans="1:12" ht="10.5" customHeight="1" thickBot="1" x14ac:dyDescent="0.35">
      <c r="A14" s="599" t="s">
        <v>679</v>
      </c>
      <c r="B14" s="859"/>
      <c r="C14" s="626"/>
      <c r="D14" s="626"/>
      <c r="E14" s="973"/>
      <c r="F14" s="973"/>
      <c r="G14" s="826"/>
      <c r="H14" s="826"/>
      <c r="I14" s="826"/>
      <c r="J14" s="826"/>
    </row>
    <row r="15" spans="1:12" ht="25.5" customHeight="1" thickBot="1" x14ac:dyDescent="0.35">
      <c r="A15" s="791" t="s">
        <v>678</v>
      </c>
      <c r="B15" s="802" t="s">
        <v>1243</v>
      </c>
      <c r="C15" s="802" t="s">
        <v>1123</v>
      </c>
      <c r="D15" s="802" t="s">
        <v>1032</v>
      </c>
      <c r="E15" s="789" t="s">
        <v>990</v>
      </c>
      <c r="F15" s="789" t="s">
        <v>905</v>
      </c>
      <c r="G15" s="789" t="s">
        <v>889</v>
      </c>
      <c r="H15" s="789" t="s">
        <v>844</v>
      </c>
      <c r="I15" s="948" t="s">
        <v>275</v>
      </c>
      <c r="J15" s="948" t="s">
        <v>274</v>
      </c>
    </row>
    <row r="16" spans="1:12" x14ac:dyDescent="0.3">
      <c r="A16" s="972" t="s">
        <v>677</v>
      </c>
      <c r="B16" s="971">
        <v>10.9</v>
      </c>
      <c r="C16" s="970">
        <v>11.5</v>
      </c>
      <c r="D16" s="970">
        <v>16.100000000000001</v>
      </c>
      <c r="E16" s="970">
        <v>15.7</v>
      </c>
      <c r="F16" s="970">
        <v>14.9</v>
      </c>
      <c r="G16" s="970">
        <v>14.1</v>
      </c>
      <c r="H16" s="970">
        <v>12.6</v>
      </c>
      <c r="I16" s="970">
        <v>12.8</v>
      </c>
      <c r="J16" s="970">
        <v>12.5</v>
      </c>
    </row>
    <row r="17" spans="1:11" x14ac:dyDescent="0.3">
      <c r="A17" s="969" t="s">
        <v>746</v>
      </c>
      <c r="B17" s="839"/>
      <c r="C17" s="839"/>
      <c r="D17" s="839"/>
      <c r="E17" s="839"/>
      <c r="F17" s="839"/>
      <c r="G17" s="839"/>
      <c r="H17" s="839"/>
      <c r="I17" s="826"/>
      <c r="J17" s="826"/>
      <c r="K17" s="826"/>
    </row>
    <row r="18" spans="1:11" x14ac:dyDescent="0.3">
      <c r="A18" s="786"/>
      <c r="B18" s="839"/>
      <c r="C18" s="839"/>
      <c r="D18" s="839"/>
      <c r="E18" s="839"/>
      <c r="F18" s="839"/>
      <c r="G18" s="839"/>
      <c r="H18" s="839"/>
      <c r="I18" s="826"/>
      <c r="J18" s="826"/>
      <c r="K18" s="826"/>
    </row>
    <row r="19" spans="1:11" x14ac:dyDescent="0.3">
      <c r="A19" s="786"/>
      <c r="B19" s="839"/>
      <c r="C19" s="967"/>
      <c r="D19" s="966"/>
      <c r="E19" s="966"/>
      <c r="F19" s="966"/>
      <c r="G19" s="966"/>
      <c r="H19" s="839"/>
      <c r="I19" s="826"/>
      <c r="J19" s="826"/>
      <c r="K19" s="826"/>
    </row>
    <row r="20" spans="1:11" x14ac:dyDescent="0.3">
      <c r="A20"/>
      <c r="B20"/>
      <c r="C20"/>
      <c r="D20"/>
      <c r="E20"/>
      <c r="F20"/>
      <c r="G20"/>
      <c r="H20"/>
    </row>
    <row r="21" spans="1:11" x14ac:dyDescent="0.3">
      <c r="A21"/>
      <c r="B21"/>
      <c r="C21"/>
      <c r="D21"/>
      <c r="E21"/>
      <c r="F21"/>
      <c r="G21"/>
      <c r="H21"/>
    </row>
    <row r="22" spans="1:11" x14ac:dyDescent="0.3">
      <c r="A22"/>
      <c r="B22"/>
      <c r="C22"/>
      <c r="D22"/>
      <c r="E22"/>
      <c r="F22"/>
      <c r="G22"/>
      <c r="H22"/>
    </row>
    <row r="23" spans="1:11" x14ac:dyDescent="0.3">
      <c r="A23"/>
      <c r="B23"/>
      <c r="C23"/>
      <c r="D23"/>
      <c r="E23"/>
      <c r="F23"/>
      <c r="G23"/>
      <c r="H23"/>
    </row>
    <row r="24" spans="1:11" x14ac:dyDescent="0.3">
      <c r="A24"/>
      <c r="B24"/>
      <c r="C24"/>
      <c r="D24"/>
      <c r="E24"/>
      <c r="F24"/>
      <c r="G24"/>
      <c r="H24"/>
    </row>
    <row r="25" spans="1:11" x14ac:dyDescent="0.3">
      <c r="A25"/>
      <c r="B25"/>
      <c r="C25"/>
      <c r="D25"/>
      <c r="E25"/>
      <c r="F25"/>
      <c r="G25"/>
      <c r="H25"/>
    </row>
    <row r="26" spans="1:11" x14ac:dyDescent="0.3">
      <c r="A26"/>
      <c r="B26"/>
      <c r="C26"/>
      <c r="D26"/>
      <c r="E26"/>
      <c r="F26"/>
      <c r="G26"/>
      <c r="H26"/>
    </row>
    <row r="27" spans="1:11" x14ac:dyDescent="0.3">
      <c r="A27"/>
      <c r="B27"/>
      <c r="C27"/>
      <c r="D27"/>
      <c r="E27"/>
      <c r="F27"/>
      <c r="G27"/>
      <c r="H27"/>
    </row>
    <row r="28" spans="1:11" x14ac:dyDescent="0.3">
      <c r="A28"/>
      <c r="B28"/>
      <c r="C28"/>
      <c r="D28"/>
      <c r="E28"/>
      <c r="F28"/>
      <c r="G28"/>
      <c r="H28"/>
    </row>
    <row r="29" spans="1:11" x14ac:dyDescent="0.3">
      <c r="A29"/>
      <c r="B29"/>
      <c r="C29"/>
      <c r="D29"/>
      <c r="E29"/>
      <c r="F29"/>
      <c r="G29"/>
      <c r="H29"/>
    </row>
    <row r="30" spans="1:11" x14ac:dyDescent="0.3">
      <c r="A30"/>
      <c r="B30"/>
      <c r="C30"/>
      <c r="D30"/>
      <c r="E30"/>
      <c r="F30"/>
      <c r="G30"/>
      <c r="H30"/>
    </row>
    <row r="31" spans="1:11" x14ac:dyDescent="0.3">
      <c r="A31"/>
      <c r="B31"/>
      <c r="C31"/>
      <c r="D31"/>
      <c r="E31"/>
      <c r="F31"/>
      <c r="G31"/>
      <c r="H31"/>
    </row>
    <row r="32" spans="1:11" x14ac:dyDescent="0.3">
      <c r="A32"/>
      <c r="B32"/>
      <c r="C32"/>
      <c r="D32"/>
      <c r="E32"/>
      <c r="F32"/>
      <c r="G32"/>
      <c r="H32"/>
    </row>
    <row r="33" spans="1:8" x14ac:dyDescent="0.3">
      <c r="A33"/>
      <c r="B33"/>
      <c r="C33"/>
      <c r="D33"/>
      <c r="E33"/>
      <c r="F33"/>
      <c r="G33"/>
      <c r="H33"/>
    </row>
    <row r="34" spans="1:8" x14ac:dyDescent="0.3">
      <c r="A34"/>
      <c r="B34"/>
      <c r="C34"/>
      <c r="D34"/>
      <c r="E34"/>
      <c r="F34"/>
      <c r="G34"/>
      <c r="H34"/>
    </row>
    <row r="35" spans="1:8" x14ac:dyDescent="0.3">
      <c r="A35"/>
      <c r="B35"/>
      <c r="C35"/>
      <c r="D35"/>
      <c r="E35"/>
      <c r="F35"/>
      <c r="G35"/>
      <c r="H35"/>
    </row>
    <row r="36" spans="1:8" x14ac:dyDescent="0.3">
      <c r="A36"/>
      <c r="B36"/>
      <c r="C36"/>
      <c r="D36"/>
      <c r="E36"/>
      <c r="F36"/>
      <c r="G36"/>
      <c r="H36"/>
    </row>
    <row r="37" spans="1:8" x14ac:dyDescent="0.3">
      <c r="A37"/>
      <c r="B37"/>
      <c r="C37"/>
      <c r="D37"/>
      <c r="E37"/>
      <c r="F37"/>
      <c r="G37"/>
      <c r="H37"/>
    </row>
    <row r="38" spans="1:8" x14ac:dyDescent="0.3">
      <c r="A38"/>
      <c r="B38"/>
      <c r="C38"/>
      <c r="D38"/>
      <c r="E38"/>
      <c r="F38"/>
      <c r="G38"/>
      <c r="H38"/>
    </row>
    <row r="39" spans="1:8" x14ac:dyDescent="0.3">
      <c r="A39"/>
      <c r="B39"/>
      <c r="C39"/>
      <c r="D39"/>
      <c r="E39"/>
      <c r="F39"/>
      <c r="G39"/>
      <c r="H39"/>
    </row>
    <row r="40" spans="1:8" x14ac:dyDescent="0.3">
      <c r="A40" s="965"/>
      <c r="B40" s="960"/>
      <c r="C40" s="635"/>
      <c r="D40" s="636"/>
      <c r="E40" s="634"/>
      <c r="F40" s="632"/>
      <c r="G40" s="961"/>
      <c r="H40" s="960"/>
    </row>
    <row r="41" spans="1:8" x14ac:dyDescent="0.3">
      <c r="B41" s="960"/>
      <c r="C41" s="635"/>
      <c r="D41" s="636"/>
      <c r="E41" s="634"/>
      <c r="F41" s="632"/>
      <c r="G41" s="961"/>
      <c r="H41" s="960"/>
    </row>
    <row r="42" spans="1:8" x14ac:dyDescent="0.3">
      <c r="B42" s="960"/>
      <c r="C42" s="635"/>
      <c r="D42" s="636"/>
      <c r="E42" s="634"/>
      <c r="F42" s="632"/>
      <c r="G42" s="961"/>
      <c r="H42" s="960"/>
    </row>
    <row r="43" spans="1:8" x14ac:dyDescent="0.3">
      <c r="B43" s="960"/>
      <c r="C43" s="635"/>
      <c r="D43" s="637"/>
      <c r="E43" s="634"/>
      <c r="F43" s="632"/>
      <c r="G43" s="961"/>
      <c r="H43" s="960"/>
    </row>
    <row r="44" spans="1:8" x14ac:dyDescent="0.3">
      <c r="B44" s="960"/>
      <c r="C44" s="635"/>
      <c r="D44" s="636"/>
      <c r="E44" s="634"/>
      <c r="F44" s="632"/>
      <c r="G44" s="961"/>
      <c r="H44" s="960"/>
    </row>
    <row r="45" spans="1:8" x14ac:dyDescent="0.3">
      <c r="B45" s="960"/>
      <c r="C45" s="635"/>
      <c r="D45" s="964"/>
      <c r="E45" s="634"/>
      <c r="F45" s="632"/>
      <c r="G45" s="961"/>
      <c r="H45" s="960"/>
    </row>
    <row r="46" spans="1:8" x14ac:dyDescent="0.3">
      <c r="B46" s="960"/>
      <c r="C46" s="635"/>
      <c r="D46" s="964"/>
      <c r="E46" s="634"/>
      <c r="F46" s="632"/>
      <c r="G46" s="961"/>
      <c r="H46" s="960"/>
    </row>
    <row r="47" spans="1:8" x14ac:dyDescent="0.3">
      <c r="B47" s="960"/>
      <c r="C47" s="582"/>
      <c r="D47" s="633"/>
      <c r="E47" s="633"/>
      <c r="F47" s="632"/>
      <c r="G47" s="961"/>
      <c r="H47" s="960"/>
    </row>
    <row r="48" spans="1:8" x14ac:dyDescent="0.3">
      <c r="B48" s="960"/>
      <c r="C48" s="963"/>
      <c r="D48" s="962"/>
      <c r="E48" s="962"/>
      <c r="F48" s="962"/>
      <c r="G48" s="962"/>
      <c r="H48" s="960"/>
    </row>
    <row r="49" spans="2:8" x14ac:dyDescent="0.3">
      <c r="B49" s="960"/>
      <c r="C49" s="631"/>
      <c r="D49" s="630"/>
      <c r="E49" s="630"/>
      <c r="F49" s="627"/>
      <c r="G49" s="961"/>
      <c r="H49" s="960"/>
    </row>
    <row r="50" spans="2:8" x14ac:dyDescent="0.3">
      <c r="B50" s="960"/>
      <c r="C50" s="631"/>
      <c r="D50" s="628"/>
      <c r="E50" s="630"/>
      <c r="F50" s="627"/>
      <c r="G50" s="961"/>
      <c r="H50" s="960"/>
    </row>
    <row r="51" spans="2:8" x14ac:dyDescent="0.3">
      <c r="B51" s="960"/>
      <c r="C51" s="629"/>
      <c r="D51" s="628"/>
      <c r="E51" s="628"/>
      <c r="F51" s="627"/>
      <c r="G51" s="961"/>
      <c r="H51" s="960"/>
    </row>
  </sheetData>
  <mergeCells count="3">
    <mergeCell ref="B3:B4"/>
    <mergeCell ref="C3:F3"/>
    <mergeCell ref="G3:G4"/>
  </mergeCells>
  <pageMargins left="0.7" right="0.7" top="0.75" bottom="0.75" header="0.3" footer="0.3"/>
  <pageSetup paperSize="9" scale="7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805C0-E63D-44EE-B2B5-E5EF8C12BD20}">
  <dimension ref="A1:I66"/>
  <sheetViews>
    <sheetView showGridLines="0" showZeros="0" view="pageBreakPreview" zoomScaleNormal="100" zoomScaleSheetLayoutView="100" workbookViewId="0">
      <selection activeCell="B43" sqref="B43"/>
    </sheetView>
  </sheetViews>
  <sheetFormatPr defaultColWidth="9.109375" defaultRowHeight="14.4" x14ac:dyDescent="0.3"/>
  <cols>
    <col min="1" max="1" width="47" style="786" customWidth="1"/>
    <col min="2" max="9" width="11.6640625" style="826" customWidth="1"/>
    <col min="10" max="16384" width="9.109375" style="826"/>
  </cols>
  <sheetData>
    <row r="1" spans="1:9" x14ac:dyDescent="0.3">
      <c r="A1" s="587" t="s">
        <v>1197</v>
      </c>
      <c r="B1" s="586"/>
      <c r="C1" s="585"/>
      <c r="D1" s="584"/>
      <c r="E1" s="584"/>
      <c r="F1" s="586"/>
      <c r="G1" s="585"/>
    </row>
    <row r="2" spans="1:9" x14ac:dyDescent="0.3">
      <c r="A2" s="587"/>
      <c r="B2" s="586"/>
      <c r="C2" s="585"/>
      <c r="D2" s="584"/>
      <c r="E2" s="584"/>
      <c r="F2" s="586"/>
      <c r="G2" s="585"/>
    </row>
    <row r="3" spans="1:9" x14ac:dyDescent="0.3">
      <c r="A3" s="834" t="s">
        <v>0</v>
      </c>
      <c r="B3" s="2932" t="s">
        <v>1287</v>
      </c>
      <c r="C3" s="2932"/>
      <c r="D3" s="2932" t="s">
        <v>1186</v>
      </c>
      <c r="E3" s="2932"/>
      <c r="F3" s="2932" t="s">
        <v>1286</v>
      </c>
      <c r="G3" s="2932"/>
    </row>
    <row r="4" spans="1:9" ht="15" customHeight="1" x14ac:dyDescent="0.3">
      <c r="A4" s="2164"/>
      <c r="B4" s="2933" t="s">
        <v>670</v>
      </c>
      <c r="C4" s="2933" t="s">
        <v>669</v>
      </c>
      <c r="D4" s="2935" t="s">
        <v>670</v>
      </c>
      <c r="E4" s="2935" t="s">
        <v>669</v>
      </c>
      <c r="F4" s="2933" t="s">
        <v>670</v>
      </c>
      <c r="G4" s="2933" t="s">
        <v>669</v>
      </c>
      <c r="H4" s="833"/>
      <c r="I4" s="833"/>
    </row>
    <row r="5" spans="1:9" ht="15" thickBot="1" x14ac:dyDescent="0.35">
      <c r="A5" s="791" t="s">
        <v>176</v>
      </c>
      <c r="B5" s="2934"/>
      <c r="C5" s="2934"/>
      <c r="D5" s="2936"/>
      <c r="E5" s="2936"/>
      <c r="F5" s="2934"/>
      <c r="G5" s="2934"/>
      <c r="H5" s="833"/>
      <c r="I5" s="833"/>
    </row>
    <row r="6" spans="1:9" x14ac:dyDescent="0.3">
      <c r="A6" s="978" t="s">
        <v>668</v>
      </c>
      <c r="B6" s="827">
        <v>9922</v>
      </c>
      <c r="C6" s="827">
        <v>124029</v>
      </c>
      <c r="D6" s="827">
        <v>9899</v>
      </c>
      <c r="E6" s="827">
        <v>123740</v>
      </c>
      <c r="F6" s="827">
        <v>8116</v>
      </c>
      <c r="G6" s="827">
        <v>101453</v>
      </c>
      <c r="H6" s="832"/>
      <c r="I6" s="832"/>
    </row>
    <row r="7" spans="1:9" x14ac:dyDescent="0.3">
      <c r="A7" s="856" t="s">
        <v>667</v>
      </c>
      <c r="B7" s="788">
        <v>608</v>
      </c>
      <c r="C7" s="788">
        <v>7602</v>
      </c>
      <c r="D7" s="788">
        <v>539</v>
      </c>
      <c r="E7" s="788">
        <v>6741</v>
      </c>
      <c r="F7" s="788">
        <v>493</v>
      </c>
      <c r="G7" s="788">
        <v>6163</v>
      </c>
      <c r="H7" s="832"/>
      <c r="I7" s="832"/>
    </row>
    <row r="8" spans="1:9" x14ac:dyDescent="0.3">
      <c r="A8" s="856"/>
      <c r="B8" s="788" t="s">
        <v>86</v>
      </c>
      <c r="C8" s="788" t="s">
        <v>86</v>
      </c>
      <c r="D8" s="788" t="s">
        <v>86</v>
      </c>
      <c r="E8" s="788" t="s">
        <v>86</v>
      </c>
      <c r="F8" s="788" t="s">
        <v>86</v>
      </c>
      <c r="G8" s="788" t="s">
        <v>86</v>
      </c>
    </row>
    <row r="9" spans="1:9" x14ac:dyDescent="0.3">
      <c r="A9" s="856" t="s">
        <v>666</v>
      </c>
      <c r="B9" s="788">
        <v>7342</v>
      </c>
      <c r="C9" s="788">
        <v>91775</v>
      </c>
      <c r="D9" s="788">
        <v>7089</v>
      </c>
      <c r="E9" s="788">
        <v>88619</v>
      </c>
      <c r="F9" s="788">
        <v>5729</v>
      </c>
      <c r="G9" s="788">
        <v>71608</v>
      </c>
    </row>
    <row r="10" spans="1:9" x14ac:dyDescent="0.3">
      <c r="A10" s="856" t="s">
        <v>636</v>
      </c>
      <c r="B10" s="788">
        <v>0</v>
      </c>
      <c r="C10" s="788">
        <v>0</v>
      </c>
      <c r="D10" s="788">
        <v>0</v>
      </c>
      <c r="E10" s="788">
        <v>0</v>
      </c>
      <c r="F10" s="788">
        <v>136</v>
      </c>
      <c r="G10" s="788">
        <v>1704</v>
      </c>
      <c r="I10" s="1615"/>
    </row>
    <row r="11" spans="1:9" x14ac:dyDescent="0.3">
      <c r="A11" s="856" t="s">
        <v>642</v>
      </c>
      <c r="B11" s="788">
        <v>5530</v>
      </c>
      <c r="C11" s="788">
        <v>69124</v>
      </c>
      <c r="D11" s="788">
        <v>5359</v>
      </c>
      <c r="E11" s="788">
        <v>66992</v>
      </c>
      <c r="F11" s="788">
        <v>3994</v>
      </c>
      <c r="G11" s="788">
        <v>49921</v>
      </c>
    </row>
    <row r="12" spans="1:9" x14ac:dyDescent="0.3">
      <c r="A12" s="980" t="s">
        <v>665</v>
      </c>
      <c r="B12" s="788">
        <v>5016</v>
      </c>
      <c r="C12" s="788">
        <v>62699</v>
      </c>
      <c r="D12" s="788">
        <v>4875</v>
      </c>
      <c r="E12" s="788">
        <v>60935</v>
      </c>
      <c r="F12" s="788">
        <v>3626</v>
      </c>
      <c r="G12" s="788">
        <v>45329</v>
      </c>
    </row>
    <row r="13" spans="1:9" x14ac:dyDescent="0.3">
      <c r="A13" s="980" t="s">
        <v>664</v>
      </c>
      <c r="B13" s="788">
        <v>514</v>
      </c>
      <c r="C13" s="788">
        <v>6424</v>
      </c>
      <c r="D13" s="788">
        <v>484</v>
      </c>
      <c r="E13" s="788">
        <v>6057</v>
      </c>
      <c r="F13" s="788">
        <v>367</v>
      </c>
      <c r="G13" s="788">
        <v>4592</v>
      </c>
    </row>
    <row r="14" spans="1:9" x14ac:dyDescent="0.3">
      <c r="A14" s="856" t="s">
        <v>639</v>
      </c>
      <c r="B14" s="788">
        <v>473</v>
      </c>
      <c r="C14" s="788">
        <v>5907</v>
      </c>
      <c r="D14" s="788">
        <v>493</v>
      </c>
      <c r="E14" s="788">
        <v>6164</v>
      </c>
      <c r="F14" s="788">
        <v>513</v>
      </c>
      <c r="G14" s="788">
        <v>6415</v>
      </c>
    </row>
    <row r="15" spans="1:9" x14ac:dyDescent="0.3">
      <c r="A15" s="856" t="s">
        <v>635</v>
      </c>
      <c r="B15" s="788">
        <v>1075</v>
      </c>
      <c r="C15" s="788">
        <v>13435</v>
      </c>
      <c r="D15" s="788">
        <v>1104</v>
      </c>
      <c r="E15" s="788">
        <v>13803</v>
      </c>
      <c r="F15" s="788">
        <v>942</v>
      </c>
      <c r="G15" s="788">
        <v>11780</v>
      </c>
    </row>
    <row r="16" spans="1:9" x14ac:dyDescent="0.3">
      <c r="A16" s="856" t="s">
        <v>634</v>
      </c>
      <c r="B16" s="788">
        <v>265</v>
      </c>
      <c r="C16" s="788">
        <v>3309</v>
      </c>
      <c r="D16" s="788">
        <v>133</v>
      </c>
      <c r="E16" s="788">
        <v>1660</v>
      </c>
      <c r="F16" s="788">
        <v>143</v>
      </c>
      <c r="G16" s="788">
        <v>1788</v>
      </c>
    </row>
    <row r="17" spans="1:7" x14ac:dyDescent="0.3">
      <c r="A17" s="856"/>
      <c r="B17" s="788"/>
      <c r="C17" s="788" t="s">
        <v>86</v>
      </c>
      <c r="D17" s="788"/>
      <c r="E17" s="1838" t="s">
        <v>86</v>
      </c>
      <c r="F17" s="1838"/>
      <c r="G17" s="1838" t="s">
        <v>86</v>
      </c>
    </row>
    <row r="18" spans="1:7" x14ac:dyDescent="0.3">
      <c r="A18" s="856" t="s">
        <v>637</v>
      </c>
      <c r="B18" s="788">
        <v>2580</v>
      </c>
      <c r="C18" s="788">
        <v>32255</v>
      </c>
      <c r="D18" s="788">
        <v>2810</v>
      </c>
      <c r="E18" s="788">
        <v>35121</v>
      </c>
      <c r="F18" s="788">
        <v>2388</v>
      </c>
      <c r="G18" s="788">
        <v>29845</v>
      </c>
    </row>
    <row r="19" spans="1:7" x14ac:dyDescent="0.3">
      <c r="A19" s="856" t="s">
        <v>663</v>
      </c>
      <c r="B19" s="788">
        <v>25</v>
      </c>
      <c r="C19" s="788">
        <v>314</v>
      </c>
      <c r="D19" s="788">
        <v>36</v>
      </c>
      <c r="E19" s="788">
        <v>452</v>
      </c>
      <c r="F19" s="788">
        <v>9</v>
      </c>
      <c r="G19" s="788">
        <v>111</v>
      </c>
    </row>
    <row r="20" spans="1:7" x14ac:dyDescent="0.3">
      <c r="A20" s="856" t="s">
        <v>662</v>
      </c>
      <c r="B20" s="788">
        <v>6</v>
      </c>
      <c r="C20" s="788">
        <v>74</v>
      </c>
      <c r="D20" s="788">
        <v>6</v>
      </c>
      <c r="E20" s="788">
        <v>76</v>
      </c>
      <c r="F20" s="788">
        <v>0</v>
      </c>
      <c r="G20" s="788">
        <v>0</v>
      </c>
    </row>
    <row r="21" spans="1:7" x14ac:dyDescent="0.3">
      <c r="A21" s="856" t="s">
        <v>661</v>
      </c>
      <c r="B21" s="788">
        <v>0</v>
      </c>
      <c r="C21" s="788">
        <v>0</v>
      </c>
      <c r="D21" s="788">
        <v>0</v>
      </c>
      <c r="E21" s="788">
        <v>0</v>
      </c>
      <c r="F21" s="788">
        <v>0</v>
      </c>
      <c r="G21" s="788">
        <v>0</v>
      </c>
    </row>
    <row r="22" spans="1:7" x14ac:dyDescent="0.3">
      <c r="A22" s="856" t="s">
        <v>660</v>
      </c>
      <c r="B22" s="788">
        <v>0</v>
      </c>
      <c r="C22" s="788">
        <v>0</v>
      </c>
      <c r="D22" s="788">
        <v>0</v>
      </c>
      <c r="E22" s="788">
        <v>0</v>
      </c>
      <c r="F22" s="788">
        <v>0</v>
      </c>
      <c r="G22" s="788">
        <v>0</v>
      </c>
    </row>
    <row r="23" spans="1:7" x14ac:dyDescent="0.3">
      <c r="A23" s="856" t="s">
        <v>659</v>
      </c>
      <c r="B23" s="788">
        <v>0</v>
      </c>
      <c r="C23" s="788">
        <v>0</v>
      </c>
      <c r="D23" s="788">
        <v>0</v>
      </c>
      <c r="E23" s="788">
        <v>0</v>
      </c>
      <c r="F23" s="788">
        <v>0</v>
      </c>
      <c r="G23" s="788">
        <v>0</v>
      </c>
    </row>
    <row r="24" spans="1:7" x14ac:dyDescent="0.3">
      <c r="A24" s="856" t="s">
        <v>658</v>
      </c>
      <c r="B24" s="788">
        <v>760</v>
      </c>
      <c r="C24" s="788">
        <v>9497</v>
      </c>
      <c r="D24" s="788">
        <v>1061</v>
      </c>
      <c r="E24" s="788">
        <v>13259</v>
      </c>
      <c r="F24" s="788">
        <v>662</v>
      </c>
      <c r="G24" s="788">
        <v>8279</v>
      </c>
    </row>
    <row r="25" spans="1:7" x14ac:dyDescent="0.3">
      <c r="A25" s="856" t="s">
        <v>657</v>
      </c>
      <c r="B25" s="788">
        <v>355</v>
      </c>
      <c r="C25" s="788">
        <v>4440</v>
      </c>
      <c r="D25" s="788">
        <v>366</v>
      </c>
      <c r="E25" s="788">
        <v>4567</v>
      </c>
      <c r="F25" s="788">
        <v>240</v>
      </c>
      <c r="G25" s="788">
        <v>2999</v>
      </c>
    </row>
    <row r="26" spans="1:7" x14ac:dyDescent="0.3">
      <c r="A26" s="856" t="s">
        <v>656</v>
      </c>
      <c r="B26" s="788">
        <v>3</v>
      </c>
      <c r="C26" s="788">
        <v>43</v>
      </c>
      <c r="D26" s="788">
        <v>4</v>
      </c>
      <c r="E26" s="788">
        <v>45</v>
      </c>
      <c r="F26" s="788">
        <v>3</v>
      </c>
      <c r="G26" s="788">
        <v>40</v>
      </c>
    </row>
    <row r="27" spans="1:7" x14ac:dyDescent="0.3">
      <c r="A27" s="856" t="s">
        <v>655</v>
      </c>
      <c r="B27" s="788">
        <v>1</v>
      </c>
      <c r="C27" s="788">
        <v>9</v>
      </c>
      <c r="D27" s="788">
        <v>1</v>
      </c>
      <c r="E27" s="788">
        <v>9</v>
      </c>
      <c r="F27" s="788">
        <v>111</v>
      </c>
      <c r="G27" s="788">
        <v>1384</v>
      </c>
    </row>
    <row r="28" spans="1:7" x14ac:dyDescent="0.3">
      <c r="A28" s="856" t="s">
        <v>654</v>
      </c>
      <c r="B28" s="788">
        <v>0</v>
      </c>
      <c r="C28" s="788">
        <v>0</v>
      </c>
      <c r="D28" s="788">
        <v>0</v>
      </c>
      <c r="E28" s="788">
        <v>0</v>
      </c>
      <c r="F28" s="788">
        <v>0</v>
      </c>
      <c r="G28" s="788">
        <v>0</v>
      </c>
    </row>
    <row r="29" spans="1:7" x14ac:dyDescent="0.3">
      <c r="A29" s="856" t="s">
        <v>653</v>
      </c>
      <c r="B29" s="788">
        <v>63</v>
      </c>
      <c r="C29" s="788">
        <v>790</v>
      </c>
      <c r="D29" s="788">
        <v>63</v>
      </c>
      <c r="E29" s="788">
        <v>793</v>
      </c>
      <c r="F29" s="788">
        <v>62</v>
      </c>
      <c r="G29" s="788">
        <v>769</v>
      </c>
    </row>
    <row r="30" spans="1:7" x14ac:dyDescent="0.3">
      <c r="A30" s="856" t="s">
        <v>652</v>
      </c>
      <c r="B30" s="788">
        <v>41</v>
      </c>
      <c r="C30" s="788">
        <v>512</v>
      </c>
      <c r="D30" s="788">
        <v>49</v>
      </c>
      <c r="E30" s="788">
        <v>617</v>
      </c>
      <c r="F30" s="788">
        <v>55</v>
      </c>
      <c r="G30" s="788">
        <v>682</v>
      </c>
    </row>
    <row r="31" spans="1:7" x14ac:dyDescent="0.3">
      <c r="A31" s="979" t="s">
        <v>651</v>
      </c>
      <c r="B31" s="788">
        <v>0</v>
      </c>
      <c r="C31" s="788">
        <v>0</v>
      </c>
      <c r="D31" s="788">
        <v>0</v>
      </c>
      <c r="E31" s="788">
        <v>0</v>
      </c>
      <c r="F31" s="788">
        <v>0</v>
      </c>
      <c r="G31" s="788">
        <v>0</v>
      </c>
    </row>
    <row r="32" spans="1:7" x14ac:dyDescent="0.3">
      <c r="A32" s="856" t="s">
        <v>650</v>
      </c>
      <c r="B32" s="788">
        <v>0</v>
      </c>
      <c r="C32" s="788">
        <v>0</v>
      </c>
      <c r="D32" s="788">
        <v>0</v>
      </c>
      <c r="E32" s="788">
        <v>0</v>
      </c>
      <c r="F32" s="788">
        <v>0</v>
      </c>
      <c r="G32" s="788">
        <v>0</v>
      </c>
    </row>
    <row r="33" spans="1:7" x14ac:dyDescent="0.3">
      <c r="A33" s="856" t="s">
        <v>649</v>
      </c>
      <c r="B33" s="788">
        <v>1322</v>
      </c>
      <c r="C33" s="788">
        <v>16524</v>
      </c>
      <c r="D33" s="788">
        <v>1223</v>
      </c>
      <c r="E33" s="788">
        <v>15285</v>
      </c>
      <c r="F33" s="788">
        <v>1245</v>
      </c>
      <c r="G33" s="788">
        <v>15562</v>
      </c>
    </row>
    <row r="34" spans="1:7" x14ac:dyDescent="0.3">
      <c r="A34" s="856" t="s">
        <v>648</v>
      </c>
      <c r="B34" s="788">
        <v>4</v>
      </c>
      <c r="C34" s="788">
        <v>49</v>
      </c>
      <c r="D34" s="788">
        <v>1</v>
      </c>
      <c r="E34" s="788">
        <v>18</v>
      </c>
      <c r="F34" s="788">
        <v>2</v>
      </c>
      <c r="G34" s="788">
        <v>19</v>
      </c>
    </row>
    <row r="35" spans="1:7" x14ac:dyDescent="0.3">
      <c r="A35" s="856"/>
      <c r="B35" s="788" t="s">
        <v>86</v>
      </c>
      <c r="C35" s="788" t="s">
        <v>86</v>
      </c>
      <c r="D35" s="788" t="s">
        <v>86</v>
      </c>
      <c r="E35" s="788" t="s">
        <v>86</v>
      </c>
      <c r="F35" s="788" t="s">
        <v>86</v>
      </c>
      <c r="G35" s="788" t="s">
        <v>86</v>
      </c>
    </row>
    <row r="36" spans="1:7" x14ac:dyDescent="0.3">
      <c r="A36" s="978" t="s">
        <v>633</v>
      </c>
      <c r="B36" s="827">
        <v>86</v>
      </c>
      <c r="C36" s="827">
        <v>1080</v>
      </c>
      <c r="D36" s="827">
        <v>73</v>
      </c>
      <c r="E36" s="827">
        <v>922</v>
      </c>
      <c r="F36" s="827">
        <v>62</v>
      </c>
      <c r="G36" s="827">
        <v>772</v>
      </c>
    </row>
    <row r="37" spans="1:7" x14ac:dyDescent="0.3">
      <c r="A37" s="856"/>
      <c r="B37" s="827" t="s">
        <v>86</v>
      </c>
      <c r="C37" s="827" t="s">
        <v>86</v>
      </c>
      <c r="D37" s="827" t="s">
        <v>86</v>
      </c>
      <c r="E37" s="827" t="s">
        <v>86</v>
      </c>
      <c r="F37" s="827" t="s">
        <v>86</v>
      </c>
      <c r="G37" s="827" t="s">
        <v>86</v>
      </c>
    </row>
    <row r="38" spans="1:7" x14ac:dyDescent="0.3">
      <c r="A38" s="978" t="s">
        <v>632</v>
      </c>
      <c r="B38" s="827">
        <v>1010</v>
      </c>
      <c r="C38" s="827">
        <v>12628</v>
      </c>
      <c r="D38" s="827">
        <v>995</v>
      </c>
      <c r="E38" s="827">
        <v>12433</v>
      </c>
      <c r="F38" s="827">
        <v>811</v>
      </c>
      <c r="G38" s="827">
        <v>10133</v>
      </c>
    </row>
    <row r="39" spans="1:7" x14ac:dyDescent="0.3">
      <c r="A39" s="856" t="s">
        <v>631</v>
      </c>
      <c r="B39" s="788">
        <v>383</v>
      </c>
      <c r="C39" s="788">
        <v>4790</v>
      </c>
      <c r="D39" s="788">
        <v>351</v>
      </c>
      <c r="E39" s="788">
        <v>4387</v>
      </c>
      <c r="F39" s="788">
        <v>183</v>
      </c>
      <c r="G39" s="788">
        <v>2282</v>
      </c>
    </row>
    <row r="40" spans="1:7" x14ac:dyDescent="0.3">
      <c r="A40" s="856" t="s">
        <v>630</v>
      </c>
      <c r="B40" s="788">
        <v>90</v>
      </c>
      <c r="C40" s="788">
        <v>1122</v>
      </c>
      <c r="D40" s="788">
        <v>87</v>
      </c>
      <c r="E40" s="788">
        <v>1084</v>
      </c>
      <c r="F40" s="788">
        <v>92</v>
      </c>
      <c r="G40" s="788">
        <v>1147</v>
      </c>
    </row>
    <row r="41" spans="1:7" x14ac:dyDescent="0.3">
      <c r="A41" s="856" t="s">
        <v>629</v>
      </c>
      <c r="B41" s="788">
        <v>537</v>
      </c>
      <c r="C41" s="788">
        <v>6717</v>
      </c>
      <c r="D41" s="788">
        <v>557</v>
      </c>
      <c r="E41" s="788">
        <v>6962</v>
      </c>
      <c r="F41" s="788">
        <v>536</v>
      </c>
      <c r="G41" s="788">
        <v>6705</v>
      </c>
    </row>
    <row r="42" spans="1:7" x14ac:dyDescent="0.3">
      <c r="A42" s="856"/>
      <c r="B42" s="788"/>
      <c r="C42" s="788"/>
      <c r="D42" s="788"/>
      <c r="E42" s="788"/>
      <c r="F42" s="788"/>
      <c r="G42" s="788"/>
    </row>
    <row r="43" spans="1:7" x14ac:dyDescent="0.3">
      <c r="A43" s="978" t="s">
        <v>1285</v>
      </c>
      <c r="B43" s="2197" t="s">
        <v>1304</v>
      </c>
      <c r="C43" s="827">
        <v>1</v>
      </c>
      <c r="D43" s="827"/>
      <c r="E43" s="827"/>
      <c r="F43" s="827"/>
      <c r="G43" s="827"/>
    </row>
    <row r="44" spans="1:7" x14ac:dyDescent="0.3">
      <c r="A44" s="856"/>
      <c r="B44" s="788" t="s">
        <v>86</v>
      </c>
      <c r="C44" s="788" t="s">
        <v>86</v>
      </c>
      <c r="D44" s="788" t="s">
        <v>86</v>
      </c>
      <c r="E44" s="788" t="s">
        <v>86</v>
      </c>
      <c r="F44" s="788" t="s">
        <v>86</v>
      </c>
      <c r="G44" s="788" t="s">
        <v>86</v>
      </c>
    </row>
    <row r="45" spans="1:7" x14ac:dyDescent="0.3">
      <c r="A45" s="978" t="s">
        <v>628</v>
      </c>
      <c r="B45" s="827">
        <v>937</v>
      </c>
      <c r="C45" s="827">
        <v>11717</v>
      </c>
      <c r="D45" s="827">
        <v>1039</v>
      </c>
      <c r="E45" s="827">
        <v>12986</v>
      </c>
      <c r="F45" s="827">
        <v>1039</v>
      </c>
      <c r="G45" s="827">
        <v>12986</v>
      </c>
    </row>
    <row r="46" spans="1:7" x14ac:dyDescent="0.3">
      <c r="A46" s="856" t="s">
        <v>847</v>
      </c>
      <c r="B46" s="788">
        <v>937</v>
      </c>
      <c r="C46" s="788">
        <v>11717</v>
      </c>
      <c r="D46" s="788">
        <v>1039</v>
      </c>
      <c r="E46" s="788">
        <v>12986</v>
      </c>
      <c r="F46" s="788">
        <v>1039</v>
      </c>
      <c r="G46" s="788">
        <v>12986</v>
      </c>
    </row>
    <row r="47" spans="1:7" x14ac:dyDescent="0.3">
      <c r="A47" s="856"/>
      <c r="B47" s="788" t="s">
        <v>86</v>
      </c>
      <c r="C47" s="788" t="s">
        <v>86</v>
      </c>
      <c r="D47" s="788" t="s">
        <v>86</v>
      </c>
      <c r="E47" s="788" t="s">
        <v>86</v>
      </c>
      <c r="F47" s="788" t="s">
        <v>86</v>
      </c>
      <c r="G47" s="788" t="s">
        <v>86</v>
      </c>
    </row>
    <row r="48" spans="1:7" ht="20.399999999999999" x14ac:dyDescent="0.3">
      <c r="A48" s="1837" t="s">
        <v>940</v>
      </c>
      <c r="B48" s="827">
        <v>1</v>
      </c>
      <c r="C48" s="827">
        <v>11</v>
      </c>
      <c r="D48" s="826">
        <v>0</v>
      </c>
      <c r="E48" s="826">
        <v>0</v>
      </c>
    </row>
    <row r="49" spans="1:7" ht="20.399999999999999" x14ac:dyDescent="0.3">
      <c r="A49" s="1837" t="s">
        <v>1185</v>
      </c>
      <c r="B49" s="827">
        <v>8</v>
      </c>
      <c r="C49" s="827">
        <v>103</v>
      </c>
      <c r="D49" s="827">
        <v>10</v>
      </c>
      <c r="E49" s="827">
        <v>123</v>
      </c>
      <c r="F49" s="827"/>
      <c r="G49" s="827"/>
    </row>
    <row r="50" spans="1:7" x14ac:dyDescent="0.3">
      <c r="A50" s="1837"/>
      <c r="B50" s="827"/>
      <c r="C50" s="827"/>
      <c r="D50" s="827"/>
      <c r="E50" s="827"/>
      <c r="F50" s="827"/>
      <c r="G50" s="827"/>
    </row>
    <row r="51" spans="1:7" x14ac:dyDescent="0.3">
      <c r="A51" s="1837" t="s">
        <v>627</v>
      </c>
      <c r="B51" s="827">
        <v>0</v>
      </c>
      <c r="C51" s="827">
        <v>0</v>
      </c>
      <c r="D51" s="827">
        <v>5</v>
      </c>
      <c r="E51" s="827">
        <v>62</v>
      </c>
      <c r="F51" s="827">
        <v>5</v>
      </c>
      <c r="G51" s="827">
        <v>62</v>
      </c>
    </row>
    <row r="52" spans="1:7" hidden="1" x14ac:dyDescent="0.3">
      <c r="A52" s="856"/>
      <c r="B52" s="827" t="s">
        <v>86</v>
      </c>
      <c r="C52" s="827" t="s">
        <v>86</v>
      </c>
      <c r="D52" s="827" t="s">
        <v>86</v>
      </c>
      <c r="E52" s="827" t="s">
        <v>86</v>
      </c>
      <c r="F52" s="827" t="s">
        <v>86</v>
      </c>
      <c r="G52" s="827" t="s">
        <v>86</v>
      </c>
    </row>
    <row r="53" spans="1:7" hidden="1" x14ac:dyDescent="0.3">
      <c r="A53" s="978" t="s">
        <v>626</v>
      </c>
      <c r="B53" s="827">
        <v>11966</v>
      </c>
      <c r="C53" s="827">
        <v>149571</v>
      </c>
      <c r="D53" s="827">
        <v>12021</v>
      </c>
      <c r="E53" s="827">
        <v>150266</v>
      </c>
      <c r="F53" s="827">
        <v>10033</v>
      </c>
      <c r="G53" s="827">
        <v>125407</v>
      </c>
    </row>
    <row r="54" spans="1:7" hidden="1" x14ac:dyDescent="0.3">
      <c r="A54" s="2164"/>
      <c r="B54" s="827" t="s">
        <v>86</v>
      </c>
      <c r="C54" s="827"/>
      <c r="D54" s="827" t="s">
        <v>86</v>
      </c>
      <c r="E54" s="827"/>
      <c r="F54" s="827" t="s">
        <v>86</v>
      </c>
      <c r="G54" s="827"/>
    </row>
    <row r="55" spans="1:7" hidden="1" x14ac:dyDescent="0.3">
      <c r="A55" s="978" t="s">
        <v>647</v>
      </c>
      <c r="B55" s="827"/>
      <c r="C55" s="827"/>
      <c r="D55" s="827"/>
      <c r="E55" s="827"/>
      <c r="F55" s="827"/>
      <c r="G55" s="827"/>
    </row>
    <row r="56" spans="1:7" hidden="1" x14ac:dyDescent="0.3">
      <c r="A56" s="856" t="s">
        <v>646</v>
      </c>
      <c r="B56" s="788">
        <v>0</v>
      </c>
      <c r="C56" s="788">
        <v>0</v>
      </c>
      <c r="D56" s="827">
        <v>0</v>
      </c>
      <c r="E56" s="827">
        <v>0</v>
      </c>
      <c r="F56" s="827">
        <v>0</v>
      </c>
      <c r="G56" s="827">
        <v>0</v>
      </c>
    </row>
    <row r="57" spans="1:7" x14ac:dyDescent="0.3">
      <c r="A57" s="1561" t="s">
        <v>360</v>
      </c>
      <c r="B57" s="1569">
        <v>11966</v>
      </c>
      <c r="C57" s="1569">
        <v>149571</v>
      </c>
      <c r="D57" s="1569">
        <v>12021</v>
      </c>
      <c r="E57" s="1569">
        <v>150266</v>
      </c>
      <c r="F57" s="1569">
        <v>10033</v>
      </c>
      <c r="G57" s="1569">
        <v>125407</v>
      </c>
    </row>
    <row r="58" spans="1:7" x14ac:dyDescent="0.3">
      <c r="A58" s="2267"/>
      <c r="B58" s="2199"/>
      <c r="C58" s="2199"/>
      <c r="D58" s="2199"/>
      <c r="E58" s="2199"/>
      <c r="F58" s="2199"/>
      <c r="G58" s="2199"/>
    </row>
    <row r="59" spans="1:7" x14ac:dyDescent="0.3">
      <c r="B59" s="1862"/>
      <c r="C59" s="1862"/>
      <c r="D59" s="1861"/>
      <c r="E59" s="1861"/>
      <c r="F59" s="1862"/>
      <c r="G59" s="1862"/>
    </row>
    <row r="60" spans="1:7" x14ac:dyDescent="0.3">
      <c r="B60" s="786"/>
      <c r="C60" s="786"/>
      <c r="D60" s="786"/>
      <c r="E60" s="786"/>
      <c r="F60" s="786"/>
      <c r="G60" s="786"/>
    </row>
    <row r="61" spans="1:7" x14ac:dyDescent="0.3">
      <c r="B61" s="786"/>
      <c r="C61" s="786"/>
      <c r="D61" s="786"/>
      <c r="E61" s="786"/>
      <c r="F61" s="786"/>
      <c r="G61" s="786"/>
    </row>
    <row r="62" spans="1:7" x14ac:dyDescent="0.3">
      <c r="B62" s="786"/>
      <c r="C62" s="786"/>
      <c r="D62" s="786"/>
      <c r="E62" s="786"/>
      <c r="F62" s="786"/>
      <c r="G62" s="786"/>
    </row>
    <row r="63" spans="1:7" x14ac:dyDescent="0.3">
      <c r="B63" s="786"/>
      <c r="C63" s="786"/>
      <c r="D63" s="786"/>
      <c r="E63" s="786"/>
      <c r="F63" s="786"/>
      <c r="G63" s="786"/>
    </row>
    <row r="64" spans="1:7" x14ac:dyDescent="0.3">
      <c r="B64" s="786"/>
      <c r="C64" s="786"/>
      <c r="D64" s="786"/>
      <c r="E64" s="786"/>
      <c r="F64" s="786"/>
      <c r="G64" s="786"/>
    </row>
    <row r="65" spans="2:7" x14ac:dyDescent="0.3">
      <c r="B65" s="786"/>
      <c r="C65" s="786"/>
      <c r="D65" s="786"/>
      <c r="E65" s="786"/>
      <c r="F65" s="786"/>
      <c r="G65" s="786"/>
    </row>
    <row r="66" spans="2:7" x14ac:dyDescent="0.3">
      <c r="B66" s="786"/>
      <c r="C66" s="786"/>
      <c r="D66" s="786"/>
      <c r="E66" s="786"/>
      <c r="F66" s="786"/>
      <c r="G66" s="786"/>
    </row>
  </sheetData>
  <mergeCells count="9">
    <mergeCell ref="B3:C3"/>
    <mergeCell ref="D3:E3"/>
    <mergeCell ref="F3:G3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pageSetup paperSize="9" scale="75" orientation="portrait" r:id="rId1"/>
  <ignoredErrors>
    <ignoredError sqref="B43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B1FC-963A-4E0F-992D-A8F4F0E37DC8}">
  <dimension ref="A1:F59"/>
  <sheetViews>
    <sheetView showGridLines="0" showZeros="0" view="pageBreakPreview" topLeftCell="A22" zoomScaleNormal="100" zoomScaleSheetLayoutView="100" workbookViewId="0">
      <selection sqref="A1:E1"/>
    </sheetView>
  </sheetViews>
  <sheetFormatPr defaultColWidth="9.109375" defaultRowHeight="14.4" x14ac:dyDescent="0.3"/>
  <cols>
    <col min="1" max="1" width="33.5546875" style="786" customWidth="1"/>
    <col min="2" max="4" width="13.88671875" style="786" customWidth="1"/>
    <col min="5" max="5" width="14.6640625" style="786" customWidth="1"/>
    <col min="6" max="6" width="15.33203125" style="981" customWidth="1"/>
    <col min="7" max="9" width="11.6640625" style="826" customWidth="1"/>
    <col min="10" max="16384" width="9.109375" style="826"/>
  </cols>
  <sheetData>
    <row r="1" spans="1:6" customFormat="1" ht="32.4" customHeight="1" x14ac:dyDescent="0.3">
      <c r="A1" s="2948" t="s">
        <v>1198</v>
      </c>
      <c r="B1" s="2948"/>
      <c r="C1" s="2948"/>
      <c r="D1" s="2948"/>
      <c r="E1" s="2948"/>
      <c r="F1" s="882"/>
    </row>
    <row r="2" spans="1:6" customFormat="1" ht="25.95" customHeight="1" thickBot="1" x14ac:dyDescent="0.35">
      <c r="A2" s="2259"/>
      <c r="B2" s="2259" t="s">
        <v>735</v>
      </c>
      <c r="C2" s="2259" t="s">
        <v>734</v>
      </c>
      <c r="D2" s="2259" t="s">
        <v>855</v>
      </c>
      <c r="E2" s="2261" t="s">
        <v>733</v>
      </c>
      <c r="F2" s="885" t="s">
        <v>732</v>
      </c>
    </row>
    <row r="3" spans="1:6" x14ac:dyDescent="0.3">
      <c r="A3" s="626" t="s">
        <v>731</v>
      </c>
      <c r="B3" s="622">
        <v>1871</v>
      </c>
      <c r="C3" s="622">
        <v>0</v>
      </c>
      <c r="D3" s="622">
        <v>11743</v>
      </c>
      <c r="E3" s="622">
        <v>0</v>
      </c>
      <c r="F3" s="621">
        <v>54.7</v>
      </c>
    </row>
    <row r="4" spans="1:6" x14ac:dyDescent="0.3">
      <c r="A4" s="625" t="s">
        <v>719</v>
      </c>
      <c r="B4" s="622"/>
      <c r="C4" s="622"/>
      <c r="D4" s="622"/>
      <c r="E4" s="622"/>
      <c r="F4" s="621"/>
    </row>
    <row r="5" spans="1:6" x14ac:dyDescent="0.3">
      <c r="A5" s="624" t="s">
        <v>728</v>
      </c>
      <c r="B5" s="622">
        <v>708</v>
      </c>
      <c r="C5" s="622">
        <v>0</v>
      </c>
      <c r="D5" s="622">
        <v>4051</v>
      </c>
      <c r="E5" s="622">
        <v>0</v>
      </c>
      <c r="F5" s="621">
        <v>26.4</v>
      </c>
    </row>
    <row r="6" spans="1:6" x14ac:dyDescent="0.3">
      <c r="A6" s="624" t="s">
        <v>727</v>
      </c>
      <c r="B6" s="622">
        <v>961</v>
      </c>
      <c r="C6" s="622">
        <v>0</v>
      </c>
      <c r="D6" s="622">
        <v>3615</v>
      </c>
      <c r="E6" s="622">
        <v>0</v>
      </c>
      <c r="F6" s="621">
        <v>49.3</v>
      </c>
    </row>
    <row r="7" spans="1:6" x14ac:dyDescent="0.3">
      <c r="A7" s="624" t="s">
        <v>726</v>
      </c>
      <c r="B7" s="622">
        <v>138</v>
      </c>
      <c r="C7" s="622">
        <v>0</v>
      </c>
      <c r="D7" s="622">
        <v>3149</v>
      </c>
      <c r="E7" s="622">
        <v>0</v>
      </c>
      <c r="F7" s="621">
        <v>81.400000000000006</v>
      </c>
    </row>
    <row r="8" spans="1:6" x14ac:dyDescent="0.3">
      <c r="A8" s="624" t="s">
        <v>725</v>
      </c>
      <c r="B8" s="622">
        <v>0</v>
      </c>
      <c r="C8" s="622">
        <v>0</v>
      </c>
      <c r="D8" s="622">
        <v>688</v>
      </c>
      <c r="E8" s="622">
        <v>0</v>
      </c>
      <c r="F8" s="621">
        <v>103.8</v>
      </c>
    </row>
    <row r="9" spans="1:6" x14ac:dyDescent="0.3">
      <c r="A9" s="624" t="s">
        <v>724</v>
      </c>
      <c r="B9" s="622">
        <v>12</v>
      </c>
      <c r="C9" s="622">
        <v>0</v>
      </c>
      <c r="D9" s="622">
        <v>64</v>
      </c>
      <c r="E9" s="622">
        <v>0</v>
      </c>
      <c r="F9" s="621">
        <v>162.19999999999999</v>
      </c>
    </row>
    <row r="10" spans="1:6" x14ac:dyDescent="0.3">
      <c r="A10" s="624" t="s">
        <v>723</v>
      </c>
      <c r="B10" s="622">
        <v>0</v>
      </c>
      <c r="C10" s="622">
        <v>0</v>
      </c>
      <c r="D10" s="622">
        <v>5</v>
      </c>
      <c r="E10" s="622">
        <v>0</v>
      </c>
      <c r="F10" s="621">
        <v>184.5</v>
      </c>
    </row>
    <row r="11" spans="1:6" x14ac:dyDescent="0.3">
      <c r="A11" s="624" t="s">
        <v>722</v>
      </c>
      <c r="B11" s="622">
        <v>52</v>
      </c>
      <c r="C11" s="622">
        <v>0</v>
      </c>
      <c r="D11" s="622">
        <v>107</v>
      </c>
      <c r="E11" s="622">
        <v>0</v>
      </c>
      <c r="F11" s="621">
        <v>125</v>
      </c>
    </row>
    <row r="12" spans="1:6" x14ac:dyDescent="0.3">
      <c r="A12" s="624" t="s">
        <v>711</v>
      </c>
      <c r="B12" s="622">
        <v>0</v>
      </c>
      <c r="C12" s="622">
        <v>0</v>
      </c>
      <c r="D12" s="622">
        <v>63</v>
      </c>
      <c r="E12" s="622">
        <v>0</v>
      </c>
      <c r="F12" s="621">
        <v>78.099999999999994</v>
      </c>
    </row>
    <row r="13" spans="1:6" x14ac:dyDescent="0.3">
      <c r="A13" s="626"/>
      <c r="B13" s="622"/>
      <c r="C13" s="622"/>
      <c r="D13" s="622"/>
      <c r="E13" s="622"/>
      <c r="F13" s="621"/>
    </row>
    <row r="14" spans="1:6" x14ac:dyDescent="0.3">
      <c r="A14" s="626" t="s">
        <v>730</v>
      </c>
      <c r="B14" s="622">
        <v>81934</v>
      </c>
      <c r="C14" s="622">
        <v>62159</v>
      </c>
      <c r="D14" s="622">
        <v>113684</v>
      </c>
      <c r="E14" s="622">
        <v>33800</v>
      </c>
      <c r="F14" s="621">
        <v>55.2</v>
      </c>
    </row>
    <row r="15" spans="1:6" x14ac:dyDescent="0.3">
      <c r="A15" s="625" t="s">
        <v>719</v>
      </c>
      <c r="B15" s="2256"/>
      <c r="C15" s="2256"/>
      <c r="D15" s="2256"/>
      <c r="E15" s="2256"/>
      <c r="F15" s="984"/>
    </row>
    <row r="16" spans="1:6" x14ac:dyDescent="0.3">
      <c r="A16" s="624" t="s">
        <v>728</v>
      </c>
      <c r="B16" s="622">
        <v>6926</v>
      </c>
      <c r="C16" s="622">
        <v>6377</v>
      </c>
      <c r="D16" s="622">
        <v>10345</v>
      </c>
      <c r="E16" s="622">
        <v>3596</v>
      </c>
      <c r="F16" s="621">
        <v>19.7</v>
      </c>
    </row>
    <row r="17" spans="1:6" x14ac:dyDescent="0.3">
      <c r="A17" s="624" t="s">
        <v>727</v>
      </c>
      <c r="B17" s="622">
        <v>22578</v>
      </c>
      <c r="C17" s="622">
        <v>26041</v>
      </c>
      <c r="D17" s="622">
        <v>36854</v>
      </c>
      <c r="E17" s="622">
        <v>14050</v>
      </c>
      <c r="F17" s="621">
        <v>36.9</v>
      </c>
    </row>
    <row r="18" spans="1:6" x14ac:dyDescent="0.3">
      <c r="A18" s="624" t="s">
        <v>726</v>
      </c>
      <c r="B18" s="622">
        <v>37378</v>
      </c>
      <c r="C18" s="622">
        <v>21983</v>
      </c>
      <c r="D18" s="622">
        <v>48742</v>
      </c>
      <c r="E18" s="622">
        <v>11959</v>
      </c>
      <c r="F18" s="621">
        <v>64.7</v>
      </c>
    </row>
    <row r="19" spans="1:6" x14ac:dyDescent="0.3">
      <c r="A19" s="624" t="s">
        <v>725</v>
      </c>
      <c r="B19" s="622">
        <v>9276</v>
      </c>
      <c r="C19" s="622">
        <v>5705</v>
      </c>
      <c r="D19" s="622">
        <v>12032</v>
      </c>
      <c r="E19" s="622">
        <v>3377</v>
      </c>
      <c r="F19" s="621">
        <v>78</v>
      </c>
    </row>
    <row r="20" spans="1:6" x14ac:dyDescent="0.3">
      <c r="A20" s="624" t="s">
        <v>724</v>
      </c>
      <c r="B20" s="622">
        <v>1615</v>
      </c>
      <c r="C20" s="622">
        <v>603</v>
      </c>
      <c r="D20" s="622">
        <v>1796</v>
      </c>
      <c r="E20" s="622">
        <v>404</v>
      </c>
      <c r="F20" s="621">
        <v>119.5</v>
      </c>
    </row>
    <row r="21" spans="1:6" x14ac:dyDescent="0.3">
      <c r="A21" s="624" t="s">
        <v>723</v>
      </c>
      <c r="B21" s="622">
        <v>396</v>
      </c>
      <c r="C21" s="622">
        <v>181</v>
      </c>
      <c r="D21" s="622">
        <v>397</v>
      </c>
      <c r="E21" s="622">
        <v>106</v>
      </c>
      <c r="F21" s="621">
        <v>125.7</v>
      </c>
    </row>
    <row r="22" spans="1:6" x14ac:dyDescent="0.3">
      <c r="A22" s="624" t="s">
        <v>722</v>
      </c>
      <c r="B22" s="622">
        <v>711</v>
      </c>
      <c r="C22" s="622">
        <v>568</v>
      </c>
      <c r="D22" s="622">
        <v>693</v>
      </c>
      <c r="E22" s="622">
        <v>308</v>
      </c>
      <c r="F22" s="621">
        <v>91.4</v>
      </c>
    </row>
    <row r="23" spans="1:6" x14ac:dyDescent="0.3">
      <c r="A23" s="624" t="s">
        <v>711</v>
      </c>
      <c r="B23" s="622">
        <v>3053</v>
      </c>
      <c r="C23" s="622">
        <v>701</v>
      </c>
      <c r="D23" s="622">
        <v>2825</v>
      </c>
      <c r="E23" s="622">
        <v>0</v>
      </c>
      <c r="F23" s="621">
        <v>101.4</v>
      </c>
    </row>
    <row r="24" spans="1:6" x14ac:dyDescent="0.3">
      <c r="A24" s="626"/>
      <c r="B24" s="622"/>
      <c r="C24" s="622"/>
      <c r="D24" s="622"/>
      <c r="E24" s="622"/>
      <c r="F24" s="621"/>
    </row>
    <row r="25" spans="1:6" x14ac:dyDescent="0.3">
      <c r="A25" s="626" t="s">
        <v>729</v>
      </c>
      <c r="B25" s="622">
        <v>29304</v>
      </c>
      <c r="C25" s="622">
        <v>2486</v>
      </c>
      <c r="D25" s="622">
        <v>35471</v>
      </c>
      <c r="E25" s="622">
        <v>937</v>
      </c>
      <c r="F25" s="621">
        <v>16.7</v>
      </c>
    </row>
    <row r="26" spans="1:6" x14ac:dyDescent="0.3">
      <c r="A26" s="625" t="s">
        <v>719</v>
      </c>
      <c r="B26" s="2256"/>
      <c r="C26" s="2256"/>
      <c r="D26" s="2256"/>
      <c r="E26" s="2256"/>
      <c r="F26" s="984"/>
    </row>
    <row r="27" spans="1:6" x14ac:dyDescent="0.3">
      <c r="A27" s="624" t="s">
        <v>728</v>
      </c>
      <c r="B27" s="622">
        <v>11261</v>
      </c>
      <c r="C27" s="622">
        <v>577</v>
      </c>
      <c r="D27" s="622">
        <v>13147</v>
      </c>
      <c r="E27" s="622">
        <v>370</v>
      </c>
      <c r="F27" s="621">
        <v>9.8000000000000007</v>
      </c>
    </row>
    <row r="28" spans="1:6" x14ac:dyDescent="0.3">
      <c r="A28" s="624" t="s">
        <v>727</v>
      </c>
      <c r="B28" s="622">
        <v>17110</v>
      </c>
      <c r="C28" s="622">
        <v>763</v>
      </c>
      <c r="D28" s="622">
        <v>20522</v>
      </c>
      <c r="E28" s="622">
        <v>232</v>
      </c>
      <c r="F28" s="621">
        <v>16.3</v>
      </c>
    </row>
    <row r="29" spans="1:6" x14ac:dyDescent="0.3">
      <c r="A29" s="624" t="s">
        <v>726</v>
      </c>
      <c r="B29" s="622">
        <v>782</v>
      </c>
      <c r="C29" s="622">
        <v>773</v>
      </c>
      <c r="D29" s="622">
        <v>1500</v>
      </c>
      <c r="E29" s="622">
        <v>251</v>
      </c>
      <c r="F29" s="621">
        <v>55.1</v>
      </c>
    </row>
    <row r="30" spans="1:6" x14ac:dyDescent="0.3">
      <c r="A30" s="624" t="s">
        <v>725</v>
      </c>
      <c r="B30" s="622">
        <v>38</v>
      </c>
      <c r="C30" s="622">
        <v>199</v>
      </c>
      <c r="D30" s="622">
        <v>176</v>
      </c>
      <c r="E30" s="622">
        <v>52</v>
      </c>
      <c r="F30" s="621">
        <v>118.4</v>
      </c>
    </row>
    <row r="31" spans="1:6" x14ac:dyDescent="0.3">
      <c r="A31" s="624" t="s">
        <v>724</v>
      </c>
      <c r="B31" s="622">
        <v>55</v>
      </c>
      <c r="C31" s="622">
        <v>122</v>
      </c>
      <c r="D31" s="622">
        <v>53</v>
      </c>
      <c r="E31" s="622">
        <v>20</v>
      </c>
      <c r="F31" s="621">
        <v>230</v>
      </c>
    </row>
    <row r="32" spans="1:6" x14ac:dyDescent="0.3">
      <c r="A32" s="624" t="s">
        <v>723</v>
      </c>
      <c r="B32" s="622">
        <v>0</v>
      </c>
      <c r="C32" s="622">
        <v>1</v>
      </c>
      <c r="D32" s="622">
        <v>1</v>
      </c>
      <c r="E32" s="622">
        <v>0</v>
      </c>
      <c r="F32" s="621">
        <v>225.7</v>
      </c>
    </row>
    <row r="33" spans="1:6" x14ac:dyDescent="0.3">
      <c r="A33" s="624" t="s">
        <v>722</v>
      </c>
      <c r="B33" s="622">
        <v>57</v>
      </c>
      <c r="C33" s="622">
        <v>50</v>
      </c>
      <c r="D33" s="622">
        <v>73</v>
      </c>
      <c r="E33" s="622">
        <v>11</v>
      </c>
      <c r="F33" s="621">
        <v>156.6</v>
      </c>
    </row>
    <row r="34" spans="1:6" x14ac:dyDescent="0.3">
      <c r="A34" s="624" t="s">
        <v>711</v>
      </c>
      <c r="B34" s="622">
        <v>0</v>
      </c>
      <c r="C34" s="622">
        <v>0</v>
      </c>
      <c r="D34" s="622">
        <v>0</v>
      </c>
      <c r="E34" s="622">
        <v>0</v>
      </c>
      <c r="F34" s="621">
        <v>0</v>
      </c>
    </row>
    <row r="35" spans="1:6" x14ac:dyDescent="0.3">
      <c r="A35" s="626"/>
      <c r="B35" s="622"/>
      <c r="C35" s="622"/>
      <c r="D35" s="622"/>
      <c r="E35" s="622"/>
      <c r="F35" s="621"/>
    </row>
    <row r="36" spans="1:6" x14ac:dyDescent="0.3">
      <c r="A36" s="626" t="s">
        <v>721</v>
      </c>
      <c r="B36" s="622">
        <v>27573</v>
      </c>
      <c r="C36" s="622">
        <v>4078</v>
      </c>
      <c r="D36" s="622">
        <v>29190</v>
      </c>
      <c r="E36" s="622">
        <v>1617</v>
      </c>
      <c r="F36" s="621">
        <v>18.399999999999999</v>
      </c>
    </row>
    <row r="37" spans="1:6" x14ac:dyDescent="0.3">
      <c r="A37" s="625" t="s">
        <v>719</v>
      </c>
      <c r="B37" s="2256"/>
      <c r="C37" s="2256"/>
      <c r="D37" s="2256"/>
      <c r="E37" s="2256"/>
      <c r="F37" s="984"/>
    </row>
    <row r="38" spans="1:6" x14ac:dyDescent="0.3">
      <c r="A38" s="624" t="s">
        <v>718</v>
      </c>
      <c r="B38" s="622">
        <v>16923</v>
      </c>
      <c r="C38" s="622">
        <v>2901</v>
      </c>
      <c r="D38" s="622">
        <v>18047</v>
      </c>
      <c r="E38" s="622">
        <v>1124</v>
      </c>
      <c r="F38" s="621">
        <v>14.3</v>
      </c>
    </row>
    <row r="39" spans="1:6" x14ac:dyDescent="0.3">
      <c r="A39" s="624" t="s">
        <v>717</v>
      </c>
      <c r="B39" s="622">
        <v>6397</v>
      </c>
      <c r="C39" s="622">
        <v>685</v>
      </c>
      <c r="D39" s="622">
        <v>6679</v>
      </c>
      <c r="E39" s="622">
        <v>282</v>
      </c>
      <c r="F39" s="621">
        <v>13.2</v>
      </c>
    </row>
    <row r="40" spans="1:6" x14ac:dyDescent="0.3">
      <c r="A40" s="624" t="s">
        <v>716</v>
      </c>
      <c r="B40" s="622">
        <v>2520</v>
      </c>
      <c r="C40" s="622">
        <v>342</v>
      </c>
      <c r="D40" s="622">
        <v>2666</v>
      </c>
      <c r="E40" s="622">
        <v>146</v>
      </c>
      <c r="F40" s="621">
        <v>19.600000000000001</v>
      </c>
    </row>
    <row r="41" spans="1:6" x14ac:dyDescent="0.3">
      <c r="A41" s="624" t="s">
        <v>715</v>
      </c>
      <c r="B41" s="622">
        <v>999</v>
      </c>
      <c r="C41" s="622">
        <v>137</v>
      </c>
      <c r="D41" s="622">
        <v>1055</v>
      </c>
      <c r="E41" s="622">
        <v>56</v>
      </c>
      <c r="F41" s="621">
        <v>34.700000000000003</v>
      </c>
    </row>
    <row r="42" spans="1:6" x14ac:dyDescent="0.3">
      <c r="A42" s="624" t="s">
        <v>714</v>
      </c>
      <c r="B42" s="622">
        <v>74</v>
      </c>
      <c r="C42" s="622">
        <v>4</v>
      </c>
      <c r="D42" s="622">
        <v>77</v>
      </c>
      <c r="E42" s="622">
        <v>3</v>
      </c>
      <c r="F42" s="621">
        <v>52.4</v>
      </c>
    </row>
    <row r="43" spans="1:6" x14ac:dyDescent="0.3">
      <c r="A43" s="624" t="s">
        <v>713</v>
      </c>
      <c r="B43" s="622">
        <v>175</v>
      </c>
      <c r="C43" s="622">
        <v>4</v>
      </c>
      <c r="D43" s="622">
        <v>178</v>
      </c>
      <c r="E43" s="622">
        <v>3</v>
      </c>
      <c r="F43" s="621">
        <v>95</v>
      </c>
    </row>
    <row r="44" spans="1:6" x14ac:dyDescent="0.3">
      <c r="A44" s="624" t="s">
        <v>712</v>
      </c>
      <c r="B44" s="622">
        <v>60</v>
      </c>
      <c r="C44" s="622">
        <v>1</v>
      </c>
      <c r="D44" s="622">
        <v>61</v>
      </c>
      <c r="E44" s="622">
        <v>1</v>
      </c>
      <c r="F44" s="621">
        <v>39</v>
      </c>
    </row>
    <row r="45" spans="1:6" x14ac:dyDescent="0.3">
      <c r="A45" s="624" t="s">
        <v>711</v>
      </c>
      <c r="B45" s="622">
        <v>425</v>
      </c>
      <c r="C45" s="622">
        <v>4</v>
      </c>
      <c r="D45" s="622">
        <v>427</v>
      </c>
      <c r="E45" s="622">
        <v>3</v>
      </c>
      <c r="F45" s="621">
        <v>182.1</v>
      </c>
    </row>
    <row r="46" spans="1:6" x14ac:dyDescent="0.3">
      <c r="A46" s="856"/>
      <c r="B46" s="788"/>
      <c r="C46" s="788"/>
      <c r="D46" s="788"/>
      <c r="E46" s="788"/>
      <c r="F46" s="983"/>
    </row>
    <row r="47" spans="1:6" ht="17.25" customHeight="1" x14ac:dyDescent="0.3">
      <c r="A47" s="2952" t="s">
        <v>1302</v>
      </c>
      <c r="B47" s="2952"/>
      <c r="C47" s="2952"/>
      <c r="D47" s="2952"/>
      <c r="E47" s="2952"/>
      <c r="F47" s="2952"/>
    </row>
    <row r="48" spans="1:6" x14ac:dyDescent="0.3">
      <c r="A48" s="641" t="s">
        <v>709</v>
      </c>
      <c r="B48" s="640"/>
      <c r="C48" s="640"/>
      <c r="D48" s="640"/>
      <c r="E48" s="640"/>
      <c r="F48" s="639"/>
    </row>
    <row r="49" spans="1:6" x14ac:dyDescent="0.3">
      <c r="B49" s="797"/>
      <c r="C49" s="797"/>
      <c r="D49" s="797"/>
      <c r="E49" s="797"/>
      <c r="F49" s="982"/>
    </row>
    <row r="57" spans="1:6" x14ac:dyDescent="0.3">
      <c r="A57" s="968"/>
    </row>
    <row r="58" spans="1:6" x14ac:dyDescent="0.3">
      <c r="A58" s="968"/>
    </row>
    <row r="59" spans="1:6" x14ac:dyDescent="0.3">
      <c r="A59" s="968"/>
    </row>
  </sheetData>
  <mergeCells count="2">
    <mergeCell ref="A1:E1"/>
    <mergeCell ref="A47:F47"/>
  </mergeCells>
  <pageMargins left="0.7" right="0.7" top="0.75" bottom="0.75" header="0.3" footer="0.3"/>
  <pageSetup paperSize="9" scale="77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543A-69AB-4F60-9674-E32C3EEE7FC1}">
  <dimension ref="A1:L48"/>
  <sheetViews>
    <sheetView showGridLines="0" view="pageBreakPreview" topLeftCell="A16" zoomScaleNormal="100" zoomScaleSheetLayoutView="100" workbookViewId="0">
      <selection activeCell="A29" sqref="A29:J29"/>
    </sheetView>
  </sheetViews>
  <sheetFormatPr defaultColWidth="9.109375" defaultRowHeight="14.4" x14ac:dyDescent="0.3"/>
  <cols>
    <col min="1" max="1" width="33.5546875" style="786" customWidth="1"/>
    <col min="2" max="9" width="9.6640625" style="786" customWidth="1"/>
    <col min="10" max="10" width="9.6640625" style="826" customWidth="1"/>
    <col min="11" max="16384" width="9.109375" style="826"/>
  </cols>
  <sheetData>
    <row r="1" spans="1:12" ht="50.25" customHeight="1" thickBot="1" x14ac:dyDescent="0.35">
      <c r="A1" s="986"/>
      <c r="B1" s="2259" t="s">
        <v>735</v>
      </c>
      <c r="C1" s="2953" t="s">
        <v>734</v>
      </c>
      <c r="D1" s="2953"/>
      <c r="E1" s="2953" t="s">
        <v>855</v>
      </c>
      <c r="F1" s="2953"/>
      <c r="G1" s="2953" t="s">
        <v>733</v>
      </c>
      <c r="H1" s="2953"/>
      <c r="I1" s="2953" t="s">
        <v>732</v>
      </c>
      <c r="J1" s="2953"/>
    </row>
    <row r="2" spans="1:12" x14ac:dyDescent="0.3">
      <c r="A2" s="856" t="s">
        <v>720</v>
      </c>
      <c r="B2" s="788">
        <v>16210</v>
      </c>
      <c r="C2" s="826"/>
      <c r="D2" s="788">
        <v>22186</v>
      </c>
      <c r="E2" s="826"/>
      <c r="F2" s="788">
        <v>32188</v>
      </c>
      <c r="G2" s="826"/>
      <c r="H2" s="788">
        <v>17399</v>
      </c>
      <c r="I2" s="826"/>
      <c r="J2" s="983">
        <v>25.1</v>
      </c>
    </row>
    <row r="3" spans="1:12" x14ac:dyDescent="0.3">
      <c r="A3" s="985" t="s">
        <v>719</v>
      </c>
      <c r="B3" s="788"/>
      <c r="C3" s="826"/>
      <c r="D3" s="788"/>
      <c r="E3" s="826"/>
      <c r="F3" s="788"/>
      <c r="G3" s="826"/>
      <c r="H3" s="788"/>
      <c r="I3" s="826"/>
      <c r="J3" s="983"/>
    </row>
    <row r="4" spans="1:12" x14ac:dyDescent="0.3">
      <c r="A4" s="856" t="s">
        <v>718</v>
      </c>
      <c r="B4" s="788">
        <v>5335</v>
      </c>
      <c r="C4" s="826"/>
      <c r="D4" s="788">
        <v>13453</v>
      </c>
      <c r="E4" s="826"/>
      <c r="F4" s="788">
        <v>15872</v>
      </c>
      <c r="G4" s="826"/>
      <c r="H4" s="788">
        <v>10700</v>
      </c>
      <c r="I4" s="826"/>
      <c r="J4" s="983">
        <v>9.3000000000000007</v>
      </c>
    </row>
    <row r="5" spans="1:12" x14ac:dyDescent="0.3">
      <c r="A5" s="856" t="s">
        <v>717</v>
      </c>
      <c r="B5" s="788">
        <v>4115</v>
      </c>
      <c r="C5" s="826"/>
      <c r="D5" s="788">
        <v>4853</v>
      </c>
      <c r="E5" s="826"/>
      <c r="F5" s="788">
        <v>7561</v>
      </c>
      <c r="G5" s="826"/>
      <c r="H5" s="788">
        <v>3836</v>
      </c>
      <c r="I5" s="826"/>
      <c r="J5" s="983">
        <v>17.899999999999999</v>
      </c>
      <c r="L5" s="1615"/>
    </row>
    <row r="6" spans="1:12" x14ac:dyDescent="0.3">
      <c r="A6" s="856" t="s">
        <v>716</v>
      </c>
      <c r="B6" s="788">
        <v>2249</v>
      </c>
      <c r="C6" s="826"/>
      <c r="D6" s="788">
        <v>2035</v>
      </c>
      <c r="E6" s="826"/>
      <c r="F6" s="788">
        <v>3375</v>
      </c>
      <c r="G6" s="826"/>
      <c r="H6" s="788">
        <v>1585</v>
      </c>
      <c r="I6" s="826"/>
      <c r="J6" s="983">
        <v>31.1</v>
      </c>
    </row>
    <row r="7" spans="1:12" x14ac:dyDescent="0.3">
      <c r="A7" s="856" t="s">
        <v>715</v>
      </c>
      <c r="B7" s="788">
        <v>1398</v>
      </c>
      <c r="C7" s="826"/>
      <c r="D7" s="788">
        <v>843</v>
      </c>
      <c r="E7" s="826"/>
      <c r="F7" s="788">
        <v>1721</v>
      </c>
      <c r="G7" s="826"/>
      <c r="H7" s="788">
        <v>564</v>
      </c>
      <c r="I7" s="826"/>
      <c r="J7" s="983">
        <v>41</v>
      </c>
    </row>
    <row r="8" spans="1:12" x14ac:dyDescent="0.3">
      <c r="A8" s="856" t="s">
        <v>714</v>
      </c>
      <c r="B8" s="788">
        <v>1827</v>
      </c>
      <c r="C8" s="826"/>
      <c r="D8" s="788">
        <v>431</v>
      </c>
      <c r="E8" s="826"/>
      <c r="F8" s="788">
        <v>2085</v>
      </c>
      <c r="G8" s="826"/>
      <c r="H8" s="788">
        <v>333</v>
      </c>
      <c r="I8" s="826"/>
      <c r="J8" s="983">
        <v>43.7</v>
      </c>
    </row>
    <row r="9" spans="1:12" x14ac:dyDescent="0.3">
      <c r="A9" s="856" t="s">
        <v>713</v>
      </c>
      <c r="B9" s="788">
        <v>756</v>
      </c>
      <c r="C9" s="826"/>
      <c r="D9" s="788">
        <v>185</v>
      </c>
      <c r="E9" s="826"/>
      <c r="F9" s="788">
        <v>827</v>
      </c>
      <c r="G9" s="826"/>
      <c r="H9" s="788">
        <v>152</v>
      </c>
      <c r="I9" s="826"/>
      <c r="J9" s="983">
        <v>68.599999999999994</v>
      </c>
    </row>
    <row r="10" spans="1:12" x14ac:dyDescent="0.3">
      <c r="A10" s="856" t="s">
        <v>712</v>
      </c>
      <c r="B10" s="788">
        <v>52</v>
      </c>
      <c r="C10" s="826"/>
      <c r="D10" s="788">
        <v>179</v>
      </c>
      <c r="E10" s="826"/>
      <c r="F10" s="788">
        <v>117</v>
      </c>
      <c r="G10" s="826"/>
      <c r="H10" s="788">
        <v>53</v>
      </c>
      <c r="I10" s="826"/>
      <c r="J10" s="983">
        <v>44.3</v>
      </c>
    </row>
    <row r="11" spans="1:12" x14ac:dyDescent="0.3">
      <c r="A11" s="856" t="s">
        <v>711</v>
      </c>
      <c r="B11" s="788">
        <v>478</v>
      </c>
      <c r="C11" s="826"/>
      <c r="D11" s="788">
        <v>207</v>
      </c>
      <c r="E11" s="826"/>
      <c r="F11" s="788">
        <v>630</v>
      </c>
      <c r="G11" s="826"/>
      <c r="H11" s="788">
        <v>176</v>
      </c>
      <c r="I11" s="826"/>
      <c r="J11" s="983">
        <v>308.89999999999998</v>
      </c>
    </row>
    <row r="12" spans="1:12" x14ac:dyDescent="0.3">
      <c r="A12" s="856"/>
      <c r="B12" s="788"/>
      <c r="C12" s="826"/>
      <c r="D12" s="788"/>
      <c r="E12" s="826"/>
      <c r="F12" s="788"/>
      <c r="G12" s="826"/>
      <c r="H12" s="788"/>
      <c r="I12" s="826"/>
      <c r="J12" s="983"/>
    </row>
    <row r="13" spans="1:12" x14ac:dyDescent="0.3">
      <c r="A13" s="856" t="s">
        <v>710</v>
      </c>
      <c r="B13" s="788">
        <v>3627</v>
      </c>
      <c r="C13" s="826"/>
      <c r="D13" s="788" t="s">
        <v>86</v>
      </c>
      <c r="E13" s="826"/>
      <c r="F13" s="788">
        <v>3627</v>
      </c>
      <c r="G13" s="826"/>
      <c r="H13" s="788" t="s">
        <v>86</v>
      </c>
      <c r="I13" s="826"/>
      <c r="J13" s="983">
        <v>91.2</v>
      </c>
    </row>
    <row r="14" spans="1:12" ht="18.600000000000001" customHeight="1" x14ac:dyDescent="0.3">
      <c r="A14" s="2952" t="s">
        <v>1302</v>
      </c>
      <c r="B14" s="2952"/>
      <c r="C14" s="2952"/>
      <c r="D14" s="2952"/>
      <c r="E14" s="2952"/>
      <c r="F14" s="2952"/>
      <c r="G14" s="1203"/>
      <c r="H14" s="1203"/>
      <c r="I14" s="1203"/>
      <c r="J14" s="1202"/>
    </row>
    <row r="15" spans="1:12" x14ac:dyDescent="0.3">
      <c r="A15" s="641" t="s">
        <v>709</v>
      </c>
      <c r="B15" s="640"/>
      <c r="C15" s="640"/>
      <c r="D15" s="640"/>
      <c r="E15" s="640"/>
      <c r="F15" s="639"/>
    </row>
    <row r="18" spans="1:12" x14ac:dyDescent="0.3">
      <c r="A18" s="587" t="s">
        <v>1199</v>
      </c>
    </row>
    <row r="19" spans="1:12" x14ac:dyDescent="0.3">
      <c r="A19" s="1386" t="s">
        <v>1237</v>
      </c>
    </row>
    <row r="20" spans="1:12" ht="15" customHeight="1" x14ac:dyDescent="0.3">
      <c r="B20" s="2937" t="s">
        <v>1298</v>
      </c>
      <c r="C20" s="2937"/>
      <c r="D20" s="2937" t="s">
        <v>1106</v>
      </c>
      <c r="E20" s="2939"/>
      <c r="F20" s="2937" t="s">
        <v>360</v>
      </c>
      <c r="G20" s="2939"/>
      <c r="H20" s="2198"/>
      <c r="I20" s="2198"/>
    </row>
    <row r="21" spans="1:12" ht="13.5" customHeight="1" x14ac:dyDescent="0.3">
      <c r="A21" s="1861"/>
      <c r="B21" s="2938"/>
      <c r="C21" s="2938"/>
      <c r="D21" s="2940"/>
      <c r="E21" s="2940"/>
      <c r="F21" s="2940"/>
      <c r="G21" s="2940"/>
      <c r="H21" s="2198"/>
      <c r="I21" s="2198"/>
    </row>
    <row r="22" spans="1:12" ht="15.75" customHeight="1" x14ac:dyDescent="0.3">
      <c r="A22" s="838"/>
      <c r="B22" s="2941" t="s">
        <v>669</v>
      </c>
      <c r="C22" s="2941" t="s">
        <v>674</v>
      </c>
      <c r="D22" s="2941" t="s">
        <v>669</v>
      </c>
      <c r="E22" s="2941" t="s">
        <v>674</v>
      </c>
      <c r="F22" s="2941" t="s">
        <v>669</v>
      </c>
      <c r="G22" s="2941" t="s">
        <v>674</v>
      </c>
      <c r="H22" s="2198"/>
      <c r="I22" s="2198"/>
    </row>
    <row r="23" spans="1:12" ht="15" thickBot="1" x14ac:dyDescent="0.35">
      <c r="A23" s="837" t="s">
        <v>176</v>
      </c>
      <c r="B23" s="2942"/>
      <c r="C23" s="2942"/>
      <c r="D23" s="2942"/>
      <c r="E23" s="2942"/>
      <c r="F23" s="2942"/>
      <c r="G23" s="2942"/>
      <c r="H23" s="2198"/>
      <c r="I23" s="2198"/>
    </row>
    <row r="24" spans="1:12" x14ac:dyDescent="0.3">
      <c r="A24" s="2171" t="s">
        <v>1297</v>
      </c>
      <c r="B24" s="2166">
        <v>763</v>
      </c>
      <c r="C24" s="2166">
        <v>61</v>
      </c>
      <c r="D24" s="2166" t="s">
        <v>86</v>
      </c>
      <c r="E24" s="2166" t="s">
        <v>86</v>
      </c>
      <c r="F24" s="2166">
        <v>763</v>
      </c>
      <c r="G24" s="2166">
        <v>61</v>
      </c>
      <c r="H24" s="2198"/>
      <c r="I24" s="2198"/>
    </row>
    <row r="25" spans="1:12" x14ac:dyDescent="0.3">
      <c r="A25" s="2167" t="s">
        <v>1290</v>
      </c>
      <c r="B25" s="836">
        <v>773</v>
      </c>
      <c r="C25" s="836">
        <v>62</v>
      </c>
      <c r="D25" s="836" t="s">
        <v>86</v>
      </c>
      <c r="E25" s="836" t="s">
        <v>86</v>
      </c>
      <c r="F25" s="836">
        <v>773</v>
      </c>
      <c r="G25" s="836">
        <v>62</v>
      </c>
      <c r="H25" s="2198"/>
      <c r="I25" s="2198"/>
      <c r="L25" s="1615"/>
    </row>
    <row r="26" spans="1:12" x14ac:dyDescent="0.3">
      <c r="A26" s="2167" t="s">
        <v>673</v>
      </c>
      <c r="B26" s="836">
        <v>114</v>
      </c>
      <c r="C26" s="836">
        <v>9</v>
      </c>
      <c r="D26" s="836" t="s">
        <v>86</v>
      </c>
      <c r="E26" s="836" t="s">
        <v>86</v>
      </c>
      <c r="F26" s="836">
        <v>114</v>
      </c>
      <c r="G26" s="836">
        <v>9</v>
      </c>
      <c r="H26" s="2198"/>
      <c r="I26" s="2198"/>
    </row>
    <row r="27" spans="1:12" x14ac:dyDescent="0.3">
      <c r="A27" s="2167" t="s">
        <v>1295</v>
      </c>
      <c r="B27" s="836">
        <v>224</v>
      </c>
      <c r="C27" s="836">
        <v>18</v>
      </c>
      <c r="D27" s="836" t="s">
        <v>86</v>
      </c>
      <c r="E27" s="836" t="s">
        <v>86</v>
      </c>
      <c r="F27" s="836">
        <v>224</v>
      </c>
      <c r="G27" s="836">
        <v>18</v>
      </c>
      <c r="H27" s="2198"/>
      <c r="I27" s="2198"/>
    </row>
    <row r="28" spans="1:12" x14ac:dyDescent="0.3">
      <c r="A28" s="2167" t="s">
        <v>672</v>
      </c>
      <c r="B28" s="836">
        <v>166</v>
      </c>
      <c r="C28" s="836">
        <v>13</v>
      </c>
      <c r="D28" s="836" t="s">
        <v>86</v>
      </c>
      <c r="E28" s="836" t="s">
        <v>86</v>
      </c>
      <c r="F28" s="836">
        <v>166</v>
      </c>
      <c r="G28" s="836">
        <v>13</v>
      </c>
      <c r="H28" s="2198"/>
      <c r="I28" s="2198"/>
    </row>
    <row r="29" spans="1:12" x14ac:dyDescent="0.3">
      <c r="A29" s="2167" t="s">
        <v>1107</v>
      </c>
      <c r="B29" s="836">
        <v>85</v>
      </c>
      <c r="C29" s="836">
        <v>7</v>
      </c>
      <c r="D29" s="836" t="s">
        <v>86</v>
      </c>
      <c r="E29" s="836" t="s">
        <v>86</v>
      </c>
      <c r="F29" s="836">
        <v>85</v>
      </c>
      <c r="G29" s="836">
        <v>7</v>
      </c>
      <c r="H29" s="2198"/>
      <c r="I29" s="2198"/>
    </row>
    <row r="30" spans="1:12" x14ac:dyDescent="0.3">
      <c r="A30" s="2167" t="s">
        <v>596</v>
      </c>
      <c r="B30" s="836">
        <v>-592</v>
      </c>
      <c r="C30" s="836">
        <v>-48</v>
      </c>
      <c r="D30" s="836" t="s">
        <v>86</v>
      </c>
      <c r="E30" s="836" t="s">
        <v>86</v>
      </c>
      <c r="F30" s="836">
        <v>-592</v>
      </c>
      <c r="G30" s="836">
        <v>-48</v>
      </c>
      <c r="H30" s="2198"/>
      <c r="I30" s="2198"/>
    </row>
    <row r="31" spans="1:12" x14ac:dyDescent="0.3">
      <c r="A31" s="2170" t="s">
        <v>1296</v>
      </c>
      <c r="B31" s="2166">
        <v>2854</v>
      </c>
      <c r="C31" s="2166">
        <v>228</v>
      </c>
      <c r="D31" s="2166" t="s">
        <v>86</v>
      </c>
      <c r="E31" s="2166" t="s">
        <v>86</v>
      </c>
      <c r="F31" s="2166">
        <v>2854</v>
      </c>
      <c r="G31" s="2166">
        <v>228</v>
      </c>
      <c r="H31" s="2198"/>
      <c r="I31" s="2198"/>
    </row>
    <row r="32" spans="1:12" x14ac:dyDescent="0.3">
      <c r="A32" s="2167" t="s">
        <v>1290</v>
      </c>
      <c r="B32" s="836">
        <v>3009</v>
      </c>
      <c r="C32" s="836">
        <v>241</v>
      </c>
      <c r="D32" s="836" t="s">
        <v>86</v>
      </c>
      <c r="E32" s="836" t="s">
        <v>86</v>
      </c>
      <c r="F32" s="836">
        <v>3009</v>
      </c>
      <c r="G32" s="836">
        <v>241</v>
      </c>
      <c r="H32" s="2198"/>
      <c r="I32" s="2198"/>
    </row>
    <row r="33" spans="1:9" x14ac:dyDescent="0.3">
      <c r="A33" s="2167" t="s">
        <v>673</v>
      </c>
      <c r="B33" s="836">
        <v>527</v>
      </c>
      <c r="C33" s="836">
        <v>42</v>
      </c>
      <c r="D33" s="836" t="s">
        <v>86</v>
      </c>
      <c r="E33" s="836" t="s">
        <v>86</v>
      </c>
      <c r="F33" s="836">
        <v>527</v>
      </c>
      <c r="G33" s="836">
        <v>42</v>
      </c>
      <c r="H33" s="2198"/>
      <c r="I33" s="2198"/>
    </row>
    <row r="34" spans="1:9" x14ac:dyDescent="0.3">
      <c r="A34" s="2167" t="s">
        <v>1295</v>
      </c>
      <c r="B34" s="836">
        <v>717</v>
      </c>
      <c r="C34" s="836">
        <v>57</v>
      </c>
      <c r="D34" s="836" t="s">
        <v>86</v>
      </c>
      <c r="E34" s="836" t="s">
        <v>86</v>
      </c>
      <c r="F34" s="836">
        <v>717</v>
      </c>
      <c r="G34" s="836">
        <v>57</v>
      </c>
      <c r="H34" s="2198"/>
      <c r="I34" s="2198"/>
    </row>
    <row r="35" spans="1:9" x14ac:dyDescent="0.3">
      <c r="A35" s="2167" t="s">
        <v>672</v>
      </c>
      <c r="B35" s="836">
        <v>321</v>
      </c>
      <c r="C35" s="836">
        <v>26</v>
      </c>
      <c r="D35" s="836" t="s">
        <v>86</v>
      </c>
      <c r="E35" s="836" t="s">
        <v>86</v>
      </c>
      <c r="F35" s="836">
        <v>321</v>
      </c>
      <c r="G35" s="836">
        <v>26</v>
      </c>
      <c r="H35" s="2198"/>
      <c r="I35" s="2198"/>
    </row>
    <row r="36" spans="1:9" x14ac:dyDescent="0.3">
      <c r="A36" s="2167" t="s">
        <v>1107</v>
      </c>
      <c r="B36" s="836">
        <v>178</v>
      </c>
      <c r="C36" s="836">
        <v>14</v>
      </c>
      <c r="D36" s="836" t="s">
        <v>86</v>
      </c>
      <c r="E36" s="836" t="s">
        <v>86</v>
      </c>
      <c r="F36" s="836">
        <v>178</v>
      </c>
      <c r="G36" s="836">
        <v>14</v>
      </c>
      <c r="H36" s="2198"/>
      <c r="I36" s="2198"/>
    </row>
    <row r="37" spans="1:9" x14ac:dyDescent="0.3">
      <c r="A37" s="2167" t="s">
        <v>596</v>
      </c>
      <c r="B37" s="836">
        <v>-1898</v>
      </c>
      <c r="C37" s="836">
        <v>-152</v>
      </c>
      <c r="D37" s="836" t="s">
        <v>86</v>
      </c>
      <c r="E37" s="836" t="s">
        <v>86</v>
      </c>
      <c r="F37" s="836">
        <v>-1898</v>
      </c>
      <c r="G37" s="836">
        <v>-152</v>
      </c>
      <c r="H37" s="2198"/>
      <c r="I37" s="2198"/>
    </row>
    <row r="38" spans="1:9" x14ac:dyDescent="0.3">
      <c r="A38" s="2170" t="s">
        <v>1294</v>
      </c>
      <c r="B38" s="2166">
        <v>687</v>
      </c>
      <c r="C38" s="2166">
        <v>55</v>
      </c>
      <c r="D38" s="2166" t="s">
        <v>86</v>
      </c>
      <c r="E38" s="2166" t="s">
        <v>86</v>
      </c>
      <c r="F38" s="2166">
        <v>687</v>
      </c>
      <c r="G38" s="2166">
        <v>55</v>
      </c>
      <c r="H38" s="2198"/>
      <c r="I38" s="2198"/>
    </row>
    <row r="39" spans="1:9" x14ac:dyDescent="0.3">
      <c r="A39" s="2170" t="s">
        <v>1293</v>
      </c>
      <c r="B39" s="2166">
        <v>478</v>
      </c>
      <c r="C39" s="2166">
        <v>38</v>
      </c>
      <c r="D39" s="2166" t="s">
        <v>86</v>
      </c>
      <c r="E39" s="2166" t="s">
        <v>86</v>
      </c>
      <c r="F39" s="2166">
        <v>478</v>
      </c>
      <c r="G39" s="2166">
        <v>38</v>
      </c>
      <c r="H39" s="2198"/>
      <c r="I39" s="2198"/>
    </row>
    <row r="40" spans="1:9" x14ac:dyDescent="0.3">
      <c r="A40" s="2169" t="s">
        <v>1292</v>
      </c>
      <c r="B40" s="2166">
        <v>8</v>
      </c>
      <c r="C40" s="2166">
        <v>1</v>
      </c>
      <c r="D40" s="2166" t="s">
        <v>86</v>
      </c>
      <c r="E40" s="2166" t="s">
        <v>86</v>
      </c>
      <c r="F40" s="2166">
        <v>8</v>
      </c>
      <c r="G40" s="2166">
        <v>1</v>
      </c>
      <c r="H40" s="2198"/>
      <c r="I40" s="2198"/>
    </row>
    <row r="41" spans="1:9" x14ac:dyDescent="0.3">
      <c r="A41" s="2169" t="s">
        <v>1291</v>
      </c>
      <c r="B41" s="2166">
        <v>1122</v>
      </c>
      <c r="C41" s="2166">
        <v>90</v>
      </c>
      <c r="D41" s="2166">
        <v>6717</v>
      </c>
      <c r="E41" s="2166">
        <v>537</v>
      </c>
      <c r="F41" s="2166">
        <v>7838</v>
      </c>
      <c r="G41" s="2166">
        <v>627</v>
      </c>
      <c r="H41" s="2198"/>
      <c r="I41" s="2198"/>
    </row>
    <row r="42" spans="1:9" x14ac:dyDescent="0.3">
      <c r="A42" s="2167" t="s">
        <v>1290</v>
      </c>
      <c r="B42" s="836">
        <v>756</v>
      </c>
      <c r="C42" s="836">
        <v>60</v>
      </c>
      <c r="D42" s="836" t="s">
        <v>86</v>
      </c>
      <c r="E42" s="836" t="s">
        <v>86</v>
      </c>
      <c r="F42" s="836">
        <v>756</v>
      </c>
      <c r="G42" s="836">
        <v>60</v>
      </c>
      <c r="H42" s="2198"/>
      <c r="I42" s="2198"/>
    </row>
    <row r="43" spans="1:9" x14ac:dyDescent="0.3">
      <c r="A43" s="2167" t="s">
        <v>673</v>
      </c>
      <c r="B43" s="836">
        <v>346</v>
      </c>
      <c r="C43" s="836">
        <v>28</v>
      </c>
      <c r="D43" s="836" t="s">
        <v>86</v>
      </c>
      <c r="E43" s="836" t="s">
        <v>86</v>
      </c>
      <c r="F43" s="836">
        <v>346</v>
      </c>
      <c r="G43" s="836">
        <v>28</v>
      </c>
      <c r="H43" s="2198"/>
      <c r="I43" s="2198"/>
    </row>
    <row r="44" spans="1:9" x14ac:dyDescent="0.3">
      <c r="A44" s="2167" t="s">
        <v>1289</v>
      </c>
      <c r="B44" s="836">
        <v>20</v>
      </c>
      <c r="C44" s="836">
        <v>2</v>
      </c>
      <c r="D44" s="836" t="s">
        <v>86</v>
      </c>
      <c r="E44" s="836" t="s">
        <v>86</v>
      </c>
      <c r="F44" s="836">
        <v>20</v>
      </c>
      <c r="G44" s="836">
        <v>2</v>
      </c>
      <c r="H44" s="2198"/>
      <c r="I44" s="2198"/>
    </row>
    <row r="45" spans="1:9" x14ac:dyDescent="0.3">
      <c r="A45" s="2167" t="s">
        <v>672</v>
      </c>
      <c r="B45" s="836" t="s">
        <v>86</v>
      </c>
      <c r="C45" s="836" t="s">
        <v>86</v>
      </c>
      <c r="D45" s="836">
        <v>6717</v>
      </c>
      <c r="E45" s="836">
        <v>537</v>
      </c>
      <c r="F45" s="836">
        <v>6717</v>
      </c>
      <c r="G45" s="836">
        <v>537</v>
      </c>
      <c r="H45" s="2198"/>
      <c r="I45" s="2198"/>
    </row>
    <row r="46" spans="1:9" x14ac:dyDescent="0.3">
      <c r="A46" s="1549" t="s">
        <v>360</v>
      </c>
      <c r="B46" s="1548">
        <v>5912</v>
      </c>
      <c r="C46" s="1548">
        <v>473</v>
      </c>
      <c r="D46" s="1548">
        <v>6717</v>
      </c>
      <c r="E46" s="1548">
        <v>537</v>
      </c>
      <c r="F46" s="1548">
        <v>12628</v>
      </c>
      <c r="G46" s="1548">
        <v>1010</v>
      </c>
      <c r="H46" s="2198"/>
      <c r="I46" s="2198"/>
    </row>
    <row r="47" spans="1:9" x14ac:dyDescent="0.3">
      <c r="A47" s="588" t="s">
        <v>1288</v>
      </c>
      <c r="B47" s="584"/>
      <c r="C47" s="584"/>
      <c r="D47" s="584"/>
      <c r="E47" s="584"/>
      <c r="F47" s="584"/>
      <c r="G47" s="584"/>
      <c r="H47" s="2198"/>
      <c r="I47" s="2198"/>
    </row>
    <row r="48" spans="1:9" x14ac:dyDescent="0.3">
      <c r="A48" s="588"/>
      <c r="B48" s="584"/>
      <c r="C48" s="584"/>
      <c r="D48" s="584"/>
      <c r="E48" s="584"/>
      <c r="F48" s="584"/>
      <c r="G48" s="584"/>
      <c r="H48" s="584"/>
      <c r="I48" s="584"/>
    </row>
  </sheetData>
  <mergeCells count="14">
    <mergeCell ref="I1:J1"/>
    <mergeCell ref="A14:F14"/>
    <mergeCell ref="C22:C23"/>
    <mergeCell ref="D22:D23"/>
    <mergeCell ref="E22:E23"/>
    <mergeCell ref="F22:F23"/>
    <mergeCell ref="G22:G23"/>
    <mergeCell ref="B20:C21"/>
    <mergeCell ref="D20:E21"/>
    <mergeCell ref="F20:G21"/>
    <mergeCell ref="B22:B23"/>
    <mergeCell ref="C1:D1"/>
    <mergeCell ref="E1:F1"/>
    <mergeCell ref="G1:H1"/>
  </mergeCells>
  <pageMargins left="0.7" right="0.7" top="0.75" bottom="0.75" header="0.3" footer="0.3"/>
  <pageSetup paperSize="9" scale="7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1430-E740-4E3C-A66B-635406A57D6D}">
  <sheetPr>
    <tabColor rgb="FFFFFF99"/>
  </sheetPr>
  <dimension ref="A1:I66"/>
  <sheetViews>
    <sheetView view="pageLayout" zoomScaleNormal="100" zoomScaleSheetLayoutView="100" workbookViewId="0">
      <selection activeCell="C52" sqref="C52"/>
    </sheetView>
  </sheetViews>
  <sheetFormatPr defaultColWidth="9.109375" defaultRowHeight="14.4" x14ac:dyDescent="0.3"/>
  <cols>
    <col min="1" max="2" width="37.6640625" style="642" customWidth="1"/>
    <col min="3" max="3" width="13.33203125" style="642" customWidth="1"/>
    <col min="4" max="4" width="13" style="642" customWidth="1"/>
    <col min="5" max="6" width="17" style="642" customWidth="1"/>
    <col min="7" max="7" width="15" style="642" customWidth="1"/>
    <col min="8" max="16384" width="9.109375" style="642"/>
  </cols>
  <sheetData>
    <row r="1" spans="1:9" ht="13.5" customHeight="1" x14ac:dyDescent="0.3">
      <c r="A1" s="1486" t="s">
        <v>751</v>
      </c>
      <c r="B1" s="1485"/>
      <c r="C1" s="1484"/>
      <c r="D1" s="1484"/>
      <c r="E1" s="1484"/>
      <c r="F1" s="1484"/>
      <c r="G1" s="1485"/>
      <c r="I1" s="1485"/>
    </row>
    <row r="2" spans="1:9" ht="13.5" customHeight="1" x14ac:dyDescent="0.3">
      <c r="A2" s="1485"/>
      <c r="B2" s="1485"/>
      <c r="C2" s="1484"/>
      <c r="D2" s="1484"/>
      <c r="E2" s="1484"/>
      <c r="F2" s="1484"/>
      <c r="G2" s="1484"/>
    </row>
    <row r="3" spans="1:9" ht="13.5" customHeight="1" x14ac:dyDescent="0.3">
      <c r="A3" s="648" t="s">
        <v>750</v>
      </c>
      <c r="B3" s="648"/>
      <c r="C3" s="1481"/>
      <c r="D3" s="1481"/>
      <c r="E3" s="1481"/>
      <c r="F3" s="1481"/>
      <c r="G3" s="1481"/>
    </row>
    <row r="4" spans="1:9" ht="13.5" customHeight="1" x14ac:dyDescent="0.3">
      <c r="A4" s="1688" t="s">
        <v>1246</v>
      </c>
      <c r="B4" s="1502"/>
      <c r="C4" s="1481"/>
      <c r="D4" s="1481"/>
      <c r="E4" s="1481"/>
      <c r="F4" s="1481"/>
      <c r="G4" s="1481"/>
    </row>
    <row r="5" spans="1:9" ht="13.5" customHeight="1" x14ac:dyDescent="0.3">
      <c r="A5" s="1483" t="s">
        <v>1245</v>
      </c>
      <c r="B5" s="662"/>
      <c r="C5" s="651"/>
      <c r="D5" s="651"/>
      <c r="E5" s="651"/>
      <c r="F5" s="651"/>
      <c r="G5" s="651"/>
    </row>
    <row r="6" spans="1:9" ht="13.5" customHeight="1" x14ac:dyDescent="0.3">
      <c r="A6" s="650"/>
      <c r="B6" s="650"/>
      <c r="C6" s="653"/>
      <c r="D6" s="653"/>
      <c r="E6" s="660"/>
      <c r="F6" s="660"/>
      <c r="G6" s="660"/>
    </row>
    <row r="7" spans="1:9" ht="13.5" customHeight="1" x14ac:dyDescent="0.3">
      <c r="A7" s="1466"/>
      <c r="B7" s="1466"/>
      <c r="C7" s="1928"/>
      <c r="D7" s="1929"/>
      <c r="E7" s="1929"/>
      <c r="F7" s="1928"/>
      <c r="G7" s="1929"/>
    </row>
    <row r="8" spans="1:9" ht="13.5" customHeight="1" x14ac:dyDescent="0.3">
      <c r="A8" s="1466"/>
      <c r="B8" s="1466"/>
      <c r="C8" s="661"/>
      <c r="D8" s="659"/>
      <c r="E8" s="659"/>
      <c r="F8" s="661"/>
      <c r="G8" s="1929"/>
    </row>
    <row r="9" spans="1:9" ht="13.5" customHeight="1" x14ac:dyDescent="0.3">
      <c r="A9" s="650"/>
      <c r="B9" s="650"/>
      <c r="C9" s="653"/>
      <c r="D9" s="654"/>
      <c r="E9" s="654"/>
      <c r="F9" s="653"/>
      <c r="G9" s="660"/>
    </row>
    <row r="10" spans="1:9" ht="13.5" customHeight="1" x14ac:dyDescent="0.3">
      <c r="A10" s="1467"/>
      <c r="B10" s="1467"/>
      <c r="C10" s="1933"/>
      <c r="D10" s="1932"/>
      <c r="E10" s="1932"/>
      <c r="F10" s="1933"/>
      <c r="G10" s="1932"/>
    </row>
    <row r="11" spans="1:9" ht="13.5" customHeight="1" x14ac:dyDescent="0.3">
      <c r="A11" s="1468"/>
      <c r="B11" s="1468"/>
      <c r="C11" s="1928"/>
      <c r="D11" s="1929"/>
      <c r="E11" s="1929"/>
      <c r="F11" s="1931"/>
      <c r="G11" s="1930"/>
    </row>
    <row r="12" spans="1:9" ht="13.5" customHeight="1" x14ac:dyDescent="0.3">
      <c r="A12" s="1468"/>
      <c r="B12" s="1468"/>
      <c r="C12" s="1469"/>
      <c r="D12" s="659"/>
      <c r="E12" s="659"/>
      <c r="F12" s="658"/>
      <c r="G12" s="1482"/>
    </row>
    <row r="13" spans="1:9" ht="13.5" customHeight="1" x14ac:dyDescent="0.3">
      <c r="A13" s="1470"/>
      <c r="B13" s="1470"/>
      <c r="C13" s="1471"/>
      <c r="D13" s="654"/>
      <c r="E13" s="654"/>
      <c r="F13" s="657"/>
      <c r="G13" s="653"/>
      <c r="H13" s="1477"/>
    </row>
    <row r="14" spans="1:9" ht="13.5" customHeight="1" x14ac:dyDescent="0.3">
      <c r="A14" s="1929"/>
      <c r="B14" s="1929"/>
      <c r="C14" s="1929"/>
      <c r="D14" s="1929"/>
      <c r="E14" s="1929"/>
      <c r="F14" s="1928"/>
      <c r="G14" s="1927"/>
      <c r="H14" s="1477"/>
    </row>
    <row r="15" spans="1:9" ht="13.5" customHeight="1" x14ac:dyDescent="0.3">
      <c r="A15" s="650"/>
      <c r="B15" s="650"/>
      <c r="C15" s="655"/>
      <c r="D15" s="656"/>
      <c r="E15" s="656"/>
      <c r="F15" s="655"/>
      <c r="G15" s="655"/>
      <c r="H15" s="1477"/>
    </row>
    <row r="16" spans="1:9" ht="13.5" customHeight="1" x14ac:dyDescent="0.3">
      <c r="A16" s="643"/>
      <c r="B16" s="643"/>
      <c r="C16" s="651"/>
      <c r="D16" s="651"/>
      <c r="E16" s="651"/>
      <c r="F16" s="651"/>
      <c r="G16" s="1481"/>
      <c r="H16" s="1477"/>
    </row>
    <row r="17" spans="1:8" ht="13.5" customHeight="1" x14ac:dyDescent="0.3">
      <c r="A17" s="1918"/>
      <c r="B17" s="1918"/>
      <c r="C17" s="1918"/>
      <c r="D17" s="1918"/>
      <c r="E17" s="1918"/>
      <c r="F17" s="1917"/>
      <c r="G17" s="1481"/>
      <c r="H17" s="1477"/>
    </row>
    <row r="18" spans="1:8" ht="13.5" customHeight="1" x14ac:dyDescent="0.3">
      <c r="A18" s="1918"/>
      <c r="B18" s="1918"/>
      <c r="C18" s="1918"/>
      <c r="D18" s="1918"/>
      <c r="E18" s="1918"/>
      <c r="F18" s="1917"/>
      <c r="G18" s="1481"/>
      <c r="H18" s="1477"/>
    </row>
    <row r="19" spans="1:8" ht="13.5" customHeight="1" x14ac:dyDescent="0.3">
      <c r="A19" s="1926"/>
      <c r="B19" s="1926"/>
      <c r="C19" s="1926"/>
      <c r="D19" s="1926"/>
      <c r="E19" s="1926"/>
      <c r="F19" s="1925"/>
      <c r="G19" s="1481"/>
      <c r="H19" s="1477"/>
    </row>
    <row r="20" spans="1:8" ht="13.5" customHeight="1" x14ac:dyDescent="0.3">
      <c r="A20" s="1926"/>
      <c r="B20" s="1926"/>
      <c r="C20" s="1926"/>
      <c r="D20" s="1926"/>
      <c r="E20" s="1926"/>
      <c r="F20" s="1925"/>
      <c r="H20" s="1477"/>
    </row>
    <row r="21" spans="1:8" ht="13.5" customHeight="1" x14ac:dyDescent="0.3">
      <c r="C21" s="648"/>
      <c r="D21" s="643"/>
      <c r="E21" s="643"/>
      <c r="F21" s="643"/>
      <c r="H21" s="1477"/>
    </row>
    <row r="22" spans="1:8" ht="13.5" customHeight="1" x14ac:dyDescent="0.3">
      <c r="C22" s="643"/>
      <c r="D22" s="643"/>
      <c r="E22" s="643"/>
      <c r="F22" s="643"/>
      <c r="H22" s="1477"/>
    </row>
    <row r="23" spans="1:8" ht="13.5" customHeight="1" x14ac:dyDescent="0.3">
      <c r="C23" s="651"/>
      <c r="D23" s="1472"/>
      <c r="E23" s="651"/>
      <c r="F23" s="651"/>
      <c r="G23" s="1480"/>
      <c r="H23" s="1477"/>
    </row>
    <row r="24" spans="1:8" ht="13.5" customHeight="1" x14ac:dyDescent="0.3">
      <c r="C24" s="651"/>
      <c r="D24" s="651"/>
      <c r="E24" s="651"/>
      <c r="F24" s="651"/>
      <c r="G24" s="1480"/>
      <c r="H24" s="1477"/>
    </row>
    <row r="25" spans="1:8" ht="13.5" customHeight="1" x14ac:dyDescent="0.3">
      <c r="C25" s="651"/>
      <c r="D25" s="651"/>
      <c r="E25" s="651"/>
      <c r="F25" s="651"/>
      <c r="G25" s="1479"/>
      <c r="H25" s="1477"/>
    </row>
    <row r="26" spans="1:8" ht="13.5" customHeight="1" x14ac:dyDescent="0.3">
      <c r="C26" s="654"/>
      <c r="D26" s="654"/>
      <c r="E26" s="651"/>
      <c r="F26" s="651"/>
      <c r="G26" s="651"/>
      <c r="H26" s="1477"/>
    </row>
    <row r="27" spans="1:8" ht="13.5" customHeight="1" x14ac:dyDescent="0.3">
      <c r="C27" s="654"/>
      <c r="D27" s="654"/>
      <c r="E27" s="653"/>
      <c r="F27" s="653"/>
      <c r="G27" s="653"/>
      <c r="H27" s="1477"/>
    </row>
    <row r="28" spans="1:8" ht="13.5" customHeight="1" x14ac:dyDescent="0.3">
      <c r="A28" s="507" t="s">
        <v>749</v>
      </c>
      <c r="B28" s="648"/>
      <c r="C28" s="1919"/>
      <c r="D28" s="1919"/>
      <c r="E28" s="1921"/>
      <c r="F28" s="1921"/>
      <c r="G28" s="1921"/>
      <c r="H28" s="1477"/>
    </row>
    <row r="29" spans="1:8" ht="13.5" customHeight="1" x14ac:dyDescent="0.3">
      <c r="A29" s="1483" t="s">
        <v>1245</v>
      </c>
      <c r="B29" s="1478"/>
      <c r="C29" s="1919"/>
      <c r="D29" s="1919"/>
      <c r="E29" s="1921"/>
      <c r="F29" s="1921"/>
      <c r="G29" s="1921"/>
      <c r="H29" s="1477"/>
    </row>
    <row r="30" spans="1:8" ht="13.5" customHeight="1" x14ac:dyDescent="0.3">
      <c r="A30" s="652"/>
      <c r="B30" s="652"/>
      <c r="C30" s="1919"/>
      <c r="D30" s="1919"/>
      <c r="E30" s="1924"/>
      <c r="F30" s="1924"/>
      <c r="G30" s="1924"/>
      <c r="H30" s="1477"/>
    </row>
    <row r="31" spans="1:8" ht="13.5" customHeight="1" x14ac:dyDescent="0.3">
      <c r="A31" s="651"/>
      <c r="B31" s="651"/>
      <c r="C31" s="1919"/>
      <c r="D31" s="1919"/>
      <c r="E31" s="1924"/>
      <c r="F31" s="1924"/>
      <c r="G31" s="1924"/>
      <c r="H31" s="1477"/>
    </row>
    <row r="32" spans="1:8" ht="13.5" customHeight="1" x14ac:dyDescent="0.3">
      <c r="A32" s="651"/>
      <c r="B32" s="651"/>
      <c r="C32" s="1919"/>
      <c r="D32" s="1919"/>
      <c r="E32" s="1924"/>
      <c r="F32" s="1924"/>
      <c r="G32" s="1924"/>
      <c r="H32" s="1477"/>
    </row>
    <row r="33" spans="1:8" ht="13.5" customHeight="1" x14ac:dyDescent="0.3">
      <c r="A33" s="650"/>
      <c r="B33" s="650"/>
      <c r="C33" s="1919"/>
      <c r="D33" s="1919"/>
      <c r="E33" s="1921"/>
      <c r="F33" s="1921"/>
      <c r="G33" s="1921"/>
      <c r="H33" s="1477"/>
    </row>
    <row r="34" spans="1:8" ht="13.5" customHeight="1" x14ac:dyDescent="0.3">
      <c r="A34" s="1922"/>
      <c r="B34" s="1922"/>
      <c r="C34" s="1919"/>
      <c r="D34" s="1919"/>
      <c r="E34" s="1924"/>
      <c r="F34" s="1924"/>
      <c r="G34" s="1924"/>
      <c r="H34" s="1477"/>
    </row>
    <row r="35" spans="1:8" ht="13.5" customHeight="1" x14ac:dyDescent="0.3">
      <c r="A35" s="1922"/>
      <c r="B35" s="1922"/>
      <c r="C35" s="1919"/>
      <c r="D35" s="1919"/>
      <c r="E35" s="1924"/>
      <c r="F35" s="1924"/>
      <c r="G35" s="1924"/>
      <c r="H35" s="1477"/>
    </row>
    <row r="36" spans="1:8" ht="13.5" customHeight="1" x14ac:dyDescent="0.3">
      <c r="A36" s="1920"/>
      <c r="B36" s="1920"/>
      <c r="C36" s="1919"/>
      <c r="D36" s="1919"/>
      <c r="E36" s="1924"/>
      <c r="F36" s="1924"/>
      <c r="G36" s="1924"/>
      <c r="H36" s="1477"/>
    </row>
    <row r="37" spans="1:8" ht="13.5" customHeight="1" x14ac:dyDescent="0.3">
      <c r="A37" s="1922"/>
      <c r="B37" s="1922"/>
      <c r="C37" s="1919"/>
      <c r="D37" s="1919"/>
      <c r="E37" s="1924"/>
      <c r="F37" s="1924"/>
      <c r="G37" s="1924"/>
      <c r="H37" s="1477"/>
    </row>
    <row r="38" spans="1:8" ht="13.5" customHeight="1" x14ac:dyDescent="0.3">
      <c r="A38" s="1922"/>
      <c r="B38" s="1922"/>
      <c r="C38" s="1919"/>
      <c r="D38" s="1919"/>
      <c r="E38" s="1921"/>
      <c r="F38" s="1921"/>
      <c r="G38" s="1921"/>
      <c r="H38" s="1477"/>
    </row>
    <row r="39" spans="1:8" ht="13.5" customHeight="1" x14ac:dyDescent="0.3">
      <c r="A39" s="1922"/>
      <c r="B39" s="1922"/>
      <c r="C39" s="1919"/>
      <c r="D39" s="1919"/>
      <c r="E39" s="1923"/>
      <c r="F39" s="1923"/>
      <c r="G39" s="1923"/>
      <c r="H39" s="1477"/>
    </row>
    <row r="40" spans="1:8" ht="13.5" customHeight="1" x14ac:dyDescent="0.3">
      <c r="A40" s="1922"/>
      <c r="B40" s="1922"/>
      <c r="C40" s="1919"/>
      <c r="D40" s="1919"/>
      <c r="E40" s="1921"/>
      <c r="F40" s="1921"/>
      <c r="G40" s="1921"/>
      <c r="H40" s="1477"/>
    </row>
    <row r="41" spans="1:8" ht="13.5" customHeight="1" x14ac:dyDescent="0.3">
      <c r="A41" s="1922"/>
      <c r="B41" s="1922"/>
      <c r="C41" s="643"/>
      <c r="D41" s="643"/>
      <c r="E41" s="1921"/>
      <c r="F41" s="1921"/>
      <c r="G41" s="1921"/>
      <c r="H41" s="1477"/>
    </row>
    <row r="42" spans="1:8" ht="13.5" customHeight="1" x14ac:dyDescent="0.3">
      <c r="A42" s="1920"/>
      <c r="B42" s="1920"/>
      <c r="C42" s="1919"/>
      <c r="D42" s="1919"/>
      <c r="E42" s="643"/>
      <c r="F42" s="643"/>
      <c r="G42" s="643"/>
      <c r="H42" s="1477"/>
    </row>
    <row r="43" spans="1:8" ht="13.5" customHeight="1" x14ac:dyDescent="0.3">
      <c r="C43" s="1919"/>
      <c r="D43" s="1919"/>
      <c r="E43" s="643"/>
      <c r="F43" s="643"/>
      <c r="G43" s="643"/>
      <c r="H43" s="1477"/>
    </row>
    <row r="44" spans="1:8" ht="13.5" customHeight="1" x14ac:dyDescent="0.3">
      <c r="C44" s="1919"/>
      <c r="D44" s="1919"/>
      <c r="E44" s="643"/>
      <c r="F44" s="643"/>
      <c r="G44" s="643"/>
      <c r="H44" s="1477"/>
    </row>
    <row r="45" spans="1:8" ht="13.5" customHeight="1" x14ac:dyDescent="0.3">
      <c r="A45" s="643"/>
      <c r="B45" s="643"/>
      <c r="C45" s="643"/>
      <c r="D45" s="643"/>
      <c r="E45" s="643"/>
      <c r="F45" s="643"/>
      <c r="G45" s="643"/>
      <c r="H45" s="1477"/>
    </row>
    <row r="46" spans="1:8" ht="13.5" customHeight="1" x14ac:dyDescent="0.3">
      <c r="C46" s="1473"/>
      <c r="D46" s="1474"/>
      <c r="E46" s="649"/>
      <c r="F46" s="649"/>
      <c r="G46" s="649"/>
      <c r="H46" s="1477"/>
    </row>
    <row r="47" spans="1:8" ht="13.5" customHeight="1" x14ac:dyDescent="0.3">
      <c r="C47" s="643"/>
      <c r="D47" s="643"/>
      <c r="E47" s="643"/>
      <c r="F47" s="643"/>
      <c r="G47" s="643"/>
      <c r="H47" s="1477"/>
    </row>
    <row r="48" spans="1:8" ht="13.5" customHeight="1" x14ac:dyDescent="0.3">
      <c r="B48" s="648"/>
      <c r="C48" s="645"/>
      <c r="D48" s="646"/>
      <c r="E48" s="643"/>
      <c r="F48" s="643"/>
      <c r="H48" s="1477"/>
    </row>
    <row r="49" spans="1:8" ht="13.5" customHeight="1" x14ac:dyDescent="0.3">
      <c r="B49" s="1478"/>
      <c r="C49" s="645"/>
      <c r="D49" s="1475"/>
      <c r="E49" s="643"/>
      <c r="F49" s="643"/>
      <c r="H49" s="1477"/>
    </row>
    <row r="50" spans="1:8" ht="13.5" customHeight="1" x14ac:dyDescent="0.3">
      <c r="A50" s="507" t="s">
        <v>748</v>
      </c>
      <c r="B50" s="647"/>
      <c r="C50" s="1476"/>
      <c r="D50" s="645"/>
      <c r="E50" s="643"/>
      <c r="F50" s="643"/>
      <c r="H50" s="1477"/>
    </row>
    <row r="51" spans="1:8" ht="13.5" customHeight="1" x14ac:dyDescent="0.3">
      <c r="A51" s="1483" t="s">
        <v>1245</v>
      </c>
      <c r="B51" s="647"/>
      <c r="C51" s="646"/>
      <c r="D51" s="645"/>
      <c r="E51" s="643"/>
      <c r="F51" s="643"/>
      <c r="H51" s="1477"/>
    </row>
    <row r="52" spans="1:8" ht="13.5" customHeight="1" x14ac:dyDescent="0.3">
      <c r="A52" s="643"/>
      <c r="B52" s="643"/>
      <c r="C52" s="643"/>
      <c r="D52" s="643"/>
      <c r="E52" s="643"/>
      <c r="F52" s="643"/>
      <c r="H52" s="1477"/>
    </row>
    <row r="53" spans="1:8" ht="13.5" customHeight="1" x14ac:dyDescent="0.3">
      <c r="A53" s="1918"/>
      <c r="B53" s="1918"/>
      <c r="C53" s="1918"/>
      <c r="D53" s="1918"/>
      <c r="E53" s="1918"/>
      <c r="F53" s="1917"/>
      <c r="H53" s="1477"/>
    </row>
    <row r="54" spans="1:8" ht="13.5" customHeight="1" x14ac:dyDescent="0.3">
      <c r="A54" s="1918"/>
      <c r="B54" s="1918"/>
      <c r="C54" s="1918"/>
      <c r="D54" s="1918"/>
      <c r="E54" s="1918"/>
      <c r="F54" s="1917"/>
      <c r="H54" s="1477"/>
    </row>
    <row r="55" spans="1:8" ht="13.5" customHeight="1" x14ac:dyDescent="0.3">
      <c r="A55" s="1916"/>
      <c r="B55" s="1916"/>
      <c r="C55" s="643"/>
      <c r="D55" s="643"/>
      <c r="E55" s="643"/>
      <c r="F55" s="643"/>
      <c r="H55" s="1477"/>
    </row>
    <row r="56" spans="1:8" ht="13.5" customHeight="1" x14ac:dyDescent="0.3">
      <c r="B56" s="1916"/>
      <c r="C56" s="643"/>
      <c r="D56" s="643"/>
      <c r="E56" s="643"/>
      <c r="F56" s="643"/>
      <c r="H56" s="1477"/>
    </row>
    <row r="57" spans="1:8" x14ac:dyDescent="0.3">
      <c r="H57" s="1477"/>
    </row>
    <row r="58" spans="1:8" x14ac:dyDescent="0.3">
      <c r="H58" s="1477"/>
    </row>
    <row r="59" spans="1:8" x14ac:dyDescent="0.3">
      <c r="H59" s="1477"/>
    </row>
    <row r="60" spans="1:8" x14ac:dyDescent="0.3">
      <c r="H60" s="1477"/>
    </row>
    <row r="61" spans="1:8" x14ac:dyDescent="0.3">
      <c r="H61" s="1477"/>
    </row>
    <row r="62" spans="1:8" x14ac:dyDescent="0.3">
      <c r="H62" s="1477"/>
    </row>
    <row r="63" spans="1:8" x14ac:dyDescent="0.3">
      <c r="H63" s="1477"/>
    </row>
    <row r="64" spans="1:8" x14ac:dyDescent="0.3">
      <c r="H64" s="1477"/>
    </row>
    <row r="65" spans="8:8" x14ac:dyDescent="0.3">
      <c r="H65" s="1477"/>
    </row>
    <row r="66" spans="8:8" x14ac:dyDescent="0.3">
      <c r="H66" s="1477"/>
    </row>
  </sheetData>
  <pageMargins left="0.7" right="0.7" top="0.75" bottom="0.75" header="0.3" footer="0.3"/>
  <pageSetup paperSize="9" scale="80" pageOrder="overThenDown" orientation="portrait" r:id="rId1"/>
  <headerFooter>
    <oddHeader>&amp;R&amp;"Arial,Normal"&amp;8Risk, liquidity and capital management</oddHeader>
    <oddFooter xml:space="preserve">&amp;C&amp;"Calibri,Regular"&amp;7&amp;K000000Fact book - Q1 2019
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8632B-B41C-4857-A28A-29F1B03032D9}">
  <sheetPr>
    <tabColor rgb="FFFFFF99"/>
  </sheetPr>
  <dimension ref="A1:CO61"/>
  <sheetViews>
    <sheetView view="pageBreakPreview" topLeftCell="A34" zoomScale="110" zoomScaleNormal="100" zoomScaleSheetLayoutView="110" workbookViewId="0">
      <selection activeCell="AJ59" sqref="AJ59"/>
    </sheetView>
  </sheetViews>
  <sheetFormatPr defaultColWidth="9.109375" defaultRowHeight="14.4" x14ac:dyDescent="0.3"/>
  <cols>
    <col min="1" max="1" width="50.33203125" style="474" customWidth="1"/>
    <col min="2" max="6" width="9.6640625" style="474" customWidth="1"/>
    <col min="7" max="7" width="1.44140625" style="474" customWidth="1"/>
    <col min="8" max="8" width="43.6640625" style="420" customWidth="1"/>
    <col min="9" max="9" width="7.6640625" style="420" customWidth="1"/>
    <col min="10" max="10" width="7.109375" style="420" customWidth="1"/>
    <col min="11" max="11" width="7.88671875" style="420" customWidth="1"/>
    <col min="12" max="12" width="7.44140625" style="420" customWidth="1"/>
    <col min="13" max="13" width="7.5546875" style="420" customWidth="1"/>
    <col min="14" max="14" width="8.33203125" style="420" customWidth="1"/>
    <col min="15" max="15" width="10.44140625" style="420" customWidth="1"/>
    <col min="16" max="16" width="7.5546875" style="420" bestFit="1" customWidth="1"/>
    <col min="17" max="17" width="7.33203125" style="420" customWidth="1"/>
    <col min="18" max="18" width="37" style="420" customWidth="1"/>
    <col min="19" max="19" width="6.33203125" style="420" customWidth="1"/>
    <col min="20" max="20" width="7.44140625" style="420" customWidth="1"/>
    <col min="21" max="21" width="8" style="420" customWidth="1"/>
    <col min="22" max="25" width="6.5546875" style="420" customWidth="1"/>
    <col min="26" max="26" width="7.109375" style="420" customWidth="1"/>
    <col min="27" max="27" width="6.33203125" style="420" customWidth="1"/>
    <col min="28" max="28" width="1" style="420" customWidth="1"/>
    <col min="29" max="29" width="36.6640625" style="420" customWidth="1"/>
    <col min="30" max="30" width="6.6640625" style="420" customWidth="1"/>
    <col min="31" max="31" width="7.109375" style="420" customWidth="1"/>
    <col min="32" max="32" width="8.109375" style="420" customWidth="1"/>
    <col min="33" max="33" width="6.44140625" style="420" customWidth="1"/>
    <col min="34" max="34" width="6.6640625" style="420" customWidth="1"/>
    <col min="35" max="35" width="6.88671875" style="420" customWidth="1"/>
    <col min="36" max="36" width="6.5546875" style="420" customWidth="1"/>
    <col min="37" max="37" width="7.109375" style="420" customWidth="1"/>
    <col min="38" max="38" width="6.33203125" style="420" customWidth="1"/>
    <col min="39" max="39" width="2" style="420" customWidth="1"/>
    <col min="40" max="40" width="34.88671875" style="420" customWidth="1"/>
    <col min="41" max="46" width="10.33203125" style="420" customWidth="1"/>
    <col min="47" max="47" width="3.44140625" style="420" customWidth="1"/>
    <col min="48" max="16384" width="9.109375" style="420"/>
  </cols>
  <sheetData>
    <row r="1" spans="1:93" ht="13.5" customHeight="1" x14ac:dyDescent="0.3">
      <c r="A1" s="441" t="s">
        <v>796</v>
      </c>
      <c r="B1" s="425"/>
      <c r="C1" s="425"/>
      <c r="D1" s="425"/>
      <c r="E1" s="425"/>
      <c r="F1" s="425"/>
      <c r="G1" s="425"/>
      <c r="H1" s="441" t="s">
        <v>795</v>
      </c>
      <c r="I1" s="1026"/>
      <c r="J1" s="1026"/>
      <c r="K1" s="1026"/>
      <c r="L1" s="1026"/>
      <c r="M1" s="1026"/>
      <c r="N1" s="1026"/>
      <c r="O1" s="1026"/>
      <c r="P1" s="1026"/>
      <c r="Q1" s="1026"/>
      <c r="R1" s="441" t="s">
        <v>794</v>
      </c>
      <c r="AC1" s="441" t="s">
        <v>794</v>
      </c>
      <c r="AN1" s="441" t="s">
        <v>1151</v>
      </c>
      <c r="AO1" s="1026"/>
      <c r="AP1" s="1026"/>
      <c r="AQ1" s="1026"/>
      <c r="AR1" s="1026"/>
      <c r="AS1" s="1026"/>
      <c r="AT1" s="1026"/>
      <c r="CO1" s="1781" t="s">
        <v>1150</v>
      </c>
    </row>
    <row r="2" spans="1:93" ht="13.5" customHeight="1" x14ac:dyDescent="0.3">
      <c r="A2" s="1028" t="s">
        <v>1237</v>
      </c>
      <c r="B2" s="2210"/>
      <c r="C2" s="2210"/>
      <c r="D2" s="2210"/>
      <c r="E2" s="2210"/>
      <c r="F2" s="2210"/>
      <c r="G2" s="2210"/>
      <c r="H2" s="1028" t="s">
        <v>1237</v>
      </c>
      <c r="I2" s="1026"/>
      <c r="J2" s="1026"/>
      <c r="K2" s="1026"/>
      <c r="L2" s="1026"/>
      <c r="M2" s="1026"/>
      <c r="N2" s="1026"/>
      <c r="O2" s="1026"/>
      <c r="P2" s="1026"/>
      <c r="Q2" s="1026"/>
      <c r="R2" s="1028" t="s">
        <v>1237</v>
      </c>
      <c r="AC2" s="1028" t="s">
        <v>1237</v>
      </c>
      <c r="AN2" s="1028" t="s">
        <v>1237</v>
      </c>
      <c r="AO2" s="1026"/>
      <c r="AP2" s="1026"/>
      <c r="AQ2" s="1026"/>
      <c r="AR2" s="1026"/>
      <c r="AS2" s="1026"/>
      <c r="AT2" s="1026"/>
    </row>
    <row r="3" spans="1:93" ht="12" customHeight="1" x14ac:dyDescent="0.3">
      <c r="A3" s="1042"/>
      <c r="B3" s="1359"/>
      <c r="C3" s="1359"/>
      <c r="D3" s="1359"/>
      <c r="E3" s="1359"/>
      <c r="F3" s="1359"/>
      <c r="G3" s="1359"/>
      <c r="Q3" s="1036"/>
      <c r="R3" s="489" t="s">
        <v>793</v>
      </c>
      <c r="AC3" s="489" t="s">
        <v>793</v>
      </c>
      <c r="AN3" s="489"/>
      <c r="AO3" s="2208"/>
      <c r="AP3" s="2208"/>
      <c r="AQ3" s="2208"/>
      <c r="AR3" s="2208"/>
      <c r="AS3" s="2208"/>
      <c r="AT3" s="2208"/>
      <c r="AU3" s="2208"/>
      <c r="AV3" s="2208"/>
    </row>
    <row r="4" spans="1:93" ht="15" thickBot="1" x14ac:dyDescent="0.35">
      <c r="A4" s="1042"/>
      <c r="B4" s="1973"/>
      <c r="C4" s="1973"/>
      <c r="D4" s="1973"/>
      <c r="E4" s="1973"/>
      <c r="F4" s="1973"/>
      <c r="G4" s="1973"/>
      <c r="H4" s="665"/>
      <c r="Q4" s="1041"/>
      <c r="AN4" s="2250"/>
      <c r="AO4" s="2954" t="s">
        <v>792</v>
      </c>
      <c r="AP4" s="2954"/>
      <c r="AQ4" s="2954" t="s">
        <v>785</v>
      </c>
      <c r="AR4" s="2954"/>
      <c r="AS4" s="2954" t="s">
        <v>789</v>
      </c>
      <c r="AT4" s="2954"/>
      <c r="AU4" s="2208"/>
      <c r="AV4" s="2208"/>
    </row>
    <row r="5" spans="1:93" ht="26.25" customHeight="1" thickBot="1" x14ac:dyDescent="0.35">
      <c r="A5" s="1039" t="s">
        <v>1149</v>
      </c>
      <c r="B5" s="2219"/>
      <c r="C5" s="2219"/>
      <c r="D5" s="2219"/>
      <c r="E5" s="2219"/>
      <c r="F5" s="2219"/>
      <c r="G5" s="1973"/>
      <c r="Q5" s="1041"/>
      <c r="R5" s="1022" t="s">
        <v>790</v>
      </c>
      <c r="S5" s="1411" t="s">
        <v>778</v>
      </c>
      <c r="T5" s="1411" t="s">
        <v>777</v>
      </c>
      <c r="U5" s="1411" t="s">
        <v>776</v>
      </c>
      <c r="V5" s="1411" t="s">
        <v>775</v>
      </c>
      <c r="W5" s="1411" t="s">
        <v>774</v>
      </c>
      <c r="X5" s="1411" t="s">
        <v>773</v>
      </c>
      <c r="Y5" s="1411" t="s">
        <v>772</v>
      </c>
      <c r="Z5" s="1411" t="s">
        <v>771</v>
      </c>
      <c r="AA5" s="1411" t="s">
        <v>360</v>
      </c>
      <c r="AB5" s="463"/>
      <c r="AC5" s="1022" t="s">
        <v>789</v>
      </c>
      <c r="AD5" s="1021" t="s">
        <v>778</v>
      </c>
      <c r="AE5" s="1021" t="s">
        <v>777</v>
      </c>
      <c r="AF5" s="1021" t="s">
        <v>776</v>
      </c>
      <c r="AG5" s="1021" t="s">
        <v>775</v>
      </c>
      <c r="AH5" s="1021" t="s">
        <v>774</v>
      </c>
      <c r="AI5" s="1021" t="s">
        <v>773</v>
      </c>
      <c r="AJ5" s="1021" t="s">
        <v>772</v>
      </c>
      <c r="AK5" s="1021" t="s">
        <v>771</v>
      </c>
      <c r="AL5" s="1021" t="s">
        <v>360</v>
      </c>
      <c r="AM5" s="1036"/>
      <c r="AN5" s="2249" t="s">
        <v>176</v>
      </c>
      <c r="AO5" s="2248" t="s">
        <v>930</v>
      </c>
      <c r="AP5" s="2247" t="s">
        <v>929</v>
      </c>
      <c r="AQ5" s="2247" t="s">
        <v>930</v>
      </c>
      <c r="AR5" s="2247" t="s">
        <v>929</v>
      </c>
      <c r="AS5" s="2247" t="s">
        <v>930</v>
      </c>
      <c r="AT5" s="2247" t="s">
        <v>929</v>
      </c>
      <c r="AU5" s="2208"/>
      <c r="AV5" s="2208"/>
    </row>
    <row r="6" spans="1:93" ht="20.25" customHeight="1" thickBot="1" x14ac:dyDescent="0.35">
      <c r="A6" s="1039"/>
      <c r="B6" s="2219"/>
      <c r="C6" s="2219"/>
      <c r="D6" s="2219"/>
      <c r="E6" s="2219"/>
      <c r="F6" s="2219"/>
      <c r="G6" s="1973"/>
      <c r="H6" s="1040" t="s">
        <v>367</v>
      </c>
      <c r="I6" s="1024" t="s">
        <v>789</v>
      </c>
      <c r="J6" s="1024" t="s">
        <v>786</v>
      </c>
      <c r="K6" s="1024" t="s">
        <v>779</v>
      </c>
      <c r="L6" s="1409" t="s">
        <v>790</v>
      </c>
      <c r="M6" s="1024" t="s">
        <v>785</v>
      </c>
      <c r="N6" s="1024" t="s">
        <v>3</v>
      </c>
      <c r="O6" s="1024" t="s">
        <v>791</v>
      </c>
      <c r="P6" s="1024" t="s">
        <v>360</v>
      </c>
      <c r="Q6" s="666"/>
      <c r="R6" s="2206" t="s">
        <v>770</v>
      </c>
      <c r="S6" s="2207">
        <v>0.2</v>
      </c>
      <c r="T6" s="1412" t="s">
        <v>86</v>
      </c>
      <c r="U6" s="1412" t="s">
        <v>86</v>
      </c>
      <c r="V6" s="1412" t="s">
        <v>86</v>
      </c>
      <c r="W6" s="1412" t="s">
        <v>86</v>
      </c>
      <c r="X6" s="1412" t="s">
        <v>86</v>
      </c>
      <c r="Y6" s="1412" t="s">
        <v>86</v>
      </c>
      <c r="Z6" s="1412" t="s">
        <v>86</v>
      </c>
      <c r="AA6" s="1412">
        <v>0.2</v>
      </c>
      <c r="AB6" s="463"/>
      <c r="AC6" s="2206" t="s">
        <v>770</v>
      </c>
      <c r="AD6" s="663">
        <v>28.3</v>
      </c>
      <c r="AE6" s="1014">
        <v>2.2999999999999998</v>
      </c>
      <c r="AF6" s="1014" t="s">
        <v>86</v>
      </c>
      <c r="AG6" s="1014" t="s">
        <v>86</v>
      </c>
      <c r="AH6" s="1014" t="s">
        <v>86</v>
      </c>
      <c r="AI6" s="1014" t="s">
        <v>86</v>
      </c>
      <c r="AJ6" s="1014" t="s">
        <v>86</v>
      </c>
      <c r="AK6" s="1014" t="s">
        <v>86</v>
      </c>
      <c r="AL6" s="1014">
        <v>30.7</v>
      </c>
      <c r="AM6" s="1036"/>
      <c r="AN6" s="2246"/>
      <c r="AO6" s="2245"/>
      <c r="AP6" s="2245"/>
      <c r="AQ6" s="2245"/>
      <c r="AR6" s="2245"/>
      <c r="AS6" s="2245"/>
      <c r="AT6" s="2245"/>
      <c r="AU6" s="2208"/>
      <c r="AV6" s="2208"/>
    </row>
    <row r="7" spans="1:93" ht="13.5" customHeight="1" x14ac:dyDescent="0.3">
      <c r="A7" s="1039"/>
      <c r="B7" s="2208"/>
      <c r="C7" s="2208"/>
      <c r="D7" s="2208"/>
      <c r="E7" s="2208"/>
      <c r="F7" s="2208"/>
      <c r="G7" s="1973"/>
      <c r="H7" s="2206" t="s">
        <v>770</v>
      </c>
      <c r="I7" s="2207">
        <v>30.7</v>
      </c>
      <c r="J7" s="2207">
        <v>4.9000000000000004</v>
      </c>
      <c r="K7" s="2207">
        <v>0.8</v>
      </c>
      <c r="L7" s="2207">
        <v>0.2</v>
      </c>
      <c r="M7" s="2207">
        <v>17.600000000000001</v>
      </c>
      <c r="N7" s="2207">
        <v>0.1</v>
      </c>
      <c r="O7" s="2234"/>
      <c r="P7" s="2207">
        <v>54.2</v>
      </c>
      <c r="Q7" s="666"/>
      <c r="R7" s="2206" t="s">
        <v>769</v>
      </c>
      <c r="S7" s="2207">
        <v>13.3</v>
      </c>
      <c r="T7" s="2207">
        <v>2.8</v>
      </c>
      <c r="U7" s="2207">
        <v>8.1</v>
      </c>
      <c r="V7" s="2207">
        <v>6.2</v>
      </c>
      <c r="W7" s="2207">
        <v>11.4</v>
      </c>
      <c r="X7" s="2207">
        <v>5.0999999999999996</v>
      </c>
      <c r="Y7" s="2207">
        <v>36.6</v>
      </c>
      <c r="Z7" s="1412" t="s">
        <v>86</v>
      </c>
      <c r="AA7" s="1412">
        <v>83.4</v>
      </c>
      <c r="AB7" s="463"/>
      <c r="AC7" s="2206" t="s">
        <v>769</v>
      </c>
      <c r="AD7" s="663">
        <v>16.2</v>
      </c>
      <c r="AE7" s="663">
        <v>5.9</v>
      </c>
      <c r="AF7" s="663">
        <v>7.9</v>
      </c>
      <c r="AG7" s="663">
        <v>8</v>
      </c>
      <c r="AH7" s="663">
        <v>18.2</v>
      </c>
      <c r="AI7" s="663">
        <v>13.2</v>
      </c>
      <c r="AJ7" s="663">
        <v>15.5</v>
      </c>
      <c r="AK7" s="1014" t="s">
        <v>86</v>
      </c>
      <c r="AL7" s="1014">
        <v>84.9</v>
      </c>
      <c r="AM7" s="1014"/>
      <c r="AN7" s="1365"/>
      <c r="AO7" s="2244"/>
      <c r="AP7" s="2244"/>
      <c r="AQ7" s="2244"/>
      <c r="AR7" s="2244"/>
      <c r="AS7" s="2244"/>
      <c r="AT7" s="2244"/>
      <c r="AU7" s="2208"/>
      <c r="AV7" s="2208"/>
    </row>
    <row r="8" spans="1:93" ht="13.5" customHeight="1" thickBot="1" x14ac:dyDescent="0.35">
      <c r="A8" s="2208"/>
      <c r="B8" s="1039" t="s">
        <v>1148</v>
      </c>
      <c r="C8" s="2208"/>
      <c r="D8" s="2208"/>
      <c r="E8" s="2208"/>
      <c r="F8" s="2243"/>
      <c r="G8" s="1973"/>
      <c r="H8" s="2206" t="s">
        <v>769</v>
      </c>
      <c r="I8" s="2207">
        <v>84.9</v>
      </c>
      <c r="J8" s="2207">
        <v>82.5</v>
      </c>
      <c r="K8" s="2207">
        <v>56.9</v>
      </c>
      <c r="L8" s="2207">
        <v>83.4</v>
      </c>
      <c r="M8" s="2207">
        <v>15.8</v>
      </c>
      <c r="N8" s="2207">
        <v>2</v>
      </c>
      <c r="O8" s="2234"/>
      <c r="P8" s="2207">
        <v>325.60000000000002</v>
      </c>
      <c r="Q8" s="666"/>
      <c r="R8" s="2206" t="s">
        <v>768</v>
      </c>
      <c r="S8" s="2207">
        <v>1.9</v>
      </c>
      <c r="T8" s="2207">
        <v>0.6</v>
      </c>
      <c r="U8" s="2207">
        <v>0.1</v>
      </c>
      <c r="V8" s="2207" t="s">
        <v>86</v>
      </c>
      <c r="W8" s="2207" t="s">
        <v>86</v>
      </c>
      <c r="X8" s="2207" t="s">
        <v>86</v>
      </c>
      <c r="Y8" s="1412" t="s">
        <v>86</v>
      </c>
      <c r="Z8" s="1412" t="s">
        <v>86</v>
      </c>
      <c r="AA8" s="1412">
        <v>2.6</v>
      </c>
      <c r="AB8" s="463"/>
      <c r="AC8" s="2206" t="s">
        <v>768</v>
      </c>
      <c r="AD8" s="663">
        <v>4.5999999999999996</v>
      </c>
      <c r="AE8" s="663">
        <v>0.8</v>
      </c>
      <c r="AF8" s="663">
        <v>1.7</v>
      </c>
      <c r="AG8" s="663">
        <v>0.1</v>
      </c>
      <c r="AH8" s="663">
        <v>0.4</v>
      </c>
      <c r="AI8" s="663" t="s">
        <v>86</v>
      </c>
      <c r="AJ8" s="1014" t="s">
        <v>86</v>
      </c>
      <c r="AK8" s="1014" t="s">
        <v>86</v>
      </c>
      <c r="AL8" s="1014">
        <v>7.6</v>
      </c>
      <c r="AM8" s="1014"/>
      <c r="AN8" s="1364" t="s">
        <v>928</v>
      </c>
      <c r="AO8" s="1364">
        <v>102987.67223008582</v>
      </c>
      <c r="AP8" s="1364">
        <v>100449.82360860727</v>
      </c>
      <c r="AQ8" s="1364">
        <v>25221.746330125367</v>
      </c>
      <c r="AR8" s="1364">
        <v>25119.089494400534</v>
      </c>
      <c r="AS8" s="1364">
        <v>31625.617986826961</v>
      </c>
      <c r="AT8" s="1364">
        <v>31357.72500869209</v>
      </c>
      <c r="AU8" s="2230"/>
      <c r="AV8" s="2208"/>
    </row>
    <row r="9" spans="1:93" ht="13.5" customHeight="1" thickBot="1" x14ac:dyDescent="0.35">
      <c r="A9" s="1022" t="s">
        <v>367</v>
      </c>
      <c r="B9" s="1038" t="s">
        <v>789</v>
      </c>
      <c r="C9" s="1038" t="s">
        <v>785</v>
      </c>
      <c r="D9" s="1038" t="s">
        <v>790</v>
      </c>
      <c r="E9" s="1038" t="s">
        <v>3</v>
      </c>
      <c r="F9" s="1038" t="s">
        <v>788</v>
      </c>
      <c r="G9" s="1973"/>
      <c r="H9" s="2206" t="s">
        <v>768</v>
      </c>
      <c r="I9" s="2207">
        <v>7.6</v>
      </c>
      <c r="J9" s="2207">
        <v>0.3</v>
      </c>
      <c r="K9" s="2207">
        <v>0.5</v>
      </c>
      <c r="L9" s="2207">
        <v>2.6</v>
      </c>
      <c r="M9" s="2207">
        <v>3.3</v>
      </c>
      <c r="N9" s="2207">
        <v>0.2</v>
      </c>
      <c r="O9" s="2234"/>
      <c r="P9" s="2207">
        <v>14.4</v>
      </c>
      <c r="Q9" s="666"/>
      <c r="R9" s="2206" t="s">
        <v>767</v>
      </c>
      <c r="S9" s="2207">
        <v>16.7</v>
      </c>
      <c r="T9" s="1412" t="s">
        <v>86</v>
      </c>
      <c r="U9" s="1412" t="s">
        <v>86</v>
      </c>
      <c r="V9" s="1412" t="s">
        <v>86</v>
      </c>
      <c r="W9" s="1412" t="s">
        <v>86</v>
      </c>
      <c r="X9" s="1412" t="s">
        <v>86</v>
      </c>
      <c r="Y9" s="1412" t="s">
        <v>86</v>
      </c>
      <c r="Z9" s="2207" t="s">
        <v>86</v>
      </c>
      <c r="AA9" s="2207">
        <v>16.7</v>
      </c>
      <c r="AB9" s="463"/>
      <c r="AC9" s="2206" t="s">
        <v>767</v>
      </c>
      <c r="AD9" s="663">
        <v>13.1</v>
      </c>
      <c r="AE9" s="1014" t="s">
        <v>86</v>
      </c>
      <c r="AF9" s="1014" t="s">
        <v>86</v>
      </c>
      <c r="AG9" s="1014" t="s">
        <v>86</v>
      </c>
      <c r="AH9" s="1014" t="s">
        <v>86</v>
      </c>
      <c r="AI9" s="1014" t="s">
        <v>86</v>
      </c>
      <c r="AJ9" s="1014" t="s">
        <v>86</v>
      </c>
      <c r="AK9" s="663" t="s">
        <v>86</v>
      </c>
      <c r="AL9" s="663">
        <v>13.1</v>
      </c>
      <c r="AM9" s="1034"/>
      <c r="AN9" s="2232" t="s">
        <v>927</v>
      </c>
      <c r="AO9" s="2231">
        <v>99289.730251083383</v>
      </c>
      <c r="AP9" s="2231">
        <v>97310.470460033015</v>
      </c>
      <c r="AQ9" s="2231">
        <v>24820.357080978083</v>
      </c>
      <c r="AR9" s="2231">
        <v>24777.908632625342</v>
      </c>
      <c r="AS9" s="2231">
        <v>30650.573528081433</v>
      </c>
      <c r="AT9" s="2231">
        <v>30528.937218758394</v>
      </c>
      <c r="AU9" s="2230"/>
      <c r="AV9" s="2208"/>
    </row>
    <row r="10" spans="1:93" ht="13.5" customHeight="1" x14ac:dyDescent="0.3">
      <c r="A10" s="1780" t="s">
        <v>1147</v>
      </c>
      <c r="B10" s="1779">
        <v>30.650573528081431</v>
      </c>
      <c r="C10" s="1779">
        <v>24.820357080978084</v>
      </c>
      <c r="D10" s="1779">
        <v>15.036717126636736</v>
      </c>
      <c r="E10" s="1779">
        <v>28.782082515387142</v>
      </c>
      <c r="F10" s="1779">
        <v>99.289730251083398</v>
      </c>
      <c r="G10" s="1973"/>
      <c r="H10" s="2206" t="s">
        <v>767</v>
      </c>
      <c r="I10" s="2207">
        <v>13.1</v>
      </c>
      <c r="J10" s="2207">
        <v>22</v>
      </c>
      <c r="K10" s="2207">
        <v>8.8000000000000007</v>
      </c>
      <c r="L10" s="2207">
        <v>16.7</v>
      </c>
      <c r="M10" s="2207">
        <v>10.6</v>
      </c>
      <c r="N10" s="2207">
        <v>0.5</v>
      </c>
      <c r="O10" s="2234">
        <v>10.4</v>
      </c>
      <c r="P10" s="2207">
        <v>82.1</v>
      </c>
      <c r="Q10" s="2242"/>
      <c r="R10" s="2206" t="s">
        <v>754</v>
      </c>
      <c r="S10" s="2207" t="s">
        <v>86</v>
      </c>
      <c r="T10" s="1412" t="s">
        <v>86</v>
      </c>
      <c r="U10" s="1412" t="s">
        <v>86</v>
      </c>
      <c r="V10" s="1412" t="s">
        <v>86</v>
      </c>
      <c r="W10" s="1412" t="s">
        <v>86</v>
      </c>
      <c r="X10" s="1412" t="s">
        <v>86</v>
      </c>
      <c r="Y10" s="1412" t="s">
        <v>86</v>
      </c>
      <c r="Z10" s="2207">
        <v>2.2999999999999998</v>
      </c>
      <c r="AA10" s="2207">
        <v>2.2999999999999998</v>
      </c>
      <c r="AB10" s="463"/>
      <c r="AC10" s="2206" t="s">
        <v>754</v>
      </c>
      <c r="AD10" s="663" t="s">
        <v>86</v>
      </c>
      <c r="AE10" s="1014" t="s">
        <v>86</v>
      </c>
      <c r="AF10" s="1014" t="s">
        <v>86</v>
      </c>
      <c r="AG10" s="1014" t="s">
        <v>86</v>
      </c>
      <c r="AH10" s="1014" t="s">
        <v>86</v>
      </c>
      <c r="AI10" s="1014" t="s">
        <v>86</v>
      </c>
      <c r="AJ10" s="1014" t="s">
        <v>86</v>
      </c>
      <c r="AK10" s="663">
        <v>19.5</v>
      </c>
      <c r="AL10" s="663">
        <v>19.5</v>
      </c>
      <c r="AM10" s="663"/>
      <c r="AN10" s="2232" t="s">
        <v>926</v>
      </c>
      <c r="AO10" s="2231">
        <v>3697.9419790024367</v>
      </c>
      <c r="AP10" s="2231">
        <v>3139.3531485742596</v>
      </c>
      <c r="AQ10" s="2231">
        <v>401.38924914727971</v>
      </c>
      <c r="AR10" s="2231">
        <v>341.18086177518774</v>
      </c>
      <c r="AS10" s="2231">
        <v>975.04445874553005</v>
      </c>
      <c r="AT10" s="2231">
        <v>828.78778993370054</v>
      </c>
      <c r="AU10" s="2230"/>
      <c r="AV10" s="2208"/>
    </row>
    <row r="11" spans="1:93" x14ac:dyDescent="0.3">
      <c r="A11" s="1037" t="s">
        <v>1141</v>
      </c>
      <c r="B11" s="2216">
        <v>24.930339318350001</v>
      </c>
      <c r="C11" s="2216">
        <v>17.543302295643731</v>
      </c>
      <c r="D11" s="2216">
        <v>1.4431127483587283</v>
      </c>
      <c r="E11" s="2216">
        <v>5.5179776103797593</v>
      </c>
      <c r="F11" s="2216">
        <v>49.434731972732216</v>
      </c>
      <c r="G11" s="1973"/>
      <c r="H11" s="2206" t="s">
        <v>754</v>
      </c>
      <c r="I11" s="2207">
        <v>19.5</v>
      </c>
      <c r="J11" s="2207">
        <v>4.5999999999999996</v>
      </c>
      <c r="K11" s="2207">
        <v>0.7</v>
      </c>
      <c r="L11" s="2207">
        <v>2.2999999999999998</v>
      </c>
      <c r="M11" s="2207">
        <v>11</v>
      </c>
      <c r="N11" s="2207">
        <v>1.4</v>
      </c>
      <c r="O11" s="2234"/>
      <c r="P11" s="2207">
        <v>39.5</v>
      </c>
      <c r="Q11" s="2235"/>
      <c r="R11" s="1013" t="s">
        <v>765</v>
      </c>
      <c r="S11" s="1408">
        <v>32</v>
      </c>
      <c r="T11" s="1408">
        <v>3.4</v>
      </c>
      <c r="U11" s="1408">
        <v>8.1</v>
      </c>
      <c r="V11" s="1408">
        <v>6.2</v>
      </c>
      <c r="W11" s="1408">
        <v>11.5</v>
      </c>
      <c r="X11" s="1408">
        <v>5.0999999999999996</v>
      </c>
      <c r="Y11" s="1408">
        <v>36.6</v>
      </c>
      <c r="Z11" s="1408">
        <v>2.2999999999999998</v>
      </c>
      <c r="AA11" s="1408">
        <v>105.3</v>
      </c>
      <c r="AB11" s="463"/>
      <c r="AC11" s="1013" t="s">
        <v>765</v>
      </c>
      <c r="AD11" s="2209">
        <v>62.2</v>
      </c>
      <c r="AE11" s="2209">
        <v>9</v>
      </c>
      <c r="AF11" s="2209">
        <v>9.6</v>
      </c>
      <c r="AG11" s="2209">
        <v>8.1</v>
      </c>
      <c r="AH11" s="2209">
        <v>18.7</v>
      </c>
      <c r="AI11" s="2209">
        <v>13.2</v>
      </c>
      <c r="AJ11" s="2209">
        <v>15.5</v>
      </c>
      <c r="AK11" s="2209">
        <v>19.5</v>
      </c>
      <c r="AL11" s="2209">
        <v>155.69999999999999</v>
      </c>
      <c r="AM11" s="663"/>
      <c r="AN11" s="2232" t="s">
        <v>925</v>
      </c>
      <c r="AO11" s="2231">
        <v>0</v>
      </c>
      <c r="AP11" s="2231">
        <v>0</v>
      </c>
      <c r="AQ11" s="2231">
        <v>0</v>
      </c>
      <c r="AR11" s="2231">
        <v>0</v>
      </c>
      <c r="AS11" s="2231">
        <v>0</v>
      </c>
      <c r="AT11" s="2231">
        <v>0</v>
      </c>
      <c r="AU11" s="2230"/>
      <c r="AV11" s="2208"/>
    </row>
    <row r="12" spans="1:93" ht="21" thickBot="1" x14ac:dyDescent="0.35">
      <c r="A12" s="1037" t="s">
        <v>1140</v>
      </c>
      <c r="B12" s="2216">
        <v>3.4231784632889499</v>
      </c>
      <c r="C12" s="2216">
        <v>4.867045280597746</v>
      </c>
      <c r="D12" s="2216">
        <v>1.4522011458067303</v>
      </c>
      <c r="E12" s="2216">
        <v>5.9488937799798967</v>
      </c>
      <c r="F12" s="2216">
        <v>15.691318669673322</v>
      </c>
      <c r="G12" s="1973"/>
      <c r="H12" s="1015" t="s">
        <v>780</v>
      </c>
      <c r="I12" s="1407"/>
      <c r="J12" s="1407"/>
      <c r="K12" s="1407"/>
      <c r="L12" s="1407"/>
      <c r="M12" s="1407"/>
      <c r="N12" s="1407"/>
      <c r="O12" s="1407">
        <v>73.2</v>
      </c>
      <c r="P12" s="1407">
        <v>73.2</v>
      </c>
      <c r="Q12" s="665"/>
      <c r="R12" s="2206" t="s">
        <v>763</v>
      </c>
      <c r="S12" s="2207">
        <v>0.7</v>
      </c>
      <c r="T12" s="2207">
        <v>0.1</v>
      </c>
      <c r="U12" s="2207">
        <v>0.3</v>
      </c>
      <c r="V12" s="2207" t="s">
        <v>86</v>
      </c>
      <c r="W12" s="2207" t="s">
        <v>86</v>
      </c>
      <c r="X12" s="2207" t="s">
        <v>86</v>
      </c>
      <c r="Y12" s="1412" t="s">
        <v>86</v>
      </c>
      <c r="Z12" s="2207">
        <v>38.9</v>
      </c>
      <c r="AA12" s="2207">
        <v>40.1</v>
      </c>
      <c r="AB12" s="463"/>
      <c r="AC12" s="2206" t="s">
        <v>763</v>
      </c>
      <c r="AD12" s="663">
        <v>6.4</v>
      </c>
      <c r="AE12" s="663">
        <v>3.9</v>
      </c>
      <c r="AF12" s="663">
        <v>2.2999999999999998</v>
      </c>
      <c r="AG12" s="663">
        <v>0.4</v>
      </c>
      <c r="AH12" s="663" t="s">
        <v>86</v>
      </c>
      <c r="AI12" s="663" t="s">
        <v>86</v>
      </c>
      <c r="AJ12" s="1014" t="s">
        <v>86</v>
      </c>
      <c r="AK12" s="663">
        <v>47.2</v>
      </c>
      <c r="AL12" s="663">
        <v>60.1</v>
      </c>
      <c r="AM12" s="1032"/>
      <c r="AN12" s="2241"/>
      <c r="AO12" s="2241"/>
      <c r="AP12" s="2241"/>
      <c r="AQ12" s="2241"/>
      <c r="AR12" s="2241"/>
      <c r="AS12" s="2241"/>
      <c r="AT12" s="2241"/>
      <c r="AU12" s="2230"/>
      <c r="AV12" s="2208"/>
    </row>
    <row r="13" spans="1:93" ht="20.25" customHeight="1" x14ac:dyDescent="0.3">
      <c r="A13" s="1037" t="s">
        <v>1139</v>
      </c>
      <c r="B13" s="2216">
        <v>0.55939418468475</v>
      </c>
      <c r="C13" s="2216">
        <v>1.8036030996974473</v>
      </c>
      <c r="D13" s="2216">
        <v>2.9366426003499964</v>
      </c>
      <c r="E13" s="2216">
        <v>0.5888998517974966</v>
      </c>
      <c r="F13" s="2216">
        <v>5.8885397365296903</v>
      </c>
      <c r="G13" s="1973"/>
      <c r="H13" s="1013" t="s">
        <v>765</v>
      </c>
      <c r="I13" s="1408">
        <v>155.69999999999999</v>
      </c>
      <c r="J13" s="1408">
        <v>114.4</v>
      </c>
      <c r="K13" s="1408">
        <v>67.7</v>
      </c>
      <c r="L13" s="1408">
        <v>105.3</v>
      </c>
      <c r="M13" s="1408">
        <v>58.3</v>
      </c>
      <c r="N13" s="1408">
        <v>4.2</v>
      </c>
      <c r="O13" s="1408">
        <v>83.6</v>
      </c>
      <c r="P13" s="1408">
        <v>589</v>
      </c>
      <c r="Q13" s="2237"/>
      <c r="R13" s="2206" t="s">
        <v>762</v>
      </c>
      <c r="S13" s="2207">
        <v>5.7</v>
      </c>
      <c r="T13" s="2207">
        <v>0.7</v>
      </c>
      <c r="U13" s="2207" t="s">
        <v>86</v>
      </c>
      <c r="V13" s="2207" t="s">
        <v>86</v>
      </c>
      <c r="W13" s="2207" t="s">
        <v>86</v>
      </c>
      <c r="X13" s="2207" t="s">
        <v>86</v>
      </c>
      <c r="Y13" s="1412" t="s">
        <v>86</v>
      </c>
      <c r="Z13" s="2207" t="s">
        <v>86</v>
      </c>
      <c r="AA13" s="1412">
        <v>6.4</v>
      </c>
      <c r="AB13" s="463"/>
      <c r="AC13" s="2206" t="s">
        <v>762</v>
      </c>
      <c r="AD13" s="663">
        <v>19.600000000000001</v>
      </c>
      <c r="AE13" s="663">
        <v>1.5</v>
      </c>
      <c r="AF13" s="663">
        <v>0.5</v>
      </c>
      <c r="AG13" s="663">
        <v>1</v>
      </c>
      <c r="AH13" s="663" t="s">
        <v>86</v>
      </c>
      <c r="AI13" s="663" t="s">
        <v>86</v>
      </c>
      <c r="AJ13" s="1014" t="s">
        <v>86</v>
      </c>
      <c r="AK13" s="663" t="s">
        <v>86</v>
      </c>
      <c r="AL13" s="1014">
        <v>22.6</v>
      </c>
      <c r="AM13" s="663"/>
      <c r="AN13" s="1366" t="s">
        <v>924</v>
      </c>
      <c r="AO13" s="1366">
        <v>318900.67604072695</v>
      </c>
      <c r="AP13" s="1366">
        <v>66105.877000292647</v>
      </c>
      <c r="AQ13" s="1366">
        <v>64154.625763317948</v>
      </c>
      <c r="AR13" s="1366">
        <v>43750.668547023255</v>
      </c>
      <c r="AS13" s="1366">
        <v>138247.34893719573</v>
      </c>
      <c r="AT13" s="1366">
        <v>45858.020169805517</v>
      </c>
      <c r="AU13" s="2227"/>
      <c r="AV13" s="2208"/>
    </row>
    <row r="14" spans="1:93" ht="13.5" customHeight="1" x14ac:dyDescent="0.3">
      <c r="A14" s="1037" t="s">
        <v>1137</v>
      </c>
      <c r="B14" s="2216">
        <v>1.73766156175773</v>
      </c>
      <c r="C14" s="2216">
        <v>0.60640640503916043</v>
      </c>
      <c r="D14" s="2216">
        <v>9.2047606321212818</v>
      </c>
      <c r="E14" s="2216">
        <v>16.726311273229989</v>
      </c>
      <c r="F14" s="2216">
        <v>28.275139872148163</v>
      </c>
      <c r="G14" s="1973"/>
      <c r="H14" s="2206"/>
      <c r="I14" s="2240"/>
      <c r="J14" s="2240"/>
      <c r="K14" s="2240"/>
      <c r="L14" s="2240"/>
      <c r="M14" s="2240"/>
      <c r="N14" s="2240"/>
      <c r="O14" s="2240"/>
      <c r="P14" s="2240"/>
      <c r="Q14" s="665"/>
      <c r="R14" s="2206" t="s">
        <v>760</v>
      </c>
      <c r="S14" s="2207" t="s">
        <v>86</v>
      </c>
      <c r="T14" s="2207" t="s">
        <v>86</v>
      </c>
      <c r="U14" s="2207" t="s">
        <v>86</v>
      </c>
      <c r="V14" s="2207" t="s">
        <v>86</v>
      </c>
      <c r="W14" s="1412" t="s">
        <v>86</v>
      </c>
      <c r="X14" s="1412" t="s">
        <v>86</v>
      </c>
      <c r="Y14" s="1412" t="s">
        <v>86</v>
      </c>
      <c r="Z14" s="1412" t="s">
        <v>86</v>
      </c>
      <c r="AA14" s="1412" t="s">
        <v>86</v>
      </c>
      <c r="AB14" s="463"/>
      <c r="AC14" s="2206" t="s">
        <v>760</v>
      </c>
      <c r="AD14" s="663">
        <v>0.1</v>
      </c>
      <c r="AE14" s="663">
        <v>1.5</v>
      </c>
      <c r="AF14" s="663">
        <v>2.4</v>
      </c>
      <c r="AG14" s="663" t="s">
        <v>86</v>
      </c>
      <c r="AH14" s="1014" t="s">
        <v>86</v>
      </c>
      <c r="AI14" s="1014" t="s">
        <v>86</v>
      </c>
      <c r="AJ14" s="1014" t="s">
        <v>86</v>
      </c>
      <c r="AK14" s="1014" t="s">
        <v>86</v>
      </c>
      <c r="AL14" s="1014">
        <v>4</v>
      </c>
      <c r="AM14" s="1014"/>
      <c r="AN14" s="2232" t="s">
        <v>923</v>
      </c>
      <c r="AO14" s="2231">
        <v>88424.541831818366</v>
      </c>
      <c r="AP14" s="2231">
        <v>5825.950669319338</v>
      </c>
      <c r="AQ14" s="2231">
        <v>278.6414553098702</v>
      </c>
      <c r="AR14" s="2231">
        <v>39.743798772376387</v>
      </c>
      <c r="AS14" s="2231">
        <v>27117.653195769824</v>
      </c>
      <c r="AT14" s="2231">
        <v>1830.2043857337385</v>
      </c>
      <c r="AU14" s="2230"/>
      <c r="AV14" s="2208"/>
    </row>
    <row r="15" spans="1:93" ht="13.5" customHeight="1" x14ac:dyDescent="0.3">
      <c r="A15" s="1780" t="s">
        <v>1146</v>
      </c>
      <c r="B15" s="1779">
        <v>0.97504445874553003</v>
      </c>
      <c r="C15" s="1779">
        <v>0.40138924914727969</v>
      </c>
      <c r="D15" s="1779">
        <v>0.63438109921206187</v>
      </c>
      <c r="E15" s="1779">
        <v>1.6871271718975647</v>
      </c>
      <c r="F15" s="1779">
        <v>3.6979419790024362</v>
      </c>
      <c r="G15" s="1973"/>
      <c r="H15" s="2206" t="s">
        <v>763</v>
      </c>
      <c r="I15" s="2207">
        <v>60.1</v>
      </c>
      <c r="J15" s="2207">
        <v>39.6</v>
      </c>
      <c r="K15" s="2207">
        <v>22.6</v>
      </c>
      <c r="L15" s="2207">
        <v>40.1</v>
      </c>
      <c r="M15" s="2207">
        <v>11.4</v>
      </c>
      <c r="N15" s="2207">
        <v>2.5</v>
      </c>
      <c r="O15" s="2234"/>
      <c r="P15" s="2207">
        <v>176.3</v>
      </c>
      <c r="Q15" s="665"/>
      <c r="R15" s="2206" t="s">
        <v>758</v>
      </c>
      <c r="S15" s="2207">
        <v>0.1</v>
      </c>
      <c r="T15" s="2207">
        <v>2.2000000000000002</v>
      </c>
      <c r="U15" s="2207" t="s">
        <v>86</v>
      </c>
      <c r="V15" s="2207">
        <v>6.3</v>
      </c>
      <c r="W15" s="2207">
        <v>21</v>
      </c>
      <c r="X15" s="2207">
        <v>2.8</v>
      </c>
      <c r="Y15" s="2207">
        <v>0.2</v>
      </c>
      <c r="Z15" s="2212" t="s">
        <v>86</v>
      </c>
      <c r="AA15" s="2212">
        <v>32.5</v>
      </c>
      <c r="AB15" s="463"/>
      <c r="AC15" s="2206" t="s">
        <v>758</v>
      </c>
      <c r="AD15" s="663" t="s">
        <v>86</v>
      </c>
      <c r="AE15" s="663">
        <v>1.5</v>
      </c>
      <c r="AF15" s="663">
        <v>1.9</v>
      </c>
      <c r="AG15" s="663">
        <v>2.2999999999999998</v>
      </c>
      <c r="AH15" s="663">
        <v>6.7</v>
      </c>
      <c r="AI15" s="663">
        <v>5.5</v>
      </c>
      <c r="AJ15" s="663">
        <v>1</v>
      </c>
      <c r="AK15" s="2213" t="s">
        <v>86</v>
      </c>
      <c r="AL15" s="2213">
        <v>19</v>
      </c>
      <c r="AM15" s="1014"/>
      <c r="AN15" s="2232" t="s">
        <v>922</v>
      </c>
      <c r="AO15" s="2231"/>
      <c r="AP15" s="2231"/>
      <c r="AQ15" s="2231"/>
      <c r="AR15" s="2231"/>
      <c r="AS15" s="2231"/>
      <c r="AT15" s="2231"/>
      <c r="AU15" s="2230"/>
      <c r="AV15" s="2208"/>
    </row>
    <row r="16" spans="1:93" ht="13.5" customHeight="1" x14ac:dyDescent="0.3">
      <c r="A16" s="1037" t="s">
        <v>1137</v>
      </c>
      <c r="B16" s="2216">
        <v>0.97498255974553005</v>
      </c>
      <c r="C16" s="2216">
        <v>0.40138924914727969</v>
      </c>
      <c r="D16" s="2216">
        <v>0.63409134449994342</v>
      </c>
      <c r="E16" s="2216">
        <v>1.6676395040085095</v>
      </c>
      <c r="F16" s="2216">
        <v>3.6781026574012627</v>
      </c>
      <c r="G16" s="1973"/>
      <c r="H16" s="2206" t="s">
        <v>762</v>
      </c>
      <c r="I16" s="2207">
        <v>22.6</v>
      </c>
      <c r="J16" s="2207">
        <v>1.9</v>
      </c>
      <c r="K16" s="2207">
        <v>7.9</v>
      </c>
      <c r="L16" s="2207">
        <v>6.4</v>
      </c>
      <c r="M16" s="2207">
        <v>11.7</v>
      </c>
      <c r="N16" s="2207">
        <v>1.2</v>
      </c>
      <c r="O16" s="2234"/>
      <c r="P16" s="2207">
        <v>51.6</v>
      </c>
      <c r="Q16" s="665"/>
      <c r="R16" s="2206" t="s">
        <v>757</v>
      </c>
      <c r="S16" s="2207">
        <v>0.1</v>
      </c>
      <c r="T16" s="2207">
        <v>0.1</v>
      </c>
      <c r="U16" s="2207">
        <v>0.3</v>
      </c>
      <c r="V16" s="2207">
        <v>1.2</v>
      </c>
      <c r="W16" s="2207">
        <v>1.3</v>
      </c>
      <c r="X16" s="2207">
        <v>0.1</v>
      </c>
      <c r="Y16" s="2207" t="s">
        <v>86</v>
      </c>
      <c r="Z16" s="2212" t="s">
        <v>86</v>
      </c>
      <c r="AA16" s="2212">
        <v>3</v>
      </c>
      <c r="AB16" s="463"/>
      <c r="AC16" s="2206" t="s">
        <v>757</v>
      </c>
      <c r="AD16" s="663" t="s">
        <v>86</v>
      </c>
      <c r="AE16" s="663">
        <v>0.1</v>
      </c>
      <c r="AF16" s="663">
        <v>1.5</v>
      </c>
      <c r="AG16" s="663">
        <v>4.0999999999999996</v>
      </c>
      <c r="AH16" s="663">
        <v>6.9</v>
      </c>
      <c r="AI16" s="663">
        <v>3.4</v>
      </c>
      <c r="AJ16" s="1014">
        <v>0.1</v>
      </c>
      <c r="AK16" s="1014" t="s">
        <v>86</v>
      </c>
      <c r="AL16" s="1014">
        <v>16.2</v>
      </c>
      <c r="AM16" s="1014"/>
      <c r="AN16" s="2232" t="s">
        <v>921</v>
      </c>
      <c r="AO16" s="2231">
        <v>99588.280305949505</v>
      </c>
      <c r="AP16" s="2231">
        <v>42719.557285367569</v>
      </c>
      <c r="AQ16" s="2231">
        <v>20512.582969286959</v>
      </c>
      <c r="AR16" s="2231">
        <v>14395.426189910029</v>
      </c>
      <c r="AS16" s="2231">
        <v>28432.147111197333</v>
      </c>
      <c r="AT16" s="2231">
        <v>9465.5284189657359</v>
      </c>
      <c r="AU16" s="2230"/>
      <c r="AV16" s="2208"/>
    </row>
    <row r="17" spans="1:48" ht="22.5" customHeight="1" thickBot="1" x14ac:dyDescent="0.35">
      <c r="A17" s="1037" t="s">
        <v>1136</v>
      </c>
      <c r="B17" s="2216">
        <v>6.1899000000002627E-5</v>
      </c>
      <c r="C17" s="2216">
        <v>0</v>
      </c>
      <c r="D17" s="2216">
        <v>2.8975471211845999E-4</v>
      </c>
      <c r="E17" s="2216">
        <v>1.9487667889055312E-2</v>
      </c>
      <c r="F17" s="2216">
        <v>1.9839321601173774E-2</v>
      </c>
      <c r="G17" s="1973"/>
      <c r="H17" s="2206" t="s">
        <v>764</v>
      </c>
      <c r="I17" s="2207">
        <v>39.200000000000003</v>
      </c>
      <c r="J17" s="2207">
        <v>51.900000000000006</v>
      </c>
      <c r="K17" s="2207">
        <v>13.4</v>
      </c>
      <c r="L17" s="2207">
        <v>35.5</v>
      </c>
      <c r="M17" s="2207">
        <v>37.799999999999997</v>
      </c>
      <c r="N17" s="2207">
        <v>15.500000000000002</v>
      </c>
      <c r="O17" s="2207"/>
      <c r="P17" s="2207">
        <v>193.3</v>
      </c>
      <c r="Q17" s="665"/>
      <c r="R17" s="2206" t="s">
        <v>756</v>
      </c>
      <c r="S17" s="2207" t="s">
        <v>86</v>
      </c>
      <c r="T17" s="2207" t="s">
        <v>86</v>
      </c>
      <c r="U17" s="2207" t="s">
        <v>86</v>
      </c>
      <c r="V17" s="2207" t="s">
        <v>86</v>
      </c>
      <c r="W17" s="2207" t="s">
        <v>86</v>
      </c>
      <c r="X17" s="2207">
        <v>0.5</v>
      </c>
      <c r="Y17" s="2207">
        <v>0.2</v>
      </c>
      <c r="Z17" s="2212" t="s">
        <v>86</v>
      </c>
      <c r="AA17" s="2212">
        <v>0.8</v>
      </c>
      <c r="AB17" s="463"/>
      <c r="AC17" s="2206" t="s">
        <v>756</v>
      </c>
      <c r="AD17" s="663" t="s">
        <v>86</v>
      </c>
      <c r="AE17" s="663" t="s">
        <v>86</v>
      </c>
      <c r="AF17" s="663">
        <v>1</v>
      </c>
      <c r="AG17" s="663" t="s">
        <v>86</v>
      </c>
      <c r="AH17" s="663">
        <v>0.7</v>
      </c>
      <c r="AI17" s="663">
        <v>1.9</v>
      </c>
      <c r="AJ17" s="663" t="s">
        <v>86</v>
      </c>
      <c r="AK17" s="2213" t="s">
        <v>86</v>
      </c>
      <c r="AL17" s="1014">
        <v>3.7</v>
      </c>
      <c r="AM17" s="1023"/>
      <c r="AN17" s="2232" t="s">
        <v>920</v>
      </c>
      <c r="AO17" s="2231">
        <v>36957.451668618007</v>
      </c>
      <c r="AP17" s="2231">
        <v>4823.8287706721921</v>
      </c>
      <c r="AQ17" s="2231">
        <v>5627.5172383260779</v>
      </c>
      <c r="AR17" s="2231">
        <v>1324.6871649773225</v>
      </c>
      <c r="AS17" s="2231">
        <v>21925.297608037465</v>
      </c>
      <c r="AT17" s="2231">
        <v>1123.442362643551</v>
      </c>
      <c r="AU17" s="2230"/>
      <c r="AV17" s="2208"/>
    </row>
    <row r="18" spans="1:48" ht="13.5" customHeight="1" x14ac:dyDescent="0.3">
      <c r="A18" s="1778" t="s">
        <v>787</v>
      </c>
      <c r="B18" s="1017">
        <v>31.62561798682696</v>
      </c>
      <c r="C18" s="1017">
        <v>25.221746330125363</v>
      </c>
      <c r="D18" s="1017">
        <v>15.671098225848798</v>
      </c>
      <c r="E18" s="1777">
        <v>30.469209687284707</v>
      </c>
      <c r="F18" s="1777">
        <v>102.98767223008601</v>
      </c>
      <c r="G18" s="1973"/>
      <c r="H18" s="2214" t="s">
        <v>862</v>
      </c>
      <c r="I18" s="2207">
        <v>4</v>
      </c>
      <c r="J18" s="2207"/>
      <c r="K18" s="2207">
        <v>0.8</v>
      </c>
      <c r="L18" s="2207"/>
      <c r="M18" s="2207">
        <v>24</v>
      </c>
      <c r="N18" s="2207">
        <v>9.8000000000000007</v>
      </c>
      <c r="O18" s="2234"/>
      <c r="P18" s="2207">
        <v>38.6</v>
      </c>
      <c r="Q18" s="665"/>
      <c r="R18" s="2206" t="s">
        <v>754</v>
      </c>
      <c r="S18" s="2207" t="s">
        <v>86</v>
      </c>
      <c r="T18" s="2207" t="s">
        <v>86</v>
      </c>
      <c r="U18" s="2207" t="s">
        <v>86</v>
      </c>
      <c r="V18" s="2207" t="s">
        <v>86</v>
      </c>
      <c r="W18" s="2207" t="s">
        <v>86</v>
      </c>
      <c r="X18" s="2207" t="s">
        <v>86</v>
      </c>
      <c r="Y18" s="2207" t="s">
        <v>86</v>
      </c>
      <c r="Z18" s="2212">
        <v>2</v>
      </c>
      <c r="AA18" s="2212">
        <v>2</v>
      </c>
      <c r="AB18" s="463"/>
      <c r="AC18" s="2206" t="s">
        <v>754</v>
      </c>
      <c r="AD18" s="663" t="s">
        <v>86</v>
      </c>
      <c r="AE18" s="1014" t="s">
        <v>86</v>
      </c>
      <c r="AF18" s="1014" t="s">
        <v>86</v>
      </c>
      <c r="AG18" s="1014" t="s">
        <v>86</v>
      </c>
      <c r="AH18" s="1014" t="s">
        <v>86</v>
      </c>
      <c r="AI18" s="1014" t="s">
        <v>86</v>
      </c>
      <c r="AJ18" s="1014" t="s">
        <v>86</v>
      </c>
      <c r="AK18" s="663">
        <v>18.5</v>
      </c>
      <c r="AL18" s="663">
        <v>18.5</v>
      </c>
      <c r="AM18" s="1014"/>
      <c r="AN18" s="2232" t="s">
        <v>919</v>
      </c>
      <c r="AO18" s="2231">
        <v>40420.945175724381</v>
      </c>
      <c r="AP18" s="2231">
        <v>8663.048722247313</v>
      </c>
      <c r="AQ18" s="2231">
        <v>32211.855282607168</v>
      </c>
      <c r="AR18" s="2231">
        <v>27712.400394292319</v>
      </c>
      <c r="AS18" s="2231">
        <v>43239.284846989998</v>
      </c>
      <c r="AT18" s="2231">
        <v>32320.793149175999</v>
      </c>
      <c r="AU18" s="2230"/>
      <c r="AV18" s="2208"/>
    </row>
    <row r="19" spans="1:48" ht="13.5" customHeight="1" thickBot="1" x14ac:dyDescent="0.35">
      <c r="A19"/>
      <c r="B19" s="1776"/>
      <c r="C19" s="1776"/>
      <c r="D19" s="1776"/>
      <c r="E19" s="1776"/>
      <c r="F19" s="1776"/>
      <c r="G19" s="1973"/>
      <c r="H19" s="2206" t="s">
        <v>861</v>
      </c>
      <c r="I19" s="2207"/>
      <c r="J19" s="2207"/>
      <c r="K19" s="2207"/>
      <c r="L19" s="2207"/>
      <c r="M19" s="2207">
        <v>3.9</v>
      </c>
      <c r="N19" s="2207"/>
      <c r="O19" s="2234"/>
      <c r="P19" s="2207">
        <v>4</v>
      </c>
      <c r="Q19" s="665"/>
      <c r="R19" s="1015" t="s">
        <v>109</v>
      </c>
      <c r="S19" s="2202" t="s">
        <v>86</v>
      </c>
      <c r="T19" s="2202" t="s">
        <v>86</v>
      </c>
      <c r="U19" s="2202" t="s">
        <v>86</v>
      </c>
      <c r="V19" s="2202" t="s">
        <v>86</v>
      </c>
      <c r="W19" s="2202" t="s">
        <v>86</v>
      </c>
      <c r="X19" s="2202" t="s">
        <v>86</v>
      </c>
      <c r="Y19" s="2202" t="s">
        <v>86</v>
      </c>
      <c r="Z19" s="2202">
        <v>3.4</v>
      </c>
      <c r="AA19" s="2202">
        <v>3.4</v>
      </c>
      <c r="AB19" s="463"/>
      <c r="AC19" s="1015" t="s">
        <v>109</v>
      </c>
      <c r="AD19" s="2211" t="s">
        <v>86</v>
      </c>
      <c r="AE19" s="2211" t="s">
        <v>86</v>
      </c>
      <c r="AF19" s="2211" t="s">
        <v>86</v>
      </c>
      <c r="AG19" s="2211" t="s">
        <v>86</v>
      </c>
      <c r="AH19" s="2211" t="s">
        <v>86</v>
      </c>
      <c r="AI19" s="2211" t="s">
        <v>86</v>
      </c>
      <c r="AJ19" s="2211" t="s">
        <v>86</v>
      </c>
      <c r="AK19" s="2211">
        <v>19.100000000000001</v>
      </c>
      <c r="AL19" s="2211">
        <v>19.100000000000001</v>
      </c>
      <c r="AM19" s="664"/>
      <c r="AN19" s="2232" t="s">
        <v>918</v>
      </c>
      <c r="AO19" s="2231">
        <v>53509.457058616666</v>
      </c>
      <c r="AP19" s="2231">
        <v>4073.4915526862369</v>
      </c>
      <c r="AQ19" s="2231">
        <v>5524.0288177878765</v>
      </c>
      <c r="AR19" s="2231">
        <v>278.41099907121236</v>
      </c>
      <c r="AS19" s="2231">
        <v>17532.966175201109</v>
      </c>
      <c r="AT19" s="2231">
        <v>1118.0518532864937</v>
      </c>
      <c r="AU19" s="2230"/>
      <c r="AV19" s="2208"/>
    </row>
    <row r="20" spans="1:48" ht="13.5" customHeight="1" x14ac:dyDescent="0.3">
      <c r="A20" s="1037" t="s">
        <v>1135</v>
      </c>
      <c r="B20" s="2216">
        <v>0.18182202614000006</v>
      </c>
      <c r="C20" s="2216">
        <v>7.2353164820000024E-2</v>
      </c>
      <c r="D20" s="2216">
        <v>4.661995030999997E-2</v>
      </c>
      <c r="E20" s="2216">
        <v>0.37949050818000002</v>
      </c>
      <c r="F20" s="2216">
        <v>0.68028564945000003</v>
      </c>
      <c r="G20" s="1973"/>
      <c r="H20" s="2206" t="s">
        <v>761</v>
      </c>
      <c r="I20" s="2207">
        <v>19</v>
      </c>
      <c r="J20" s="2207">
        <v>51.7</v>
      </c>
      <c r="K20" s="2207">
        <v>11.4</v>
      </c>
      <c r="L20" s="2207">
        <v>32.5</v>
      </c>
      <c r="M20" s="2207">
        <v>0</v>
      </c>
      <c r="N20" s="2207">
        <v>0.8</v>
      </c>
      <c r="O20" s="2234"/>
      <c r="P20" s="2207">
        <v>115.4</v>
      </c>
      <c r="Q20" s="665"/>
      <c r="R20" s="1013" t="s">
        <v>753</v>
      </c>
      <c r="S20" s="1408">
        <v>6.5</v>
      </c>
      <c r="T20" s="1408">
        <v>3.1</v>
      </c>
      <c r="U20" s="1408">
        <v>0.5</v>
      </c>
      <c r="V20" s="1408">
        <v>7.5</v>
      </c>
      <c r="W20" s="1408">
        <v>22.3</v>
      </c>
      <c r="X20" s="1408">
        <v>3.4</v>
      </c>
      <c r="Y20" s="1408">
        <v>0.4</v>
      </c>
      <c r="Z20" s="1408">
        <v>44.3</v>
      </c>
      <c r="AA20" s="1408">
        <v>88.1</v>
      </c>
      <c r="AB20" s="463"/>
      <c r="AC20" s="1013" t="s">
        <v>753</v>
      </c>
      <c r="AD20" s="2209">
        <v>26.1</v>
      </c>
      <c r="AE20" s="2209">
        <v>8.5</v>
      </c>
      <c r="AF20" s="2209">
        <v>9.5</v>
      </c>
      <c r="AG20" s="2209">
        <v>7.8</v>
      </c>
      <c r="AH20" s="2209">
        <v>14.4</v>
      </c>
      <c r="AI20" s="2209">
        <v>10.9</v>
      </c>
      <c r="AJ20" s="2209">
        <v>1.2</v>
      </c>
      <c r="AK20" s="2209">
        <v>84.8</v>
      </c>
      <c r="AL20" s="2209">
        <v>163.19999999999999</v>
      </c>
      <c r="AM20" s="664"/>
      <c r="AN20" s="2239"/>
      <c r="AO20" s="2238"/>
      <c r="AP20" s="2238"/>
      <c r="AQ20" s="2238"/>
      <c r="AR20" s="2238"/>
      <c r="AS20" s="2238"/>
      <c r="AT20" s="2238"/>
      <c r="AU20" s="2230"/>
      <c r="AV20" s="2208"/>
    </row>
    <row r="21" spans="1:48" x14ac:dyDescent="0.3">
      <c r="A21" s="1037" t="s">
        <v>1134</v>
      </c>
      <c r="B21" s="2216">
        <v>-4.1391499999999998E-5</v>
      </c>
      <c r="C21" s="2216">
        <v>0</v>
      </c>
      <c r="D21" s="2216">
        <v>0</v>
      </c>
      <c r="E21" s="2216">
        <v>1.6731269508899995</v>
      </c>
      <c r="F21" s="2216">
        <v>1.6730855593899996</v>
      </c>
      <c r="G21" s="1973"/>
      <c r="H21" s="2206" t="s">
        <v>759</v>
      </c>
      <c r="I21" s="2207">
        <v>16.2</v>
      </c>
      <c r="J21" s="2207">
        <v>0.2</v>
      </c>
      <c r="K21" s="2207">
        <v>1.2</v>
      </c>
      <c r="L21" s="2207">
        <v>3</v>
      </c>
      <c r="M21" s="2207">
        <v>9.9</v>
      </c>
      <c r="N21" s="2207">
        <v>4.9000000000000004</v>
      </c>
      <c r="O21" s="2234"/>
      <c r="P21" s="2207">
        <v>35.299999999999997</v>
      </c>
      <c r="Q21" s="2237"/>
      <c r="R21" s="2206" t="s">
        <v>752</v>
      </c>
      <c r="S21" s="2200">
        <v>-6.7</v>
      </c>
      <c r="T21" s="2200">
        <v>-10.9</v>
      </c>
      <c r="U21" s="2200">
        <v>4</v>
      </c>
      <c r="V21" s="2200">
        <v>-2.2999999999999998</v>
      </c>
      <c r="W21" s="2200">
        <v>-0.7</v>
      </c>
      <c r="X21" s="2200">
        <v>-2</v>
      </c>
      <c r="Y21" s="1414" t="s">
        <v>86</v>
      </c>
      <c r="Z21" s="2200" t="s">
        <v>86</v>
      </c>
      <c r="AA21" s="1414">
        <v>-18.600000000000001</v>
      </c>
      <c r="AB21" s="463"/>
      <c r="AC21" s="2206" t="s">
        <v>752</v>
      </c>
      <c r="AD21" s="2205">
        <v>6.3</v>
      </c>
      <c r="AE21" s="2205">
        <v>15.8</v>
      </c>
      <c r="AF21" s="2205">
        <v>-3.7</v>
      </c>
      <c r="AG21" s="2205">
        <v>5.4</v>
      </c>
      <c r="AH21" s="2205">
        <v>0.9</v>
      </c>
      <c r="AI21" s="2205">
        <v>0.2</v>
      </c>
      <c r="AJ21" s="2204">
        <v>-0.1</v>
      </c>
      <c r="AK21" s="2205" t="s">
        <v>86</v>
      </c>
      <c r="AL21" s="2204">
        <v>24.9</v>
      </c>
      <c r="AN21" s="1365" t="s">
        <v>917</v>
      </c>
      <c r="AO21" s="1364">
        <v>56089.755429581397</v>
      </c>
      <c r="AP21" s="1364">
        <v>15618.023658940467</v>
      </c>
      <c r="AQ21" s="1364">
        <v>34346.866190739347</v>
      </c>
      <c r="AR21" s="1364">
        <v>32813.001410267454</v>
      </c>
      <c r="AS21" s="1364">
        <v>53619.791324766702</v>
      </c>
      <c r="AT21" s="1364">
        <v>34393.515127354141</v>
      </c>
      <c r="AU21" s="2230"/>
      <c r="AV21" s="2208"/>
    </row>
    <row r="22" spans="1:48" ht="14.25" customHeight="1" thickBot="1" x14ac:dyDescent="0.35">
      <c r="A22" s="1037" t="s">
        <v>1145</v>
      </c>
      <c r="B22" s="2216">
        <v>0.19328849421999997</v>
      </c>
      <c r="C22" s="2216">
        <v>3.08360453381</v>
      </c>
      <c r="D22" s="2216">
        <v>0.21027019991999998</v>
      </c>
      <c r="E22" s="2216">
        <v>5.8742114999999981E-4</v>
      </c>
      <c r="F22" s="2216">
        <v>3.4877506490999997</v>
      </c>
      <c r="G22" s="1973"/>
      <c r="H22" s="2206" t="s">
        <v>756</v>
      </c>
      <c r="I22" s="2207">
        <v>3.7</v>
      </c>
      <c r="J22" s="2207"/>
      <c r="K22" s="2207">
        <v>0.2</v>
      </c>
      <c r="L22" s="2207">
        <v>0.8</v>
      </c>
      <c r="M22" s="2207">
        <v>5.3</v>
      </c>
      <c r="N22" s="2207">
        <v>0.4</v>
      </c>
      <c r="O22" s="2234"/>
      <c r="P22" s="2207">
        <v>10.3</v>
      </c>
      <c r="Q22" s="2236"/>
      <c r="R22" s="463"/>
      <c r="S22" s="1415"/>
      <c r="T22" s="463"/>
      <c r="U22" s="463"/>
      <c r="V22" s="463"/>
      <c r="W22" s="463"/>
      <c r="X22" s="463"/>
      <c r="Y22" s="463"/>
      <c r="Z22" s="463"/>
      <c r="AA22" s="1415"/>
      <c r="AB22" s="463"/>
      <c r="AL22" s="1032"/>
      <c r="AN22" s="2232" t="s">
        <v>916</v>
      </c>
      <c r="AO22" s="2231">
        <v>38045.865271724993</v>
      </c>
      <c r="AP22" s="2231">
        <v>5416.3710828743651</v>
      </c>
      <c r="AQ22" s="2231">
        <v>2502.0986714768401</v>
      </c>
      <c r="AR22" s="2231">
        <v>1728.559553478497</v>
      </c>
      <c r="AS22" s="2231">
        <v>17853.135550557141</v>
      </c>
      <c r="AT22" s="2231">
        <v>1524.9036970484362</v>
      </c>
      <c r="AU22" s="2230"/>
      <c r="AV22" s="2208"/>
    </row>
    <row r="23" spans="1:48" ht="18" customHeight="1" thickBot="1" x14ac:dyDescent="0.35">
      <c r="A23" s="1018"/>
      <c r="B23" s="884"/>
      <c r="C23" s="884"/>
      <c r="D23" s="884"/>
      <c r="E23" s="884"/>
      <c r="F23" s="884"/>
      <c r="G23" s="1973"/>
      <c r="H23" s="2206" t="s">
        <v>754</v>
      </c>
      <c r="I23" s="2207">
        <v>18.5</v>
      </c>
      <c r="J23" s="2207">
        <v>4.5999999999999996</v>
      </c>
      <c r="K23" s="2207">
        <v>1.1000000000000001</v>
      </c>
      <c r="L23" s="2207">
        <v>2</v>
      </c>
      <c r="M23" s="2207">
        <v>14.4</v>
      </c>
      <c r="N23" s="2207">
        <v>0.8</v>
      </c>
      <c r="O23" s="2234"/>
      <c r="P23" s="2207">
        <v>41.4</v>
      </c>
      <c r="Q23" s="2235"/>
      <c r="R23" s="1022" t="s">
        <v>786</v>
      </c>
      <c r="S23" s="1411" t="s">
        <v>778</v>
      </c>
      <c r="T23" s="1411" t="s">
        <v>777</v>
      </c>
      <c r="U23" s="1411" t="s">
        <v>776</v>
      </c>
      <c r="V23" s="1411" t="s">
        <v>775</v>
      </c>
      <c r="W23" s="1411" t="s">
        <v>774</v>
      </c>
      <c r="X23" s="1411" t="s">
        <v>773</v>
      </c>
      <c r="Y23" s="1411" t="s">
        <v>772</v>
      </c>
      <c r="Z23" s="1411" t="s">
        <v>771</v>
      </c>
      <c r="AA23" s="1411" t="s">
        <v>360</v>
      </c>
      <c r="AB23" s="463"/>
      <c r="AC23" s="1022" t="s">
        <v>785</v>
      </c>
      <c r="AD23" s="1021" t="s">
        <v>778</v>
      </c>
      <c r="AE23" s="1021" t="s">
        <v>777</v>
      </c>
      <c r="AF23" s="1021" t="s">
        <v>776</v>
      </c>
      <c r="AG23" s="1021" t="s">
        <v>775</v>
      </c>
      <c r="AH23" s="1021" t="s">
        <v>774</v>
      </c>
      <c r="AI23" s="1021" t="s">
        <v>773</v>
      </c>
      <c r="AJ23" s="1021" t="s">
        <v>772</v>
      </c>
      <c r="AK23" s="1021" t="s">
        <v>771</v>
      </c>
      <c r="AL23" s="1021" t="s">
        <v>360</v>
      </c>
      <c r="AM23" s="1036"/>
      <c r="AN23" s="2232" t="s">
        <v>915</v>
      </c>
      <c r="AO23" s="2231">
        <v>9835.5155549672127</v>
      </c>
      <c r="AP23" s="2231">
        <v>4831.361401228356</v>
      </c>
      <c r="AQ23" s="2231">
        <v>1273.8225655747917</v>
      </c>
      <c r="AR23" s="2231">
        <v>702.56741121867014</v>
      </c>
      <c r="AS23" s="2231">
        <v>3032.6010766588456</v>
      </c>
      <c r="AT23" s="2231">
        <v>1472.33506976529</v>
      </c>
      <c r="AU23" s="2230"/>
      <c r="AV23" s="2208"/>
    </row>
    <row r="24" spans="1:48" x14ac:dyDescent="0.3">
      <c r="A24" s="1775" t="s">
        <v>1132</v>
      </c>
      <c r="B24" s="1017">
        <v>32.000687115686958</v>
      </c>
      <c r="C24" s="1017">
        <v>28.377704028755364</v>
      </c>
      <c r="D24" s="1017">
        <v>15.927988376078797</v>
      </c>
      <c r="E24" s="1017">
        <v>32.522414567504704</v>
      </c>
      <c r="F24" s="1017">
        <v>108.82879408802584</v>
      </c>
      <c r="G24" s="1973"/>
      <c r="H24" s="2206" t="s">
        <v>755</v>
      </c>
      <c r="I24" s="2234"/>
      <c r="J24" s="2234"/>
      <c r="K24" s="2234"/>
      <c r="L24" s="2234"/>
      <c r="M24" s="2234"/>
      <c r="N24" s="2234"/>
      <c r="O24" s="2207">
        <v>85.5</v>
      </c>
      <c r="P24" s="2207">
        <v>85.5</v>
      </c>
      <c r="Q24" s="2233"/>
      <c r="R24" s="2206" t="s">
        <v>770</v>
      </c>
      <c r="S24" s="2207">
        <v>4.9000000000000004</v>
      </c>
      <c r="T24" s="1412" t="s">
        <v>86</v>
      </c>
      <c r="U24" s="1412" t="s">
        <v>86</v>
      </c>
      <c r="V24" s="1412" t="s">
        <v>86</v>
      </c>
      <c r="W24" s="1412" t="s">
        <v>86</v>
      </c>
      <c r="X24" s="1412" t="s">
        <v>86</v>
      </c>
      <c r="Y24" s="1412" t="s">
        <v>86</v>
      </c>
      <c r="Z24" s="1412" t="s">
        <v>86</v>
      </c>
      <c r="AA24" s="1412">
        <v>4.9000000000000004</v>
      </c>
      <c r="AB24" s="463"/>
      <c r="AC24" s="2206" t="s">
        <v>770</v>
      </c>
      <c r="AD24" s="663">
        <v>17.600000000000001</v>
      </c>
      <c r="AE24" s="1014" t="s">
        <v>86</v>
      </c>
      <c r="AF24" s="1014" t="s">
        <v>86</v>
      </c>
      <c r="AG24" s="1014" t="s">
        <v>86</v>
      </c>
      <c r="AH24" s="1014" t="s">
        <v>86</v>
      </c>
      <c r="AI24" s="1014" t="s">
        <v>86</v>
      </c>
      <c r="AJ24" s="1014" t="s">
        <v>86</v>
      </c>
      <c r="AK24" s="1014" t="s">
        <v>86</v>
      </c>
      <c r="AL24" s="1014">
        <v>17.600000000000001</v>
      </c>
      <c r="AM24" s="1036"/>
      <c r="AN24" s="2232" t="s">
        <v>914</v>
      </c>
      <c r="AO24" s="2231">
        <v>8208.3746028891928</v>
      </c>
      <c r="AP24" s="2231">
        <v>5370.2911748377437</v>
      </c>
      <c r="AQ24" s="2231">
        <v>30570.944953687718</v>
      </c>
      <c r="AR24" s="2231">
        <v>30466.757493927591</v>
      </c>
      <c r="AS24" s="2231">
        <v>32734.054697550717</v>
      </c>
      <c r="AT24" s="2231">
        <v>32504.16537157472</v>
      </c>
      <c r="AU24" s="2230"/>
      <c r="AV24" s="2208"/>
    </row>
    <row r="25" spans="1:48" ht="15" thickBot="1" x14ac:dyDescent="0.35">
      <c r="A25" s="2208"/>
      <c r="B25" s="2208"/>
      <c r="C25" s="2208"/>
      <c r="D25" s="2208"/>
      <c r="E25" s="2208"/>
      <c r="F25" s="2208"/>
      <c r="G25" s="1973"/>
      <c r="H25" s="1015" t="s">
        <v>109</v>
      </c>
      <c r="I25" s="1407">
        <v>19.100000000000001</v>
      </c>
      <c r="J25" s="1407">
        <v>4.5</v>
      </c>
      <c r="K25" s="1407">
        <v>3.2</v>
      </c>
      <c r="L25" s="1407">
        <v>3.4</v>
      </c>
      <c r="M25" s="1407">
        <v>0.1</v>
      </c>
      <c r="N25" s="1407">
        <v>0.3</v>
      </c>
      <c r="O25" s="1407"/>
      <c r="P25" s="1407">
        <v>30.5</v>
      </c>
      <c r="Q25" s="2233"/>
      <c r="R25" s="2206" t="s">
        <v>769</v>
      </c>
      <c r="S25" s="2207">
        <v>14.6</v>
      </c>
      <c r="T25" s="2207">
        <v>3.2</v>
      </c>
      <c r="U25" s="2207">
        <v>4.0999999999999996</v>
      </c>
      <c r="V25" s="2207">
        <v>2.2999999999999998</v>
      </c>
      <c r="W25" s="2207">
        <v>7.4</v>
      </c>
      <c r="X25" s="2207">
        <v>11.8</v>
      </c>
      <c r="Y25" s="2207">
        <v>39.200000000000003</v>
      </c>
      <c r="Z25" s="1412" t="s">
        <v>86</v>
      </c>
      <c r="AA25" s="1412">
        <v>82.5</v>
      </c>
      <c r="AB25" s="463"/>
      <c r="AC25" s="2206" t="s">
        <v>769</v>
      </c>
      <c r="AD25" s="663">
        <v>3.4</v>
      </c>
      <c r="AE25" s="663">
        <v>0.9</v>
      </c>
      <c r="AF25" s="663">
        <v>1.8</v>
      </c>
      <c r="AG25" s="663">
        <v>2.4</v>
      </c>
      <c r="AH25" s="663">
        <v>5.8</v>
      </c>
      <c r="AI25" s="663">
        <v>1.4</v>
      </c>
      <c r="AJ25" s="663" t="s">
        <v>86</v>
      </c>
      <c r="AK25" s="1014" t="s">
        <v>86</v>
      </c>
      <c r="AL25" s="1014">
        <v>15.8</v>
      </c>
      <c r="AM25" s="1014"/>
      <c r="AN25" s="2232" t="s">
        <v>913</v>
      </c>
      <c r="AO25" s="2231"/>
      <c r="AP25" s="2231">
        <v>0</v>
      </c>
      <c r="AQ25" s="2231"/>
      <c r="AR25" s="2231">
        <v>-84.883048357303622</v>
      </c>
      <c r="AS25" s="2231"/>
      <c r="AT25" s="2231">
        <v>-1107.8890110343018</v>
      </c>
      <c r="AU25" s="2230"/>
      <c r="AV25" s="2208"/>
    </row>
    <row r="26" spans="1:48" x14ac:dyDescent="0.3">
      <c r="A26" s="1031"/>
      <c r="B26" s="1031"/>
      <c r="C26" s="1031"/>
      <c r="D26" s="1031"/>
      <c r="E26" s="1031"/>
      <c r="F26" s="1033" t="s">
        <v>1144</v>
      </c>
      <c r="G26" s="1029"/>
      <c r="H26" s="1013" t="s">
        <v>753</v>
      </c>
      <c r="I26" s="1408">
        <v>163.19999999999999</v>
      </c>
      <c r="J26" s="1408">
        <v>102.3</v>
      </c>
      <c r="K26" s="1408">
        <v>48.3</v>
      </c>
      <c r="L26" s="1408">
        <v>88.1</v>
      </c>
      <c r="M26" s="1408">
        <v>80.900000000000006</v>
      </c>
      <c r="N26" s="1408">
        <v>20.7</v>
      </c>
      <c r="O26" s="1408">
        <v>85.5</v>
      </c>
      <c r="P26" s="1408">
        <v>589</v>
      </c>
      <c r="Q26" s="1025"/>
      <c r="R26" s="2206" t="s">
        <v>768</v>
      </c>
      <c r="S26" s="2207">
        <v>0.2</v>
      </c>
      <c r="T26" s="2207">
        <v>0.1</v>
      </c>
      <c r="U26" s="2207" t="s">
        <v>86</v>
      </c>
      <c r="V26" s="2207" t="s">
        <v>86</v>
      </c>
      <c r="W26" s="2207" t="s">
        <v>86</v>
      </c>
      <c r="X26" s="2207" t="s">
        <v>86</v>
      </c>
      <c r="Y26" s="1412" t="s">
        <v>86</v>
      </c>
      <c r="Z26" s="1412" t="s">
        <v>86</v>
      </c>
      <c r="AA26" s="1412">
        <v>0.3</v>
      </c>
      <c r="AB26" s="463"/>
      <c r="AC26" s="2206" t="s">
        <v>768</v>
      </c>
      <c r="AD26" s="663">
        <v>2</v>
      </c>
      <c r="AE26" s="663">
        <v>1.2</v>
      </c>
      <c r="AF26" s="663">
        <v>0.1</v>
      </c>
      <c r="AG26" s="663">
        <v>0.1</v>
      </c>
      <c r="AH26" s="663" t="s">
        <v>86</v>
      </c>
      <c r="AI26" s="663" t="s">
        <v>86</v>
      </c>
      <c r="AJ26" s="1014" t="s">
        <v>86</v>
      </c>
      <c r="AK26" s="1014" t="s">
        <v>86</v>
      </c>
      <c r="AL26" s="1014">
        <v>3.3</v>
      </c>
      <c r="AM26" s="1014"/>
      <c r="AN26" s="2022"/>
      <c r="AO26" s="2229"/>
      <c r="AP26" s="2229"/>
      <c r="AQ26" s="2229"/>
      <c r="AR26" s="2229"/>
      <c r="AS26" s="2229"/>
      <c r="AT26" s="2229"/>
      <c r="AU26" s="2208"/>
      <c r="AV26" s="2208"/>
    </row>
    <row r="27" spans="1:48" ht="13.5" customHeight="1" x14ac:dyDescent="0.3">
      <c r="A27" s="1031"/>
      <c r="B27" s="1031"/>
      <c r="C27" s="1031"/>
      <c r="D27" s="1031"/>
      <c r="E27" s="1031"/>
      <c r="F27" s="1033" t="s">
        <v>1143</v>
      </c>
      <c r="G27" s="1029"/>
      <c r="H27" s="1035"/>
      <c r="I27" s="1975"/>
      <c r="J27" s="1975"/>
      <c r="K27" s="1975"/>
      <c r="L27" s="1975"/>
      <c r="M27" s="1975"/>
      <c r="N27" s="1975"/>
      <c r="O27" s="1975"/>
      <c r="P27" s="1975"/>
      <c r="Q27" s="1025"/>
      <c r="R27" s="2206" t="s">
        <v>767</v>
      </c>
      <c r="S27" s="2207">
        <v>22</v>
      </c>
      <c r="T27" s="1412" t="s">
        <v>86</v>
      </c>
      <c r="U27" s="1412" t="s">
        <v>86</v>
      </c>
      <c r="V27" s="1412" t="s">
        <v>86</v>
      </c>
      <c r="W27" s="1412" t="s">
        <v>86</v>
      </c>
      <c r="X27" s="1412" t="s">
        <v>86</v>
      </c>
      <c r="Y27" s="1412" t="s">
        <v>86</v>
      </c>
      <c r="Z27" s="2207" t="s">
        <v>86</v>
      </c>
      <c r="AA27" s="2207">
        <v>22</v>
      </c>
      <c r="AB27" s="463"/>
      <c r="AC27" s="2206" t="s">
        <v>767</v>
      </c>
      <c r="AD27" s="663">
        <v>10.6</v>
      </c>
      <c r="AE27" s="1014" t="s">
        <v>86</v>
      </c>
      <c r="AF27" s="1014" t="s">
        <v>86</v>
      </c>
      <c r="AG27" s="1014" t="s">
        <v>86</v>
      </c>
      <c r="AH27" s="1014" t="s">
        <v>86</v>
      </c>
      <c r="AI27" s="1014" t="s">
        <v>86</v>
      </c>
      <c r="AJ27" s="1014" t="s">
        <v>86</v>
      </c>
      <c r="AK27" s="663" t="s">
        <v>86</v>
      </c>
      <c r="AL27" s="663">
        <v>10.6</v>
      </c>
      <c r="AM27" s="1034"/>
      <c r="AN27" s="1363" t="s">
        <v>912</v>
      </c>
      <c r="AO27" s="2228"/>
      <c r="AP27" s="1362">
        <v>1.9895839684341192</v>
      </c>
      <c r="AQ27" s="2228"/>
      <c r="AR27" s="1362">
        <v>2.2965673740416128</v>
      </c>
      <c r="AS27" s="2228"/>
      <c r="AT27" s="1362">
        <v>2.7352009434841738</v>
      </c>
      <c r="AU27" s="2227"/>
      <c r="AV27" s="2208"/>
    </row>
    <row r="28" spans="1:48" ht="13.5" customHeight="1" x14ac:dyDescent="0.3">
      <c r="A28" s="1031"/>
      <c r="B28" s="1031"/>
      <c r="C28" s="1031"/>
      <c r="D28" s="1031"/>
      <c r="E28" s="1031"/>
      <c r="F28" s="1033"/>
      <c r="G28" s="1029"/>
      <c r="H28" s="2208" t="s">
        <v>784</v>
      </c>
      <c r="I28" s="2200">
        <f t="shared" ref="I28:N28" si="0">I26-I13</f>
        <v>7.5</v>
      </c>
      <c r="J28" s="2200">
        <f t="shared" si="0"/>
        <v>-12.100000000000009</v>
      </c>
      <c r="K28" s="2200">
        <f t="shared" si="0"/>
        <v>-19.400000000000006</v>
      </c>
      <c r="L28" s="2200">
        <f t="shared" si="0"/>
        <v>-17.200000000000003</v>
      </c>
      <c r="M28" s="2200">
        <f t="shared" si="0"/>
        <v>22.600000000000009</v>
      </c>
      <c r="N28" s="2200">
        <f t="shared" si="0"/>
        <v>16.5</v>
      </c>
      <c r="O28" s="1976"/>
      <c r="P28" s="1975"/>
      <c r="Q28" s="2221"/>
      <c r="R28" s="2206" t="s">
        <v>754</v>
      </c>
      <c r="S28" s="2207" t="s">
        <v>86</v>
      </c>
      <c r="T28" s="1412" t="s">
        <v>86</v>
      </c>
      <c r="U28" s="1412" t="s">
        <v>86</v>
      </c>
      <c r="V28" s="1412" t="s">
        <v>86</v>
      </c>
      <c r="W28" s="1412" t="s">
        <v>86</v>
      </c>
      <c r="X28" s="1412" t="s">
        <v>86</v>
      </c>
      <c r="Y28" s="1412" t="s">
        <v>86</v>
      </c>
      <c r="Z28" s="2207">
        <v>4.5999999999999996</v>
      </c>
      <c r="AA28" s="2207">
        <v>4.5999999999999996</v>
      </c>
      <c r="AB28" s="463"/>
      <c r="AC28" s="2206" t="s">
        <v>754</v>
      </c>
      <c r="AD28" s="663" t="s">
        <v>86</v>
      </c>
      <c r="AE28" s="1014" t="s">
        <v>86</v>
      </c>
      <c r="AF28" s="1014" t="s">
        <v>86</v>
      </c>
      <c r="AG28" s="1014" t="s">
        <v>86</v>
      </c>
      <c r="AH28" s="1014" t="s">
        <v>86</v>
      </c>
      <c r="AI28" s="1014" t="s">
        <v>86</v>
      </c>
      <c r="AJ28" s="1014" t="s">
        <v>86</v>
      </c>
      <c r="AK28" s="663">
        <v>11</v>
      </c>
      <c r="AL28" s="663">
        <v>11</v>
      </c>
      <c r="AM28" s="663"/>
      <c r="AN28" s="2223"/>
      <c r="AO28" s="2223"/>
      <c r="AP28" s="2223"/>
      <c r="AQ28" s="2223"/>
      <c r="AR28" s="2223"/>
      <c r="AS28" s="2223"/>
      <c r="AT28" s="2223"/>
      <c r="AU28" s="2208"/>
      <c r="AV28" s="2208"/>
    </row>
    <row r="29" spans="1:48" ht="13.5" customHeight="1" x14ac:dyDescent="0.3">
      <c r="A29" s="1031"/>
      <c r="B29" s="1031"/>
      <c r="C29" s="1031"/>
      <c r="D29" s="1031"/>
      <c r="E29" s="1031"/>
      <c r="F29" s="1031"/>
      <c r="G29" s="1029"/>
      <c r="H29" s="2208" t="s">
        <v>783</v>
      </c>
      <c r="I29" s="2200"/>
      <c r="J29" s="2200">
        <v>0.1</v>
      </c>
      <c r="K29" s="2200">
        <v>0.7</v>
      </c>
      <c r="L29" s="2200">
        <v>0.4</v>
      </c>
      <c r="M29" s="2200">
        <v>-0.4</v>
      </c>
      <c r="N29" s="2200">
        <v>0.2</v>
      </c>
      <c r="O29" s="2226"/>
      <c r="P29" s="1975"/>
      <c r="Q29" s="2221"/>
      <c r="R29" s="1013" t="s">
        <v>765</v>
      </c>
      <c r="S29" s="1408">
        <v>41.7</v>
      </c>
      <c r="T29" s="1408">
        <v>3.2</v>
      </c>
      <c r="U29" s="1408">
        <v>4.0999999999999996</v>
      </c>
      <c r="V29" s="1408">
        <v>2.2999999999999998</v>
      </c>
      <c r="W29" s="1408">
        <v>7.4</v>
      </c>
      <c r="X29" s="1408">
        <v>11.8</v>
      </c>
      <c r="Y29" s="1408">
        <v>39.200000000000003</v>
      </c>
      <c r="Z29" s="1408">
        <v>4.5999999999999996</v>
      </c>
      <c r="AA29" s="1408">
        <v>114.4</v>
      </c>
      <c r="AB29" s="463"/>
      <c r="AC29" s="1013" t="s">
        <v>765</v>
      </c>
      <c r="AD29" s="2209">
        <v>33.6</v>
      </c>
      <c r="AE29" s="2209">
        <v>2.1</v>
      </c>
      <c r="AF29" s="2209">
        <v>1.8</v>
      </c>
      <c r="AG29" s="2209">
        <v>2.5</v>
      </c>
      <c r="AH29" s="2209">
        <v>5.8</v>
      </c>
      <c r="AI29" s="2209">
        <v>1.4</v>
      </c>
      <c r="AJ29" s="2209" t="s">
        <v>86</v>
      </c>
      <c r="AK29" s="2209">
        <v>11</v>
      </c>
      <c r="AL29" s="2209">
        <v>58.3</v>
      </c>
      <c r="AM29" s="663"/>
      <c r="AN29" s="2955" t="s">
        <v>1305</v>
      </c>
      <c r="AO29" s="2955"/>
      <c r="AP29" s="2955"/>
      <c r="AQ29" s="2955"/>
      <c r="AR29" s="2955"/>
      <c r="AS29" s="2955"/>
      <c r="AT29" s="2223"/>
      <c r="AU29" s="2208"/>
      <c r="AV29" s="2208"/>
    </row>
    <row r="30" spans="1:48" ht="13.5" customHeight="1" x14ac:dyDescent="0.3">
      <c r="A30" s="1031"/>
      <c r="B30" s="1030"/>
      <c r="C30" s="1030"/>
      <c r="D30" s="1030"/>
      <c r="E30" s="1030"/>
      <c r="F30" s="1030"/>
      <c r="G30" s="1029"/>
      <c r="H30" s="425"/>
      <c r="I30" s="2225"/>
      <c r="J30" s="2225"/>
      <c r="K30" s="2225"/>
      <c r="L30" s="2225"/>
      <c r="M30" s="2225"/>
      <c r="N30" s="2225"/>
      <c r="O30" s="2224"/>
      <c r="P30" s="2221"/>
      <c r="Q30" s="2221"/>
      <c r="R30" s="2206" t="s">
        <v>763</v>
      </c>
      <c r="S30" s="2207">
        <v>4.5</v>
      </c>
      <c r="T30" s="2207">
        <v>0.4</v>
      </c>
      <c r="U30" s="2207">
        <v>1.5</v>
      </c>
      <c r="V30" s="2207">
        <v>0.1</v>
      </c>
      <c r="W30" s="2207" t="s">
        <v>86</v>
      </c>
      <c r="X30" s="2207" t="s">
        <v>86</v>
      </c>
      <c r="Y30" s="1412" t="s">
        <v>86</v>
      </c>
      <c r="Z30" s="2207">
        <v>33</v>
      </c>
      <c r="AA30" s="2207">
        <v>39.6</v>
      </c>
      <c r="AB30" s="463"/>
      <c r="AC30" s="2206" t="s">
        <v>763</v>
      </c>
      <c r="AD30" s="663">
        <v>4.2</v>
      </c>
      <c r="AE30" s="663">
        <v>0.5</v>
      </c>
      <c r="AF30" s="663">
        <v>0.4</v>
      </c>
      <c r="AG30" s="663" t="s">
        <v>86</v>
      </c>
      <c r="AH30" s="663" t="s">
        <v>86</v>
      </c>
      <c r="AI30" s="663" t="s">
        <v>86</v>
      </c>
      <c r="AJ30" s="1014" t="s">
        <v>86</v>
      </c>
      <c r="AK30" s="663">
        <v>6.3</v>
      </c>
      <c r="AL30" s="663">
        <v>11.4</v>
      </c>
      <c r="AM30" s="1032"/>
      <c r="AN30" s="2955"/>
      <c r="AO30" s="2955"/>
      <c r="AP30" s="2955"/>
      <c r="AQ30" s="2955"/>
      <c r="AR30" s="2955"/>
      <c r="AS30" s="2955"/>
      <c r="AT30" s="2223"/>
      <c r="AU30" s="2208"/>
      <c r="AV30" s="2208"/>
    </row>
    <row r="31" spans="1:48" ht="13.5" customHeight="1" x14ac:dyDescent="0.3">
      <c r="A31" s="1031"/>
      <c r="B31" s="1031"/>
      <c r="C31" s="1030"/>
      <c r="D31" s="1030"/>
      <c r="E31" s="1030"/>
      <c r="F31" s="1027"/>
      <c r="G31" s="1029"/>
      <c r="I31" s="463"/>
      <c r="J31" s="463"/>
      <c r="K31" s="463"/>
      <c r="L31" s="463"/>
      <c r="M31" s="463"/>
      <c r="N31" s="463"/>
      <c r="O31" s="463"/>
      <c r="P31" s="463"/>
      <c r="Q31" s="463"/>
      <c r="R31" s="2206" t="s">
        <v>762</v>
      </c>
      <c r="S31" s="2207">
        <v>1.9</v>
      </c>
      <c r="T31" s="2207" t="s">
        <v>86</v>
      </c>
      <c r="U31" s="2207" t="s">
        <v>86</v>
      </c>
      <c r="V31" s="2207" t="s">
        <v>86</v>
      </c>
      <c r="W31" s="2207" t="s">
        <v>86</v>
      </c>
      <c r="X31" s="2207" t="s">
        <v>86</v>
      </c>
      <c r="Y31" s="1412" t="s">
        <v>86</v>
      </c>
      <c r="Z31" s="1412" t="s">
        <v>86</v>
      </c>
      <c r="AA31" s="1412">
        <v>1.9</v>
      </c>
      <c r="AB31" s="463"/>
      <c r="AC31" s="2206" t="s">
        <v>762</v>
      </c>
      <c r="AD31" s="663">
        <v>8.8000000000000007</v>
      </c>
      <c r="AE31" s="663">
        <v>2.8</v>
      </c>
      <c r="AF31" s="663">
        <v>0.1</v>
      </c>
      <c r="AG31" s="663" t="s">
        <v>86</v>
      </c>
      <c r="AH31" s="663" t="s">
        <v>86</v>
      </c>
      <c r="AI31" s="663" t="s">
        <v>86</v>
      </c>
      <c r="AJ31" s="1014" t="s">
        <v>86</v>
      </c>
      <c r="AK31" s="663" t="s">
        <v>86</v>
      </c>
      <c r="AL31" s="1014">
        <v>11.7</v>
      </c>
      <c r="AM31" s="663"/>
      <c r="AN31" s="2955"/>
      <c r="AO31" s="2955"/>
      <c r="AP31" s="2955"/>
      <c r="AQ31" s="2955"/>
      <c r="AR31" s="2955"/>
      <c r="AS31" s="2955"/>
      <c r="AT31" s="2223"/>
      <c r="AU31" s="2208"/>
      <c r="AV31" s="2208"/>
    </row>
    <row r="32" spans="1:48" ht="17.25" customHeight="1" x14ac:dyDescent="0.3">
      <c r="A32" s="441" t="s">
        <v>781</v>
      </c>
      <c r="B32" s="425"/>
      <c r="C32" s="425"/>
      <c r="D32" s="425"/>
      <c r="E32" s="425"/>
      <c r="F32" s="1011"/>
      <c r="G32" s="1029"/>
      <c r="H32" s="441" t="s">
        <v>782</v>
      </c>
      <c r="I32" s="2222"/>
      <c r="J32" s="2221"/>
      <c r="K32" s="2221"/>
      <c r="L32" s="2221"/>
      <c r="M32" s="2221"/>
      <c r="N32" s="2221"/>
      <c r="O32" s="2221"/>
      <c r="P32" s="2221"/>
      <c r="Q32" s="2221"/>
      <c r="R32" s="2206" t="s">
        <v>760</v>
      </c>
      <c r="S32" s="2207" t="s">
        <v>86</v>
      </c>
      <c r="T32" s="2207" t="s">
        <v>86</v>
      </c>
      <c r="U32" s="2207" t="s">
        <v>86</v>
      </c>
      <c r="V32" s="2207" t="s">
        <v>86</v>
      </c>
      <c r="W32" s="1412" t="s">
        <v>86</v>
      </c>
      <c r="X32" s="1412" t="s">
        <v>86</v>
      </c>
      <c r="Y32" s="1412" t="s">
        <v>86</v>
      </c>
      <c r="Z32" s="1412" t="s">
        <v>86</v>
      </c>
      <c r="AA32" s="1412" t="s">
        <v>86</v>
      </c>
      <c r="AB32" s="463"/>
      <c r="AC32" s="2206" t="s">
        <v>760</v>
      </c>
      <c r="AD32" s="663">
        <v>6.3</v>
      </c>
      <c r="AE32" s="663">
        <v>13.3</v>
      </c>
      <c r="AF32" s="663">
        <v>6.4</v>
      </c>
      <c r="AG32" s="663">
        <v>1.8</v>
      </c>
      <c r="AH32" s="1014" t="s">
        <v>86</v>
      </c>
      <c r="AI32" s="1014" t="s">
        <v>86</v>
      </c>
      <c r="AJ32" s="1014" t="s">
        <v>86</v>
      </c>
      <c r="AK32" s="1014" t="s">
        <v>86</v>
      </c>
      <c r="AL32" s="1014">
        <v>27.9</v>
      </c>
      <c r="AM32" s="1014"/>
      <c r="AN32" s="2223"/>
      <c r="AO32" s="2223"/>
      <c r="AP32" s="2223"/>
      <c r="AQ32" s="2223"/>
      <c r="AR32" s="2223"/>
      <c r="AS32" s="2223"/>
      <c r="AT32" s="2223"/>
      <c r="AU32" s="2208"/>
      <c r="AV32" s="2208"/>
    </row>
    <row r="33" spans="1:48" ht="20.25" customHeight="1" thickBot="1" x14ac:dyDescent="0.35">
      <c r="A33" s="2222"/>
      <c r="B33" s="2222"/>
      <c r="C33" s="2222"/>
      <c r="D33" s="2222"/>
      <c r="E33" s="2222"/>
      <c r="F33" s="2210"/>
      <c r="G33" s="1973"/>
      <c r="H33" s="1028" t="s">
        <v>1237</v>
      </c>
      <c r="I33" s="2222"/>
      <c r="J33" s="2221"/>
      <c r="K33" s="2221"/>
      <c r="L33" s="2221"/>
      <c r="M33" s="2221"/>
      <c r="N33" s="2221"/>
      <c r="O33" s="2221"/>
      <c r="P33" s="2221"/>
      <c r="Q33" s="2221"/>
      <c r="R33" s="2206" t="s">
        <v>758</v>
      </c>
      <c r="S33" s="2207">
        <v>0.4</v>
      </c>
      <c r="T33" s="2207" t="s">
        <v>86</v>
      </c>
      <c r="U33" s="2207">
        <v>7.7</v>
      </c>
      <c r="V33" s="2207">
        <v>3.5</v>
      </c>
      <c r="W33" s="2207">
        <v>19.600000000000001</v>
      </c>
      <c r="X33" s="2207">
        <v>0.5</v>
      </c>
      <c r="Y33" s="2207">
        <v>19.899999999999999</v>
      </c>
      <c r="Z33" s="2212" t="s">
        <v>86</v>
      </c>
      <c r="AA33" s="2212">
        <v>51.7</v>
      </c>
      <c r="AB33" s="463"/>
      <c r="AC33" s="2206" t="s">
        <v>758</v>
      </c>
      <c r="AD33" s="663"/>
      <c r="AE33" s="663"/>
      <c r="AF33" s="663"/>
      <c r="AG33" s="663"/>
      <c r="AH33" s="663"/>
      <c r="AI33" s="663"/>
      <c r="AJ33" s="663"/>
      <c r="AK33" s="2213"/>
      <c r="AL33" s="2213"/>
      <c r="AM33" s="1014"/>
      <c r="AN33" s="2208"/>
      <c r="AO33" s="2208"/>
      <c r="AP33" s="2208"/>
      <c r="AQ33" s="2208"/>
      <c r="AR33" s="2208"/>
      <c r="AS33" s="2208"/>
      <c r="AT33" s="2220"/>
      <c r="AU33" s="2208"/>
      <c r="AV33" s="2208"/>
    </row>
    <row r="34" spans="1:48" ht="15" thickBot="1" x14ac:dyDescent="0.35">
      <c r="A34" s="1022"/>
      <c r="B34" s="1024" t="s">
        <v>1243</v>
      </c>
      <c r="C34" s="1024" t="s">
        <v>1123</v>
      </c>
      <c r="D34" s="1024" t="s">
        <v>1032</v>
      </c>
      <c r="E34" s="1024" t="s">
        <v>990</v>
      </c>
      <c r="F34" s="1024" t="s">
        <v>905</v>
      </c>
      <c r="G34" s="2210"/>
      <c r="H34" s="1025"/>
      <c r="I34" s="1410"/>
      <c r="J34" s="1410"/>
      <c r="K34" s="1410"/>
      <c r="L34" s="1410"/>
      <c r="M34" s="1410"/>
      <c r="N34" s="1410"/>
      <c r="O34" s="1410"/>
      <c r="P34" s="1410"/>
      <c r="Q34" s="1410"/>
      <c r="R34" s="2206" t="s">
        <v>757</v>
      </c>
      <c r="S34" s="2207" t="s">
        <v>86</v>
      </c>
      <c r="T34" s="2207" t="s">
        <v>86</v>
      </c>
      <c r="U34" s="2207">
        <v>0.1</v>
      </c>
      <c r="V34" s="2207">
        <v>0.1</v>
      </c>
      <c r="W34" s="2207" t="s">
        <v>86</v>
      </c>
      <c r="X34" s="2207" t="s">
        <v>86</v>
      </c>
      <c r="Y34" s="2207" t="s">
        <v>86</v>
      </c>
      <c r="Z34" s="2212" t="s">
        <v>86</v>
      </c>
      <c r="AA34" s="2212">
        <v>0.2</v>
      </c>
      <c r="AB34" s="463"/>
      <c r="AC34" s="2206" t="s">
        <v>757</v>
      </c>
      <c r="AD34" s="663">
        <v>1.1000000000000001</v>
      </c>
      <c r="AE34" s="663" t="s">
        <v>86</v>
      </c>
      <c r="AF34" s="663">
        <v>2.5</v>
      </c>
      <c r="AG34" s="663">
        <v>3.8</v>
      </c>
      <c r="AH34" s="663">
        <v>2.5</v>
      </c>
      <c r="AI34" s="663">
        <v>0.1</v>
      </c>
      <c r="AJ34" s="663" t="s">
        <v>86</v>
      </c>
      <c r="AK34" s="2213" t="s">
        <v>86</v>
      </c>
      <c r="AL34" s="2213">
        <v>9.9</v>
      </c>
      <c r="AM34" s="1014"/>
      <c r="AN34" s="2208"/>
      <c r="AO34" s="2208"/>
      <c r="AP34" s="2208"/>
      <c r="AQ34" s="2208"/>
      <c r="AR34" s="2208"/>
      <c r="AS34" s="2208"/>
      <c r="AT34" s="2220"/>
      <c r="AU34" s="2208"/>
      <c r="AV34" s="2208"/>
    </row>
    <row r="35" spans="1:48" ht="21" thickBot="1" x14ac:dyDescent="0.35">
      <c r="A35" s="1780" t="s">
        <v>1142</v>
      </c>
      <c r="B35" s="1779">
        <v>99.289730251083398</v>
      </c>
      <c r="C35" s="1779">
        <v>99.890130736179387</v>
      </c>
      <c r="D35" s="1779">
        <v>103.68050607365234</v>
      </c>
      <c r="E35" s="1779">
        <v>91.205877055910761</v>
      </c>
      <c r="F35" s="1779">
        <v>87.31988887980981</v>
      </c>
      <c r="G35" s="2210"/>
      <c r="H35" s="1413" t="s">
        <v>367</v>
      </c>
      <c r="I35" s="1411" t="s">
        <v>778</v>
      </c>
      <c r="J35" s="1411" t="s">
        <v>777</v>
      </c>
      <c r="K35" s="1411" t="s">
        <v>776</v>
      </c>
      <c r="L35" s="1411" t="s">
        <v>775</v>
      </c>
      <c r="M35" s="1411" t="s">
        <v>774</v>
      </c>
      <c r="N35" s="1411" t="s">
        <v>773</v>
      </c>
      <c r="O35" s="1411" t="s">
        <v>772</v>
      </c>
      <c r="P35" s="1411" t="s">
        <v>771</v>
      </c>
      <c r="Q35" s="1411" t="s">
        <v>360</v>
      </c>
      <c r="R35" s="2206" t="s">
        <v>754</v>
      </c>
      <c r="S35" s="2207" t="s">
        <v>86</v>
      </c>
      <c r="T35" s="1412" t="s">
        <v>86</v>
      </c>
      <c r="U35" s="1412" t="s">
        <v>86</v>
      </c>
      <c r="V35" s="1412" t="s">
        <v>86</v>
      </c>
      <c r="W35" s="1412" t="s">
        <v>86</v>
      </c>
      <c r="X35" s="1412" t="s">
        <v>86</v>
      </c>
      <c r="Y35" s="1412" t="s">
        <v>86</v>
      </c>
      <c r="Z35" s="2207">
        <v>4.5999999999999996</v>
      </c>
      <c r="AA35" s="2207">
        <v>4.5999999999999996</v>
      </c>
      <c r="AB35" s="463"/>
      <c r="AC35" s="2206" t="s">
        <v>756</v>
      </c>
      <c r="AD35" s="663" t="s">
        <v>86</v>
      </c>
      <c r="AE35" s="663" t="s">
        <v>86</v>
      </c>
      <c r="AF35" s="663" t="s">
        <v>86</v>
      </c>
      <c r="AG35" s="663" t="s">
        <v>86</v>
      </c>
      <c r="AH35" s="663">
        <v>2</v>
      </c>
      <c r="AI35" s="663">
        <v>1.1000000000000001</v>
      </c>
      <c r="AJ35" s="663">
        <v>0.9</v>
      </c>
      <c r="AK35" s="2213">
        <v>1.3</v>
      </c>
      <c r="AL35" s="2213">
        <v>5.3</v>
      </c>
      <c r="AM35" s="1023"/>
      <c r="AN35" s="1361"/>
      <c r="AO35" s="1361"/>
      <c r="AP35" s="1361"/>
      <c r="AQ35" s="1361"/>
      <c r="AR35" s="1361"/>
      <c r="AS35" s="1361"/>
      <c r="AT35" s="2220"/>
      <c r="AV35" s="2208"/>
    </row>
    <row r="36" spans="1:48" ht="15" thickBot="1" x14ac:dyDescent="0.35">
      <c r="A36" s="1037" t="s">
        <v>1141</v>
      </c>
      <c r="B36" s="2216">
        <v>49.434731972732216</v>
      </c>
      <c r="C36" s="2216">
        <v>47.796784497059356</v>
      </c>
      <c r="D36" s="2216">
        <v>50.001920932804701</v>
      </c>
      <c r="E36" s="2216">
        <v>38.076173653114871</v>
      </c>
      <c r="F36" s="2216">
        <v>36.420361862357645</v>
      </c>
      <c r="G36" s="2210"/>
      <c r="H36" s="2206" t="s">
        <v>770</v>
      </c>
      <c r="I36" s="2207">
        <v>51.9</v>
      </c>
      <c r="J36" s="1412">
        <v>2.2999999999999998</v>
      </c>
      <c r="K36" s="1412"/>
      <c r="L36" s="1412"/>
      <c r="M36" s="1412"/>
      <c r="N36" s="1412"/>
      <c r="O36" s="1412"/>
      <c r="P36" s="1412"/>
      <c r="Q36" s="1412">
        <v>54.2</v>
      </c>
      <c r="R36" s="1015" t="s">
        <v>109</v>
      </c>
      <c r="S36" s="2202" t="s">
        <v>86</v>
      </c>
      <c r="T36" s="2202" t="s">
        <v>86</v>
      </c>
      <c r="U36" s="2202" t="s">
        <v>86</v>
      </c>
      <c r="V36" s="2202" t="s">
        <v>86</v>
      </c>
      <c r="W36" s="2202" t="s">
        <v>86</v>
      </c>
      <c r="X36" s="2202" t="s">
        <v>86</v>
      </c>
      <c r="Y36" s="2202" t="s">
        <v>86</v>
      </c>
      <c r="Z36" s="2202">
        <v>4.5</v>
      </c>
      <c r="AA36" s="2202">
        <v>4.5</v>
      </c>
      <c r="AB36" s="463"/>
      <c r="AC36" s="2206" t="s">
        <v>754</v>
      </c>
      <c r="AD36" s="663" t="s">
        <v>86</v>
      </c>
      <c r="AE36" s="1014" t="s">
        <v>86</v>
      </c>
      <c r="AF36" s="1014" t="s">
        <v>86</v>
      </c>
      <c r="AG36" s="1014" t="s">
        <v>86</v>
      </c>
      <c r="AH36" s="1014" t="s">
        <v>86</v>
      </c>
      <c r="AI36" s="1014" t="s">
        <v>86</v>
      </c>
      <c r="AJ36" s="1014" t="s">
        <v>86</v>
      </c>
      <c r="AK36" s="663">
        <v>14.4</v>
      </c>
      <c r="AL36" s="663">
        <v>14.4</v>
      </c>
      <c r="AM36" s="664"/>
      <c r="AT36" s="2220"/>
      <c r="AV36" s="2208"/>
    </row>
    <row r="37" spans="1:48" ht="25.5" customHeight="1" thickBot="1" x14ac:dyDescent="0.35">
      <c r="A37" s="1037" t="s">
        <v>1140</v>
      </c>
      <c r="B37" s="2216">
        <v>15.691318669673322</v>
      </c>
      <c r="C37" s="2216">
        <v>16.558282227642454</v>
      </c>
      <c r="D37" s="2216">
        <v>15.179787729658663</v>
      </c>
      <c r="E37" s="2216">
        <v>13.953492959835113</v>
      </c>
      <c r="F37" s="2216">
        <v>15.386926637371092</v>
      </c>
      <c r="G37" s="2210"/>
      <c r="H37" s="2206" t="s">
        <v>769</v>
      </c>
      <c r="I37" s="2207">
        <v>52.3</v>
      </c>
      <c r="J37" s="1412">
        <v>14.8</v>
      </c>
      <c r="K37" s="1412">
        <v>27.4</v>
      </c>
      <c r="L37" s="1412">
        <v>27.8</v>
      </c>
      <c r="M37" s="1412">
        <v>54.8</v>
      </c>
      <c r="N37" s="1412">
        <v>41.7</v>
      </c>
      <c r="O37" s="1412">
        <v>106.8</v>
      </c>
      <c r="P37" s="1412"/>
      <c r="Q37" s="1412">
        <v>325.60000000000002</v>
      </c>
      <c r="R37" s="1013" t="s">
        <v>753</v>
      </c>
      <c r="S37" s="1408">
        <v>6.8</v>
      </c>
      <c r="T37" s="1408">
        <v>0.4</v>
      </c>
      <c r="U37" s="1408">
        <v>9.3000000000000007</v>
      </c>
      <c r="V37" s="1408">
        <v>3.6</v>
      </c>
      <c r="W37" s="1408">
        <v>19.600000000000001</v>
      </c>
      <c r="X37" s="1408">
        <v>0.5</v>
      </c>
      <c r="Y37" s="1408">
        <v>19.899999999999999</v>
      </c>
      <c r="Z37" s="1408">
        <v>42.1</v>
      </c>
      <c r="AA37" s="1408">
        <v>102.3</v>
      </c>
      <c r="AB37" s="463"/>
      <c r="AC37" s="1015" t="s">
        <v>109</v>
      </c>
      <c r="AD37" s="2211" t="s">
        <v>86</v>
      </c>
      <c r="AE37" s="2211" t="s">
        <v>86</v>
      </c>
      <c r="AF37" s="2211" t="s">
        <v>86</v>
      </c>
      <c r="AG37" s="2211" t="s">
        <v>86</v>
      </c>
      <c r="AH37" s="2211" t="s">
        <v>86</v>
      </c>
      <c r="AI37" s="2211" t="s">
        <v>86</v>
      </c>
      <c r="AJ37" s="2211" t="s">
        <v>86</v>
      </c>
      <c r="AK37" s="2211">
        <v>0.1</v>
      </c>
      <c r="AL37" s="2211">
        <v>0.1</v>
      </c>
      <c r="AM37" s="664"/>
      <c r="AT37" s="2220"/>
      <c r="AV37" s="2208"/>
    </row>
    <row r="38" spans="1:48" ht="21" customHeight="1" x14ac:dyDescent="0.3">
      <c r="A38" s="1037" t="s">
        <v>1139</v>
      </c>
      <c r="B38" s="2216">
        <v>5.8885397365296903</v>
      </c>
      <c r="C38" s="2216">
        <v>5.8189398047531133</v>
      </c>
      <c r="D38" s="2216">
        <v>6.7168781012747507</v>
      </c>
      <c r="E38" s="2216">
        <v>5.8189435819887558</v>
      </c>
      <c r="F38" s="2216">
        <v>5.3695117600959481</v>
      </c>
      <c r="G38" s="2210"/>
      <c r="H38" s="2206" t="s">
        <v>766</v>
      </c>
      <c r="I38" s="2207">
        <v>16</v>
      </c>
      <c r="J38" s="1412">
        <v>5.7</v>
      </c>
      <c r="K38" s="1412">
        <v>3.3</v>
      </c>
      <c r="L38" s="1412"/>
      <c r="M38" s="1412"/>
      <c r="N38" s="1412"/>
      <c r="O38" s="1412"/>
      <c r="P38" s="1412"/>
      <c r="Q38" s="1412">
        <v>25</v>
      </c>
      <c r="R38" s="2206" t="s">
        <v>752</v>
      </c>
      <c r="S38" s="2200">
        <v>1</v>
      </c>
      <c r="T38" s="2200">
        <v>-9.6999999999999993</v>
      </c>
      <c r="U38" s="2200">
        <v>-8.1999999999999993</v>
      </c>
      <c r="V38" s="2200">
        <v>-0.8</v>
      </c>
      <c r="W38" s="2200">
        <v>1.3</v>
      </c>
      <c r="X38" s="2200">
        <v>-0.2</v>
      </c>
      <c r="Y38" s="1414">
        <v>0.3</v>
      </c>
      <c r="Z38" s="2200" t="s">
        <v>86</v>
      </c>
      <c r="AA38" s="1414">
        <v>-16.2</v>
      </c>
      <c r="AB38" s="463"/>
      <c r="AC38" s="1013" t="s">
        <v>753</v>
      </c>
      <c r="AD38" s="2209">
        <v>20.5</v>
      </c>
      <c r="AE38" s="2209">
        <v>16.7</v>
      </c>
      <c r="AF38" s="2209">
        <v>9.4</v>
      </c>
      <c r="AG38" s="2209">
        <v>5.6</v>
      </c>
      <c r="AH38" s="2209">
        <v>4.5</v>
      </c>
      <c r="AI38" s="2209">
        <v>1.2</v>
      </c>
      <c r="AJ38" s="2209">
        <v>0.9</v>
      </c>
      <c r="AK38" s="2209">
        <v>22.1</v>
      </c>
      <c r="AL38" s="2209">
        <v>80.900000000000006</v>
      </c>
      <c r="AT38" s="2218"/>
      <c r="AV38" s="2208"/>
    </row>
    <row r="39" spans="1:48" ht="15" customHeight="1" x14ac:dyDescent="0.3">
      <c r="A39" s="1037" t="s">
        <v>1137</v>
      </c>
      <c r="B39" s="2216">
        <v>28.275139872148163</v>
      </c>
      <c r="C39" s="2216">
        <v>29.716124206724462</v>
      </c>
      <c r="D39" s="2216">
        <v>31.781919309914226</v>
      </c>
      <c r="E39" s="2216">
        <v>33.357266860972018</v>
      </c>
      <c r="F39" s="2216">
        <v>30.143088619985111</v>
      </c>
      <c r="G39" s="2210"/>
      <c r="H39" s="2206" t="s">
        <v>768</v>
      </c>
      <c r="I39" s="2207">
        <v>9</v>
      </c>
      <c r="J39" s="1412">
        <v>2.7</v>
      </c>
      <c r="K39" s="1412">
        <v>1.9</v>
      </c>
      <c r="L39" s="1412">
        <v>0.1</v>
      </c>
      <c r="M39" s="1412">
        <v>0.7</v>
      </c>
      <c r="N39" s="1412"/>
      <c r="O39" s="1412"/>
      <c r="P39" s="1412"/>
      <c r="Q39" s="1412">
        <v>14.4</v>
      </c>
      <c r="R39" s="463"/>
      <c r="S39" s="463"/>
      <c r="T39" s="463"/>
      <c r="U39" s="463"/>
      <c r="V39" s="463"/>
      <c r="W39" s="463"/>
      <c r="X39" s="463"/>
      <c r="Y39" s="463"/>
      <c r="Z39" s="463"/>
      <c r="AA39" s="1415"/>
      <c r="AB39" s="463"/>
      <c r="AC39" s="2206" t="s">
        <v>752</v>
      </c>
      <c r="AD39" s="2205">
        <v>4</v>
      </c>
      <c r="AE39" s="2205">
        <v>19.3</v>
      </c>
      <c r="AF39" s="2205">
        <v>-2.4</v>
      </c>
      <c r="AG39" s="2205">
        <v>-4.3</v>
      </c>
      <c r="AH39" s="2205">
        <v>-2</v>
      </c>
      <c r="AI39" s="2205">
        <v>1.2</v>
      </c>
      <c r="AJ39" s="2204">
        <v>0.2</v>
      </c>
      <c r="AK39" s="2205" t="s">
        <v>86</v>
      </c>
      <c r="AL39" s="2204">
        <v>15.9</v>
      </c>
      <c r="AT39" s="2219"/>
      <c r="AV39" s="2208"/>
    </row>
    <row r="40" spans="1:48" ht="13.5" customHeight="1" thickBot="1" x14ac:dyDescent="0.35">
      <c r="A40" s="1780" t="s">
        <v>1138</v>
      </c>
      <c r="B40" s="1779">
        <v>3.6979419790024362</v>
      </c>
      <c r="C40" s="1779">
        <v>4.0398154299144551</v>
      </c>
      <c r="D40" s="1779">
        <v>3.812567613667778</v>
      </c>
      <c r="E40" s="1779">
        <v>4.281506307148903</v>
      </c>
      <c r="F40" s="1779">
        <v>4.0081346746744542</v>
      </c>
      <c r="G40" s="2210"/>
      <c r="H40" s="2206" t="s">
        <v>766</v>
      </c>
      <c r="I40" s="2207">
        <v>7.9</v>
      </c>
      <c r="J40" s="1412">
        <v>2.6</v>
      </c>
      <c r="K40" s="1412">
        <v>0.6</v>
      </c>
      <c r="L40" s="1412"/>
      <c r="M40" s="1412"/>
      <c r="N40" s="1412"/>
      <c r="O40" s="1412"/>
      <c r="P40" s="1412"/>
      <c r="Q40" s="1412">
        <v>11</v>
      </c>
      <c r="R40" s="463"/>
      <c r="S40" s="463"/>
      <c r="T40" s="463"/>
      <c r="U40" s="463"/>
      <c r="V40" s="463"/>
      <c r="W40" s="463"/>
      <c r="X40" s="463"/>
      <c r="Y40" s="463"/>
      <c r="Z40" s="463"/>
      <c r="AA40" s="463"/>
      <c r="AB40" s="463"/>
      <c r="AL40" s="1032"/>
      <c r="AT40" s="2218"/>
      <c r="AV40" s="2208"/>
    </row>
    <row r="41" spans="1:48" ht="21" thickBot="1" x14ac:dyDescent="0.35">
      <c r="A41" s="1037" t="s">
        <v>1137</v>
      </c>
      <c r="B41" s="2216">
        <v>3.6781026574012627</v>
      </c>
      <c r="C41" s="2216">
        <v>4.0392450885834554</v>
      </c>
      <c r="D41" s="2216">
        <v>3.8065577511205975</v>
      </c>
      <c r="E41" s="2216">
        <v>4.2505862201425826</v>
      </c>
      <c r="F41" s="2216">
        <v>3.9977175935775771</v>
      </c>
      <c r="G41" s="2210"/>
      <c r="H41" s="2206" t="s">
        <v>767</v>
      </c>
      <c r="I41" s="2207">
        <v>71.7</v>
      </c>
      <c r="J41" s="1412"/>
      <c r="K41" s="1412"/>
      <c r="L41" s="1412"/>
      <c r="M41" s="1412"/>
      <c r="N41" s="1412"/>
      <c r="O41" s="1412"/>
      <c r="P41" s="1412">
        <v>10.4</v>
      </c>
      <c r="Q41" s="1412">
        <v>82.1</v>
      </c>
      <c r="R41" s="1022" t="s">
        <v>779</v>
      </c>
      <c r="S41" s="1411" t="s">
        <v>778</v>
      </c>
      <c r="T41" s="1411" t="s">
        <v>777</v>
      </c>
      <c r="U41" s="1411" t="s">
        <v>776</v>
      </c>
      <c r="V41" s="1411" t="s">
        <v>775</v>
      </c>
      <c r="W41" s="1411" t="s">
        <v>774</v>
      </c>
      <c r="X41" s="1411" t="s">
        <v>773</v>
      </c>
      <c r="Y41" s="1411" t="s">
        <v>772</v>
      </c>
      <c r="Z41" s="1411" t="s">
        <v>771</v>
      </c>
      <c r="AA41" s="1411" t="s">
        <v>360</v>
      </c>
      <c r="AB41" s="463"/>
      <c r="AC41" s="1022" t="s">
        <v>569</v>
      </c>
      <c r="AD41" s="1021" t="s">
        <v>778</v>
      </c>
      <c r="AE41" s="1021" t="s">
        <v>777</v>
      </c>
      <c r="AF41" s="1021" t="s">
        <v>776</v>
      </c>
      <c r="AG41" s="1021" t="s">
        <v>775</v>
      </c>
      <c r="AH41" s="1021" t="s">
        <v>774</v>
      </c>
      <c r="AI41" s="1021" t="s">
        <v>773</v>
      </c>
      <c r="AJ41" s="1021" t="s">
        <v>772</v>
      </c>
      <c r="AK41" s="1021" t="s">
        <v>771</v>
      </c>
      <c r="AL41" s="1021" t="s">
        <v>360</v>
      </c>
      <c r="AT41" s="2218"/>
      <c r="AV41" s="2208"/>
    </row>
    <row r="42" spans="1:48" ht="15" customHeight="1" thickBot="1" x14ac:dyDescent="0.35">
      <c r="A42" s="1037" t="s">
        <v>1136</v>
      </c>
      <c r="B42" s="2216">
        <v>1.9839321601173774E-2</v>
      </c>
      <c r="C42" s="2216">
        <v>5.7034133099998386E-4</v>
      </c>
      <c r="D42" s="2216">
        <v>6.0098625471803569E-3</v>
      </c>
      <c r="E42" s="2216">
        <v>3.0920087006320408E-2</v>
      </c>
      <c r="F42" s="2216">
        <v>1.0417081096876868E-2</v>
      </c>
      <c r="G42" s="2210"/>
      <c r="H42" s="2206" t="s">
        <v>754</v>
      </c>
      <c r="I42" s="2207"/>
      <c r="J42" s="1412"/>
      <c r="K42" s="1412"/>
      <c r="L42" s="1412"/>
      <c r="M42" s="1412"/>
      <c r="N42" s="1412"/>
      <c r="O42" s="1412"/>
      <c r="P42" s="1412">
        <v>39.5</v>
      </c>
      <c r="Q42" s="1412">
        <v>39.5</v>
      </c>
      <c r="R42" s="2206" t="s">
        <v>770</v>
      </c>
      <c r="S42" s="2207">
        <v>0.8</v>
      </c>
      <c r="T42" s="1412" t="s">
        <v>86</v>
      </c>
      <c r="U42" s="1412" t="s">
        <v>86</v>
      </c>
      <c r="V42" s="1412" t="s">
        <v>86</v>
      </c>
      <c r="W42" s="1412" t="s">
        <v>86</v>
      </c>
      <c r="X42" s="1412" t="s">
        <v>86</v>
      </c>
      <c r="Y42" s="1412" t="s">
        <v>86</v>
      </c>
      <c r="Z42" s="1412" t="s">
        <v>86</v>
      </c>
      <c r="AA42" s="1412">
        <v>0.8</v>
      </c>
      <c r="AB42" s="463"/>
      <c r="AC42" s="2206" t="s">
        <v>770</v>
      </c>
      <c r="AD42" s="663">
        <v>0.1</v>
      </c>
      <c r="AE42" s="1014" t="s">
        <v>86</v>
      </c>
      <c r="AF42" s="1014" t="s">
        <v>86</v>
      </c>
      <c r="AG42" s="1014" t="s">
        <v>86</v>
      </c>
      <c r="AH42" s="1014" t="s">
        <v>86</v>
      </c>
      <c r="AI42" s="1014" t="s">
        <v>86</v>
      </c>
      <c r="AJ42" s="1014" t="s">
        <v>86</v>
      </c>
      <c r="AK42" s="1014" t="s">
        <v>86</v>
      </c>
      <c r="AL42" s="1014">
        <v>0.1</v>
      </c>
      <c r="AT42" s="1019"/>
      <c r="AV42" s="2208"/>
    </row>
    <row r="43" spans="1:48" ht="15" thickBot="1" x14ac:dyDescent="0.35">
      <c r="A43" s="1778" t="s">
        <v>787</v>
      </c>
      <c r="B43" s="1777">
        <v>102.98767223008601</v>
      </c>
      <c r="C43" s="1017">
        <v>103.92994616609383</v>
      </c>
      <c r="D43" s="1017">
        <v>107.49307368732001</v>
      </c>
      <c r="E43" s="1777">
        <v>95.487383363059664</v>
      </c>
      <c r="F43" s="1777">
        <v>91.328023554484261</v>
      </c>
      <c r="G43" s="2210"/>
      <c r="H43" s="2203" t="s">
        <v>780</v>
      </c>
      <c r="I43" s="2202"/>
      <c r="J43" s="2202"/>
      <c r="K43" s="2202"/>
      <c r="L43" s="2202"/>
      <c r="M43" s="2202"/>
      <c r="N43" s="2202"/>
      <c r="O43" s="2202"/>
      <c r="P43" s="2202">
        <v>73.2</v>
      </c>
      <c r="Q43" s="2202">
        <v>73.2</v>
      </c>
      <c r="R43" s="2206" t="s">
        <v>769</v>
      </c>
      <c r="S43" s="2207">
        <v>3.8</v>
      </c>
      <c r="T43" s="2207">
        <v>1.8</v>
      </c>
      <c r="U43" s="2207">
        <v>5.2</v>
      </c>
      <c r="V43" s="2207">
        <v>8.6999999999999993</v>
      </c>
      <c r="W43" s="2207">
        <v>11.7</v>
      </c>
      <c r="X43" s="2207">
        <v>10.199999999999999</v>
      </c>
      <c r="Y43" s="2207">
        <v>15.5</v>
      </c>
      <c r="Z43" s="1412" t="s">
        <v>86</v>
      </c>
      <c r="AA43" s="1412">
        <v>56.9</v>
      </c>
      <c r="AB43" s="463"/>
      <c r="AC43" s="2206" t="s">
        <v>769</v>
      </c>
      <c r="AD43" s="663">
        <v>1.1000000000000001</v>
      </c>
      <c r="AE43" s="663">
        <v>0.2</v>
      </c>
      <c r="AF43" s="663">
        <v>0.4</v>
      </c>
      <c r="AG43" s="663">
        <v>0.1</v>
      </c>
      <c r="AH43" s="663">
        <v>0.2</v>
      </c>
      <c r="AI43" s="663">
        <v>0.1</v>
      </c>
      <c r="AJ43" s="663" t="s">
        <v>86</v>
      </c>
      <c r="AK43" s="1014" t="s">
        <v>86</v>
      </c>
      <c r="AL43" s="1014">
        <v>2</v>
      </c>
      <c r="AT43" s="1019"/>
      <c r="AV43" s="2208"/>
    </row>
    <row r="44" spans="1:48" x14ac:dyDescent="0.3">
      <c r="A44"/>
      <c r="B44" s="1776"/>
      <c r="C44" s="1776"/>
      <c r="D44" s="1776"/>
      <c r="E44" s="1776"/>
      <c r="F44" s="1776"/>
      <c r="G44" s="2210"/>
      <c r="H44" s="1013" t="s">
        <v>765</v>
      </c>
      <c r="I44" s="1408">
        <v>184.9</v>
      </c>
      <c r="J44" s="1408">
        <v>19.8</v>
      </c>
      <c r="K44" s="1408">
        <v>29.3</v>
      </c>
      <c r="L44" s="1408">
        <v>27.9</v>
      </c>
      <c r="M44" s="1408">
        <v>55.5</v>
      </c>
      <c r="N44" s="1408">
        <v>41.7</v>
      </c>
      <c r="O44" s="1408">
        <v>106.8</v>
      </c>
      <c r="P44" s="1408">
        <v>123.1</v>
      </c>
      <c r="Q44" s="1408">
        <v>589</v>
      </c>
      <c r="R44" s="2206" t="s">
        <v>768</v>
      </c>
      <c r="S44" s="2207">
        <v>0.2</v>
      </c>
      <c r="T44" s="2207" t="s">
        <v>86</v>
      </c>
      <c r="U44" s="2207" t="s">
        <v>86</v>
      </c>
      <c r="V44" s="2207" t="s">
        <v>86</v>
      </c>
      <c r="W44" s="2207">
        <v>0.2</v>
      </c>
      <c r="X44" s="2207" t="s">
        <v>86</v>
      </c>
      <c r="Y44" s="1412" t="s">
        <v>86</v>
      </c>
      <c r="Z44" s="1412" t="s">
        <v>86</v>
      </c>
      <c r="AA44" s="1412">
        <v>0.5</v>
      </c>
      <c r="AB44" s="463"/>
      <c r="AC44" s="2206" t="s">
        <v>768</v>
      </c>
      <c r="AD44" s="663">
        <v>0.1</v>
      </c>
      <c r="AE44" s="663" t="s">
        <v>86</v>
      </c>
      <c r="AF44" s="663" t="s">
        <v>86</v>
      </c>
      <c r="AG44" s="663" t="s">
        <v>86</v>
      </c>
      <c r="AH44" s="663" t="s">
        <v>86</v>
      </c>
      <c r="AI44" s="663" t="s">
        <v>86</v>
      </c>
      <c r="AJ44" s="1014" t="s">
        <v>86</v>
      </c>
      <c r="AK44" s="1014" t="s">
        <v>86</v>
      </c>
      <c r="AL44" s="1014">
        <v>0.2</v>
      </c>
      <c r="AT44" s="1019"/>
      <c r="AV44" s="2208"/>
    </row>
    <row r="45" spans="1:48" ht="15" customHeight="1" x14ac:dyDescent="0.3">
      <c r="A45" s="1037" t="s">
        <v>1135</v>
      </c>
      <c r="B45" s="2216">
        <v>0.68028564945000003</v>
      </c>
      <c r="C45" s="2216">
        <v>1.8830616453499998</v>
      </c>
      <c r="D45" s="2216">
        <v>1.18092829057</v>
      </c>
      <c r="E45" s="2216">
        <v>2.5522855300000002</v>
      </c>
      <c r="F45" s="2216">
        <v>1.9866031830100002</v>
      </c>
      <c r="G45" s="2210"/>
      <c r="I45" s="2217"/>
      <c r="J45" s="2217"/>
      <c r="K45" s="2217"/>
      <c r="L45" s="2217"/>
      <c r="M45" s="2217"/>
      <c r="N45" s="2217"/>
      <c r="O45" s="2217"/>
      <c r="P45" s="2217"/>
      <c r="Q45" s="2217"/>
      <c r="R45" s="2206" t="s">
        <v>767</v>
      </c>
      <c r="S45" s="2207">
        <v>8.8000000000000007</v>
      </c>
      <c r="T45" s="1412" t="s">
        <v>86</v>
      </c>
      <c r="U45" s="1412" t="s">
        <v>86</v>
      </c>
      <c r="V45" s="1412" t="s">
        <v>86</v>
      </c>
      <c r="W45" s="1412" t="s">
        <v>86</v>
      </c>
      <c r="X45" s="1412" t="s">
        <v>86</v>
      </c>
      <c r="Y45" s="1412" t="s">
        <v>86</v>
      </c>
      <c r="Z45" s="2207" t="s">
        <v>86</v>
      </c>
      <c r="AA45" s="2207">
        <v>8.8000000000000007</v>
      </c>
      <c r="AB45" s="463"/>
      <c r="AC45" s="2206" t="s">
        <v>767</v>
      </c>
      <c r="AD45" s="663">
        <v>0.5</v>
      </c>
      <c r="AE45" s="1014" t="s">
        <v>86</v>
      </c>
      <c r="AF45" s="1014" t="s">
        <v>86</v>
      </c>
      <c r="AG45" s="1014" t="s">
        <v>86</v>
      </c>
      <c r="AH45" s="1014" t="s">
        <v>86</v>
      </c>
      <c r="AI45" s="1014" t="s">
        <v>86</v>
      </c>
      <c r="AJ45" s="1014" t="s">
        <v>86</v>
      </c>
      <c r="AK45" s="663" t="s">
        <v>86</v>
      </c>
      <c r="AL45" s="663">
        <v>0.5</v>
      </c>
      <c r="AT45" s="1019"/>
      <c r="AV45" s="2208"/>
    </row>
    <row r="46" spans="1:48" x14ac:dyDescent="0.3">
      <c r="A46" s="1037" t="s">
        <v>1134</v>
      </c>
      <c r="B46" s="2216">
        <v>1.6730855593899996</v>
      </c>
      <c r="C46" s="2216">
        <v>2.1555003554099996</v>
      </c>
      <c r="D46" s="2216">
        <v>1.4537662371000004</v>
      </c>
      <c r="E46" s="2216">
        <v>1.4678567955200004</v>
      </c>
      <c r="F46" s="2216">
        <v>1.6381599538299998</v>
      </c>
      <c r="G46" s="2210"/>
      <c r="H46" s="2206" t="s">
        <v>763</v>
      </c>
      <c r="I46" s="2207">
        <v>16.399999999999999</v>
      </c>
      <c r="J46" s="2207">
        <v>6.4</v>
      </c>
      <c r="K46" s="2207">
        <v>4.9000000000000004</v>
      </c>
      <c r="L46" s="2207">
        <v>0.5</v>
      </c>
      <c r="M46" s="2207"/>
      <c r="N46" s="2207"/>
      <c r="O46" s="1412"/>
      <c r="P46" s="2207">
        <v>148.1</v>
      </c>
      <c r="Q46" s="2207">
        <v>176.3</v>
      </c>
      <c r="R46" s="2206" t="s">
        <v>754</v>
      </c>
      <c r="S46" s="2207" t="s">
        <v>86</v>
      </c>
      <c r="T46" s="1412" t="s">
        <v>86</v>
      </c>
      <c r="U46" s="1412" t="s">
        <v>86</v>
      </c>
      <c r="V46" s="1412" t="s">
        <v>86</v>
      </c>
      <c r="W46" s="1412" t="s">
        <v>86</v>
      </c>
      <c r="X46" s="1412" t="s">
        <v>86</v>
      </c>
      <c r="Y46" s="1412" t="s">
        <v>86</v>
      </c>
      <c r="Z46" s="2207">
        <v>0.7</v>
      </c>
      <c r="AA46" s="2207">
        <v>0.7</v>
      </c>
      <c r="AB46" s="463"/>
      <c r="AC46" s="2206" t="s">
        <v>754</v>
      </c>
      <c r="AD46" s="663" t="s">
        <v>86</v>
      </c>
      <c r="AE46" s="1014" t="s">
        <v>86</v>
      </c>
      <c r="AF46" s="1014" t="s">
        <v>86</v>
      </c>
      <c r="AG46" s="1014" t="s">
        <v>86</v>
      </c>
      <c r="AH46" s="1014" t="s">
        <v>86</v>
      </c>
      <c r="AI46" s="1014" t="s">
        <v>86</v>
      </c>
      <c r="AJ46" s="1014" t="s">
        <v>86</v>
      </c>
      <c r="AK46" s="663">
        <v>1.4</v>
      </c>
      <c r="AL46" s="663">
        <v>1.4</v>
      </c>
      <c r="AT46" s="1020"/>
      <c r="AV46" s="2208"/>
    </row>
    <row r="47" spans="1:48" ht="15" customHeight="1" x14ac:dyDescent="0.3">
      <c r="A47" s="1037" t="s">
        <v>1133</v>
      </c>
      <c r="B47" s="2216">
        <v>3.4877506490999997</v>
      </c>
      <c r="C47" s="2216">
        <v>3.5872998531000002</v>
      </c>
      <c r="D47" s="2216">
        <v>2.7115274947800008</v>
      </c>
      <c r="E47" s="2216">
        <v>2.8618522195599998</v>
      </c>
      <c r="F47" s="2216">
        <v>1.3431705727200001</v>
      </c>
      <c r="G47" s="2210"/>
      <c r="H47" s="2206" t="s">
        <v>766</v>
      </c>
      <c r="I47" s="2207">
        <v>5.9</v>
      </c>
      <c r="J47" s="2207">
        <v>3.4</v>
      </c>
      <c r="K47" s="2207">
        <v>0.4</v>
      </c>
      <c r="L47" s="1412"/>
      <c r="M47" s="1412"/>
      <c r="N47" s="1412"/>
      <c r="O47" s="1412"/>
      <c r="P47" s="1412"/>
      <c r="Q47" s="1412">
        <v>9.6999999999999993</v>
      </c>
      <c r="R47" s="1013" t="s">
        <v>765</v>
      </c>
      <c r="S47" s="1408">
        <v>13.6</v>
      </c>
      <c r="T47" s="1408">
        <v>1.8</v>
      </c>
      <c r="U47" s="1408">
        <v>5.2</v>
      </c>
      <c r="V47" s="1408">
        <v>8.6999999999999993</v>
      </c>
      <c r="W47" s="1408">
        <v>11.9</v>
      </c>
      <c r="X47" s="1408">
        <v>10.199999999999999</v>
      </c>
      <c r="Y47" s="1408">
        <v>15.5</v>
      </c>
      <c r="Z47" s="1408">
        <v>0.7</v>
      </c>
      <c r="AA47" s="1408">
        <v>67.7</v>
      </c>
      <c r="AB47" s="463"/>
      <c r="AC47" s="1013" t="s">
        <v>765</v>
      </c>
      <c r="AD47" s="2209">
        <v>1.8</v>
      </c>
      <c r="AE47" s="2209">
        <v>0.2</v>
      </c>
      <c r="AF47" s="2209">
        <v>0.4</v>
      </c>
      <c r="AG47" s="2209">
        <v>0.1</v>
      </c>
      <c r="AH47" s="2209">
        <v>0.2</v>
      </c>
      <c r="AI47" s="2209">
        <v>0.1</v>
      </c>
      <c r="AJ47" s="2209" t="s">
        <v>86</v>
      </c>
      <c r="AK47" s="2209">
        <v>1.4</v>
      </c>
      <c r="AL47" s="2209">
        <v>4.2</v>
      </c>
      <c r="AT47" s="1019"/>
      <c r="AV47" s="2208"/>
    </row>
    <row r="48" spans="1:48" ht="15" customHeight="1" thickBot="1" x14ac:dyDescent="0.35">
      <c r="A48" s="1018"/>
      <c r="B48" s="884"/>
      <c r="C48" s="884"/>
      <c r="D48" s="884"/>
      <c r="E48" s="884"/>
      <c r="F48" s="884"/>
      <c r="G48" s="2210"/>
      <c r="H48" s="2206" t="s">
        <v>762</v>
      </c>
      <c r="I48" s="2207">
        <v>41.6</v>
      </c>
      <c r="J48" s="2207">
        <v>7.9</v>
      </c>
      <c r="K48" s="2207">
        <v>1.1000000000000001</v>
      </c>
      <c r="L48" s="2207">
        <v>1</v>
      </c>
      <c r="M48" s="2207"/>
      <c r="N48" s="2207"/>
      <c r="O48" s="1412"/>
      <c r="P48" s="1412"/>
      <c r="Q48" s="1412">
        <v>51.6</v>
      </c>
      <c r="R48" s="2206" t="s">
        <v>763</v>
      </c>
      <c r="S48" s="2207">
        <v>0.3</v>
      </c>
      <c r="T48" s="2207">
        <v>1.4</v>
      </c>
      <c r="U48" s="2207">
        <v>0.3</v>
      </c>
      <c r="V48" s="2207" t="s">
        <v>86</v>
      </c>
      <c r="W48" s="2207" t="s">
        <v>86</v>
      </c>
      <c r="X48" s="2207" t="s">
        <v>86</v>
      </c>
      <c r="Y48" s="2207" t="s">
        <v>86</v>
      </c>
      <c r="Z48" s="2207">
        <v>20.6</v>
      </c>
      <c r="AA48" s="2207">
        <v>22.6</v>
      </c>
      <c r="AB48" s="463"/>
      <c r="AC48" s="2206" t="s">
        <v>763</v>
      </c>
      <c r="AD48" s="663">
        <v>0.3</v>
      </c>
      <c r="AE48" s="663">
        <v>0.1</v>
      </c>
      <c r="AF48" s="663">
        <v>0.1</v>
      </c>
      <c r="AG48" s="663" t="s">
        <v>86</v>
      </c>
      <c r="AH48" s="663" t="s">
        <v>86</v>
      </c>
      <c r="AI48" s="663" t="s">
        <v>86</v>
      </c>
      <c r="AJ48" s="1014" t="s">
        <v>86</v>
      </c>
      <c r="AK48" s="663">
        <v>2.1</v>
      </c>
      <c r="AL48" s="663">
        <v>2.5</v>
      </c>
      <c r="AV48" s="2208"/>
    </row>
    <row r="49" spans="1:48" x14ac:dyDescent="0.3">
      <c r="A49" s="1775" t="s">
        <v>1132</v>
      </c>
      <c r="B49" s="1017">
        <v>108.82879408802584</v>
      </c>
      <c r="C49" s="1017">
        <v>111.55580801995384</v>
      </c>
      <c r="D49" s="1017">
        <v>112.83929570977013</v>
      </c>
      <c r="E49" s="1017">
        <v>102.36937790813965</v>
      </c>
      <c r="F49" s="1017">
        <v>96.295957264044262</v>
      </c>
      <c r="G49" s="2210"/>
      <c r="H49" s="2206" t="s">
        <v>766</v>
      </c>
      <c r="I49" s="2207">
        <v>20.7</v>
      </c>
      <c r="J49" s="2207">
        <v>3.4</v>
      </c>
      <c r="K49" s="2207">
        <v>0.5</v>
      </c>
      <c r="L49" s="1412"/>
      <c r="M49" s="1412"/>
      <c r="N49" s="1412"/>
      <c r="O49" s="1412"/>
      <c r="P49" s="1412"/>
      <c r="Q49" s="1412">
        <v>24.5</v>
      </c>
      <c r="R49" s="2206" t="s">
        <v>762</v>
      </c>
      <c r="S49" s="2207">
        <v>5.2</v>
      </c>
      <c r="T49" s="2207">
        <v>2.7</v>
      </c>
      <c r="U49" s="2207" t="s">
        <v>86</v>
      </c>
      <c r="V49" s="2207" t="s">
        <v>86</v>
      </c>
      <c r="W49" s="2207" t="s">
        <v>86</v>
      </c>
      <c r="X49" s="2207" t="s">
        <v>86</v>
      </c>
      <c r="Y49" s="2207" t="s">
        <v>86</v>
      </c>
      <c r="Z49" s="2207" t="s">
        <v>86</v>
      </c>
      <c r="AA49" s="2207">
        <v>7.9</v>
      </c>
      <c r="AB49" s="463"/>
      <c r="AC49" s="2206" t="s">
        <v>762</v>
      </c>
      <c r="AD49" s="663">
        <v>0.5</v>
      </c>
      <c r="AE49" s="663">
        <v>0.1</v>
      </c>
      <c r="AF49" s="663">
        <v>0.5</v>
      </c>
      <c r="AG49" s="663" t="s">
        <v>86</v>
      </c>
      <c r="AH49" s="663" t="s">
        <v>86</v>
      </c>
      <c r="AI49" s="663" t="s">
        <v>86</v>
      </c>
      <c r="AJ49" s="1014" t="s">
        <v>86</v>
      </c>
      <c r="AK49" s="663" t="s">
        <v>86</v>
      </c>
      <c r="AL49" s="1014">
        <v>1.2</v>
      </c>
      <c r="AV49" s="474"/>
    </row>
    <row r="50" spans="1:48" x14ac:dyDescent="0.3">
      <c r="A50" s="2201"/>
      <c r="B50" s="2215"/>
      <c r="C50" s="2201"/>
      <c r="D50" s="2201"/>
      <c r="E50" s="2201"/>
      <c r="F50" s="2210"/>
      <c r="G50" s="2210"/>
      <c r="H50" s="2206" t="s">
        <v>764</v>
      </c>
      <c r="I50" s="2207">
        <v>10.199999999999999</v>
      </c>
      <c r="J50" s="2207">
        <v>25.5</v>
      </c>
      <c r="K50" s="2207">
        <v>27.9</v>
      </c>
      <c r="L50" s="2207">
        <v>26.6</v>
      </c>
      <c r="M50" s="2207">
        <v>67.900000000000006</v>
      </c>
      <c r="N50" s="2207">
        <v>13.899999999999999</v>
      </c>
      <c r="O50" s="2207">
        <v>21.3</v>
      </c>
      <c r="P50" s="2207"/>
      <c r="Q50" s="2207">
        <v>193.3</v>
      </c>
      <c r="R50" s="2206" t="s">
        <v>760</v>
      </c>
      <c r="S50" s="2207" t="s">
        <v>86</v>
      </c>
      <c r="T50" s="2207">
        <v>0.8</v>
      </c>
      <c r="U50" s="2207" t="s">
        <v>86</v>
      </c>
      <c r="V50" s="2207" t="s">
        <v>86</v>
      </c>
      <c r="W50" s="2207" t="s">
        <v>86</v>
      </c>
      <c r="X50" s="2207" t="s">
        <v>86</v>
      </c>
      <c r="Y50" s="2207" t="s">
        <v>86</v>
      </c>
      <c r="Z50" s="2207" t="s">
        <v>86</v>
      </c>
      <c r="AA50" s="2207">
        <v>0.8</v>
      </c>
      <c r="AB50" s="463"/>
      <c r="AC50" s="2206" t="s">
        <v>760</v>
      </c>
      <c r="AD50" s="663">
        <v>1.9</v>
      </c>
      <c r="AE50" s="663">
        <v>4.4000000000000004</v>
      </c>
      <c r="AF50" s="663">
        <v>3.5</v>
      </c>
      <c r="AG50" s="663" t="s">
        <v>86</v>
      </c>
      <c r="AH50" s="1014" t="s">
        <v>86</v>
      </c>
      <c r="AI50" s="1014" t="s">
        <v>86</v>
      </c>
      <c r="AJ50" s="1014" t="s">
        <v>86</v>
      </c>
      <c r="AK50" s="1014" t="s">
        <v>86</v>
      </c>
      <c r="AL50" s="1014">
        <v>9.8000000000000007</v>
      </c>
      <c r="AV50" s="474"/>
    </row>
    <row r="51" spans="1:48" x14ac:dyDescent="0.3">
      <c r="A51" s="1011"/>
      <c r="B51" s="1011"/>
      <c r="C51" s="1011"/>
      <c r="D51" s="1011"/>
      <c r="E51" s="1011"/>
      <c r="F51" s="1011"/>
      <c r="G51" s="2210"/>
      <c r="H51" s="2214" t="s">
        <v>862</v>
      </c>
      <c r="I51" s="2207">
        <v>8.3000000000000007</v>
      </c>
      <c r="J51" s="2207">
        <v>19.8</v>
      </c>
      <c r="K51" s="2207">
        <v>10.5</v>
      </c>
      <c r="L51" s="2207"/>
      <c r="M51" s="1412"/>
      <c r="N51" s="1412"/>
      <c r="O51" s="1412"/>
      <c r="P51" s="1412"/>
      <c r="Q51" s="1412">
        <v>38.6</v>
      </c>
      <c r="R51" s="2206" t="s">
        <v>758</v>
      </c>
      <c r="S51" s="2207" t="s">
        <v>86</v>
      </c>
      <c r="T51" s="2207">
        <v>0.9</v>
      </c>
      <c r="U51" s="2207">
        <v>0.4</v>
      </c>
      <c r="V51" s="2207">
        <v>1.9</v>
      </c>
      <c r="W51" s="2207">
        <v>7.8</v>
      </c>
      <c r="X51" s="2207">
        <v>0.2</v>
      </c>
      <c r="Y51" s="2207">
        <v>0.1</v>
      </c>
      <c r="Z51" s="2212" t="s">
        <v>86</v>
      </c>
      <c r="AA51" s="2212">
        <v>11.4</v>
      </c>
      <c r="AB51" s="463"/>
      <c r="AC51" s="2206" t="s">
        <v>758</v>
      </c>
      <c r="AD51" s="663" t="s">
        <v>86</v>
      </c>
      <c r="AE51" s="663" t="s">
        <v>86</v>
      </c>
      <c r="AF51" s="663">
        <v>0.2</v>
      </c>
      <c r="AG51" s="663">
        <v>0.1</v>
      </c>
      <c r="AH51" s="663">
        <v>0.4</v>
      </c>
      <c r="AI51" s="663" t="s">
        <v>86</v>
      </c>
      <c r="AJ51" s="663" t="s">
        <v>86</v>
      </c>
      <c r="AK51" s="2213" t="s">
        <v>86</v>
      </c>
      <c r="AL51" s="2213">
        <v>0.8</v>
      </c>
      <c r="AV51" s="474"/>
    </row>
    <row r="52" spans="1:48" x14ac:dyDescent="0.3">
      <c r="A52" s="1011"/>
      <c r="B52" s="1012"/>
      <c r="C52" s="1011"/>
      <c r="D52" s="1011"/>
      <c r="E52" s="1011"/>
      <c r="F52" s="1016"/>
      <c r="G52" s="2210"/>
      <c r="H52" s="2206" t="s">
        <v>861</v>
      </c>
      <c r="I52" s="2207">
        <v>0.2</v>
      </c>
      <c r="J52" s="2207">
        <v>0.2</v>
      </c>
      <c r="K52" s="2207">
        <v>1.8</v>
      </c>
      <c r="L52" s="2207">
        <v>1.8</v>
      </c>
      <c r="M52" s="2207"/>
      <c r="N52" s="2207"/>
      <c r="O52" s="2207"/>
      <c r="P52" s="2212"/>
      <c r="Q52" s="2212">
        <v>4</v>
      </c>
      <c r="R52" s="2206" t="s">
        <v>757</v>
      </c>
      <c r="S52" s="2207" t="s">
        <v>86</v>
      </c>
      <c r="T52" s="2207" t="s">
        <v>86</v>
      </c>
      <c r="U52" s="2207">
        <v>0.1</v>
      </c>
      <c r="V52" s="2207">
        <v>0.2</v>
      </c>
      <c r="W52" s="2207">
        <v>0.7</v>
      </c>
      <c r="X52" s="2207">
        <v>0.2</v>
      </c>
      <c r="Y52" s="2207" t="s">
        <v>86</v>
      </c>
      <c r="Z52" s="2212" t="s">
        <v>86</v>
      </c>
      <c r="AA52" s="2212">
        <v>1.2</v>
      </c>
      <c r="AB52" s="463"/>
      <c r="AC52" s="2206" t="s">
        <v>757</v>
      </c>
      <c r="AD52" s="663" t="s">
        <v>86</v>
      </c>
      <c r="AE52" s="663">
        <v>0.7</v>
      </c>
      <c r="AF52" s="663">
        <v>0.9</v>
      </c>
      <c r="AG52" s="663">
        <v>1.3</v>
      </c>
      <c r="AH52" s="663">
        <v>1</v>
      </c>
      <c r="AI52" s="663">
        <v>1</v>
      </c>
      <c r="AJ52" s="663" t="s">
        <v>86</v>
      </c>
      <c r="AK52" s="2213" t="s">
        <v>86</v>
      </c>
      <c r="AL52" s="2213">
        <v>4.9000000000000004</v>
      </c>
      <c r="AV52" s="474"/>
    </row>
    <row r="53" spans="1:48" x14ac:dyDescent="0.3">
      <c r="A53" s="1011"/>
      <c r="B53" s="1012"/>
      <c r="C53" s="1011"/>
      <c r="D53" s="1011"/>
      <c r="E53" s="1011"/>
      <c r="F53" s="1011"/>
      <c r="G53" s="2210"/>
      <c r="H53" s="2206" t="s">
        <v>761</v>
      </c>
      <c r="I53" s="2207">
        <v>0.5</v>
      </c>
      <c r="J53" s="2207">
        <v>4.5999999999999996</v>
      </c>
      <c r="K53" s="2207">
        <v>10.199999999999999</v>
      </c>
      <c r="L53" s="2207">
        <v>14.2</v>
      </c>
      <c r="M53" s="2207">
        <v>55.5</v>
      </c>
      <c r="N53" s="2207">
        <v>9.1</v>
      </c>
      <c r="O53" s="2207">
        <v>21.2</v>
      </c>
      <c r="P53" s="2212"/>
      <c r="Q53" s="2212">
        <v>115.4</v>
      </c>
      <c r="R53" s="2206" t="s">
        <v>756</v>
      </c>
      <c r="S53" s="2207" t="s">
        <v>86</v>
      </c>
      <c r="T53" s="2207" t="s">
        <v>86</v>
      </c>
      <c r="U53" s="2207" t="s">
        <v>86</v>
      </c>
      <c r="V53" s="2207" t="s">
        <v>86</v>
      </c>
      <c r="W53" s="2207" t="s">
        <v>86</v>
      </c>
      <c r="X53" s="2207">
        <v>0.1</v>
      </c>
      <c r="Y53" s="2207">
        <v>0.1</v>
      </c>
      <c r="Z53" s="2212" t="s">
        <v>86</v>
      </c>
      <c r="AA53" s="2212">
        <v>0.2</v>
      </c>
      <c r="AB53" s="463"/>
      <c r="AC53" s="2206" t="s">
        <v>756</v>
      </c>
      <c r="AD53" s="663" t="s">
        <v>86</v>
      </c>
      <c r="AE53" s="663" t="s">
        <v>86</v>
      </c>
      <c r="AF53" s="663" t="s">
        <v>86</v>
      </c>
      <c r="AG53" s="663" t="s">
        <v>86</v>
      </c>
      <c r="AH53" s="663" t="s">
        <v>86</v>
      </c>
      <c r="AI53" s="663">
        <v>0.2</v>
      </c>
      <c r="AJ53" s="2213">
        <v>0.2</v>
      </c>
      <c r="AK53" s="2213" t="s">
        <v>86</v>
      </c>
      <c r="AL53" s="2213">
        <v>0.4</v>
      </c>
    </row>
    <row r="54" spans="1:48" x14ac:dyDescent="0.3">
      <c r="A54" s="1011"/>
      <c r="B54" s="1012"/>
      <c r="C54" s="1011"/>
      <c r="D54" s="1011"/>
      <c r="E54" s="1011"/>
      <c r="F54" s="1011"/>
      <c r="G54" s="2210"/>
      <c r="H54" s="2206" t="s">
        <v>759</v>
      </c>
      <c r="I54" s="2207">
        <v>1.2</v>
      </c>
      <c r="J54" s="2207">
        <v>0.9</v>
      </c>
      <c r="K54" s="2207">
        <v>5.4</v>
      </c>
      <c r="L54" s="2207">
        <v>10.6</v>
      </c>
      <c r="M54" s="2207">
        <v>12.4</v>
      </c>
      <c r="N54" s="2207">
        <v>4.8</v>
      </c>
      <c r="O54" s="1412">
        <v>0.1</v>
      </c>
      <c r="P54" s="2212"/>
      <c r="Q54" s="1412">
        <v>35.299999999999997</v>
      </c>
      <c r="R54" s="2206" t="s">
        <v>754</v>
      </c>
      <c r="S54" s="2207" t="s">
        <v>86</v>
      </c>
      <c r="T54" s="1412" t="s">
        <v>86</v>
      </c>
      <c r="U54" s="1412" t="s">
        <v>86</v>
      </c>
      <c r="V54" s="1412" t="s">
        <v>86</v>
      </c>
      <c r="W54" s="1412" t="s">
        <v>86</v>
      </c>
      <c r="X54" s="1412" t="s">
        <v>86</v>
      </c>
      <c r="Y54" s="1412" t="s">
        <v>86</v>
      </c>
      <c r="Z54" s="2207">
        <v>1.1000000000000001</v>
      </c>
      <c r="AA54" s="2207">
        <v>1.1000000000000001</v>
      </c>
      <c r="AB54" s="463"/>
      <c r="AC54" s="2206" t="s">
        <v>754</v>
      </c>
      <c r="AD54" s="663" t="s">
        <v>86</v>
      </c>
      <c r="AE54" s="1014" t="s">
        <v>86</v>
      </c>
      <c r="AF54" s="1014" t="s">
        <v>86</v>
      </c>
      <c r="AG54" s="1014" t="s">
        <v>86</v>
      </c>
      <c r="AH54" s="1014" t="s">
        <v>86</v>
      </c>
      <c r="AI54" s="1014" t="s">
        <v>86</v>
      </c>
      <c r="AJ54" s="1014" t="s">
        <v>86</v>
      </c>
      <c r="AK54" s="663">
        <v>0.8</v>
      </c>
      <c r="AL54" s="663">
        <v>0.8</v>
      </c>
    </row>
    <row r="55" spans="1:48" ht="15" thickBot="1" x14ac:dyDescent="0.35">
      <c r="A55" s="1011"/>
      <c r="B55" s="1012"/>
      <c r="C55" s="1011"/>
      <c r="D55" s="1011"/>
      <c r="E55" s="1011"/>
      <c r="F55" s="1011"/>
      <c r="G55" s="2210"/>
      <c r="H55" s="2206" t="s">
        <v>756</v>
      </c>
      <c r="I55" s="1412"/>
      <c r="J55" s="2207"/>
      <c r="K55" s="1412">
        <v>1</v>
      </c>
      <c r="L55" s="1412"/>
      <c r="M55" s="1412">
        <v>2.7</v>
      </c>
      <c r="N55" s="2207">
        <v>3.8</v>
      </c>
      <c r="O55" s="1412">
        <v>1.5</v>
      </c>
      <c r="P55" s="2207">
        <v>1.2</v>
      </c>
      <c r="Q55" s="2207">
        <v>10.3</v>
      </c>
      <c r="R55" s="1015" t="s">
        <v>109</v>
      </c>
      <c r="S55" s="2202" t="s">
        <v>86</v>
      </c>
      <c r="T55" s="2202" t="s">
        <v>86</v>
      </c>
      <c r="U55" s="2202" t="s">
        <v>86</v>
      </c>
      <c r="V55" s="2202" t="s">
        <v>86</v>
      </c>
      <c r="W55" s="2202" t="s">
        <v>86</v>
      </c>
      <c r="X55" s="2202" t="s">
        <v>86</v>
      </c>
      <c r="Y55" s="2202" t="s">
        <v>86</v>
      </c>
      <c r="Z55" s="2202">
        <v>3.2</v>
      </c>
      <c r="AA55" s="2202">
        <v>3.2</v>
      </c>
      <c r="AB55" s="463"/>
      <c r="AC55" s="1015" t="s">
        <v>109</v>
      </c>
      <c r="AD55" s="2211" t="s">
        <v>86</v>
      </c>
      <c r="AE55" s="2211" t="s">
        <v>86</v>
      </c>
      <c r="AF55" s="2211" t="s">
        <v>86</v>
      </c>
      <c r="AG55" s="2211" t="s">
        <v>86</v>
      </c>
      <c r="AH55" s="2211" t="s">
        <v>86</v>
      </c>
      <c r="AI55" s="2211" t="s">
        <v>86</v>
      </c>
      <c r="AJ55" s="2211" t="s">
        <v>86</v>
      </c>
      <c r="AK55" s="2211">
        <v>0.3</v>
      </c>
      <c r="AL55" s="2211">
        <v>0.3</v>
      </c>
      <c r="AN55" s="2208"/>
    </row>
    <row r="56" spans="1:48" ht="12.75" customHeight="1" x14ac:dyDescent="0.3">
      <c r="A56" s="1011"/>
      <c r="B56" s="1012"/>
      <c r="C56" s="1011"/>
      <c r="D56" s="1011"/>
      <c r="E56" s="1011"/>
      <c r="F56" s="1011"/>
      <c r="G56" s="2210"/>
      <c r="H56" s="2206" t="s">
        <v>754</v>
      </c>
      <c r="I56" s="1412"/>
      <c r="J56" s="2207"/>
      <c r="K56" s="1412"/>
      <c r="L56" s="1412"/>
      <c r="M56" s="1412"/>
      <c r="N56" s="2207"/>
      <c r="O56" s="1412"/>
      <c r="P56" s="2207">
        <v>41.4</v>
      </c>
      <c r="Q56" s="2207">
        <v>41.4</v>
      </c>
      <c r="R56" s="1013" t="s">
        <v>753</v>
      </c>
      <c r="S56" s="1408">
        <v>5.5</v>
      </c>
      <c r="T56" s="1408">
        <v>5.7</v>
      </c>
      <c r="U56" s="1408">
        <v>0.9</v>
      </c>
      <c r="V56" s="1408">
        <v>2.1</v>
      </c>
      <c r="W56" s="1408">
        <v>8.5</v>
      </c>
      <c r="X56" s="1408">
        <v>0.5</v>
      </c>
      <c r="Y56" s="1408">
        <v>0.3</v>
      </c>
      <c r="Z56" s="1408">
        <v>24.8</v>
      </c>
      <c r="AA56" s="1408">
        <v>48.3</v>
      </c>
      <c r="AB56" s="463"/>
      <c r="AC56" s="1013" t="s">
        <v>753</v>
      </c>
      <c r="AD56" s="2209">
        <v>2.8</v>
      </c>
      <c r="AE56" s="2209">
        <v>5.3</v>
      </c>
      <c r="AF56" s="2209">
        <v>5.0999999999999996</v>
      </c>
      <c r="AG56" s="2209">
        <v>1.5</v>
      </c>
      <c r="AH56" s="2209">
        <v>1.5</v>
      </c>
      <c r="AI56" s="2209">
        <v>1.2</v>
      </c>
      <c r="AJ56" s="2209">
        <v>0.2</v>
      </c>
      <c r="AK56" s="2209">
        <v>3.1</v>
      </c>
      <c r="AL56" s="2209">
        <v>20.7</v>
      </c>
      <c r="AN56" s="2208"/>
    </row>
    <row r="57" spans="1:48" x14ac:dyDescent="0.3">
      <c r="A57" s="1011"/>
      <c r="B57" s="1012"/>
      <c r="C57" s="1011"/>
      <c r="D57" s="1011"/>
      <c r="E57" s="1011"/>
      <c r="F57" s="1011"/>
      <c r="G57" s="1011"/>
      <c r="H57" s="2206" t="s">
        <v>755</v>
      </c>
      <c r="I57" s="1412"/>
      <c r="J57" s="1412"/>
      <c r="K57" s="1412"/>
      <c r="L57" s="1412"/>
      <c r="M57" s="1412"/>
      <c r="N57" s="1412"/>
      <c r="O57" s="1412"/>
      <c r="P57" s="2207">
        <v>85.5</v>
      </c>
      <c r="Q57" s="2207">
        <v>85.5</v>
      </c>
      <c r="R57" s="2206" t="s">
        <v>752</v>
      </c>
      <c r="S57" s="2200">
        <v>-3.5</v>
      </c>
      <c r="T57" s="2200">
        <v>-11.2</v>
      </c>
      <c r="U57" s="2200">
        <v>1.6</v>
      </c>
      <c r="V57" s="2200">
        <v>-3.5</v>
      </c>
      <c r="W57" s="2200">
        <v>-3.7</v>
      </c>
      <c r="X57" s="2200">
        <v>-0.5</v>
      </c>
      <c r="Y57" s="1414" t="s">
        <v>86</v>
      </c>
      <c r="Z57" s="2200" t="s">
        <v>86</v>
      </c>
      <c r="AA57" s="1414">
        <v>-20.8</v>
      </c>
      <c r="AB57" s="463"/>
      <c r="AC57" s="2206" t="s">
        <v>752</v>
      </c>
      <c r="AD57" s="2205">
        <v>-1.6</v>
      </c>
      <c r="AE57" s="2205">
        <v>5.3</v>
      </c>
      <c r="AF57" s="2205">
        <v>8.5</v>
      </c>
      <c r="AG57" s="2205">
        <v>0.9</v>
      </c>
      <c r="AH57" s="2205">
        <v>1</v>
      </c>
      <c r="AI57" s="2205">
        <v>1</v>
      </c>
      <c r="AJ57" s="2204">
        <v>0.5</v>
      </c>
      <c r="AK57" s="2205" t="s">
        <v>86</v>
      </c>
      <c r="AL57" s="2204">
        <v>15.6</v>
      </c>
    </row>
    <row r="58" spans="1:48" ht="15" thickBot="1" x14ac:dyDescent="0.35">
      <c r="A58" s="1011"/>
      <c r="B58" s="1012"/>
      <c r="C58" s="1011"/>
      <c r="D58" s="1011"/>
      <c r="E58" s="1011"/>
      <c r="F58" s="1011"/>
      <c r="G58" s="1011"/>
      <c r="H58" s="2203" t="s">
        <v>109</v>
      </c>
      <c r="I58" s="2202"/>
      <c r="J58" s="2202"/>
      <c r="K58" s="2202"/>
      <c r="L58" s="2202"/>
      <c r="M58" s="2202"/>
      <c r="N58" s="2202"/>
      <c r="O58" s="2202"/>
      <c r="P58" s="2202">
        <v>30.5</v>
      </c>
      <c r="Q58" s="2202">
        <v>30.5</v>
      </c>
      <c r="AA58" s="1032"/>
      <c r="AL58" s="1032"/>
    </row>
    <row r="59" spans="1:48" x14ac:dyDescent="0.3">
      <c r="A59" s="2201"/>
      <c r="B59" s="1012"/>
      <c r="C59" s="2200"/>
      <c r="D59" s="2200"/>
      <c r="E59" s="2200"/>
      <c r="F59" s="1011"/>
      <c r="G59" s="1011"/>
      <c r="H59" s="1013" t="s">
        <v>753</v>
      </c>
      <c r="I59" s="1408">
        <v>68.099999999999994</v>
      </c>
      <c r="J59" s="1408">
        <v>39.700000000000003</v>
      </c>
      <c r="K59" s="1408">
        <v>34.799999999999997</v>
      </c>
      <c r="L59" s="1408">
        <v>28.1</v>
      </c>
      <c r="M59" s="1408">
        <v>70.8</v>
      </c>
      <c r="N59" s="1408">
        <v>17.7</v>
      </c>
      <c r="O59" s="1408">
        <v>22.9</v>
      </c>
      <c r="P59" s="1408">
        <v>306.8</v>
      </c>
      <c r="Q59" s="1408">
        <v>589</v>
      </c>
    </row>
    <row r="60" spans="1:48" x14ac:dyDescent="0.3">
      <c r="A60" s="2201"/>
      <c r="B60" s="1012"/>
      <c r="C60" s="2200"/>
      <c r="D60" s="2200"/>
      <c r="E60" s="2200"/>
      <c r="F60" s="1011"/>
      <c r="G60" s="1011"/>
      <c r="H60" s="1013"/>
      <c r="I60" s="1408"/>
      <c r="J60" s="1408"/>
      <c r="K60" s="1408"/>
      <c r="L60" s="1408"/>
      <c r="M60" s="1408"/>
      <c r="N60" s="1408"/>
      <c r="O60" s="1408"/>
      <c r="P60" s="1408"/>
      <c r="Q60" s="1408"/>
    </row>
    <row r="61" spans="1:48" x14ac:dyDescent="0.3">
      <c r="A61" s="2201"/>
      <c r="B61" s="1012"/>
      <c r="C61" s="2200"/>
      <c r="D61" s="2200"/>
      <c r="E61" s="2200"/>
      <c r="F61" s="1011"/>
      <c r="G61" s="1011"/>
    </row>
  </sheetData>
  <mergeCells count="4">
    <mergeCell ref="AO4:AP4"/>
    <mergeCell ref="AQ4:AR4"/>
    <mergeCell ref="AS4:AT4"/>
    <mergeCell ref="AN29:AS31"/>
  </mergeCells>
  <pageMargins left="0.7" right="0.60468750000000004" top="0.75" bottom="0.75" header="0.3" footer="0.3"/>
  <pageSetup paperSize="9" scale="77" pageOrder="overThenDown" orientation="portrait" r:id="rId1"/>
  <headerFooter>
    <oddHeader>&amp;RRisk, liquidity and capital management</oddHeader>
    <oddFooter xml:space="preserve">&amp;C&amp;"Calibri,Regular"&amp;7&amp;K000000Fact book - Q1 2019
</oddFooter>
  </headerFooter>
  <colBreaks count="4" manualBreakCount="4">
    <brk id="7" max="60" man="1"/>
    <brk id="17" max="60" man="1"/>
    <brk id="28" max="60" man="1"/>
    <brk id="39" max="60" man="1"/>
  </colBreaks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theme="5"/>
  </sheetPr>
  <dimension ref="B3:H54"/>
  <sheetViews>
    <sheetView showWhiteSpace="0" view="pageLayout" zoomScale="80" zoomScaleNormal="100" zoomScaleSheetLayoutView="100" zoomScalePageLayoutView="80" workbookViewId="0">
      <selection activeCell="F50" sqref="F50"/>
    </sheetView>
  </sheetViews>
  <sheetFormatPr defaultColWidth="9.109375" defaultRowHeight="14.4" x14ac:dyDescent="0.3"/>
  <cols>
    <col min="1" max="4" width="9.109375" style="642"/>
    <col min="5" max="5" width="3.5546875" style="642" customWidth="1"/>
    <col min="6" max="16384" width="9.109375" style="642"/>
  </cols>
  <sheetData>
    <row r="3" spans="4:8" x14ac:dyDescent="0.3">
      <c r="D3" s="667"/>
      <c r="E3" s="667"/>
      <c r="F3" s="667"/>
      <c r="G3" s="667"/>
      <c r="H3" s="667"/>
    </row>
    <row r="4" spans="4:8" x14ac:dyDescent="0.3">
      <c r="D4" s="667"/>
      <c r="E4" s="667"/>
      <c r="F4" s="667"/>
      <c r="G4" s="667"/>
      <c r="H4" s="667"/>
    </row>
    <row r="5" spans="4:8" x14ac:dyDescent="0.3">
      <c r="D5" s="667"/>
      <c r="E5" s="667"/>
      <c r="F5" s="667"/>
      <c r="G5" s="667"/>
      <c r="H5" s="667"/>
    </row>
    <row r="6" spans="4:8" x14ac:dyDescent="0.3">
      <c r="D6" s="667"/>
      <c r="E6" s="667"/>
      <c r="F6" s="667"/>
      <c r="G6" s="667"/>
      <c r="H6" s="667"/>
    </row>
    <row r="7" spans="4:8" x14ac:dyDescent="0.3">
      <c r="D7" s="667"/>
      <c r="E7" s="667"/>
      <c r="F7" s="667"/>
      <c r="G7" s="667"/>
      <c r="H7" s="667"/>
    </row>
    <row r="8" spans="4:8" x14ac:dyDescent="0.3">
      <c r="D8" s="667"/>
      <c r="E8" s="667"/>
      <c r="F8" s="667"/>
      <c r="G8" s="667"/>
      <c r="H8" s="667"/>
    </row>
    <row r="9" spans="4:8" x14ac:dyDescent="0.3">
      <c r="D9" s="667"/>
      <c r="E9" s="667"/>
      <c r="F9" s="667"/>
      <c r="G9" s="667"/>
      <c r="H9" s="667"/>
    </row>
    <row r="10" spans="4:8" x14ac:dyDescent="0.3">
      <c r="D10" s="667"/>
      <c r="E10" s="667"/>
      <c r="F10" s="667"/>
      <c r="G10" s="667"/>
      <c r="H10" s="667"/>
    </row>
    <row r="11" spans="4:8" x14ac:dyDescent="0.3">
      <c r="D11" s="667"/>
      <c r="E11" s="667"/>
      <c r="F11" s="667"/>
      <c r="G11" s="667"/>
      <c r="H11" s="667"/>
    </row>
    <row r="12" spans="4:8" x14ac:dyDescent="0.3">
      <c r="D12" s="667"/>
      <c r="E12" s="667"/>
      <c r="F12" s="667"/>
      <c r="G12" s="667"/>
      <c r="H12" s="667"/>
    </row>
    <row r="13" spans="4:8" x14ac:dyDescent="0.3">
      <c r="D13" s="667"/>
      <c r="E13" s="667"/>
      <c r="F13" s="667"/>
      <c r="G13" s="667"/>
      <c r="H13" s="667"/>
    </row>
    <row r="14" spans="4:8" x14ac:dyDescent="0.3">
      <c r="D14" s="667"/>
      <c r="E14" s="667"/>
      <c r="F14" s="667"/>
      <c r="G14" s="667"/>
      <c r="H14" s="667"/>
    </row>
    <row r="15" spans="4:8" x14ac:dyDescent="0.3">
      <c r="D15" s="667"/>
      <c r="E15" s="667"/>
      <c r="F15" s="667"/>
      <c r="G15" s="667"/>
      <c r="H15" s="667"/>
    </row>
    <row r="16" spans="4:8" x14ac:dyDescent="0.3">
      <c r="D16" s="667"/>
      <c r="E16" s="667"/>
      <c r="F16" s="667"/>
      <c r="G16" s="667"/>
      <c r="H16" s="667"/>
    </row>
    <row r="17" spans="4:8" x14ac:dyDescent="0.3">
      <c r="D17" s="667"/>
      <c r="E17" s="667"/>
      <c r="F17" s="667"/>
      <c r="G17" s="667"/>
      <c r="H17" s="667"/>
    </row>
    <row r="18" spans="4:8" x14ac:dyDescent="0.3">
      <c r="D18" s="667"/>
      <c r="E18" s="667"/>
      <c r="F18" s="667"/>
      <c r="G18" s="667"/>
      <c r="H18" s="667"/>
    </row>
    <row r="19" spans="4:8" x14ac:dyDescent="0.3">
      <c r="D19" s="667"/>
      <c r="E19" s="667"/>
      <c r="F19" s="667"/>
      <c r="G19" s="667"/>
      <c r="H19" s="667"/>
    </row>
    <row r="25" spans="4:8" x14ac:dyDescent="0.3">
      <c r="D25" s="667"/>
      <c r="E25" s="667"/>
      <c r="F25" s="667"/>
      <c r="G25" s="667"/>
      <c r="H25" s="667"/>
    </row>
    <row r="26" spans="4:8" x14ac:dyDescent="0.3">
      <c r="D26" s="667"/>
      <c r="E26" s="667"/>
      <c r="F26" s="667"/>
      <c r="G26" s="667"/>
      <c r="H26" s="667"/>
    </row>
    <row r="27" spans="4:8" x14ac:dyDescent="0.3">
      <c r="D27" s="667"/>
      <c r="E27" s="667"/>
      <c r="F27" s="667"/>
      <c r="G27" s="667"/>
      <c r="H27" s="667"/>
    </row>
    <row r="28" spans="4:8" x14ac:dyDescent="0.3">
      <c r="D28" s="667"/>
      <c r="E28" s="667"/>
      <c r="F28" s="667"/>
      <c r="G28" s="667"/>
      <c r="H28" s="667"/>
    </row>
    <row r="29" spans="4:8" x14ac:dyDescent="0.3">
      <c r="D29" s="667"/>
      <c r="E29" s="667"/>
      <c r="F29" s="667"/>
      <c r="G29" s="667"/>
      <c r="H29" s="667"/>
    </row>
    <row r="30" spans="4:8" x14ac:dyDescent="0.3">
      <c r="D30" s="667"/>
      <c r="E30" s="667"/>
      <c r="F30" s="667"/>
      <c r="G30" s="667"/>
      <c r="H30" s="667"/>
    </row>
    <row r="31" spans="4:8" x14ac:dyDescent="0.3">
      <c r="D31" s="667"/>
      <c r="E31" s="667"/>
      <c r="F31" s="667"/>
      <c r="G31" s="667"/>
      <c r="H31" s="667"/>
    </row>
    <row r="32" spans="4:8" x14ac:dyDescent="0.3">
      <c r="D32" s="667"/>
      <c r="E32" s="667"/>
      <c r="F32" s="667"/>
      <c r="G32" s="667"/>
      <c r="H32" s="667"/>
    </row>
    <row r="33" spans="2:8" x14ac:dyDescent="0.3">
      <c r="D33" s="667"/>
      <c r="E33" s="667"/>
      <c r="F33" s="667"/>
      <c r="G33" s="667"/>
      <c r="H33" s="667"/>
    </row>
    <row r="34" spans="2:8" x14ac:dyDescent="0.3">
      <c r="D34" s="667"/>
      <c r="E34" s="667"/>
      <c r="F34" s="667"/>
      <c r="G34" s="667"/>
      <c r="H34" s="667"/>
    </row>
    <row r="35" spans="2:8" x14ac:dyDescent="0.3">
      <c r="D35" s="667"/>
      <c r="E35" s="667"/>
      <c r="F35" s="667"/>
      <c r="G35" s="667"/>
      <c r="H35" s="667"/>
    </row>
    <row r="36" spans="2:8" x14ac:dyDescent="0.3">
      <c r="D36" s="667"/>
      <c r="E36" s="667"/>
      <c r="F36" s="667"/>
      <c r="G36" s="667"/>
      <c r="H36" s="667"/>
    </row>
    <row r="37" spans="2:8" x14ac:dyDescent="0.3">
      <c r="D37" s="667"/>
      <c r="E37" s="667"/>
      <c r="F37" s="667"/>
      <c r="G37" s="667"/>
      <c r="H37" s="667"/>
    </row>
    <row r="38" spans="2:8" x14ac:dyDescent="0.3">
      <c r="D38" s="667"/>
      <c r="E38" s="667"/>
      <c r="F38" s="667"/>
      <c r="G38" s="667"/>
      <c r="H38" s="667"/>
    </row>
    <row r="39" spans="2:8" x14ac:dyDescent="0.3">
      <c r="D39" s="667"/>
      <c r="E39" s="667"/>
      <c r="F39" s="667"/>
      <c r="G39" s="667"/>
      <c r="H39" s="667"/>
    </row>
    <row r="40" spans="2:8" x14ac:dyDescent="0.3">
      <c r="D40" s="667"/>
      <c r="E40" s="667"/>
      <c r="F40" s="667"/>
      <c r="G40" s="667"/>
      <c r="H40" s="667"/>
    </row>
    <row r="41" spans="2:8" x14ac:dyDescent="0.3">
      <c r="D41" s="667"/>
      <c r="E41" s="667"/>
      <c r="F41" s="667"/>
      <c r="G41" s="667"/>
      <c r="H41" s="667"/>
    </row>
    <row r="46" spans="2:8" x14ac:dyDescent="0.3">
      <c r="B46" s="667"/>
      <c r="C46" s="667"/>
      <c r="D46" s="667"/>
      <c r="E46" s="667"/>
      <c r="F46" s="667"/>
      <c r="G46" s="667"/>
      <c r="H46" s="667"/>
    </row>
    <row r="47" spans="2:8" x14ac:dyDescent="0.3">
      <c r="B47" s="667"/>
      <c r="C47" s="667"/>
      <c r="D47" s="667"/>
      <c r="E47" s="667"/>
      <c r="F47" s="667"/>
      <c r="G47" s="667"/>
      <c r="H47" s="667"/>
    </row>
    <row r="48" spans="2:8" x14ac:dyDescent="0.3">
      <c r="B48" s="667"/>
      <c r="C48" s="667"/>
      <c r="D48" s="667"/>
      <c r="E48" s="667"/>
      <c r="F48" s="667"/>
      <c r="G48" s="667"/>
      <c r="H48" s="667"/>
    </row>
    <row r="49" spans="2:8" x14ac:dyDescent="0.3">
      <c r="B49" s="667"/>
      <c r="C49" s="667"/>
      <c r="D49" s="667"/>
      <c r="E49" s="667"/>
      <c r="F49" s="667"/>
      <c r="G49" s="667"/>
      <c r="H49" s="667"/>
    </row>
    <row r="50" spans="2:8" x14ac:dyDescent="0.3">
      <c r="B50" s="667"/>
      <c r="C50" s="667"/>
      <c r="D50" s="667"/>
      <c r="E50" s="667"/>
      <c r="F50" s="667"/>
      <c r="G50" s="667"/>
      <c r="H50" s="667"/>
    </row>
    <row r="51" spans="2:8" x14ac:dyDescent="0.3">
      <c r="B51" s="667"/>
      <c r="C51" s="667"/>
      <c r="D51" s="667"/>
      <c r="E51" s="667"/>
      <c r="F51" s="667"/>
      <c r="G51" s="667"/>
      <c r="H51" s="667"/>
    </row>
    <row r="52" spans="2:8" x14ac:dyDescent="0.3">
      <c r="B52" s="667"/>
      <c r="C52" s="667"/>
      <c r="D52" s="667"/>
      <c r="E52" s="667"/>
      <c r="F52" s="667"/>
      <c r="G52" s="667"/>
      <c r="H52" s="667"/>
    </row>
    <row r="53" spans="2:8" x14ac:dyDescent="0.3">
      <c r="B53" s="667"/>
      <c r="C53" s="667"/>
      <c r="D53" s="667"/>
      <c r="E53" s="667"/>
      <c r="F53" s="667"/>
      <c r="G53" s="667"/>
      <c r="H53" s="667"/>
    </row>
    <row r="54" spans="2:8" x14ac:dyDescent="0.3">
      <c r="B54" s="667"/>
      <c r="C54" s="667"/>
      <c r="D54" s="667"/>
      <c r="E54" s="667"/>
      <c r="F54" s="667"/>
      <c r="G54" s="667"/>
      <c r="H54" s="667"/>
    </row>
  </sheetData>
  <printOptions horizontalCentered="1"/>
  <pageMargins left="0.23622047244094488" right="0.23622047244094488" top="0.74803149606299213" bottom="0.74803149606299213" header="0.31496062992125984" footer="0.31496062992125984"/>
  <pageSetup paperSize="9" orientation="portrait" r:id="rId1"/>
  <headerFooter>
    <oddFooter>&amp;C&amp;1#&amp;"Calibri"&amp;10&amp;K000000Confidential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27298-FFFA-4131-ACBB-5149D85C53F0}">
  <sheetPr>
    <tabColor theme="7" tint="0.59999389629810485"/>
  </sheetPr>
  <dimension ref="A1:K46"/>
  <sheetViews>
    <sheetView view="pageBreakPreview" topLeftCell="A25" zoomScaleNormal="85" zoomScaleSheetLayoutView="100" workbookViewId="0">
      <selection activeCell="B16" sqref="B16:J16"/>
    </sheetView>
  </sheetViews>
  <sheetFormatPr defaultColWidth="9.109375" defaultRowHeight="14.4" x14ac:dyDescent="0.3"/>
  <cols>
    <col min="1" max="1" width="27.33203125" style="362" customWidth="1"/>
    <col min="2" max="10" width="8.33203125" style="362" customWidth="1"/>
    <col min="11" max="16384" width="9.109375" style="362"/>
  </cols>
  <sheetData>
    <row r="1" spans="1:10" x14ac:dyDescent="0.3">
      <c r="A1" s="333" t="s">
        <v>803</v>
      </c>
      <c r="B1" s="333"/>
      <c r="C1" s="333"/>
      <c r="D1" s="333"/>
      <c r="E1" s="333"/>
      <c r="F1" s="333"/>
      <c r="G1" s="333"/>
      <c r="H1" s="333"/>
      <c r="I1" s="333"/>
      <c r="J1" s="673"/>
    </row>
    <row r="2" spans="1:10" x14ac:dyDescent="0.3">
      <c r="A2" s="671"/>
      <c r="B2" s="671"/>
      <c r="C2" s="671"/>
      <c r="D2" s="671"/>
      <c r="E2" s="671"/>
      <c r="F2" s="671"/>
      <c r="G2" s="671"/>
      <c r="H2" s="671"/>
      <c r="I2" s="671"/>
      <c r="J2" s="672"/>
    </row>
    <row r="3" spans="1:10" x14ac:dyDescent="0.3">
      <c r="A3" s="668" t="s">
        <v>802</v>
      </c>
      <c r="B3" s="668"/>
      <c r="C3" s="668"/>
      <c r="D3" s="668"/>
      <c r="E3" s="668"/>
      <c r="F3" s="668"/>
      <c r="G3" s="668"/>
      <c r="H3" s="668"/>
      <c r="I3" s="668"/>
      <c r="J3" s="672"/>
    </row>
    <row r="4" spans="1:10" ht="15" thickBot="1" x14ac:dyDescent="0.35">
      <c r="A4" s="361"/>
      <c r="B4" s="361"/>
      <c r="C4" s="361"/>
      <c r="D4" s="361"/>
      <c r="E4" s="361"/>
      <c r="F4" s="361"/>
      <c r="G4" s="361"/>
      <c r="H4" s="361"/>
      <c r="I4" s="361"/>
      <c r="J4" s="361"/>
    </row>
    <row r="5" spans="1:10" ht="15" thickBot="1" x14ac:dyDescent="0.35">
      <c r="A5" s="348"/>
      <c r="B5" s="2765" t="s">
        <v>1243</v>
      </c>
      <c r="C5" s="2765" t="s">
        <v>1123</v>
      </c>
      <c r="D5" s="2765" t="s">
        <v>1032</v>
      </c>
      <c r="E5" s="2765" t="s">
        <v>990</v>
      </c>
      <c r="F5" s="2765" t="s">
        <v>905</v>
      </c>
      <c r="G5" s="2765" t="s">
        <v>886</v>
      </c>
      <c r="H5" s="2765" t="s">
        <v>844</v>
      </c>
      <c r="I5" s="2765" t="s">
        <v>275</v>
      </c>
      <c r="J5" s="2765" t="s">
        <v>274</v>
      </c>
    </row>
    <row r="6" spans="1:10" x14ac:dyDescent="0.3">
      <c r="A6" s="364" t="s">
        <v>799</v>
      </c>
      <c r="B6" s="2766">
        <v>0.16400000000000001</v>
      </c>
      <c r="C6" s="2766">
        <v>0.16400000000000001</v>
      </c>
      <c r="D6" s="2766">
        <v>0.16400000000000001</v>
      </c>
      <c r="E6" s="2766">
        <v>0.16500000000000001</v>
      </c>
      <c r="F6" s="2766">
        <v>0.16600000000000001</v>
      </c>
      <c r="G6" s="2766">
        <v>0.16700000000000001</v>
      </c>
      <c r="H6" s="2766">
        <v>0.16900000000000001</v>
      </c>
      <c r="I6" s="2766">
        <v>0.17100000000000001</v>
      </c>
      <c r="J6" s="2766">
        <v>0.17199999999999999</v>
      </c>
    </row>
    <row r="7" spans="1:10" x14ac:dyDescent="0.3">
      <c r="A7" s="364" t="s">
        <v>92</v>
      </c>
      <c r="B7" s="2766">
        <v>0.16500000000000001</v>
      </c>
      <c r="C7" s="2766">
        <v>0.16900000000000001</v>
      </c>
      <c r="D7" s="2766">
        <v>0.17100000000000001</v>
      </c>
      <c r="E7" s="2766">
        <v>0.17</v>
      </c>
      <c r="F7" s="2766">
        <v>0.17199999999999999</v>
      </c>
      <c r="G7" s="2766">
        <v>0.17399999999999999</v>
      </c>
      <c r="H7" s="2766">
        <v>0.17699999999999999</v>
      </c>
      <c r="I7" s="2766">
        <v>0.17799999999999999</v>
      </c>
      <c r="J7" s="2766">
        <v>0.18</v>
      </c>
    </row>
    <row r="8" spans="1:10" x14ac:dyDescent="0.3">
      <c r="A8" s="364" t="s">
        <v>798</v>
      </c>
      <c r="B8" s="2766">
        <v>0.189</v>
      </c>
      <c r="C8" s="2766">
        <v>0.192</v>
      </c>
      <c r="D8" s="2766">
        <v>0.19500000000000001</v>
      </c>
      <c r="E8" s="2766">
        <v>0.2</v>
      </c>
      <c r="F8" s="2766">
        <v>0.19400000000000001</v>
      </c>
      <c r="G8" s="2766">
        <v>0.20100000000000001</v>
      </c>
      <c r="H8" s="2766">
        <v>0.20100000000000001</v>
      </c>
      <c r="I8" s="2766">
        <v>0.20499999999999999</v>
      </c>
      <c r="J8" s="2766">
        <v>0.215</v>
      </c>
    </row>
    <row r="9" spans="1:10" x14ac:dyDescent="0.3">
      <c r="A9" s="364"/>
      <c r="B9" s="2766"/>
      <c r="C9" s="2766"/>
      <c r="D9" s="2766"/>
      <c r="E9" s="2766"/>
      <c r="F9" s="2766"/>
      <c r="G9" s="2766"/>
      <c r="H9" s="2766"/>
      <c r="I9" s="2766"/>
      <c r="J9" s="2766"/>
    </row>
    <row r="10" spans="1:10" x14ac:dyDescent="0.3">
      <c r="A10" s="364" t="s">
        <v>89</v>
      </c>
      <c r="B10" s="2766">
        <v>0.20599999999999999</v>
      </c>
      <c r="C10" s="2766">
        <v>0.20699999999999999</v>
      </c>
      <c r="D10" s="2766">
        <v>0.20799999999999999</v>
      </c>
      <c r="E10" s="2766">
        <v>0.21</v>
      </c>
      <c r="F10" s="2766">
        <v>0.21199999999999999</v>
      </c>
      <c r="G10" s="2766" t="s">
        <v>892</v>
      </c>
      <c r="H10" s="2766">
        <v>0.216</v>
      </c>
      <c r="I10" s="2766">
        <v>0.215</v>
      </c>
      <c r="J10" s="2766">
        <v>0.22</v>
      </c>
    </row>
    <row r="11" spans="1:10" x14ac:dyDescent="0.3">
      <c r="A11" s="364" t="s">
        <v>90</v>
      </c>
      <c r="B11" s="2766">
        <v>0.23200000000000001</v>
      </c>
      <c r="C11" s="2766">
        <v>0.23899999999999999</v>
      </c>
      <c r="D11" s="2766">
        <v>0.24399999999999999</v>
      </c>
      <c r="E11" s="2766">
        <v>0.23200000000000001</v>
      </c>
      <c r="F11" s="2766">
        <v>0.246</v>
      </c>
      <c r="G11" s="2766">
        <v>0.255</v>
      </c>
      <c r="H11" s="2766">
        <v>0.27100000000000002</v>
      </c>
      <c r="I11" s="2766">
        <v>0.24399999999999999</v>
      </c>
      <c r="J11" s="2766">
        <v>0.254</v>
      </c>
    </row>
    <row r="12" spans="1:10" x14ac:dyDescent="0.3">
      <c r="B12"/>
      <c r="C12"/>
      <c r="D12"/>
      <c r="E12"/>
      <c r="F12"/>
      <c r="H12" s="670"/>
      <c r="I12" s="670"/>
    </row>
    <row r="13" spans="1:10" x14ac:dyDescent="0.3">
      <c r="B13"/>
      <c r="C13"/>
      <c r="D13"/>
      <c r="E13"/>
      <c r="F13"/>
    </row>
    <row r="14" spans="1:10" x14ac:dyDescent="0.3">
      <c r="A14" s="668" t="s">
        <v>801</v>
      </c>
      <c r="B14" s="668"/>
      <c r="C14" s="668"/>
      <c r="D14" s="668"/>
      <c r="E14" s="668"/>
      <c r="F14" s="668"/>
      <c r="G14" s="668"/>
      <c r="H14" s="668"/>
      <c r="I14" s="668"/>
      <c r="J14" s="669"/>
    </row>
    <row r="15" spans="1:10" ht="15" thickBot="1" x14ac:dyDescent="0.35">
      <c r="A15" s="361"/>
      <c r="B15" s="361"/>
      <c r="C15" s="361"/>
      <c r="D15" s="361"/>
      <c r="E15" s="361"/>
      <c r="F15" s="361"/>
      <c r="G15" s="361"/>
      <c r="H15" s="361"/>
      <c r="I15" s="361"/>
      <c r="J15" s="361"/>
    </row>
    <row r="16" spans="1:10" ht="15" thickBot="1" x14ac:dyDescent="0.35">
      <c r="A16" s="348"/>
      <c r="B16" s="2765" t="s">
        <v>1243</v>
      </c>
      <c r="C16" s="2765" t="s">
        <v>1123</v>
      </c>
      <c r="D16" s="2765" t="s">
        <v>1032</v>
      </c>
      <c r="E16" s="2765" t="s">
        <v>990</v>
      </c>
      <c r="F16" s="2765" t="s">
        <v>905</v>
      </c>
      <c r="G16" s="2765" t="s">
        <v>886</v>
      </c>
      <c r="H16" s="2765" t="s">
        <v>844</v>
      </c>
      <c r="I16" s="2765" t="s">
        <v>275</v>
      </c>
      <c r="J16" s="2765" t="s">
        <v>274</v>
      </c>
    </row>
    <row r="17" spans="1:10" x14ac:dyDescent="0.3">
      <c r="A17" s="364" t="s">
        <v>799</v>
      </c>
      <c r="B17" s="1451">
        <v>0.28899999999999998</v>
      </c>
      <c r="C17" s="1451">
        <v>0.28999999999999998</v>
      </c>
      <c r="D17" s="1451">
        <v>0.29299999999999998</v>
      </c>
      <c r="E17" s="1451">
        <v>0.29599999999999999</v>
      </c>
      <c r="F17" s="1451">
        <v>0.29699999999999999</v>
      </c>
      <c r="G17" s="1451">
        <v>0.29699999999999999</v>
      </c>
      <c r="H17" s="1451">
        <v>0.29799999999999999</v>
      </c>
      <c r="I17" s="1451">
        <v>0.29699999999999999</v>
      </c>
      <c r="J17" s="1451">
        <v>0.29799999999999999</v>
      </c>
    </row>
    <row r="18" spans="1:10" x14ac:dyDescent="0.3">
      <c r="A18" s="364" t="s">
        <v>92</v>
      </c>
      <c r="B18" s="1451">
        <v>0.29199999999999998</v>
      </c>
      <c r="C18" s="1451">
        <v>0.29399999999999998</v>
      </c>
      <c r="D18" s="1451">
        <v>0.29399999999999998</v>
      </c>
      <c r="E18" s="1451">
        <v>0.29699999999999999</v>
      </c>
      <c r="F18" s="1451">
        <v>0.30099999999999999</v>
      </c>
      <c r="G18" s="1451">
        <v>0.30099999999999999</v>
      </c>
      <c r="H18" s="1451">
        <v>0.29799999999999999</v>
      </c>
      <c r="I18" s="1451">
        <v>0.30199999999999999</v>
      </c>
      <c r="J18" s="1451">
        <v>0.30299999999999999</v>
      </c>
    </row>
    <row r="19" spans="1:10" x14ac:dyDescent="0.3">
      <c r="A19" s="364" t="s">
        <v>798</v>
      </c>
      <c r="B19" s="1451">
        <v>0.23599999999999999</v>
      </c>
      <c r="C19" s="1451">
        <v>0.24199999999999999</v>
      </c>
      <c r="D19" s="1451">
        <v>0.24099999999999999</v>
      </c>
      <c r="E19" s="1451">
        <v>0.24199999999999999</v>
      </c>
      <c r="F19" s="1451">
        <v>0.245</v>
      </c>
      <c r="G19" s="1451">
        <v>0.251</v>
      </c>
      <c r="H19" s="1451">
        <v>0.25600000000000001</v>
      </c>
      <c r="I19" s="1451">
        <v>0.26100000000000001</v>
      </c>
      <c r="J19" s="1451">
        <v>0.26300000000000001</v>
      </c>
    </row>
    <row r="20" spans="1:10" x14ac:dyDescent="0.3">
      <c r="A20" s="364"/>
      <c r="B20" s="1451"/>
      <c r="C20" s="1451"/>
      <c r="D20" s="1451"/>
      <c r="E20" s="1451"/>
      <c r="F20" s="2767"/>
      <c r="G20" s="1451"/>
      <c r="H20" s="1451"/>
      <c r="I20" s="1451"/>
      <c r="J20" s="1451"/>
    </row>
    <row r="21" spans="1:10" x14ac:dyDescent="0.3">
      <c r="A21" s="364" t="s">
        <v>89</v>
      </c>
      <c r="B21" s="1451">
        <v>0.27500000000000002</v>
      </c>
      <c r="C21" s="1451">
        <v>0.27700000000000002</v>
      </c>
      <c r="D21" s="1451">
        <v>0.27800000000000002</v>
      </c>
      <c r="E21" s="1451">
        <v>0.28000000000000003</v>
      </c>
      <c r="F21" s="1451">
        <v>0.27900000000000003</v>
      </c>
      <c r="G21" s="1451">
        <v>0.28000000000000003</v>
      </c>
      <c r="H21" s="1451">
        <v>0.28199999999999997</v>
      </c>
      <c r="I21" s="1451">
        <v>0.28399999999999997</v>
      </c>
      <c r="J21" s="1451">
        <v>0.28299999999999997</v>
      </c>
    </row>
    <row r="22" spans="1:10" x14ac:dyDescent="0.3">
      <c r="A22" s="364" t="s">
        <v>90</v>
      </c>
      <c r="B22" s="1451">
        <v>0.32</v>
      </c>
      <c r="C22" s="1451">
        <v>0.32700000000000001</v>
      </c>
      <c r="D22" s="1451">
        <v>0.33300000000000002</v>
      </c>
      <c r="E22" s="1451">
        <v>0.32400000000000001</v>
      </c>
      <c r="F22" s="1451">
        <v>0.3</v>
      </c>
      <c r="G22" s="1451">
        <v>0.29299999999999998</v>
      </c>
      <c r="H22" s="1451">
        <v>0.316</v>
      </c>
      <c r="I22" s="1451">
        <v>0.311</v>
      </c>
      <c r="J22" s="1451">
        <v>0.30599999999999999</v>
      </c>
    </row>
    <row r="23" spans="1:10" x14ac:dyDescent="0.3">
      <c r="B23" s="2609"/>
      <c r="C23" s="2609"/>
      <c r="D23" s="2609"/>
      <c r="E23" s="2609"/>
      <c r="F23" s="2609"/>
      <c r="G23" s="2767"/>
      <c r="H23" s="2767"/>
      <c r="I23" s="2767"/>
      <c r="J23" s="2767"/>
    </row>
    <row r="24" spans="1:10" x14ac:dyDescent="0.3">
      <c r="B24" s="2609"/>
      <c r="C24" s="2609"/>
      <c r="D24" s="2609"/>
      <c r="E24" s="2609"/>
      <c r="F24" s="2609"/>
      <c r="G24" s="2767"/>
      <c r="H24" s="2767"/>
      <c r="I24" s="2767"/>
      <c r="J24" s="2767"/>
    </row>
    <row r="25" spans="1:10" x14ac:dyDescent="0.3">
      <c r="B25" s="2609"/>
      <c r="C25" s="2609"/>
      <c r="D25" s="2609"/>
      <c r="E25" s="2609"/>
      <c r="F25" s="2609"/>
      <c r="G25" s="2609"/>
      <c r="H25" s="2609"/>
      <c r="I25" s="2767"/>
      <c r="J25" s="2767"/>
    </row>
    <row r="26" spans="1:10" x14ac:dyDescent="0.3">
      <c r="A26" s="668" t="s">
        <v>800</v>
      </c>
      <c r="B26" s="2609"/>
      <c r="C26" s="2609"/>
      <c r="D26" s="2609"/>
      <c r="E26" s="2609"/>
      <c r="F26" s="2609"/>
      <c r="G26" s="2609"/>
      <c r="H26" s="2609"/>
      <c r="I26" s="668"/>
      <c r="J26" s="361"/>
    </row>
    <row r="27" spans="1:10" ht="15" thickBot="1" x14ac:dyDescent="0.35">
      <c r="A27" s="361"/>
      <c r="B27" s="361"/>
      <c r="C27" s="361"/>
      <c r="D27" s="361"/>
      <c r="E27" s="361"/>
      <c r="F27" s="361"/>
      <c r="G27" s="361"/>
      <c r="H27" s="361"/>
      <c r="I27" s="361"/>
      <c r="J27" s="361"/>
    </row>
    <row r="28" spans="1:10" ht="15" thickBot="1" x14ac:dyDescent="0.35">
      <c r="A28" s="348"/>
      <c r="B28" s="2765" t="s">
        <v>1243</v>
      </c>
      <c r="C28" s="2765" t="s">
        <v>1123</v>
      </c>
      <c r="D28" s="2765" t="s">
        <v>1032</v>
      </c>
      <c r="E28" s="2765" t="s">
        <v>990</v>
      </c>
      <c r="F28" s="2765" t="s">
        <v>905</v>
      </c>
      <c r="G28" s="2765" t="s">
        <v>886</v>
      </c>
      <c r="H28" s="2765" t="s">
        <v>844</v>
      </c>
      <c r="I28" s="2765" t="s">
        <v>275</v>
      </c>
      <c r="J28" s="2765" t="s">
        <v>274</v>
      </c>
    </row>
    <row r="29" spans="1:10" x14ac:dyDescent="0.3">
      <c r="A29" s="364" t="s">
        <v>799</v>
      </c>
      <c r="B29" s="1451">
        <v>0.13800000000000001</v>
      </c>
      <c r="C29" s="1451">
        <v>0.13800000000000001</v>
      </c>
      <c r="D29" s="1451">
        <v>0.14000000000000001</v>
      </c>
      <c r="E29" s="1451">
        <v>0.14099999999999999</v>
      </c>
      <c r="F29" s="1451">
        <v>0.14299999999999999</v>
      </c>
      <c r="G29" s="1451">
        <v>0.14499999999999999</v>
      </c>
      <c r="H29" s="1451">
        <v>0.14899999999999999</v>
      </c>
      <c r="I29" s="1451">
        <v>0.151</v>
      </c>
      <c r="J29" s="1451">
        <v>0.153</v>
      </c>
    </row>
    <row r="30" spans="1:10" x14ac:dyDescent="0.3">
      <c r="A30" s="364" t="s">
        <v>92</v>
      </c>
      <c r="B30" s="1451">
        <v>4.7E-2</v>
      </c>
      <c r="C30" s="1451">
        <v>4.9000000000000002E-2</v>
      </c>
      <c r="D30" s="1451">
        <v>0.05</v>
      </c>
      <c r="E30" s="1451">
        <v>5.1999999999999998E-2</v>
      </c>
      <c r="F30" s="1451">
        <v>5.1999999999999998E-2</v>
      </c>
      <c r="G30" s="1451">
        <v>5.3999999999999999E-2</v>
      </c>
      <c r="H30" s="1451">
        <v>0.06</v>
      </c>
      <c r="I30" s="1451">
        <v>5.8999999999999997E-2</v>
      </c>
      <c r="J30" s="1451">
        <v>5.8999999999999997E-2</v>
      </c>
    </row>
    <row r="31" spans="1:10" x14ac:dyDescent="0.3">
      <c r="A31" s="364" t="s">
        <v>798</v>
      </c>
      <c r="B31" s="1451">
        <v>0.113</v>
      </c>
      <c r="C31" s="1451">
        <v>0.115</v>
      </c>
      <c r="D31" s="1451">
        <v>0.11899999999999999</v>
      </c>
      <c r="E31" s="1451">
        <v>0.11700000000000001</v>
      </c>
      <c r="F31" s="1451">
        <v>0.11799999999999999</v>
      </c>
      <c r="G31" s="1451">
        <v>0.122</v>
      </c>
      <c r="H31" s="1451">
        <v>0.121</v>
      </c>
      <c r="I31" s="1451">
        <v>0.122</v>
      </c>
      <c r="J31" s="1451">
        <v>0.123</v>
      </c>
    </row>
    <row r="32" spans="1:10" x14ac:dyDescent="0.3">
      <c r="A32" s="364"/>
      <c r="B32" s="1451"/>
      <c r="C32" s="1451"/>
      <c r="D32" s="1451"/>
      <c r="E32" s="1451"/>
      <c r="F32" s="1451"/>
      <c r="G32" s="1451"/>
      <c r="H32" s="1451"/>
      <c r="I32" s="1451"/>
      <c r="J32" s="1451"/>
    </row>
    <row r="33" spans="1:11" x14ac:dyDescent="0.3">
      <c r="A33" s="364" t="s">
        <v>89</v>
      </c>
      <c r="B33" s="1451">
        <v>0.13</v>
      </c>
      <c r="C33" s="1451">
        <v>0.13200000000000001</v>
      </c>
      <c r="D33" s="1451">
        <v>0.13400000000000001</v>
      </c>
      <c r="E33" s="1451">
        <v>0.13400000000000001</v>
      </c>
      <c r="F33" s="1451">
        <v>0.13600000000000001</v>
      </c>
      <c r="G33" s="1451">
        <v>0.13700000000000001</v>
      </c>
      <c r="H33" s="1451">
        <v>0.13900000000000001</v>
      </c>
      <c r="I33" s="1451">
        <v>0.14000000000000001</v>
      </c>
      <c r="J33" s="1451">
        <v>0.14199999999999999</v>
      </c>
    </row>
    <row r="34" spans="1:11" x14ac:dyDescent="0.3">
      <c r="A34" s="364" t="s">
        <v>90</v>
      </c>
      <c r="B34" s="1451">
        <v>0.122</v>
      </c>
      <c r="C34" s="1451">
        <v>0.11899999999999999</v>
      </c>
      <c r="D34" s="1451">
        <v>0.127</v>
      </c>
      <c r="E34" s="1451">
        <v>0.126</v>
      </c>
      <c r="F34" s="1451">
        <v>0.13100000000000001</v>
      </c>
      <c r="G34" s="1451">
        <v>0.14399999999999999</v>
      </c>
      <c r="H34" s="1451">
        <v>0.15</v>
      </c>
      <c r="I34" s="1451">
        <v>0.15</v>
      </c>
      <c r="J34" s="1451">
        <v>0.16700000000000001</v>
      </c>
    </row>
    <row r="35" spans="1:11" x14ac:dyDescent="0.3">
      <c r="B35" s="2767"/>
      <c r="C35" s="2767"/>
      <c r="D35" s="2767"/>
      <c r="E35" s="2767"/>
      <c r="F35" s="2767"/>
      <c r="G35" s="2767"/>
      <c r="H35" s="1451"/>
      <c r="I35" s="2767"/>
      <c r="J35" s="2767"/>
    </row>
    <row r="36" spans="1:11" x14ac:dyDescent="0.3">
      <c r="B36" s="2767"/>
      <c r="C36" s="2767"/>
      <c r="D36" s="2767"/>
      <c r="E36" s="2767"/>
      <c r="F36" s="2767"/>
      <c r="G36" s="1451"/>
      <c r="H36" s="2767"/>
      <c r="I36" s="2767"/>
      <c r="J36" s="2767"/>
    </row>
    <row r="37" spans="1:11" x14ac:dyDescent="0.3">
      <c r="A37" s="668"/>
      <c r="B37" s="668"/>
      <c r="C37" s="668"/>
      <c r="D37" s="668"/>
      <c r="E37" s="668"/>
      <c r="F37" s="668"/>
      <c r="G37" s="668"/>
      <c r="H37" s="668"/>
      <c r="I37" s="668"/>
      <c r="J37" s="361"/>
      <c r="K37" s="670"/>
    </row>
    <row r="38" spans="1:11" x14ac:dyDescent="0.3">
      <c r="A38" s="668" t="s">
        <v>1337</v>
      </c>
      <c r="B38" s="2609"/>
      <c r="C38" s="2609"/>
      <c r="D38" s="2609"/>
      <c r="E38" s="2609"/>
      <c r="F38" s="2609"/>
      <c r="G38" s="2609"/>
      <c r="H38" s="2609"/>
      <c r="I38" s="668"/>
      <c r="J38" s="361"/>
      <c r="K38" s="670"/>
    </row>
    <row r="39" spans="1:11" ht="15" thickBot="1" x14ac:dyDescent="0.35">
      <c r="A39" s="361"/>
      <c r="B39" s="361"/>
      <c r="C39" s="361"/>
      <c r="D39" s="361"/>
      <c r="E39" s="361"/>
      <c r="F39" s="361"/>
      <c r="G39" s="361"/>
      <c r="H39" s="361"/>
      <c r="I39" s="361"/>
      <c r="J39" s="361"/>
      <c r="K39" s="670"/>
    </row>
    <row r="40" spans="1:11" ht="15" thickBot="1" x14ac:dyDescent="0.35">
      <c r="A40" s="348"/>
      <c r="B40" s="2765" t="s">
        <v>1243</v>
      </c>
      <c r="C40" s="2765" t="s">
        <v>1123</v>
      </c>
      <c r="D40" s="2765" t="s">
        <v>1032</v>
      </c>
      <c r="E40" s="2765" t="s">
        <v>990</v>
      </c>
      <c r="F40" s="2765" t="s">
        <v>905</v>
      </c>
      <c r="G40" s="2765" t="s">
        <v>886</v>
      </c>
      <c r="H40" s="2765" t="s">
        <v>844</v>
      </c>
      <c r="I40" s="2765" t="s">
        <v>275</v>
      </c>
      <c r="J40" s="2765" t="s">
        <v>274</v>
      </c>
      <c r="K40" s="670"/>
    </row>
    <row r="41" spans="1:11" s="1503" customFormat="1" x14ac:dyDescent="0.3">
      <c r="A41" s="364" t="s">
        <v>799</v>
      </c>
      <c r="B41" s="1451">
        <v>0.106</v>
      </c>
      <c r="C41" s="1451"/>
      <c r="D41" s="1451"/>
      <c r="E41" s="1451"/>
      <c r="F41" s="1451"/>
      <c r="G41" s="1451">
        <v>0.105</v>
      </c>
      <c r="H41" s="1451">
        <v>0.105</v>
      </c>
      <c r="I41" s="1451">
        <v>0.106</v>
      </c>
      <c r="J41" s="1451">
        <v>0.107</v>
      </c>
      <c r="K41" s="1607"/>
    </row>
    <row r="42" spans="1:11" x14ac:dyDescent="0.3">
      <c r="A42" s="364" t="s">
        <v>92</v>
      </c>
      <c r="B42" s="1451">
        <v>6.9000000000000006E-2</v>
      </c>
      <c r="C42" s="1451"/>
      <c r="D42" s="1451"/>
      <c r="E42" s="1451"/>
      <c r="F42" s="1451"/>
      <c r="G42" s="1451">
        <v>7.0000000000000007E-2</v>
      </c>
      <c r="H42" s="1451">
        <v>7.1999999999999995E-2</v>
      </c>
      <c r="I42" s="1451">
        <v>6.7000000000000004E-2</v>
      </c>
      <c r="J42" s="1451">
        <v>6.8000000000000005E-2</v>
      </c>
      <c r="K42" s="670"/>
    </row>
    <row r="43" spans="1:11" x14ac:dyDescent="0.3">
      <c r="A43" s="364" t="s">
        <v>798</v>
      </c>
      <c r="B43" s="1451">
        <v>0.109</v>
      </c>
      <c r="C43" s="1451">
        <v>0.111</v>
      </c>
      <c r="D43" s="1451">
        <v>0.11</v>
      </c>
      <c r="E43" s="1451">
        <v>0.109</v>
      </c>
      <c r="F43" s="1451">
        <v>0.109</v>
      </c>
      <c r="G43" s="1451">
        <v>0.109</v>
      </c>
      <c r="H43" s="1451">
        <v>0.109</v>
      </c>
      <c r="I43" s="1451">
        <v>0.11</v>
      </c>
      <c r="J43" s="1451">
        <v>0.11</v>
      </c>
      <c r="K43" s="670"/>
    </row>
    <row r="44" spans="1:11" x14ac:dyDescent="0.3">
      <c r="A44" s="364"/>
      <c r="B44" s="1451"/>
      <c r="C44" s="1451"/>
      <c r="D44" s="1451"/>
      <c r="E44" s="1451"/>
      <c r="F44" s="1451"/>
      <c r="G44" s="1451"/>
      <c r="H44" s="1451"/>
      <c r="I44" s="1451"/>
      <c r="J44" s="1451"/>
      <c r="K44" s="670"/>
    </row>
    <row r="45" spans="1:11" x14ac:dyDescent="0.3">
      <c r="A45" s="364" t="s">
        <v>89</v>
      </c>
      <c r="B45" s="1451">
        <v>6.6000000000000003E-2</v>
      </c>
      <c r="C45" s="1451">
        <v>6.6000000000000003E-2</v>
      </c>
      <c r="D45" s="1451">
        <v>6.7000000000000004E-2</v>
      </c>
      <c r="E45" s="1451">
        <v>6.7000000000000004E-2</v>
      </c>
      <c r="F45" s="1451">
        <v>6.7000000000000004E-2</v>
      </c>
      <c r="G45" s="1451">
        <v>7.0000000000000007E-2</v>
      </c>
      <c r="H45" s="1451">
        <v>7.0999999999999994E-2</v>
      </c>
      <c r="I45" s="1451">
        <v>7.0999999999999994E-2</v>
      </c>
      <c r="J45" s="1451">
        <v>7.1999999999999995E-2</v>
      </c>
      <c r="K45" s="670"/>
    </row>
    <row r="46" spans="1:11" x14ac:dyDescent="0.3">
      <c r="A46" s="364" t="s">
        <v>90</v>
      </c>
      <c r="B46" s="1451"/>
      <c r="C46" s="1451"/>
      <c r="D46" s="1451"/>
      <c r="E46" s="1451"/>
      <c r="F46" s="1451"/>
      <c r="G46" s="1451">
        <v>0.115</v>
      </c>
      <c r="H46" s="1451">
        <v>0.126</v>
      </c>
      <c r="I46" s="1451">
        <v>0.115</v>
      </c>
      <c r="J46" s="1451">
        <v>0.11700000000000001</v>
      </c>
      <c r="K46" s="670"/>
    </row>
  </sheetData>
  <printOptions horizontalCentered="1"/>
  <pageMargins left="0.7" right="0.7" top="0.75" bottom="0.75" header="0.3" footer="0.3"/>
  <pageSetup paperSize="9" scale="80" orientation="portrait" r:id="rId1"/>
  <headerFooter>
    <oddHeader>&amp;R&amp;"Arial,Normal"&amp;8Retail Banking</oddHeader>
    <oddFooter xml:space="preserve">&amp;C&amp;"Calibri,Regular"&amp;7&amp;K000000Fact book - Q1 2019
</oddFooter>
  </headerFooter>
  <rowBreaks count="1" manualBreakCount="1">
    <brk id="46" max="12" man="1"/>
  </rowBreaks>
  <ignoredErrors>
    <ignoredError sqref="G10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BBCBF-C003-4CAF-A076-0924B1B77153}">
  <sheetPr>
    <tabColor rgb="FF99FF99"/>
  </sheetPr>
  <dimension ref="A1:I177"/>
  <sheetViews>
    <sheetView showGridLines="0" view="pageBreakPreview" topLeftCell="A157" zoomScale="115" zoomScaleNormal="95" zoomScaleSheetLayoutView="115" zoomScalePageLayoutView="95" workbookViewId="0">
      <selection activeCell="H171" sqref="H171"/>
    </sheetView>
  </sheetViews>
  <sheetFormatPr defaultColWidth="9.109375" defaultRowHeight="10.199999999999999" x14ac:dyDescent="0.2"/>
  <cols>
    <col min="1" max="1" width="20.33203125" style="1848" customWidth="1"/>
    <col min="2" max="2" width="9.109375" style="1848"/>
    <col min="3" max="3" width="6.109375" style="1848" customWidth="1"/>
    <col min="4" max="7" width="9.109375" style="1848"/>
    <col min="8" max="9" width="9.109375" style="1848" customWidth="1"/>
    <col min="10" max="16384" width="9.109375" style="1848"/>
  </cols>
  <sheetData>
    <row r="1" spans="1:9" ht="13.5" customHeight="1" x14ac:dyDescent="0.25">
      <c r="A1" s="675" t="s">
        <v>822</v>
      </c>
      <c r="B1" s="684"/>
      <c r="C1" s="684"/>
      <c r="D1" s="1849"/>
      <c r="E1" s="1849"/>
      <c r="F1" s="1849"/>
      <c r="G1" s="1849"/>
      <c r="H1" s="1849"/>
      <c r="I1" s="1849"/>
    </row>
    <row r="2" spans="1:9" ht="13.5" customHeight="1" x14ac:dyDescent="0.2">
      <c r="A2" s="694"/>
      <c r="B2" s="1849"/>
      <c r="C2" s="1849"/>
      <c r="D2" s="1849"/>
      <c r="E2" s="1849"/>
      <c r="F2" s="1849"/>
      <c r="G2" s="1849"/>
      <c r="H2" s="1849"/>
      <c r="I2" s="1849"/>
    </row>
    <row r="3" spans="1:9" ht="10.8" thickBot="1" x14ac:dyDescent="0.25">
      <c r="A3" s="691" t="s">
        <v>464</v>
      </c>
      <c r="B3" s="2956" t="s">
        <v>819</v>
      </c>
      <c r="C3" s="2956"/>
      <c r="D3" s="1499"/>
      <c r="E3" s="690">
        <v>2016</v>
      </c>
      <c r="F3" s="690">
        <v>2017</v>
      </c>
      <c r="G3" s="690">
        <v>2018</v>
      </c>
      <c r="H3" s="690" t="s">
        <v>857</v>
      </c>
      <c r="I3" s="690" t="s">
        <v>1044</v>
      </c>
    </row>
    <row r="4" spans="1:9" x14ac:dyDescent="0.2">
      <c r="A4" s="686" t="s">
        <v>817</v>
      </c>
      <c r="B4" s="1490" t="s">
        <v>424</v>
      </c>
      <c r="C4" s="1489"/>
      <c r="D4" s="1488"/>
      <c r="E4" s="1851">
        <v>2.4</v>
      </c>
      <c r="F4" s="1851">
        <v>2.2999999999999998</v>
      </c>
      <c r="G4" s="1851">
        <v>1.4</v>
      </c>
      <c r="H4" s="1851">
        <v>1.8</v>
      </c>
      <c r="I4" s="1851">
        <v>1.7</v>
      </c>
    </row>
    <row r="5" spans="1:9" x14ac:dyDescent="0.2">
      <c r="A5" s="687"/>
      <c r="B5" s="1492" t="s">
        <v>423</v>
      </c>
      <c r="C5" s="1491"/>
      <c r="D5" s="1497"/>
      <c r="E5" s="1857">
        <v>2.5</v>
      </c>
      <c r="F5" s="1851">
        <v>2.8</v>
      </c>
      <c r="G5" s="1851">
        <v>2.2999999999999998</v>
      </c>
      <c r="H5" s="1851">
        <v>1.5</v>
      </c>
      <c r="I5" s="1851">
        <v>1</v>
      </c>
    </row>
    <row r="6" spans="1:9" x14ac:dyDescent="0.2">
      <c r="A6" s="686"/>
      <c r="B6" s="1490" t="s">
        <v>422</v>
      </c>
      <c r="C6" s="1489"/>
      <c r="D6" s="1488"/>
      <c r="E6" s="1851">
        <v>1.1000000000000001</v>
      </c>
      <c r="F6" s="1851">
        <v>2</v>
      </c>
      <c r="G6" s="1851">
        <v>2.2000000000000002</v>
      </c>
      <c r="H6" s="1851">
        <v>2.6</v>
      </c>
      <c r="I6" s="1851">
        <v>2.1</v>
      </c>
    </row>
    <row r="7" spans="1:9" ht="10.8" thickBot="1" x14ac:dyDescent="0.25">
      <c r="A7" s="689"/>
      <c r="B7" s="1501" t="s">
        <v>421</v>
      </c>
      <c r="C7" s="1500"/>
      <c r="D7" s="1494"/>
      <c r="E7" s="1852">
        <v>2.4</v>
      </c>
      <c r="F7" s="1852">
        <v>2.4</v>
      </c>
      <c r="G7" s="1852">
        <v>2.2999999999999998</v>
      </c>
      <c r="H7" s="1852">
        <v>1</v>
      </c>
      <c r="I7" s="1852">
        <v>1.3</v>
      </c>
    </row>
    <row r="8" spans="1:9" x14ac:dyDescent="0.2">
      <c r="A8" s="686" t="s">
        <v>816</v>
      </c>
      <c r="B8" s="1490" t="s">
        <v>424</v>
      </c>
      <c r="C8" s="1489"/>
      <c r="D8" s="1488"/>
      <c r="E8" s="1851">
        <v>0.3</v>
      </c>
      <c r="F8" s="1851">
        <v>1.1000000000000001</v>
      </c>
      <c r="G8" s="1851">
        <v>0.8</v>
      </c>
      <c r="H8" s="1851">
        <v>1.2</v>
      </c>
      <c r="I8" s="1851">
        <v>1.5</v>
      </c>
    </row>
    <row r="9" spans="1:9" x14ac:dyDescent="0.2">
      <c r="A9" s="687"/>
      <c r="B9" s="1492" t="s">
        <v>423</v>
      </c>
      <c r="C9" s="1491"/>
      <c r="D9" s="1497"/>
      <c r="E9" s="1857">
        <v>0.4</v>
      </c>
      <c r="F9" s="1851">
        <v>0.7</v>
      </c>
      <c r="G9" s="1851">
        <v>1.1000000000000001</v>
      </c>
      <c r="H9" s="1851">
        <v>1.2</v>
      </c>
      <c r="I9" s="1851">
        <v>1.6</v>
      </c>
    </row>
    <row r="10" spans="1:9" x14ac:dyDescent="0.2">
      <c r="A10" s="686"/>
      <c r="B10" s="1490" t="s">
        <v>422</v>
      </c>
      <c r="C10" s="1489"/>
      <c r="D10" s="1488"/>
      <c r="E10" s="1851">
        <v>3.5</v>
      </c>
      <c r="F10" s="1851">
        <v>1.9</v>
      </c>
      <c r="G10" s="1851">
        <v>2.7</v>
      </c>
      <c r="H10" s="1851">
        <v>2.1</v>
      </c>
      <c r="I10" s="1851">
        <v>1.5</v>
      </c>
    </row>
    <row r="11" spans="1:9" ht="10.8" thickBot="1" x14ac:dyDescent="0.25">
      <c r="A11" s="689"/>
      <c r="B11" s="1501" t="s">
        <v>421</v>
      </c>
      <c r="C11" s="1500"/>
      <c r="D11" s="1494"/>
      <c r="E11" s="1852">
        <v>1</v>
      </c>
      <c r="F11" s="1852">
        <v>1.8</v>
      </c>
      <c r="G11" s="1852">
        <v>2</v>
      </c>
      <c r="H11" s="1852">
        <v>1.6</v>
      </c>
      <c r="I11" s="1852">
        <v>1.7</v>
      </c>
    </row>
    <row r="12" spans="1:9" x14ac:dyDescent="0.2">
      <c r="A12" s="686" t="s">
        <v>821</v>
      </c>
      <c r="B12" s="1490" t="s">
        <v>424</v>
      </c>
      <c r="C12" s="1489"/>
      <c r="D12" s="1488"/>
      <c r="E12" s="1851">
        <v>2.1</v>
      </c>
      <c r="F12" s="1851">
        <v>2.1</v>
      </c>
      <c r="G12" s="1851">
        <v>2.2999999999999998</v>
      </c>
      <c r="H12" s="1851">
        <v>2</v>
      </c>
      <c r="I12" s="1851">
        <v>2</v>
      </c>
    </row>
    <row r="13" spans="1:9" x14ac:dyDescent="0.2">
      <c r="A13" s="687"/>
      <c r="B13" s="1492" t="s">
        <v>423</v>
      </c>
      <c r="C13" s="1491"/>
      <c r="D13" s="1497"/>
      <c r="E13" s="1857">
        <v>2</v>
      </c>
      <c r="F13" s="1851">
        <v>1.3</v>
      </c>
      <c r="G13" s="1851">
        <v>2.7</v>
      </c>
      <c r="H13" s="1851">
        <v>1</v>
      </c>
      <c r="I13" s="1851">
        <v>1.2</v>
      </c>
    </row>
    <row r="14" spans="1:9" x14ac:dyDescent="0.2">
      <c r="A14" s="686"/>
      <c r="B14" s="1490" t="s">
        <v>422</v>
      </c>
      <c r="C14" s="1489"/>
      <c r="D14" s="1488"/>
      <c r="E14" s="1851">
        <v>1.3</v>
      </c>
      <c r="F14" s="1851">
        <v>2.2000000000000002</v>
      </c>
      <c r="G14" s="1851">
        <v>2</v>
      </c>
      <c r="H14" s="1851">
        <v>1.9</v>
      </c>
      <c r="I14" s="1851">
        <v>2.4</v>
      </c>
    </row>
    <row r="15" spans="1:9" ht="10.8" thickBot="1" x14ac:dyDescent="0.25">
      <c r="A15" s="689"/>
      <c r="B15" s="1501" t="s">
        <v>421</v>
      </c>
      <c r="C15" s="1500"/>
      <c r="D15" s="1494"/>
      <c r="E15" s="1852">
        <v>2.9</v>
      </c>
      <c r="F15" s="1852">
        <v>2.2000000000000002</v>
      </c>
      <c r="G15" s="1852">
        <v>1.2</v>
      </c>
      <c r="H15" s="1852">
        <v>1</v>
      </c>
      <c r="I15" s="1852">
        <v>1.2</v>
      </c>
    </row>
    <row r="16" spans="1:9" x14ac:dyDescent="0.2">
      <c r="A16" s="688" t="s">
        <v>814</v>
      </c>
      <c r="B16" s="1493" t="s">
        <v>424</v>
      </c>
      <c r="C16" s="1489"/>
      <c r="D16" s="1498"/>
      <c r="E16" s="1854">
        <v>4.2</v>
      </c>
      <c r="F16" s="1854">
        <v>4.3</v>
      </c>
      <c r="G16" s="1854">
        <v>5</v>
      </c>
      <c r="H16" s="1854">
        <v>3.6</v>
      </c>
      <c r="I16" s="1854">
        <v>3.4</v>
      </c>
    </row>
    <row r="17" spans="1:9" x14ac:dyDescent="0.2">
      <c r="A17" s="687"/>
      <c r="B17" s="1492" t="s">
        <v>423</v>
      </c>
      <c r="C17" s="1491"/>
      <c r="D17" s="1488"/>
      <c r="E17" s="1857">
        <v>8.9</v>
      </c>
      <c r="F17" s="1851">
        <v>8.6</v>
      </c>
      <c r="G17" s="1851">
        <v>7.4</v>
      </c>
      <c r="H17" s="1851">
        <v>6.5</v>
      </c>
      <c r="I17" s="1851">
        <v>6.3</v>
      </c>
    </row>
    <row r="18" spans="1:9" x14ac:dyDescent="0.2">
      <c r="A18" s="686"/>
      <c r="B18" s="1490" t="s">
        <v>422</v>
      </c>
      <c r="C18" s="1489"/>
      <c r="D18" s="1488"/>
      <c r="E18" s="1851">
        <v>4.8</v>
      </c>
      <c r="F18" s="1851">
        <v>4.2</v>
      </c>
      <c r="G18" s="1851">
        <v>3.8</v>
      </c>
      <c r="H18" s="1851">
        <v>3.5</v>
      </c>
      <c r="I18" s="1851">
        <v>3.1</v>
      </c>
    </row>
    <row r="19" spans="1:9" x14ac:dyDescent="0.2">
      <c r="A19" s="686"/>
      <c r="B19" s="1490" t="s">
        <v>421</v>
      </c>
      <c r="C19" s="1489"/>
      <c r="D19" s="1488"/>
      <c r="E19" s="1851">
        <v>6.9</v>
      </c>
      <c r="F19" s="1851">
        <v>6.7</v>
      </c>
      <c r="G19" s="1851">
        <v>6.3</v>
      </c>
      <c r="H19" s="1851">
        <v>6.3</v>
      </c>
      <c r="I19" s="1851">
        <v>6.7</v>
      </c>
    </row>
    <row r="20" spans="1:9" x14ac:dyDescent="0.2">
      <c r="A20" s="693"/>
      <c r="B20" s="1490"/>
      <c r="C20" s="1490"/>
      <c r="D20" s="1490"/>
      <c r="E20" s="686"/>
      <c r="F20" s="686"/>
      <c r="G20" s="686"/>
      <c r="H20" s="674"/>
      <c r="I20" s="674" t="s">
        <v>1312</v>
      </c>
    </row>
    <row r="21" spans="1:9" ht="13.5" customHeight="1" x14ac:dyDescent="0.2">
      <c r="A21" s="688"/>
      <c r="B21" s="1493"/>
      <c r="C21" s="1489"/>
      <c r="D21" s="1498"/>
      <c r="E21" s="1854"/>
      <c r="F21" s="1854"/>
      <c r="G21" s="1854"/>
      <c r="H21" s="1854"/>
      <c r="I21" s="1854"/>
    </row>
    <row r="22" spans="1:9" ht="13.2" x14ac:dyDescent="0.25">
      <c r="A22" s="675" t="s">
        <v>820</v>
      </c>
      <c r="B22" s="1849"/>
      <c r="C22" s="1849"/>
      <c r="D22" s="1849"/>
      <c r="E22" s="1849"/>
      <c r="F22" s="1849"/>
      <c r="G22" s="1849"/>
      <c r="H22" s="1849"/>
      <c r="I22" s="1849"/>
    </row>
    <row r="23" spans="1:9" x14ac:dyDescent="0.2">
      <c r="A23" s="692"/>
      <c r="B23" s="1856"/>
      <c r="C23" s="1856"/>
      <c r="D23" s="1856"/>
      <c r="E23" s="1856"/>
      <c r="F23" s="1856"/>
      <c r="G23" s="1856"/>
      <c r="H23" s="1856"/>
      <c r="I23" s="1856"/>
    </row>
    <row r="24" spans="1:9" x14ac:dyDescent="0.2">
      <c r="A24" s="1849"/>
      <c r="B24" s="1850"/>
      <c r="C24" s="1850"/>
      <c r="D24" s="1850"/>
      <c r="E24" s="1849"/>
      <c r="F24" s="1849"/>
      <c r="G24" s="1849"/>
      <c r="H24" s="1849"/>
      <c r="I24" s="1849"/>
    </row>
    <row r="25" spans="1:9" ht="10.8" thickBot="1" x14ac:dyDescent="0.25">
      <c r="A25" s="691" t="s">
        <v>464</v>
      </c>
      <c r="B25" s="2957" t="s">
        <v>819</v>
      </c>
      <c r="C25" s="2957"/>
      <c r="D25" s="1499"/>
      <c r="E25" s="690">
        <v>2016</v>
      </c>
      <c r="F25" s="690">
        <v>2017</v>
      </c>
      <c r="G25" s="690" t="s">
        <v>818</v>
      </c>
      <c r="H25" s="690" t="s">
        <v>857</v>
      </c>
      <c r="I25" s="690" t="s">
        <v>1044</v>
      </c>
    </row>
    <row r="26" spans="1:9" x14ac:dyDescent="0.2">
      <c r="A26" s="686" t="s">
        <v>817</v>
      </c>
      <c r="B26" s="1490" t="s">
        <v>737</v>
      </c>
      <c r="C26" s="1489"/>
      <c r="D26" s="1488"/>
      <c r="E26" s="1851">
        <v>2.2000000000000002</v>
      </c>
      <c r="F26" s="1851">
        <v>4.3</v>
      </c>
      <c r="G26" s="1851">
        <v>3.6</v>
      </c>
      <c r="H26" s="1851">
        <v>3.1</v>
      </c>
      <c r="I26" s="1851">
        <v>2.9</v>
      </c>
    </row>
    <row r="27" spans="1:9" ht="10.8" thickBot="1" x14ac:dyDescent="0.25">
      <c r="A27" s="689"/>
      <c r="B27" s="1496" t="s">
        <v>407</v>
      </c>
      <c r="C27" s="1495"/>
      <c r="D27" s="1494"/>
      <c r="E27" s="1853">
        <v>-0.2</v>
      </c>
      <c r="F27" s="1852">
        <v>1.5</v>
      </c>
      <c r="G27" s="1852">
        <v>1.6</v>
      </c>
      <c r="H27" s="1852">
        <v>1.2</v>
      </c>
      <c r="I27" s="1852">
        <v>1.5</v>
      </c>
    </row>
    <row r="28" spans="1:9" x14ac:dyDescent="0.2">
      <c r="A28" s="688" t="s">
        <v>816</v>
      </c>
      <c r="B28" s="1493" t="s">
        <v>737</v>
      </c>
      <c r="C28" s="1489"/>
      <c r="D28" s="1498"/>
      <c r="E28" s="1855">
        <v>0.5</v>
      </c>
      <c r="F28" s="1854">
        <v>3.5</v>
      </c>
      <c r="G28" s="1854">
        <v>2.7</v>
      </c>
      <c r="H28" s="1854">
        <v>2.2999999999999998</v>
      </c>
      <c r="I28" s="1854">
        <v>2.2999999999999998</v>
      </c>
    </row>
    <row r="29" spans="1:9" ht="10.8" thickBot="1" x14ac:dyDescent="0.25">
      <c r="A29" s="689"/>
      <c r="B29" s="1496" t="s">
        <v>407</v>
      </c>
      <c r="C29" s="1495"/>
      <c r="D29" s="1494"/>
      <c r="E29" s="1852">
        <v>5.4</v>
      </c>
      <c r="F29" s="1852">
        <v>2.5</v>
      </c>
      <c r="G29" s="1852">
        <v>4.3</v>
      </c>
      <c r="H29" s="1852">
        <v>4.7</v>
      </c>
      <c r="I29" s="1852">
        <v>4</v>
      </c>
    </row>
    <row r="30" spans="1:9" x14ac:dyDescent="0.2">
      <c r="A30" s="688" t="s">
        <v>815</v>
      </c>
      <c r="B30" s="1493" t="s">
        <v>737</v>
      </c>
      <c r="C30" s="1489"/>
      <c r="D30" s="1498"/>
      <c r="E30" s="1854" t="s">
        <v>88</v>
      </c>
      <c r="F30" s="1854" t="s">
        <v>88</v>
      </c>
      <c r="G30" s="1854" t="s">
        <v>88</v>
      </c>
      <c r="H30" s="1854" t="s">
        <v>88</v>
      </c>
      <c r="I30" s="1854" t="s">
        <v>88</v>
      </c>
    </row>
    <row r="31" spans="1:9" ht="10.8" thickBot="1" x14ac:dyDescent="0.25">
      <c r="A31" s="689"/>
      <c r="B31" s="1496" t="s">
        <v>407</v>
      </c>
      <c r="C31" s="1495"/>
      <c r="D31" s="1494"/>
      <c r="E31" s="1853">
        <v>-1.9</v>
      </c>
      <c r="F31" s="1852">
        <v>3.4</v>
      </c>
      <c r="G31" s="1852">
        <v>2.5</v>
      </c>
      <c r="H31" s="1852">
        <v>1.2</v>
      </c>
      <c r="I31" s="1852">
        <v>2</v>
      </c>
    </row>
    <row r="32" spans="1:9" x14ac:dyDescent="0.2">
      <c r="A32" s="688" t="s">
        <v>814</v>
      </c>
      <c r="B32" s="1493" t="s">
        <v>737</v>
      </c>
      <c r="C32" s="1489"/>
      <c r="D32" s="1488"/>
      <c r="E32" s="1851" t="s">
        <v>88</v>
      </c>
      <c r="F32" s="1851" t="s">
        <v>88</v>
      </c>
      <c r="G32" s="1851" t="s">
        <v>88</v>
      </c>
      <c r="H32" s="1851" t="s">
        <v>88</v>
      </c>
      <c r="I32" s="1851" t="s">
        <v>88</v>
      </c>
    </row>
    <row r="33" spans="1:9" x14ac:dyDescent="0.2">
      <c r="A33" s="686"/>
      <c r="B33" s="1490" t="s">
        <v>407</v>
      </c>
      <c r="C33" s="1489"/>
      <c r="D33" s="1488"/>
      <c r="E33" s="1851">
        <v>5.5</v>
      </c>
      <c r="F33" s="1851">
        <v>5.2</v>
      </c>
      <c r="G33" s="1851">
        <v>4.8</v>
      </c>
      <c r="H33" s="1851">
        <v>4.8</v>
      </c>
      <c r="I33" s="1851">
        <v>5</v>
      </c>
    </row>
    <row r="34" spans="1:9" x14ac:dyDescent="0.2">
      <c r="A34" s="1849"/>
      <c r="B34" s="1849"/>
      <c r="C34" s="1849"/>
      <c r="D34" s="1849"/>
      <c r="E34" s="685"/>
      <c r="F34" s="685"/>
      <c r="G34" s="685"/>
      <c r="H34" s="674"/>
      <c r="I34" s="674" t="s">
        <v>1234</v>
      </c>
    </row>
    <row r="35" spans="1:9" x14ac:dyDescent="0.2">
      <c r="A35" s="1849"/>
      <c r="B35" s="1849"/>
      <c r="C35" s="1849"/>
      <c r="D35" s="1849"/>
      <c r="E35" s="685"/>
      <c r="F35" s="685"/>
      <c r="G35" s="685"/>
      <c r="H35" s="674"/>
      <c r="I35" s="674"/>
    </row>
    <row r="36" spans="1:9" x14ac:dyDescent="0.2">
      <c r="A36" s="1849"/>
      <c r="B36" s="1849"/>
      <c r="C36" s="1849"/>
      <c r="D36" s="1849"/>
      <c r="E36" s="685"/>
      <c r="F36" s="685"/>
      <c r="G36" s="685"/>
      <c r="H36" s="674"/>
      <c r="I36" s="674"/>
    </row>
    <row r="37" spans="1:9" ht="13.5" customHeight="1" x14ac:dyDescent="0.2">
      <c r="A37" s="1849"/>
      <c r="B37" s="1849"/>
      <c r="C37" s="1849"/>
      <c r="D37" s="1849"/>
      <c r="E37" s="1849"/>
      <c r="F37" s="1849"/>
      <c r="G37" s="1849"/>
      <c r="H37" s="1849"/>
      <c r="I37" s="1849"/>
    </row>
    <row r="38" spans="1:9" ht="13.5" customHeight="1" x14ac:dyDescent="0.25">
      <c r="A38" s="675" t="s">
        <v>813</v>
      </c>
      <c r="B38" s="684"/>
      <c r="C38" s="684"/>
      <c r="D38" s="684"/>
      <c r="E38" s="1849"/>
      <c r="F38" s="1849"/>
      <c r="G38" s="1849"/>
      <c r="H38" s="1849"/>
      <c r="I38" s="1849"/>
    </row>
    <row r="39" spans="1:9" ht="13.5" customHeight="1" thickBot="1" x14ac:dyDescent="0.25">
      <c r="A39" s="1849"/>
      <c r="B39" s="1849"/>
      <c r="C39" s="1849"/>
      <c r="D39" s="1849"/>
      <c r="E39" s="1849"/>
      <c r="F39" s="1849"/>
      <c r="G39" s="1849"/>
      <c r="H39" s="1849"/>
      <c r="I39" s="1849"/>
    </row>
    <row r="40" spans="1:9" ht="21.75" customHeight="1" thickBot="1" x14ac:dyDescent="0.25">
      <c r="A40" s="683" t="s">
        <v>812</v>
      </c>
      <c r="B40" s="682" t="s">
        <v>1243</v>
      </c>
      <c r="C40" s="682" t="s">
        <v>1123</v>
      </c>
      <c r="D40" s="682" t="s">
        <v>1032</v>
      </c>
      <c r="E40" s="682" t="s">
        <v>990</v>
      </c>
      <c r="F40" s="682" t="s">
        <v>905</v>
      </c>
      <c r="G40" s="682" t="s">
        <v>886</v>
      </c>
      <c r="H40" s="681" t="s">
        <v>1244</v>
      </c>
      <c r="I40" s="988"/>
    </row>
    <row r="41" spans="1:9" ht="13.5" customHeight="1" x14ac:dyDescent="0.2">
      <c r="A41" s="679" t="s">
        <v>811</v>
      </c>
      <c r="B41" s="1764">
        <v>-0.43</v>
      </c>
      <c r="C41" s="1764">
        <v>-0.38750000000000001</v>
      </c>
      <c r="D41" s="1764">
        <v>-0.40500000000000003</v>
      </c>
      <c r="E41" s="1764">
        <v>-0.42</v>
      </c>
      <c r="F41" s="1764">
        <v>-0.42</v>
      </c>
      <c r="G41" s="1764">
        <v>-0.42</v>
      </c>
      <c r="H41" s="1257">
        <f t="shared" ref="H41:H48" si="0">B41-F41</f>
        <v>-1.0000000000000009E-2</v>
      </c>
      <c r="I41" s="680"/>
    </row>
    <row r="42" spans="1:9" ht="13.5" customHeight="1" x14ac:dyDescent="0.2">
      <c r="A42" s="679" t="s">
        <v>797</v>
      </c>
      <c r="B42" s="1764">
        <v>1.3599999999999999E-2</v>
      </c>
      <c r="C42" s="1764">
        <v>0.19800000000000001</v>
      </c>
      <c r="D42" s="1764">
        <v>0.38800000000000001</v>
      </c>
      <c r="E42" s="1764">
        <v>0.26700000000000002</v>
      </c>
      <c r="F42" s="1764">
        <v>0.37</v>
      </c>
      <c r="G42" s="1764">
        <v>0.31</v>
      </c>
      <c r="H42" s="1257">
        <f t="shared" si="0"/>
        <v>-0.35639999999999999</v>
      </c>
      <c r="I42" s="680"/>
    </row>
    <row r="43" spans="1:9" ht="13.5" customHeight="1" x14ac:dyDescent="0.2">
      <c r="A43" s="679" t="s">
        <v>810</v>
      </c>
      <c r="B43" s="1764">
        <v>-0.64500000000000002</v>
      </c>
      <c r="C43" s="1764">
        <v>-0.64500000000000002</v>
      </c>
      <c r="D43" s="1764">
        <v>-0.64500000000000002</v>
      </c>
      <c r="E43" s="1764">
        <v>-0.64500000000000002</v>
      </c>
      <c r="F43" s="1764">
        <v>-0.65</v>
      </c>
      <c r="G43" s="1764">
        <v>-0.65</v>
      </c>
      <c r="H43" s="1257">
        <f t="shared" si="0"/>
        <v>5.0000000000000044E-3</v>
      </c>
      <c r="I43" s="680"/>
    </row>
    <row r="44" spans="1:9" ht="13.5" customHeight="1" x14ac:dyDescent="0.2">
      <c r="A44" s="679" t="s">
        <v>809</v>
      </c>
      <c r="B44" s="1764">
        <v>0.1255</v>
      </c>
      <c r="C44" s="1764">
        <v>0.35799999999999998</v>
      </c>
      <c r="D44" s="1764">
        <v>0.53490000000000004</v>
      </c>
      <c r="E44" s="1764">
        <v>0.39679999999999999</v>
      </c>
      <c r="F44" s="1764">
        <v>0.51</v>
      </c>
      <c r="G44" s="1764">
        <v>0.46</v>
      </c>
      <c r="H44" s="1257">
        <f t="shared" si="0"/>
        <v>-0.38450000000000001</v>
      </c>
      <c r="I44" s="680"/>
    </row>
    <row r="45" spans="1:9" ht="13.5" customHeight="1" x14ac:dyDescent="0.2">
      <c r="A45" s="679" t="s">
        <v>808</v>
      </c>
      <c r="B45" s="1764">
        <v>1.075</v>
      </c>
      <c r="C45" s="1764">
        <v>0.72499999999999998</v>
      </c>
      <c r="D45" s="1764">
        <v>0.9</v>
      </c>
      <c r="E45" s="1764">
        <v>0.47499999999999998</v>
      </c>
      <c r="F45" s="1764">
        <v>0.53</v>
      </c>
      <c r="G45" s="1764">
        <v>0.38</v>
      </c>
      <c r="H45" s="1257">
        <f t="shared" si="0"/>
        <v>0.54499999999999993</v>
      </c>
      <c r="I45" s="680"/>
    </row>
    <row r="46" spans="1:9" x14ac:dyDescent="0.2">
      <c r="A46" s="679" t="s">
        <v>807</v>
      </c>
      <c r="B46" s="1764">
        <v>1.8</v>
      </c>
      <c r="C46" s="1764">
        <v>1.7965</v>
      </c>
      <c r="D46" s="1764">
        <v>2.0110000000000001</v>
      </c>
      <c r="E46" s="1764">
        <v>1.825</v>
      </c>
      <c r="F46" s="1764">
        <v>1.91</v>
      </c>
      <c r="G46" s="1764">
        <v>1.54</v>
      </c>
      <c r="H46" s="1257">
        <f t="shared" si="0"/>
        <v>-0.10999999999999988</v>
      </c>
      <c r="I46" s="680"/>
    </row>
    <row r="47" spans="1:9" ht="13.5" customHeight="1" x14ac:dyDescent="0.2">
      <c r="A47" s="679" t="s">
        <v>806</v>
      </c>
      <c r="B47" s="1764">
        <v>-0.35</v>
      </c>
      <c r="C47" s="1764">
        <v>-1.65</v>
      </c>
      <c r="D47" s="1764">
        <v>-0.6</v>
      </c>
      <c r="E47" s="1764">
        <v>-0.6</v>
      </c>
      <c r="F47" s="1764">
        <v>-0.6</v>
      </c>
      <c r="G47" s="1764">
        <v>-0.6</v>
      </c>
      <c r="H47" s="1257">
        <f t="shared" si="0"/>
        <v>0.25</v>
      </c>
      <c r="I47" s="680"/>
    </row>
    <row r="48" spans="1:9" ht="13.5" customHeight="1" x14ac:dyDescent="0.2">
      <c r="A48" s="679" t="s">
        <v>805</v>
      </c>
      <c r="B48" s="1764">
        <v>0.36749999999999999</v>
      </c>
      <c r="C48" s="1764">
        <v>0.50800000000000001</v>
      </c>
      <c r="D48" s="1764">
        <v>0.62</v>
      </c>
      <c r="E48" s="1764">
        <v>0.42</v>
      </c>
      <c r="F48" s="1764">
        <v>0.5</v>
      </c>
      <c r="G48" s="1764">
        <v>0.49</v>
      </c>
      <c r="H48" s="1257">
        <f t="shared" si="0"/>
        <v>-0.13250000000000001</v>
      </c>
      <c r="I48" s="680"/>
    </row>
    <row r="49" spans="1:9" ht="13.5" customHeight="1" x14ac:dyDescent="0.2">
      <c r="A49" s="679"/>
      <c r="B49" s="1765"/>
      <c r="C49" s="1765"/>
      <c r="D49" s="1765"/>
      <c r="E49" s="1765"/>
      <c r="F49" s="1765"/>
      <c r="G49" s="1765"/>
      <c r="H49" s="1766"/>
      <c r="I49" s="678"/>
    </row>
    <row r="50" spans="1:9" ht="13.2" x14ac:dyDescent="0.25">
      <c r="A50" s="2252" t="s">
        <v>1311</v>
      </c>
      <c r="B50" s="1849"/>
      <c r="C50" s="1849"/>
      <c r="D50" s="1849"/>
      <c r="E50" s="1849"/>
      <c r="F50" s="677"/>
      <c r="G50" s="1850"/>
      <c r="H50" s="1850"/>
      <c r="I50" s="1850"/>
    </row>
    <row r="51" spans="1:9" x14ac:dyDescent="0.2">
      <c r="B51" s="1849"/>
      <c r="C51" s="1849"/>
      <c r="D51" s="1849"/>
      <c r="E51" s="1849"/>
      <c r="F51" s="677"/>
      <c r="G51" s="1850"/>
      <c r="H51" s="1850"/>
      <c r="I51" s="1850"/>
    </row>
    <row r="52" spans="1:9" x14ac:dyDescent="0.2">
      <c r="A52" s="1849"/>
      <c r="B52" s="1849"/>
      <c r="C52" s="1849"/>
      <c r="D52" s="1849"/>
      <c r="E52" s="1849"/>
      <c r="F52" s="677"/>
      <c r="G52" s="1487"/>
      <c r="H52" s="1850"/>
      <c r="I52" s="1850"/>
    </row>
    <row r="53" spans="1:9" x14ac:dyDescent="0.2">
      <c r="A53" s="1849"/>
      <c r="B53" s="1849"/>
      <c r="C53" s="1849"/>
      <c r="D53" s="1849"/>
      <c r="E53" s="1849"/>
      <c r="F53" s="677"/>
      <c r="G53" s="1487"/>
      <c r="H53" s="1850"/>
      <c r="I53" s="1850"/>
    </row>
    <row r="54" spans="1:9" x14ac:dyDescent="0.2">
      <c r="A54" s="1849"/>
      <c r="B54" s="1849"/>
      <c r="C54" s="1849"/>
      <c r="D54" s="1849"/>
      <c r="E54" s="1849"/>
      <c r="F54" s="1850"/>
      <c r="G54" s="1850"/>
      <c r="H54" s="1850"/>
      <c r="I54" s="1850"/>
    </row>
    <row r="55" spans="1:9" x14ac:dyDescent="0.2">
      <c r="A55" s="1849"/>
      <c r="B55" s="1849"/>
      <c r="C55" s="1849"/>
      <c r="D55" s="1849"/>
      <c r="E55" s="1849"/>
      <c r="F55" s="1849"/>
      <c r="G55" s="1849"/>
      <c r="H55" s="1849"/>
      <c r="I55" s="1849"/>
    </row>
    <row r="56" spans="1:9" x14ac:dyDescent="0.2">
      <c r="A56" s="1849"/>
      <c r="B56" s="1849"/>
      <c r="C56" s="1849"/>
      <c r="D56" s="1849"/>
      <c r="E56" s="1849"/>
      <c r="F56" s="1849"/>
      <c r="G56" s="1849"/>
      <c r="H56" s="1849"/>
      <c r="I56" s="1849"/>
    </row>
    <row r="57" spans="1:9" x14ac:dyDescent="0.2">
      <c r="A57" s="1849"/>
      <c r="B57" s="1849"/>
      <c r="C57" s="1849"/>
      <c r="D57" s="1849"/>
      <c r="E57" s="1849"/>
      <c r="F57" s="1849"/>
      <c r="G57" s="1849"/>
      <c r="H57" s="1849"/>
      <c r="I57" s="1849"/>
    </row>
    <row r="58" spans="1:9" x14ac:dyDescent="0.2">
      <c r="A58" s="1849"/>
      <c r="B58" s="1849"/>
      <c r="C58" s="1849"/>
      <c r="D58" s="1849"/>
      <c r="E58" s="1849"/>
      <c r="F58" s="1849"/>
      <c r="G58" s="1849"/>
      <c r="H58" s="1849"/>
      <c r="I58" s="1849"/>
    </row>
    <row r="59" spans="1:9" x14ac:dyDescent="0.2">
      <c r="A59" s="1849"/>
      <c r="B59" s="1849"/>
      <c r="C59" s="1849"/>
      <c r="D59" s="1849"/>
      <c r="E59" s="1849"/>
      <c r="F59" s="1849"/>
      <c r="G59" s="1849"/>
      <c r="H59" s="1849"/>
      <c r="I59" s="1849"/>
    </row>
    <row r="60" spans="1:9" x14ac:dyDescent="0.2">
      <c r="A60" s="1849"/>
      <c r="B60" s="1849"/>
      <c r="C60" s="1849"/>
      <c r="D60" s="1849"/>
      <c r="E60" s="1849"/>
      <c r="F60" s="1849"/>
      <c r="G60" s="1849"/>
      <c r="H60" s="1849"/>
      <c r="I60" s="1849"/>
    </row>
    <row r="61" spans="1:9" x14ac:dyDescent="0.2">
      <c r="A61" s="1849"/>
      <c r="B61" s="1849"/>
      <c r="C61" s="1849"/>
      <c r="D61" s="1849"/>
      <c r="E61" s="1849"/>
      <c r="F61" s="1849"/>
      <c r="G61" s="1849"/>
      <c r="H61" s="1849"/>
      <c r="I61" s="1849"/>
    </row>
    <row r="62" spans="1:9" x14ac:dyDescent="0.2">
      <c r="A62" s="1849"/>
      <c r="B62" s="1849"/>
      <c r="C62" s="1849"/>
      <c r="D62" s="1849"/>
      <c r="E62" s="1849"/>
      <c r="F62" s="1849"/>
      <c r="G62" s="1849"/>
      <c r="H62" s="1849"/>
      <c r="I62" s="1849"/>
    </row>
    <row r="63" spans="1:9" x14ac:dyDescent="0.2">
      <c r="A63" s="1849"/>
      <c r="B63" s="1849"/>
      <c r="C63" s="1849"/>
      <c r="D63" s="1849"/>
      <c r="E63" s="1849"/>
      <c r="F63" s="1849"/>
      <c r="G63" s="1849"/>
      <c r="H63" s="1849"/>
      <c r="I63" s="1849"/>
    </row>
    <row r="64" spans="1:9" x14ac:dyDescent="0.2">
      <c r="A64" s="1849"/>
      <c r="B64" s="1849"/>
      <c r="C64" s="1849"/>
      <c r="D64" s="1849"/>
      <c r="E64" s="1849"/>
      <c r="F64" s="1849"/>
      <c r="G64" s="1849"/>
      <c r="H64" s="1849"/>
      <c r="I64" s="1849"/>
    </row>
    <row r="65" spans="1:9" x14ac:dyDescent="0.2">
      <c r="A65" s="1849"/>
      <c r="B65" s="1849"/>
      <c r="C65" s="1849"/>
      <c r="D65" s="1849"/>
      <c r="E65" s="1849"/>
      <c r="F65" s="1849"/>
      <c r="G65" s="1849"/>
      <c r="H65" s="1849"/>
      <c r="I65" s="1849"/>
    </row>
    <row r="66" spans="1:9" x14ac:dyDescent="0.2">
      <c r="A66" s="1849"/>
      <c r="B66" s="1849"/>
      <c r="C66" s="1849"/>
      <c r="D66" s="1849"/>
      <c r="F66" s="1849"/>
      <c r="G66" s="1849"/>
      <c r="H66" s="1849"/>
      <c r="I66" s="1849"/>
    </row>
    <row r="67" spans="1:9" x14ac:dyDescent="0.2">
      <c r="B67" s="1849"/>
      <c r="C67" s="1849"/>
      <c r="D67" s="1849"/>
      <c r="E67" s="1849"/>
      <c r="F67" s="1849"/>
      <c r="G67" s="1849"/>
      <c r="H67" s="1849"/>
      <c r="I67" s="1849"/>
    </row>
    <row r="68" spans="1:9" x14ac:dyDescent="0.2">
      <c r="A68" s="1849"/>
      <c r="B68" s="1849"/>
      <c r="C68" s="1849"/>
      <c r="D68" s="1849"/>
      <c r="F68" s="1849"/>
      <c r="G68" s="1849"/>
      <c r="H68" s="1849"/>
      <c r="I68" s="1849"/>
    </row>
    <row r="69" spans="1:9" x14ac:dyDescent="0.2">
      <c r="B69" s="1849"/>
      <c r="C69" s="1849"/>
      <c r="D69" s="1849"/>
      <c r="E69" s="1849" t="s">
        <v>804</v>
      </c>
      <c r="F69" s="1849"/>
      <c r="G69" s="1849"/>
      <c r="H69" s="1849"/>
      <c r="I69" s="1849"/>
    </row>
    <row r="70" spans="1:9" ht="13.2" x14ac:dyDescent="0.25">
      <c r="A70" s="2252" t="s">
        <v>1310</v>
      </c>
      <c r="B70" s="1850"/>
      <c r="C70" s="1850"/>
      <c r="D70" s="1849"/>
      <c r="E70" s="1849"/>
      <c r="F70" s="1849"/>
      <c r="G70" s="1849"/>
      <c r="H70" s="1849"/>
      <c r="I70" s="1849"/>
    </row>
    <row r="71" spans="1:9" x14ac:dyDescent="0.2">
      <c r="B71" s="1849"/>
      <c r="C71" s="1849"/>
      <c r="D71" s="1849"/>
      <c r="E71" s="1849"/>
      <c r="F71" s="1849"/>
      <c r="G71" s="1849"/>
      <c r="H71" s="1849"/>
      <c r="I71" s="1849"/>
    </row>
    <row r="72" spans="1:9" x14ac:dyDescent="0.2">
      <c r="A72" s="1849"/>
      <c r="B72" s="1849"/>
      <c r="C72" s="1849"/>
      <c r="D72" s="1849"/>
      <c r="E72" s="1849"/>
      <c r="F72" s="1849"/>
      <c r="G72" s="1849"/>
      <c r="H72" s="1849"/>
      <c r="I72" s="1849"/>
    </row>
    <row r="73" spans="1:9" x14ac:dyDescent="0.2">
      <c r="A73" s="1849"/>
      <c r="B73" s="1849"/>
      <c r="C73" s="1849"/>
      <c r="D73" s="1849"/>
      <c r="E73" s="1849"/>
      <c r="F73" s="1849"/>
      <c r="G73" s="694"/>
      <c r="H73" s="1849"/>
      <c r="I73" s="1849"/>
    </row>
    <row r="74" spans="1:9" x14ac:dyDescent="0.2">
      <c r="A74" s="1849"/>
      <c r="B74" s="1849"/>
      <c r="C74" s="1849"/>
      <c r="D74" s="1849"/>
      <c r="E74" s="1849"/>
      <c r="F74" s="1849"/>
      <c r="G74" s="1849"/>
      <c r="H74" s="1849"/>
      <c r="I74" s="1849"/>
    </row>
    <row r="75" spans="1:9" x14ac:dyDescent="0.2">
      <c r="A75" s="1849"/>
      <c r="B75" s="1849"/>
      <c r="C75" s="1849"/>
      <c r="D75" s="1849"/>
      <c r="E75" s="1849"/>
      <c r="F75" s="1849"/>
      <c r="G75" s="1849"/>
      <c r="H75" s="1849"/>
      <c r="I75" s="1849"/>
    </row>
    <row r="76" spans="1:9" x14ac:dyDescent="0.2">
      <c r="A76" s="1849"/>
      <c r="B76" s="1849"/>
      <c r="C76" s="1849"/>
      <c r="D76" s="1849"/>
      <c r="E76" s="1849"/>
      <c r="F76" s="1849"/>
      <c r="G76" s="1849"/>
      <c r="H76" s="1849"/>
      <c r="I76" s="1849"/>
    </row>
    <row r="77" spans="1:9" x14ac:dyDescent="0.2">
      <c r="A77" s="1849"/>
      <c r="B77" s="1849"/>
      <c r="C77" s="1849"/>
      <c r="D77" s="1849"/>
      <c r="E77" s="1849"/>
      <c r="F77" s="1849"/>
      <c r="G77" s="1849"/>
      <c r="H77" s="1849"/>
      <c r="I77" s="1849"/>
    </row>
    <row r="78" spans="1:9" x14ac:dyDescent="0.2">
      <c r="A78" s="1849"/>
      <c r="B78" s="1849"/>
      <c r="C78" s="1849"/>
      <c r="D78" s="1849"/>
      <c r="E78" s="1849"/>
      <c r="F78" s="1849"/>
      <c r="G78" s="1849"/>
      <c r="H78" s="1849"/>
      <c r="I78" s="1849"/>
    </row>
    <row r="79" spans="1:9" x14ac:dyDescent="0.2">
      <c r="A79" s="1849"/>
      <c r="B79" s="1849"/>
      <c r="C79" s="1849"/>
      <c r="D79" s="1849"/>
      <c r="E79" s="1849"/>
      <c r="F79" s="1849"/>
      <c r="G79" s="1849"/>
      <c r="H79" s="1849"/>
      <c r="I79" s="1849"/>
    </row>
    <row r="80" spans="1:9" x14ac:dyDescent="0.2">
      <c r="A80" s="1849"/>
      <c r="B80" s="1849"/>
      <c r="C80" s="1849"/>
      <c r="D80" s="1849"/>
      <c r="E80" s="1849"/>
      <c r="F80" s="1849"/>
      <c r="G80" s="1849"/>
      <c r="H80" s="1849"/>
      <c r="I80" s="1849"/>
    </row>
    <row r="81" spans="1:9" x14ac:dyDescent="0.2">
      <c r="A81" s="1849"/>
      <c r="B81" s="1849"/>
      <c r="C81" s="1849"/>
      <c r="D81" s="1849"/>
      <c r="E81" s="1849"/>
      <c r="F81" s="1849"/>
      <c r="G81" s="1849"/>
      <c r="H81" s="1849"/>
      <c r="I81" s="1849"/>
    </row>
    <row r="82" spans="1:9" x14ac:dyDescent="0.2">
      <c r="A82" s="1849"/>
      <c r="B82" s="1849"/>
      <c r="C82" s="1849"/>
      <c r="D82" s="1849"/>
      <c r="E82" s="1849"/>
      <c r="F82" s="1849"/>
      <c r="G82" s="1849"/>
      <c r="H82" s="1849"/>
      <c r="I82" s="1849"/>
    </row>
    <row r="83" spans="1:9" x14ac:dyDescent="0.2">
      <c r="A83" s="1849"/>
      <c r="B83" s="1849"/>
      <c r="C83" s="1849"/>
      <c r="D83" s="1849"/>
      <c r="E83" s="1849"/>
      <c r="F83" s="1849"/>
      <c r="G83" s="1849"/>
      <c r="H83" s="1849"/>
      <c r="I83" s="1849"/>
    </row>
    <row r="84" spans="1:9" x14ac:dyDescent="0.2">
      <c r="A84" s="1849"/>
      <c r="B84" s="1849"/>
      <c r="C84" s="1849"/>
      <c r="D84" s="1849"/>
      <c r="E84" s="1849"/>
      <c r="F84" s="1849"/>
      <c r="G84" s="1849"/>
      <c r="H84" s="1849"/>
      <c r="I84" s="1849"/>
    </row>
    <row r="85" spans="1:9" x14ac:dyDescent="0.2">
      <c r="B85" s="1849"/>
      <c r="C85" s="1849"/>
      <c r="D85" s="1849"/>
      <c r="F85" s="1849"/>
      <c r="G85" s="1849"/>
      <c r="H85" s="1849"/>
      <c r="I85" s="1849"/>
    </row>
    <row r="86" spans="1:9" x14ac:dyDescent="0.2">
      <c r="A86" s="1849"/>
      <c r="B86" s="1849"/>
      <c r="C86" s="1849"/>
      <c r="D86" s="1849"/>
      <c r="E86" s="1849"/>
      <c r="F86" s="1849"/>
      <c r="G86" s="676"/>
      <c r="H86" s="1849"/>
      <c r="I86" s="1849"/>
    </row>
    <row r="87" spans="1:9" x14ac:dyDescent="0.2">
      <c r="B87" s="1849"/>
      <c r="C87" s="1849"/>
      <c r="D87" s="1849"/>
      <c r="F87" s="1849"/>
      <c r="G87" s="1849"/>
      <c r="H87" s="1849"/>
      <c r="I87" s="1849"/>
    </row>
    <row r="88" spans="1:9" x14ac:dyDescent="0.2">
      <c r="A88" s="1849"/>
      <c r="B88" s="1849"/>
      <c r="C88" s="1849"/>
      <c r="D88" s="1849"/>
      <c r="E88" s="1849"/>
      <c r="F88" s="1849"/>
      <c r="G88" s="1849"/>
      <c r="H88" s="1849"/>
      <c r="I88" s="1849"/>
    </row>
    <row r="89" spans="1:9" x14ac:dyDescent="0.2">
      <c r="A89" s="1849"/>
      <c r="B89" s="1849"/>
      <c r="C89" s="1849"/>
      <c r="D89" s="1849"/>
      <c r="E89" s="676"/>
      <c r="F89" s="1849"/>
      <c r="G89" s="1849"/>
      <c r="H89" s="1849"/>
      <c r="I89" s="1849"/>
    </row>
    <row r="90" spans="1:9" x14ac:dyDescent="0.2">
      <c r="B90" s="1849"/>
      <c r="C90" s="1849"/>
      <c r="D90" s="1849"/>
      <c r="E90" s="676" t="s">
        <v>1309</v>
      </c>
      <c r="F90" s="1849"/>
      <c r="G90" s="1849"/>
      <c r="H90" s="1849"/>
      <c r="I90" s="1849"/>
    </row>
    <row r="91" spans="1:9" x14ac:dyDescent="0.2">
      <c r="B91" s="1850"/>
      <c r="C91" s="1849"/>
      <c r="D91" s="1849"/>
      <c r="E91" s="1849"/>
      <c r="F91" s="1849"/>
      <c r="G91" s="1849"/>
      <c r="H91" s="1849"/>
      <c r="I91" s="1849"/>
    </row>
    <row r="92" spans="1:9" ht="13.2" x14ac:dyDescent="0.25">
      <c r="A92" s="2252" t="s">
        <v>1308</v>
      </c>
      <c r="B92" s="1849"/>
      <c r="C92" s="1849"/>
      <c r="D92" s="1849"/>
      <c r="E92" s="1849"/>
      <c r="F92" s="1849"/>
      <c r="G92" s="1849"/>
      <c r="H92" s="1849"/>
      <c r="I92" s="1849"/>
    </row>
    <row r="93" spans="1:9" x14ac:dyDescent="0.2">
      <c r="A93" s="1849"/>
      <c r="B93" s="1849"/>
      <c r="C93" s="1849"/>
      <c r="D93" s="1849"/>
      <c r="E93" s="1849"/>
      <c r="F93" s="1849"/>
      <c r="G93" s="1849"/>
      <c r="H93" s="1849"/>
      <c r="I93" s="1849"/>
    </row>
    <row r="94" spans="1:9" x14ac:dyDescent="0.2">
      <c r="A94" s="1849"/>
      <c r="B94" s="1849"/>
      <c r="C94" s="1849"/>
      <c r="D94" s="1849"/>
      <c r="E94" s="1849"/>
      <c r="F94" s="1849"/>
      <c r="G94" s="1849"/>
      <c r="H94" s="1849"/>
      <c r="I94" s="1849"/>
    </row>
    <row r="95" spans="1:9" x14ac:dyDescent="0.2">
      <c r="A95" s="1849"/>
      <c r="B95" s="1849"/>
      <c r="C95" s="1849"/>
      <c r="D95" s="1849"/>
      <c r="E95" s="1849"/>
      <c r="F95" s="1849"/>
      <c r="G95" s="1849"/>
      <c r="H95" s="1849"/>
      <c r="I95" s="1849"/>
    </row>
    <row r="96" spans="1:9" x14ac:dyDescent="0.2">
      <c r="A96" s="1849"/>
      <c r="B96" s="1849"/>
      <c r="C96" s="1849"/>
      <c r="D96" s="1849"/>
      <c r="E96" s="1849"/>
      <c r="F96" s="1849"/>
      <c r="G96" s="1849"/>
      <c r="H96" s="1849"/>
      <c r="I96" s="1849"/>
    </row>
    <row r="97" spans="1:9" x14ac:dyDescent="0.2">
      <c r="A97" s="1849"/>
      <c r="B97" s="1849"/>
      <c r="C97" s="1849"/>
      <c r="D97" s="1849"/>
      <c r="E97" s="1849"/>
      <c r="F97" s="1849"/>
      <c r="G97" s="1849"/>
      <c r="H97" s="1849"/>
      <c r="I97" s="1849"/>
    </row>
    <row r="98" spans="1:9" x14ac:dyDescent="0.2">
      <c r="A98" s="1849"/>
      <c r="B98" s="1849"/>
      <c r="C98" s="1849"/>
      <c r="D98" s="1849"/>
      <c r="E98" s="1849"/>
      <c r="F98" s="1849"/>
      <c r="G98" s="2255"/>
      <c r="H98" s="2253"/>
      <c r="I98" s="1849"/>
    </row>
    <row r="99" spans="1:9" x14ac:dyDescent="0.2">
      <c r="A99" s="1849"/>
      <c r="B99" s="1849"/>
      <c r="C99" s="1849"/>
      <c r="D99" s="1849"/>
      <c r="E99" s="1849"/>
      <c r="F99" s="1849"/>
      <c r="G99" s="2255"/>
      <c r="H99" s="2253"/>
      <c r="I99" s="1849"/>
    </row>
    <row r="100" spans="1:9" x14ac:dyDescent="0.2">
      <c r="A100" s="1849"/>
      <c r="B100" s="1849"/>
      <c r="C100" s="1849"/>
      <c r="D100" s="1849"/>
      <c r="E100" s="1849"/>
      <c r="F100" s="1849"/>
      <c r="G100" s="2255"/>
      <c r="H100" s="2253"/>
      <c r="I100" s="1849"/>
    </row>
    <row r="101" spans="1:9" x14ac:dyDescent="0.2">
      <c r="A101" s="1849"/>
      <c r="B101" s="1849"/>
      <c r="C101" s="1849"/>
      <c r="D101" s="1849"/>
      <c r="E101" s="1849"/>
      <c r="F101" s="1849"/>
      <c r="G101" s="2254"/>
      <c r="H101" s="2253"/>
      <c r="I101" s="1849"/>
    </row>
    <row r="102" spans="1:9" x14ac:dyDescent="0.2">
      <c r="A102" s="1849"/>
      <c r="B102" s="1849"/>
      <c r="C102" s="1849"/>
      <c r="D102" s="1849"/>
      <c r="E102" s="1849"/>
      <c r="F102" s="1849"/>
      <c r="G102" s="1849"/>
      <c r="H102" s="1849"/>
      <c r="I102" s="1849"/>
    </row>
    <row r="115" spans="1:9" ht="13.2" x14ac:dyDescent="0.25">
      <c r="A115" s="2252" t="s">
        <v>1307</v>
      </c>
      <c r="B115" s="1850"/>
    </row>
    <row r="116" spans="1:9" x14ac:dyDescent="0.2">
      <c r="B116" s="1849"/>
      <c r="C116" s="1849"/>
      <c r="D116" s="1849"/>
      <c r="E116" s="1849"/>
      <c r="F116" s="1849"/>
      <c r="G116" s="1849"/>
      <c r="H116" s="1849"/>
      <c r="I116" s="1849"/>
    </row>
    <row r="117" spans="1:9" x14ac:dyDescent="0.2">
      <c r="A117" s="1849"/>
      <c r="B117" s="1849"/>
      <c r="C117" s="1849"/>
      <c r="D117" s="1849"/>
      <c r="E117" s="1849"/>
      <c r="F117" s="1849"/>
      <c r="G117" s="1849"/>
      <c r="H117" s="1849"/>
      <c r="I117" s="1849"/>
    </row>
    <row r="118" spans="1:9" x14ac:dyDescent="0.2">
      <c r="A118" s="1849"/>
      <c r="B118" s="1849"/>
      <c r="C118" s="1849"/>
      <c r="D118" s="1849"/>
      <c r="E118" s="1849"/>
      <c r="F118" s="1849"/>
      <c r="G118" s="694"/>
      <c r="H118" s="1849"/>
      <c r="I118" s="1849"/>
    </row>
    <row r="119" spans="1:9" x14ac:dyDescent="0.2">
      <c r="A119" s="1849"/>
      <c r="B119" s="1849"/>
      <c r="C119" s="1849"/>
      <c r="D119" s="1849"/>
      <c r="E119" s="1849"/>
      <c r="F119" s="1849"/>
      <c r="G119" s="1849"/>
      <c r="H119" s="1849"/>
      <c r="I119" s="1849"/>
    </row>
    <row r="120" spans="1:9" x14ac:dyDescent="0.2">
      <c r="A120" s="1849"/>
      <c r="B120" s="1849"/>
      <c r="C120" s="1849"/>
      <c r="D120" s="1849"/>
      <c r="E120" s="1849"/>
      <c r="F120" s="1849"/>
      <c r="G120" s="1849"/>
      <c r="H120" s="1849"/>
      <c r="I120" s="1849"/>
    </row>
    <row r="121" spans="1:9" x14ac:dyDescent="0.2">
      <c r="A121" s="1849"/>
      <c r="B121" s="1849"/>
      <c r="C121" s="1849"/>
      <c r="D121" s="1849"/>
      <c r="E121" s="1849"/>
      <c r="F121" s="1849"/>
      <c r="G121" s="1849"/>
      <c r="H121" s="1849"/>
      <c r="I121" s="1849"/>
    </row>
    <row r="122" spans="1:9" x14ac:dyDescent="0.2">
      <c r="A122" s="1849"/>
      <c r="B122" s="1849"/>
      <c r="C122" s="1849"/>
      <c r="D122" s="1849"/>
      <c r="E122" s="1849"/>
      <c r="F122" s="1849"/>
      <c r="G122" s="1849"/>
      <c r="H122" s="1849"/>
      <c r="I122" s="1849"/>
    </row>
    <row r="123" spans="1:9" x14ac:dyDescent="0.2">
      <c r="A123" s="1849"/>
      <c r="B123" s="1849"/>
      <c r="C123" s="1849"/>
      <c r="D123" s="1849"/>
      <c r="E123" s="1849"/>
      <c r="F123" s="1849"/>
      <c r="G123" s="1849"/>
      <c r="H123" s="1849"/>
      <c r="I123" s="1849"/>
    </row>
    <row r="124" spans="1:9" x14ac:dyDescent="0.2">
      <c r="A124" s="1849"/>
      <c r="B124" s="1849"/>
      <c r="C124" s="1849"/>
      <c r="D124" s="1849"/>
      <c r="E124" s="1849"/>
      <c r="F124" s="1849"/>
      <c r="G124" s="1849"/>
      <c r="H124" s="1849"/>
      <c r="I124" s="1849"/>
    </row>
    <row r="125" spans="1:9" x14ac:dyDescent="0.2">
      <c r="A125" s="1849"/>
      <c r="B125" s="1849"/>
      <c r="C125" s="1849"/>
      <c r="D125" s="1849"/>
      <c r="E125" s="1849"/>
      <c r="F125" s="1849"/>
      <c r="G125" s="1849"/>
      <c r="H125" s="1849"/>
      <c r="I125" s="1849"/>
    </row>
    <row r="126" spans="1:9" x14ac:dyDescent="0.2">
      <c r="A126" s="1849"/>
      <c r="B126" s="1849"/>
      <c r="C126" s="1849"/>
      <c r="D126" s="1849"/>
      <c r="E126" s="1849"/>
      <c r="F126" s="1849"/>
      <c r="G126" s="1849"/>
      <c r="H126" s="1849"/>
      <c r="I126" s="1849"/>
    </row>
    <row r="127" spans="1:9" x14ac:dyDescent="0.2">
      <c r="A127" s="1849"/>
      <c r="B127" s="1849"/>
      <c r="C127" s="1849"/>
      <c r="D127" s="1849"/>
      <c r="E127" s="1849"/>
      <c r="F127" s="1849"/>
      <c r="G127" s="1849"/>
      <c r="H127" s="1849"/>
      <c r="I127" s="1849"/>
    </row>
    <row r="128" spans="1:9" x14ac:dyDescent="0.2">
      <c r="A128" s="1849"/>
      <c r="B128" s="1849"/>
      <c r="C128" s="1849"/>
      <c r="D128" s="1849"/>
      <c r="E128" s="1849"/>
      <c r="F128" s="1849"/>
      <c r="G128" s="1849"/>
      <c r="H128" s="1849"/>
      <c r="I128" s="1849"/>
    </row>
    <row r="129" spans="1:9" x14ac:dyDescent="0.2">
      <c r="A129" s="1849"/>
      <c r="B129" s="1849"/>
      <c r="C129" s="1849"/>
      <c r="D129" s="1849"/>
      <c r="E129" s="1849"/>
      <c r="F129" s="1849"/>
      <c r="G129" s="1849"/>
      <c r="H129" s="1849"/>
      <c r="I129" s="1849"/>
    </row>
    <row r="130" spans="1:9" x14ac:dyDescent="0.2">
      <c r="A130" s="1849"/>
      <c r="B130" s="1849"/>
      <c r="C130" s="1849"/>
      <c r="D130" s="1849"/>
      <c r="E130" s="1849"/>
      <c r="F130" s="1849"/>
      <c r="G130" s="1849"/>
      <c r="H130" s="1849"/>
      <c r="I130" s="1849"/>
    </row>
    <row r="131" spans="1:9" x14ac:dyDescent="0.2">
      <c r="A131" s="1849"/>
      <c r="B131" s="1849"/>
      <c r="C131" s="1849"/>
      <c r="D131" s="1849"/>
      <c r="E131" s="1849"/>
      <c r="F131" s="1849"/>
      <c r="G131" s="1849"/>
      <c r="H131" s="1849"/>
      <c r="I131" s="1849"/>
    </row>
    <row r="132" spans="1:9" x14ac:dyDescent="0.2">
      <c r="A132" s="1849"/>
      <c r="B132" s="1849"/>
      <c r="C132" s="1849"/>
      <c r="D132" s="1849"/>
      <c r="E132" s="1849"/>
      <c r="F132" s="1849"/>
      <c r="G132" s="1849"/>
      <c r="H132" s="1849"/>
      <c r="I132" s="1849"/>
    </row>
    <row r="133" spans="1:9" x14ac:dyDescent="0.2">
      <c r="A133" s="1849"/>
      <c r="B133" s="1849"/>
      <c r="C133" s="1849"/>
      <c r="D133" s="1849"/>
      <c r="F133" s="1849"/>
      <c r="G133" s="1849"/>
      <c r="H133" s="1849"/>
      <c r="I133" s="1849"/>
    </row>
    <row r="134" spans="1:9" x14ac:dyDescent="0.2">
      <c r="B134" s="1849"/>
      <c r="C134" s="1849"/>
      <c r="D134" s="1849"/>
      <c r="E134" s="1849" t="s">
        <v>804</v>
      </c>
      <c r="F134" s="1849"/>
      <c r="G134" s="1849"/>
      <c r="H134" s="1849"/>
      <c r="I134" s="1849"/>
    </row>
    <row r="135" spans="1:9" x14ac:dyDescent="0.2">
      <c r="A135" s="1849"/>
      <c r="B135" s="1849"/>
      <c r="C135" s="1849"/>
      <c r="D135" s="1849"/>
      <c r="F135" s="1849"/>
      <c r="G135" s="1849"/>
      <c r="H135" s="1849"/>
      <c r="I135" s="1849"/>
    </row>
    <row r="136" spans="1:9" ht="13.2" x14ac:dyDescent="0.2">
      <c r="A136" s="2251" t="s">
        <v>989</v>
      </c>
      <c r="B136" s="1849"/>
      <c r="C136" s="1849"/>
      <c r="D136" s="1849"/>
      <c r="E136" s="1849"/>
      <c r="F136" s="1849"/>
      <c r="G136" s="1849"/>
      <c r="H136" s="1849"/>
      <c r="I136" s="1849"/>
    </row>
    <row r="137" spans="1:9" x14ac:dyDescent="0.2">
      <c r="A137" s="1849"/>
      <c r="B137" s="1849"/>
      <c r="C137" s="1849"/>
      <c r="D137" s="1849"/>
      <c r="E137" s="1849"/>
      <c r="F137" s="1849"/>
      <c r="G137" s="1849"/>
      <c r="H137" s="1849"/>
      <c r="I137" s="1849"/>
    </row>
    <row r="138" spans="1:9" x14ac:dyDescent="0.2">
      <c r="A138" s="1849"/>
      <c r="B138" s="1849"/>
      <c r="C138" s="1849"/>
      <c r="D138" s="1849"/>
      <c r="E138" s="1849"/>
      <c r="F138" s="1849"/>
      <c r="G138" s="694"/>
      <c r="H138" s="1849"/>
      <c r="I138" s="1849"/>
    </row>
    <row r="139" spans="1:9" x14ac:dyDescent="0.2">
      <c r="A139" s="1849"/>
      <c r="B139" s="1849"/>
      <c r="C139" s="1849"/>
      <c r="D139" s="1849"/>
      <c r="E139" s="1849"/>
      <c r="F139" s="1849"/>
      <c r="G139" s="1849"/>
      <c r="H139" s="1849"/>
      <c r="I139" s="1849"/>
    </row>
    <row r="140" spans="1:9" x14ac:dyDescent="0.2">
      <c r="A140" s="1849"/>
      <c r="B140" s="1849"/>
      <c r="C140" s="1849"/>
      <c r="D140" s="1849"/>
      <c r="E140" s="1849"/>
      <c r="F140" s="1849"/>
      <c r="G140" s="1849"/>
      <c r="H140" s="1849"/>
      <c r="I140" s="1849"/>
    </row>
    <row r="141" spans="1:9" x14ac:dyDescent="0.2">
      <c r="A141" s="1849"/>
      <c r="B141" s="1849"/>
      <c r="C141" s="1849"/>
      <c r="D141" s="1849"/>
      <c r="E141" s="1849"/>
      <c r="F141" s="1849"/>
      <c r="G141" s="1849"/>
      <c r="H141" s="1849"/>
      <c r="I141" s="1849"/>
    </row>
    <row r="142" spans="1:9" x14ac:dyDescent="0.2">
      <c r="A142" s="1849"/>
      <c r="B142" s="1849"/>
      <c r="C142" s="1849"/>
      <c r="D142" s="1849"/>
      <c r="E142" s="1849"/>
      <c r="F142" s="1849"/>
      <c r="G142" s="1849"/>
      <c r="H142" s="1849"/>
      <c r="I142" s="1849"/>
    </row>
    <row r="143" spans="1:9" x14ac:dyDescent="0.2">
      <c r="A143" s="1849"/>
      <c r="B143" s="1849"/>
      <c r="C143" s="1849"/>
      <c r="D143" s="1849"/>
      <c r="E143" s="1849"/>
      <c r="F143" s="1849"/>
      <c r="G143" s="1849"/>
      <c r="H143" s="1850"/>
      <c r="I143" s="1850"/>
    </row>
    <row r="144" spans="1:9" x14ac:dyDescent="0.2">
      <c r="A144" s="1849"/>
      <c r="B144" s="1849"/>
      <c r="C144" s="1849"/>
      <c r="D144" s="1849"/>
      <c r="E144" s="1849"/>
      <c r="F144" s="1849"/>
      <c r="G144" s="1849"/>
      <c r="H144" s="1849"/>
      <c r="I144" s="1849"/>
    </row>
    <row r="145" spans="1:9" x14ac:dyDescent="0.2">
      <c r="A145" s="1849"/>
      <c r="B145" s="1849"/>
      <c r="C145" s="1849"/>
      <c r="D145" s="1849"/>
      <c r="E145" s="1849"/>
      <c r="F145" s="1849"/>
      <c r="G145" s="1849"/>
      <c r="H145" s="1849"/>
      <c r="I145" s="1849"/>
    </row>
    <row r="146" spans="1:9" x14ac:dyDescent="0.2">
      <c r="A146" s="1849"/>
      <c r="B146" s="1849"/>
      <c r="C146" s="1849"/>
      <c r="D146" s="1849"/>
      <c r="E146" s="1849"/>
      <c r="F146" s="1849"/>
      <c r="G146" s="1849"/>
      <c r="H146" s="1849"/>
      <c r="I146" s="1849"/>
    </row>
    <row r="147" spans="1:9" x14ac:dyDescent="0.2">
      <c r="A147" s="1849"/>
      <c r="B147" s="1849"/>
      <c r="C147" s="1849"/>
      <c r="D147" s="1849"/>
      <c r="E147" s="1849"/>
      <c r="F147" s="1849"/>
      <c r="H147" s="1849"/>
      <c r="I147" s="1849"/>
    </row>
    <row r="148" spans="1:9" x14ac:dyDescent="0.2">
      <c r="A148" s="1849"/>
      <c r="B148" s="1849"/>
      <c r="C148" s="1849"/>
      <c r="D148" s="1849"/>
      <c r="E148" s="1849"/>
      <c r="F148" s="1849"/>
      <c r="G148" s="1849"/>
      <c r="H148" s="1849"/>
      <c r="I148" s="1849"/>
    </row>
    <row r="149" spans="1:9" x14ac:dyDescent="0.2">
      <c r="A149" s="1849"/>
      <c r="B149" s="1849"/>
      <c r="C149" s="1849"/>
      <c r="D149" s="1849"/>
      <c r="E149" s="1849"/>
      <c r="F149" s="1849"/>
      <c r="G149" s="1849"/>
      <c r="H149" s="1849"/>
      <c r="I149" s="1849"/>
    </row>
    <row r="150" spans="1:9" x14ac:dyDescent="0.2">
      <c r="A150" s="1849"/>
      <c r="B150" s="1849"/>
      <c r="C150" s="1849"/>
      <c r="D150" s="1849"/>
      <c r="E150" s="1849"/>
      <c r="F150" s="1849"/>
      <c r="G150" s="1849"/>
      <c r="H150" s="1849"/>
      <c r="I150" s="1849"/>
    </row>
    <row r="151" spans="1:9" x14ac:dyDescent="0.2">
      <c r="A151" s="1849"/>
      <c r="B151" s="1849"/>
      <c r="C151" s="1849"/>
      <c r="D151" s="1849"/>
      <c r="E151" s="1849"/>
      <c r="F151" s="1849"/>
      <c r="G151" s="1849"/>
      <c r="H151" s="1849"/>
      <c r="I151" s="1849"/>
    </row>
    <row r="152" spans="1:9" x14ac:dyDescent="0.2">
      <c r="A152" s="1849"/>
      <c r="B152" s="1849"/>
      <c r="C152" s="1849"/>
      <c r="D152" s="1849"/>
      <c r="F152" s="1849"/>
      <c r="G152" s="1849"/>
      <c r="H152" s="1849"/>
      <c r="I152" s="1849"/>
    </row>
    <row r="153" spans="1:9" x14ac:dyDescent="0.2">
      <c r="A153" s="1849"/>
      <c r="B153" s="1849"/>
      <c r="C153" s="1849"/>
      <c r="D153" s="1849"/>
      <c r="F153" s="1849"/>
      <c r="G153" s="1849"/>
      <c r="H153" s="1849"/>
      <c r="I153" s="1849"/>
    </row>
    <row r="154" spans="1:9" x14ac:dyDescent="0.2">
      <c r="B154" s="1849"/>
      <c r="C154" s="1849"/>
      <c r="D154" s="1849"/>
      <c r="E154" s="1849"/>
      <c r="F154" s="1849"/>
      <c r="G154" s="1849"/>
      <c r="H154" s="1849"/>
      <c r="I154" s="1849"/>
    </row>
    <row r="155" spans="1:9" x14ac:dyDescent="0.2">
      <c r="B155" s="1849"/>
      <c r="C155" s="1849"/>
      <c r="D155" s="1849"/>
      <c r="E155" s="1849" t="s">
        <v>804</v>
      </c>
      <c r="F155" s="1849"/>
      <c r="G155" s="1849"/>
      <c r="H155" s="1849"/>
      <c r="I155" s="1849"/>
    </row>
    <row r="156" spans="1:9" x14ac:dyDescent="0.2">
      <c r="A156" s="1849"/>
      <c r="B156" s="1849"/>
      <c r="C156" s="1849"/>
      <c r="D156" s="1849"/>
      <c r="F156" s="1849"/>
      <c r="G156" s="1849"/>
      <c r="H156" s="1849"/>
      <c r="I156" s="1849"/>
    </row>
    <row r="157" spans="1:9" x14ac:dyDescent="0.2">
      <c r="A157" s="1849"/>
      <c r="B157" s="1849"/>
      <c r="C157" s="1849"/>
      <c r="D157" s="1849"/>
      <c r="E157" s="1849"/>
      <c r="F157" s="1849"/>
      <c r="G157" s="1849"/>
      <c r="H157" s="1849"/>
      <c r="I157" s="1849"/>
    </row>
    <row r="158" spans="1:9" ht="13.2" x14ac:dyDescent="0.2">
      <c r="A158" s="2251" t="s">
        <v>1306</v>
      </c>
      <c r="B158" s="1849"/>
      <c r="C158" s="1849"/>
      <c r="D158" s="1849"/>
      <c r="E158" s="1849"/>
      <c r="F158" s="1849"/>
      <c r="G158" s="1849"/>
      <c r="H158" s="1849"/>
      <c r="I158" s="1849"/>
    </row>
    <row r="159" spans="1:9" x14ac:dyDescent="0.2">
      <c r="A159" s="1849"/>
      <c r="B159" s="1849"/>
      <c r="C159" s="1849"/>
      <c r="D159" s="1849"/>
      <c r="E159" s="1849"/>
      <c r="F159" s="1849"/>
      <c r="G159" s="1849"/>
      <c r="H159" s="1849"/>
      <c r="I159" s="1849"/>
    </row>
    <row r="160" spans="1:9" x14ac:dyDescent="0.2">
      <c r="A160" s="1849"/>
      <c r="B160" s="1849"/>
      <c r="C160" s="1849"/>
      <c r="D160" s="1849"/>
      <c r="E160" s="1849"/>
      <c r="F160" s="1849"/>
      <c r="G160" s="694"/>
      <c r="H160" s="1849"/>
      <c r="I160" s="1849"/>
    </row>
    <row r="161" spans="1:9" x14ac:dyDescent="0.2">
      <c r="A161" s="1849"/>
      <c r="B161" s="1849"/>
      <c r="C161" s="1849"/>
      <c r="D161" s="1849"/>
      <c r="E161" s="1849"/>
      <c r="F161" s="1849"/>
      <c r="G161" s="1849"/>
      <c r="H161" s="1849"/>
      <c r="I161" s="1849"/>
    </row>
    <row r="162" spans="1:9" x14ac:dyDescent="0.2">
      <c r="A162" s="1849"/>
      <c r="B162" s="1849"/>
      <c r="C162" s="1849"/>
      <c r="D162" s="1849"/>
      <c r="E162" s="1849"/>
      <c r="F162" s="1849"/>
      <c r="G162" s="1849"/>
      <c r="H162" s="1849"/>
      <c r="I162" s="1849"/>
    </row>
    <row r="163" spans="1:9" x14ac:dyDescent="0.2">
      <c r="A163" s="1849"/>
      <c r="B163" s="674"/>
      <c r="C163" s="1849"/>
      <c r="D163" s="1849"/>
      <c r="E163" s="1849"/>
      <c r="F163" s="1849"/>
      <c r="G163" s="1849"/>
      <c r="H163" s="1849"/>
      <c r="I163" s="1849"/>
    </row>
    <row r="164" spans="1:9" x14ac:dyDescent="0.2">
      <c r="A164" s="1849"/>
      <c r="B164" s="1849"/>
      <c r="C164" s="1849"/>
      <c r="D164" s="1849"/>
      <c r="E164" s="1849"/>
      <c r="F164" s="1849"/>
      <c r="G164" s="1849"/>
      <c r="H164" s="1849"/>
      <c r="I164" s="1849"/>
    </row>
    <row r="165" spans="1:9" x14ac:dyDescent="0.2">
      <c r="A165" s="1849"/>
      <c r="B165" s="1849"/>
      <c r="C165" s="1849"/>
      <c r="D165" s="1849"/>
      <c r="E165" s="1849"/>
      <c r="F165" s="1849"/>
      <c r="G165" s="1849"/>
      <c r="H165" s="1849"/>
      <c r="I165" s="1849"/>
    </row>
    <row r="166" spans="1:9" x14ac:dyDescent="0.2">
      <c r="A166" s="1849"/>
      <c r="B166" s="1849"/>
      <c r="C166" s="1849"/>
      <c r="D166" s="1849"/>
      <c r="E166" s="1849"/>
      <c r="F166" s="1849"/>
      <c r="G166" s="1849"/>
      <c r="H166" s="1849"/>
      <c r="I166" s="1849"/>
    </row>
    <row r="167" spans="1:9" x14ac:dyDescent="0.2">
      <c r="A167" s="1849"/>
      <c r="B167" s="1849"/>
      <c r="C167" s="1849"/>
      <c r="D167" s="1849"/>
      <c r="E167" s="1849"/>
      <c r="F167" s="1849"/>
      <c r="G167" s="1849"/>
      <c r="H167" s="1849"/>
      <c r="I167" s="1849"/>
    </row>
    <row r="168" spans="1:9" x14ac:dyDescent="0.2">
      <c r="A168" s="1849"/>
      <c r="B168" s="1849"/>
      <c r="C168" s="1849"/>
      <c r="D168" s="1849"/>
      <c r="E168" s="1849"/>
      <c r="F168" s="1849"/>
      <c r="G168" s="1849"/>
      <c r="H168" s="1849"/>
      <c r="I168" s="1849"/>
    </row>
    <row r="169" spans="1:9" x14ac:dyDescent="0.2">
      <c r="A169" s="1849"/>
      <c r="B169" s="1849"/>
      <c r="C169" s="1849"/>
      <c r="D169" s="1849"/>
      <c r="E169" s="1849"/>
      <c r="F169" s="1849"/>
      <c r="G169" s="1849"/>
      <c r="H169" s="1849"/>
      <c r="I169" s="1849"/>
    </row>
    <row r="177" spans="5:5" x14ac:dyDescent="0.2">
      <c r="E177" s="1848" t="s">
        <v>804</v>
      </c>
    </row>
  </sheetData>
  <mergeCells count="2">
    <mergeCell ref="B3:C3"/>
    <mergeCell ref="B25:C25"/>
  </mergeCells>
  <printOptions horizontalCentered="1"/>
  <pageMargins left="0.7" right="0.7" top="0.75" bottom="0.75" header="0.3" footer="0.3"/>
  <pageSetup paperSize="9" scale="96" orientation="portrait" r:id="rId1"/>
  <rowBreaks count="2" manualBreakCount="2">
    <brk id="49" max="8" man="1"/>
    <brk id="111" max="8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Mbnd.mbnd" shapeId="403457" r:id="rId5">
          <objectPr defaultSize="0" autoPict="0" r:id="rId6">
            <anchor moveWithCells="1">
              <from>
                <xdr:col>0</xdr:col>
                <xdr:colOff>60960</xdr:colOff>
                <xdr:row>159</xdr:row>
                <xdr:rowOff>22860</xdr:rowOff>
              </from>
              <to>
                <xdr:col>5</xdr:col>
                <xdr:colOff>274320</xdr:colOff>
                <xdr:row>174</xdr:row>
                <xdr:rowOff>76200</xdr:rowOff>
              </to>
            </anchor>
          </objectPr>
        </oleObject>
      </mc:Choice>
      <mc:Fallback>
        <oleObject progId="Mbnd.mbnd" shapeId="403457" r:id="rId5"/>
      </mc:Fallback>
    </mc:AlternateContent>
    <mc:AlternateContent xmlns:mc="http://schemas.openxmlformats.org/markup-compatibility/2006">
      <mc:Choice Requires="x14">
        <oleObject progId="Mbnd.mbnd" shapeId="403458" r:id="rId7">
          <objectPr defaultSize="0" autoPict="0" r:id="rId8">
            <anchor moveWithCells="1">
              <from>
                <xdr:col>0</xdr:col>
                <xdr:colOff>22860</xdr:colOff>
                <xdr:row>115</xdr:row>
                <xdr:rowOff>121920</xdr:rowOff>
              </from>
              <to>
                <xdr:col>5</xdr:col>
                <xdr:colOff>68580</xdr:colOff>
                <xdr:row>131</xdr:row>
                <xdr:rowOff>30480</xdr:rowOff>
              </to>
            </anchor>
          </objectPr>
        </oleObject>
      </mc:Choice>
      <mc:Fallback>
        <oleObject progId="Mbnd.mbnd" shapeId="403458" r:id="rId7"/>
      </mc:Fallback>
    </mc:AlternateContent>
    <mc:AlternateContent xmlns:mc="http://schemas.openxmlformats.org/markup-compatibility/2006">
      <mc:Choice Requires="x14">
        <oleObject progId="Mbnd.mbnd" shapeId="403460" r:id="rId9">
          <objectPr defaultSize="0" autoPict="0" r:id="rId10">
            <anchor moveWithCells="1">
              <from>
                <xdr:col>0</xdr:col>
                <xdr:colOff>0</xdr:colOff>
                <xdr:row>50</xdr:row>
                <xdr:rowOff>76200</xdr:rowOff>
              </from>
              <to>
                <xdr:col>5</xdr:col>
                <xdr:colOff>60960</xdr:colOff>
                <xdr:row>65</xdr:row>
                <xdr:rowOff>137160</xdr:rowOff>
              </to>
            </anchor>
          </objectPr>
        </oleObject>
      </mc:Choice>
      <mc:Fallback>
        <oleObject progId="Mbnd.mbnd" shapeId="403460" r:id="rId9"/>
      </mc:Fallback>
    </mc:AlternateContent>
    <mc:AlternateContent xmlns:mc="http://schemas.openxmlformats.org/markup-compatibility/2006">
      <mc:Choice Requires="x14">
        <oleObject progId="Mbnd.mbnd" shapeId="403461" r:id="rId11">
          <objectPr defaultSize="0" autoPict="0" r:id="rId12">
            <anchor moveWithCells="1">
              <from>
                <xdr:col>0</xdr:col>
                <xdr:colOff>45720</xdr:colOff>
                <xdr:row>137</xdr:row>
                <xdr:rowOff>7620</xdr:rowOff>
              </from>
              <to>
                <xdr:col>5</xdr:col>
                <xdr:colOff>76200</xdr:colOff>
                <xdr:row>152</xdr:row>
                <xdr:rowOff>106680</xdr:rowOff>
              </to>
            </anchor>
          </objectPr>
        </oleObject>
      </mc:Choice>
      <mc:Fallback>
        <oleObject progId="Mbnd.mbnd" shapeId="403461" r:id="rId11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D96E5-7C54-43F5-BE0B-46C5436676CD}">
  <sheetPr>
    <tabColor theme="6" tint="0.59999389629810485"/>
  </sheetPr>
  <dimension ref="A1:BB308"/>
  <sheetViews>
    <sheetView view="pageBreakPreview" zoomScaleNormal="100" zoomScaleSheetLayoutView="100" workbookViewId="0"/>
  </sheetViews>
  <sheetFormatPr defaultColWidth="9.109375" defaultRowHeight="10.199999999999999" x14ac:dyDescent="0.2"/>
  <cols>
    <col min="1" max="1" width="34.44140625" style="2306" customWidth="1"/>
    <col min="2" max="2" width="8" style="2309" customWidth="1"/>
    <col min="3" max="3" width="6.33203125" style="2306" customWidth="1"/>
    <col min="4" max="4" width="6.5546875" style="2306" customWidth="1"/>
    <col min="5" max="5" width="6.88671875" style="2306" customWidth="1"/>
    <col min="6" max="6" width="6.5546875" style="2306" customWidth="1"/>
    <col min="7" max="7" width="6.88671875" style="2306" customWidth="1"/>
    <col min="8" max="9" width="6.5546875" style="2306" customWidth="1"/>
    <col min="10" max="10" width="6.6640625" style="2306" customWidth="1"/>
    <col min="11" max="11" width="6.33203125" style="2306" customWidth="1"/>
    <col min="12" max="12" width="6.5546875" style="2306" customWidth="1"/>
    <col min="13" max="13" width="6.6640625" style="2306" customWidth="1"/>
    <col min="14" max="14" width="29.5546875" style="2306" customWidth="1"/>
    <col min="15" max="17" width="7.109375" style="2310" customWidth="1"/>
    <col min="18" max="26" width="7.109375" style="2306" customWidth="1"/>
    <col min="27" max="27" width="34.6640625" style="2306" customWidth="1"/>
    <col min="28" max="28" width="7.33203125" style="2309" customWidth="1"/>
    <col min="29" max="31" width="6.109375" style="62" customWidth="1"/>
    <col min="32" max="34" width="6.109375" style="2309" customWidth="1"/>
    <col min="35" max="37" width="6.109375" style="2308" customWidth="1"/>
    <col min="38" max="40" width="6.109375" style="2307" customWidth="1"/>
    <col min="41" max="41" width="30.5546875" style="2306" customWidth="1"/>
    <col min="42" max="48" width="6.5546875" style="2309" customWidth="1"/>
    <col min="49" max="49" width="6.5546875" style="52" customWidth="1"/>
    <col min="50" max="50" width="6.5546875" style="51" customWidth="1"/>
    <col min="51" max="52" width="6.5546875" style="2308" customWidth="1"/>
    <col min="53" max="53" width="6.5546875" style="2307" customWidth="1"/>
    <col min="54" max="54" width="6.88671875" style="2307" customWidth="1"/>
    <col min="55" max="16384" width="9.109375" style="2306"/>
  </cols>
  <sheetData>
    <row r="1" spans="1:54" ht="13.5" customHeight="1" x14ac:dyDescent="0.2">
      <c r="A1" s="125" t="s">
        <v>1183</v>
      </c>
      <c r="B1" s="125"/>
      <c r="C1" s="125"/>
      <c r="D1" s="126"/>
      <c r="E1" s="126"/>
      <c r="F1" s="2309"/>
      <c r="G1" s="2309"/>
      <c r="H1" s="2309"/>
      <c r="I1" s="2309"/>
      <c r="J1" s="2309"/>
      <c r="K1" s="2309"/>
      <c r="L1" s="2309"/>
      <c r="M1" s="2309"/>
      <c r="N1" s="2846" t="s">
        <v>1183</v>
      </c>
      <c r="O1" s="2846"/>
      <c r="P1" s="2846"/>
      <c r="Q1" s="2846"/>
      <c r="R1" s="2846"/>
      <c r="S1" s="2846"/>
      <c r="T1" s="2846"/>
      <c r="U1" s="2846"/>
      <c r="V1" s="2846"/>
      <c r="W1" s="2846"/>
      <c r="X1" s="2846"/>
      <c r="Y1" s="2846"/>
      <c r="Z1" s="2846"/>
      <c r="AA1" s="1155" t="s">
        <v>1182</v>
      </c>
      <c r="AB1" s="1152"/>
      <c r="AC1" s="1588"/>
      <c r="AD1" s="1588"/>
      <c r="AE1" s="1588"/>
      <c r="AF1" s="1152"/>
      <c r="AG1" s="1152"/>
      <c r="AH1" s="1154"/>
      <c r="AI1" s="1150"/>
      <c r="AJ1" s="1150"/>
      <c r="AK1" s="1150"/>
      <c r="AL1" s="1153"/>
      <c r="AM1" s="1153"/>
      <c r="AN1" s="1153"/>
      <c r="AO1" s="1152" t="s">
        <v>1182</v>
      </c>
      <c r="AP1" s="1152"/>
      <c r="AQ1" s="1152"/>
      <c r="AR1" s="1152"/>
      <c r="AS1" s="1152"/>
      <c r="AT1" s="1152"/>
      <c r="AU1" s="1152"/>
      <c r="AV1" s="1152"/>
      <c r="AW1" s="1151"/>
      <c r="AX1" s="123"/>
      <c r="AY1" s="1150"/>
      <c r="AZ1" s="1150"/>
      <c r="BA1" s="1150"/>
      <c r="BB1" s="1150"/>
    </row>
    <row r="2" spans="1:54" ht="13.5" customHeight="1" x14ac:dyDescent="0.2">
      <c r="A2" s="2309" t="s">
        <v>308</v>
      </c>
      <c r="C2" s="2309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AO2" s="2309"/>
      <c r="BA2" s="2308"/>
      <c r="BB2" s="2308"/>
    </row>
    <row r="3" spans="1:54" ht="13.5" customHeight="1" x14ac:dyDescent="0.2">
      <c r="A3" s="129" t="s">
        <v>307</v>
      </c>
      <c r="B3" s="129"/>
      <c r="C3" s="129"/>
      <c r="D3" s="129"/>
      <c r="E3" s="129"/>
      <c r="F3" s="2309"/>
      <c r="G3" s="2309"/>
      <c r="H3" s="2309"/>
      <c r="I3" s="2309"/>
      <c r="J3" s="2309"/>
      <c r="K3" s="2309"/>
      <c r="L3" s="2309"/>
      <c r="M3" s="2309"/>
      <c r="N3" s="128" t="s">
        <v>306</v>
      </c>
      <c r="O3" s="127"/>
      <c r="P3" s="127"/>
      <c r="Q3" s="127"/>
      <c r="R3" s="110"/>
      <c r="S3" s="110"/>
      <c r="AA3" s="2257" t="s">
        <v>307</v>
      </c>
      <c r="AB3" s="125"/>
      <c r="AC3" s="1585"/>
      <c r="AD3" s="1585"/>
      <c r="AE3" s="1585"/>
      <c r="AF3" s="125"/>
      <c r="AG3" s="125"/>
      <c r="AH3" s="126"/>
      <c r="AI3" s="113"/>
      <c r="AJ3" s="113"/>
      <c r="AK3" s="113"/>
      <c r="AL3" s="112"/>
      <c r="AO3" s="125" t="s">
        <v>306</v>
      </c>
      <c r="AP3" s="124"/>
      <c r="AQ3" s="124"/>
      <c r="AR3" s="124"/>
      <c r="AS3" s="124"/>
      <c r="AT3" s="124"/>
      <c r="AU3" s="124"/>
      <c r="AV3" s="125"/>
      <c r="AW3" s="124"/>
      <c r="AX3" s="123"/>
      <c r="AY3" s="113"/>
      <c r="AZ3" s="113"/>
      <c r="BA3" s="2308"/>
      <c r="BB3" s="2308"/>
    </row>
    <row r="4" spans="1:54" ht="20.25" customHeight="1" x14ac:dyDescent="0.2">
      <c r="A4" s="2309"/>
      <c r="C4" s="2309"/>
      <c r="D4" s="2309"/>
      <c r="E4" s="2309"/>
      <c r="F4" s="2309"/>
      <c r="G4" s="2309"/>
      <c r="H4" s="2309"/>
      <c r="I4" s="2309"/>
      <c r="J4" s="2309"/>
      <c r="K4" s="2309"/>
      <c r="L4" s="2309"/>
      <c r="M4" s="2309"/>
      <c r="AO4" s="2309"/>
      <c r="AP4" s="52"/>
      <c r="AQ4" s="52"/>
      <c r="AR4" s="52"/>
      <c r="AS4" s="52"/>
      <c r="AT4" s="52"/>
      <c r="AU4" s="52"/>
      <c r="BA4" s="2308"/>
      <c r="BB4" s="2308"/>
    </row>
    <row r="5" spans="1:54" ht="35.25" customHeight="1" thickBot="1" x14ac:dyDescent="0.25">
      <c r="A5" s="121" t="s">
        <v>176</v>
      </c>
      <c r="B5" s="1137">
        <v>2018</v>
      </c>
      <c r="C5" s="1137">
        <v>2017</v>
      </c>
      <c r="D5" s="101">
        <v>2016</v>
      </c>
      <c r="E5" s="101">
        <v>2015</v>
      </c>
      <c r="F5" s="101">
        <v>2014</v>
      </c>
      <c r="G5" s="101">
        <v>2013</v>
      </c>
      <c r="H5" s="101">
        <v>2012</v>
      </c>
      <c r="I5" s="101">
        <v>2011</v>
      </c>
      <c r="J5" s="101">
        <v>2010</v>
      </c>
      <c r="K5" s="101">
        <v>2009</v>
      </c>
      <c r="L5" s="101">
        <v>2008</v>
      </c>
      <c r="M5" s="101">
        <v>2007</v>
      </c>
      <c r="N5" s="122" t="s">
        <v>176</v>
      </c>
      <c r="O5" s="106">
        <v>2018</v>
      </c>
      <c r="P5" s="106">
        <v>2017</v>
      </c>
      <c r="Q5" s="106">
        <v>2016</v>
      </c>
      <c r="R5" s="106">
        <v>2015</v>
      </c>
      <c r="S5" s="106">
        <v>2014</v>
      </c>
      <c r="T5" s="106">
        <v>2013</v>
      </c>
      <c r="U5" s="106">
        <v>2012</v>
      </c>
      <c r="V5" s="106">
        <v>2011</v>
      </c>
      <c r="W5" s="106">
        <v>2010</v>
      </c>
      <c r="X5" s="106">
        <v>2009</v>
      </c>
      <c r="Y5" s="106">
        <v>2008</v>
      </c>
      <c r="Z5" s="106">
        <v>2007</v>
      </c>
      <c r="AA5" s="122" t="s">
        <v>176</v>
      </c>
      <c r="AB5" s="120" t="s">
        <v>1243</v>
      </c>
      <c r="AC5" s="120" t="s">
        <v>1123</v>
      </c>
      <c r="AD5" s="120" t="s">
        <v>1032</v>
      </c>
      <c r="AE5" s="120" t="s">
        <v>990</v>
      </c>
      <c r="AF5" s="101" t="s">
        <v>905</v>
      </c>
      <c r="AG5" s="101" t="s">
        <v>886</v>
      </c>
      <c r="AH5" s="101" t="s">
        <v>844</v>
      </c>
      <c r="AI5" s="101" t="s">
        <v>275</v>
      </c>
      <c r="AJ5" s="101" t="s">
        <v>274</v>
      </c>
      <c r="AK5" s="101" t="s">
        <v>273</v>
      </c>
      <c r="AL5" s="101" t="s">
        <v>272</v>
      </c>
      <c r="AM5" s="101" t="s">
        <v>271</v>
      </c>
      <c r="AN5" s="106" t="s">
        <v>270</v>
      </c>
      <c r="AO5" s="121" t="s">
        <v>176</v>
      </c>
      <c r="AP5" s="120" t="s">
        <v>1243</v>
      </c>
      <c r="AQ5" s="120" t="s">
        <v>1123</v>
      </c>
      <c r="AR5" s="120" t="s">
        <v>1032</v>
      </c>
      <c r="AS5" s="120" t="s">
        <v>990</v>
      </c>
      <c r="AT5" s="120" t="s">
        <v>905</v>
      </c>
      <c r="AU5" s="120" t="s">
        <v>886</v>
      </c>
      <c r="AV5" s="101" t="s">
        <v>844</v>
      </c>
      <c r="AW5" s="101" t="s">
        <v>275</v>
      </c>
      <c r="AX5" s="101" t="s">
        <v>274</v>
      </c>
      <c r="AY5" s="101" t="s">
        <v>273</v>
      </c>
      <c r="AZ5" s="101" t="s">
        <v>272</v>
      </c>
      <c r="BA5" s="101" t="s">
        <v>271</v>
      </c>
      <c r="BB5" s="101" t="s">
        <v>270</v>
      </c>
    </row>
    <row r="6" spans="1:54" ht="13.5" customHeight="1" x14ac:dyDescent="0.2">
      <c r="A6" s="1908" t="s">
        <v>303</v>
      </c>
      <c r="B6" s="118">
        <v>4491</v>
      </c>
      <c r="C6" s="118">
        <v>4666</v>
      </c>
      <c r="D6" s="118">
        <v>4727</v>
      </c>
      <c r="E6" s="118">
        <v>4963</v>
      </c>
      <c r="F6" s="118">
        <v>5482</v>
      </c>
      <c r="G6" s="118">
        <v>5525</v>
      </c>
      <c r="H6" s="118">
        <v>5563</v>
      </c>
      <c r="I6" s="118">
        <v>5456</v>
      </c>
      <c r="J6" s="118">
        <v>5159</v>
      </c>
      <c r="K6" s="118">
        <v>5281</v>
      </c>
      <c r="L6" s="118">
        <v>5093</v>
      </c>
      <c r="M6" s="118">
        <v>4282</v>
      </c>
      <c r="N6" s="2327"/>
      <c r="O6" s="1905"/>
      <c r="P6" s="1905"/>
      <c r="Q6" s="1905"/>
      <c r="R6" s="1905"/>
      <c r="S6" s="1905"/>
      <c r="T6" s="1905"/>
      <c r="U6" s="2326"/>
      <c r="V6" s="2326"/>
      <c r="W6" s="2326"/>
      <c r="X6" s="2326"/>
      <c r="Y6" s="2326"/>
      <c r="Z6" s="2326"/>
      <c r="AA6" s="2310" t="s">
        <v>303</v>
      </c>
      <c r="AB6" s="73">
        <v>1056</v>
      </c>
      <c r="AC6" s="73">
        <v>1142</v>
      </c>
      <c r="AD6" s="73">
        <v>1123</v>
      </c>
      <c r="AE6" s="73">
        <v>1110</v>
      </c>
      <c r="AF6" s="73">
        <v>1116</v>
      </c>
      <c r="AG6" s="73">
        <v>1109</v>
      </c>
      <c r="AH6" s="73">
        <v>1185</v>
      </c>
      <c r="AI6" s="2324">
        <v>1175</v>
      </c>
      <c r="AJ6" s="2324">
        <v>1197</v>
      </c>
      <c r="AK6" s="2324">
        <v>1209</v>
      </c>
      <c r="AL6" s="2324">
        <v>1178</v>
      </c>
      <c r="AM6" s="2324">
        <v>1172</v>
      </c>
      <c r="AN6" s="2324">
        <v>1168</v>
      </c>
      <c r="AO6" s="2325"/>
      <c r="AP6" s="115"/>
      <c r="AQ6" s="115"/>
      <c r="AR6" s="115"/>
      <c r="AS6" s="115"/>
      <c r="AT6" s="115"/>
      <c r="AU6" s="115"/>
      <c r="AV6" s="2325"/>
      <c r="AW6" s="2325"/>
      <c r="AX6" s="2319"/>
      <c r="AY6" s="2319"/>
      <c r="AZ6" s="2319"/>
      <c r="BA6" s="2319"/>
      <c r="BB6" s="2324"/>
    </row>
    <row r="7" spans="1:54" ht="13.5" customHeight="1" x14ac:dyDescent="0.2">
      <c r="A7" s="1908" t="s">
        <v>163</v>
      </c>
      <c r="B7" s="118">
        <v>2993</v>
      </c>
      <c r="C7" s="118">
        <v>3369</v>
      </c>
      <c r="D7" s="118">
        <v>3238</v>
      </c>
      <c r="E7" s="118">
        <v>3230</v>
      </c>
      <c r="F7" s="118">
        <v>2842</v>
      </c>
      <c r="G7" s="118">
        <v>2642</v>
      </c>
      <c r="H7" s="118">
        <v>2468</v>
      </c>
      <c r="I7" s="118">
        <v>2395</v>
      </c>
      <c r="J7" s="118">
        <v>2156</v>
      </c>
      <c r="K7" s="118">
        <v>1693</v>
      </c>
      <c r="L7" s="118">
        <v>1883</v>
      </c>
      <c r="M7" s="118">
        <v>2140</v>
      </c>
      <c r="N7" s="119" t="s">
        <v>301</v>
      </c>
      <c r="O7" s="96"/>
      <c r="P7" s="96"/>
      <c r="Q7" s="96"/>
      <c r="R7" s="96"/>
      <c r="S7" s="96"/>
      <c r="T7" s="96"/>
      <c r="U7" s="2326"/>
      <c r="V7" s="2326"/>
      <c r="W7" s="2326"/>
      <c r="X7" s="2326"/>
      <c r="Y7" s="2326"/>
      <c r="Z7" s="2326"/>
      <c r="AA7" s="2310" t="s">
        <v>302</v>
      </c>
      <c r="AB7" s="75">
        <v>737</v>
      </c>
      <c r="AC7" s="75">
        <v>720</v>
      </c>
      <c r="AD7" s="75">
        <v>703</v>
      </c>
      <c r="AE7" s="75">
        <v>800</v>
      </c>
      <c r="AF7" s="75">
        <v>770</v>
      </c>
      <c r="AG7" s="75">
        <v>839</v>
      </c>
      <c r="AH7" s="75">
        <v>814</v>
      </c>
      <c r="AI7" s="2319">
        <v>850</v>
      </c>
      <c r="AJ7" s="2319">
        <v>866</v>
      </c>
      <c r="AK7" s="2319">
        <v>867</v>
      </c>
      <c r="AL7" s="2319">
        <v>795</v>
      </c>
      <c r="AM7" s="2319">
        <v>804</v>
      </c>
      <c r="AN7" s="2319">
        <v>772</v>
      </c>
      <c r="AO7" s="78" t="s">
        <v>301</v>
      </c>
      <c r="AP7" s="79"/>
      <c r="AQ7" s="79"/>
      <c r="AR7" s="79"/>
      <c r="AS7" s="79"/>
      <c r="AT7" s="79"/>
      <c r="AU7" s="79"/>
      <c r="AV7" s="78"/>
      <c r="AW7" s="104"/>
      <c r="AX7" s="77"/>
      <c r="AY7" s="77"/>
      <c r="AZ7" s="77"/>
      <c r="BA7" s="77"/>
      <c r="BB7" s="2324"/>
    </row>
    <row r="8" spans="1:54" ht="13.5" customHeight="1" x14ac:dyDescent="0.2">
      <c r="A8" s="1908" t="s">
        <v>300</v>
      </c>
      <c r="B8" s="118">
        <v>1088</v>
      </c>
      <c r="C8" s="118">
        <v>1328</v>
      </c>
      <c r="D8" s="118">
        <v>1715</v>
      </c>
      <c r="E8" s="118">
        <v>1645</v>
      </c>
      <c r="F8" s="118">
        <v>1425</v>
      </c>
      <c r="G8" s="118">
        <v>1539</v>
      </c>
      <c r="H8" s="118">
        <v>1774</v>
      </c>
      <c r="I8" s="118">
        <v>1517</v>
      </c>
      <c r="J8" s="118">
        <v>1837</v>
      </c>
      <c r="K8" s="118">
        <v>1946</v>
      </c>
      <c r="L8" s="118">
        <v>1028</v>
      </c>
      <c r="M8" s="118">
        <v>1209</v>
      </c>
      <c r="O8" s="2307"/>
      <c r="P8" s="2307"/>
      <c r="Q8" s="2307"/>
      <c r="R8" s="2307"/>
      <c r="S8" s="2307"/>
      <c r="T8" s="2363"/>
      <c r="U8" s="2307"/>
      <c r="V8" s="2307"/>
      <c r="W8" s="2307"/>
      <c r="X8" s="2307"/>
      <c r="Y8" s="2307"/>
      <c r="Z8" s="2307"/>
      <c r="AA8" s="2310" t="s">
        <v>300</v>
      </c>
      <c r="AB8" s="75">
        <v>264</v>
      </c>
      <c r="AC8" s="75">
        <v>182</v>
      </c>
      <c r="AD8" s="75">
        <v>205</v>
      </c>
      <c r="AE8" s="75">
        <v>260</v>
      </c>
      <c r="AF8" s="75">
        <v>441</v>
      </c>
      <c r="AG8" s="75">
        <v>235</v>
      </c>
      <c r="AH8" s="75">
        <v>357</v>
      </c>
      <c r="AI8" s="2319">
        <v>361</v>
      </c>
      <c r="AJ8" s="2319">
        <v>375</v>
      </c>
      <c r="AK8" s="2319">
        <v>498</v>
      </c>
      <c r="AL8" s="2319">
        <v>480</v>
      </c>
      <c r="AM8" s="2319">
        <v>405</v>
      </c>
      <c r="AN8" s="2319">
        <v>332</v>
      </c>
      <c r="AO8" s="2309"/>
      <c r="AP8" s="52"/>
      <c r="AQ8" s="52"/>
      <c r="AR8" s="52"/>
      <c r="AS8" s="52"/>
      <c r="AT8" s="52"/>
      <c r="AU8" s="52"/>
      <c r="AW8" s="2309"/>
      <c r="AX8" s="2308"/>
      <c r="BA8" s="2313"/>
      <c r="BB8" s="2308"/>
    </row>
    <row r="9" spans="1:54" ht="13.5" customHeight="1" x14ac:dyDescent="0.2">
      <c r="A9" s="1908" t="s">
        <v>152</v>
      </c>
      <c r="B9" s="118">
        <v>124</v>
      </c>
      <c r="C9" s="118">
        <v>23</v>
      </c>
      <c r="D9" s="118">
        <v>112</v>
      </c>
      <c r="E9" s="118">
        <v>39</v>
      </c>
      <c r="F9" s="118">
        <v>18</v>
      </c>
      <c r="G9" s="118">
        <v>79</v>
      </c>
      <c r="H9" s="118">
        <v>93</v>
      </c>
      <c r="I9" s="118">
        <v>42</v>
      </c>
      <c r="J9" s="118">
        <v>66</v>
      </c>
      <c r="K9" s="118">
        <v>48</v>
      </c>
      <c r="L9" s="118">
        <v>24</v>
      </c>
      <c r="M9" s="118">
        <v>41</v>
      </c>
      <c r="N9" s="2340" t="s">
        <v>299</v>
      </c>
      <c r="O9" s="2326">
        <v>41578</v>
      </c>
      <c r="P9" s="2326">
        <v>43081</v>
      </c>
      <c r="Q9" s="2326">
        <v>32099</v>
      </c>
      <c r="R9" s="2326">
        <v>35500</v>
      </c>
      <c r="S9" s="2326">
        <v>31067</v>
      </c>
      <c r="T9" s="2326">
        <v>33529</v>
      </c>
      <c r="U9" s="2326">
        <v>36060</v>
      </c>
      <c r="V9" s="2326">
        <v>3765</v>
      </c>
      <c r="W9" s="2326">
        <v>10023</v>
      </c>
      <c r="X9" s="2326">
        <v>11500</v>
      </c>
      <c r="Y9" s="2326">
        <v>3157</v>
      </c>
      <c r="Z9" s="2326">
        <v>5020</v>
      </c>
      <c r="AA9" s="2310" t="s">
        <v>152</v>
      </c>
      <c r="AB9" s="75">
        <v>14</v>
      </c>
      <c r="AC9" s="75">
        <v>15</v>
      </c>
      <c r="AD9" s="75">
        <v>48</v>
      </c>
      <c r="AE9" s="75">
        <v>33</v>
      </c>
      <c r="AF9" s="75">
        <v>28</v>
      </c>
      <c r="AG9" s="75">
        <v>16</v>
      </c>
      <c r="AH9" s="75">
        <v>3</v>
      </c>
      <c r="AI9" s="2319">
        <v>0</v>
      </c>
      <c r="AJ9" s="2319">
        <v>4</v>
      </c>
      <c r="AK9" s="2319">
        <v>4</v>
      </c>
      <c r="AL9" s="2319">
        <v>-2</v>
      </c>
      <c r="AM9" s="2319">
        <v>101</v>
      </c>
      <c r="AN9" s="2319">
        <v>9</v>
      </c>
      <c r="AO9" s="1908" t="s">
        <v>299</v>
      </c>
      <c r="AP9" s="73">
        <v>45764</v>
      </c>
      <c r="AQ9" s="73">
        <v>41578</v>
      </c>
      <c r="AR9" s="73">
        <v>43173</v>
      </c>
      <c r="AS9" s="73">
        <v>33690</v>
      </c>
      <c r="AT9" s="73">
        <v>35587</v>
      </c>
      <c r="AU9" s="73">
        <v>43081</v>
      </c>
      <c r="AV9" s="73">
        <v>48284</v>
      </c>
      <c r="AW9" s="2324">
        <v>59512</v>
      </c>
      <c r="AX9" s="2324">
        <v>61527</v>
      </c>
      <c r="AY9" s="2324">
        <v>32099</v>
      </c>
      <c r="AZ9" s="2324">
        <v>49266</v>
      </c>
      <c r="BA9" s="2324">
        <v>48188</v>
      </c>
      <c r="BB9" s="2324">
        <v>48734</v>
      </c>
    </row>
    <row r="10" spans="1:54" ht="13.5" customHeight="1" x14ac:dyDescent="0.2">
      <c r="A10" s="1908" t="s">
        <v>140</v>
      </c>
      <c r="B10" s="118">
        <v>476</v>
      </c>
      <c r="C10" s="118">
        <v>83</v>
      </c>
      <c r="D10" s="118">
        <v>135</v>
      </c>
      <c r="E10" s="118">
        <v>263</v>
      </c>
      <c r="F10" s="118">
        <v>474</v>
      </c>
      <c r="G10" s="118">
        <v>106</v>
      </c>
      <c r="H10" s="118">
        <v>100</v>
      </c>
      <c r="I10" s="118">
        <v>91</v>
      </c>
      <c r="J10" s="118">
        <v>116</v>
      </c>
      <c r="K10" s="118">
        <v>105</v>
      </c>
      <c r="L10" s="118">
        <v>172</v>
      </c>
      <c r="M10" s="118">
        <v>217</v>
      </c>
      <c r="N10" s="2340" t="s">
        <v>298</v>
      </c>
      <c r="O10" s="2326">
        <v>7642</v>
      </c>
      <c r="P10" s="2326">
        <v>4796</v>
      </c>
      <c r="Q10" s="2326">
        <v>11235</v>
      </c>
      <c r="R10" s="2326">
        <v>13224</v>
      </c>
      <c r="S10" s="2326">
        <v>6958</v>
      </c>
      <c r="T10" s="2363">
        <v>11769</v>
      </c>
      <c r="U10" s="2363">
        <v>8005</v>
      </c>
      <c r="V10" s="2363">
        <v>40615</v>
      </c>
      <c r="W10" s="2363"/>
      <c r="X10" s="2363"/>
      <c r="Y10" s="2363"/>
      <c r="Z10" s="2363"/>
      <c r="AA10" s="2310" t="s">
        <v>140</v>
      </c>
      <c r="AB10" s="75">
        <v>44</v>
      </c>
      <c r="AC10" s="75">
        <v>60</v>
      </c>
      <c r="AD10" s="75">
        <v>18</v>
      </c>
      <c r="AE10" s="75">
        <v>375</v>
      </c>
      <c r="AF10" s="75">
        <v>23</v>
      </c>
      <c r="AG10" s="75">
        <v>29</v>
      </c>
      <c r="AH10" s="75">
        <v>14</v>
      </c>
      <c r="AI10" s="2319">
        <v>21</v>
      </c>
      <c r="AJ10" s="2319">
        <v>19</v>
      </c>
      <c r="AK10" s="2319">
        <v>32</v>
      </c>
      <c r="AL10" s="2319">
        <v>15</v>
      </c>
      <c r="AM10" s="2319">
        <v>74</v>
      </c>
      <c r="AN10" s="2319">
        <v>14</v>
      </c>
      <c r="AO10" s="1908" t="s">
        <v>298</v>
      </c>
      <c r="AP10" s="73">
        <v>8473</v>
      </c>
      <c r="AQ10" s="73">
        <v>7642</v>
      </c>
      <c r="AR10" s="73">
        <v>6441</v>
      </c>
      <c r="AS10" s="73">
        <v>6732</v>
      </c>
      <c r="AT10" s="73">
        <v>2977</v>
      </c>
      <c r="AU10" s="73">
        <v>4796</v>
      </c>
      <c r="AV10" s="73">
        <v>5841</v>
      </c>
      <c r="AW10" s="2324">
        <v>9370</v>
      </c>
      <c r="AX10" s="2324">
        <v>4541</v>
      </c>
      <c r="AY10" s="2324">
        <v>11235</v>
      </c>
      <c r="AZ10" s="2324">
        <v>10862</v>
      </c>
      <c r="BA10" s="2324">
        <v>8756</v>
      </c>
      <c r="BB10" s="2324">
        <v>11030</v>
      </c>
    </row>
    <row r="11" spans="1:54" ht="13.5" customHeight="1" x14ac:dyDescent="0.2">
      <c r="A11" s="82" t="s">
        <v>297</v>
      </c>
      <c r="B11" s="108">
        <f t="shared" ref="B11:M11" si="0">SUM(B6:B10)</f>
        <v>9172</v>
      </c>
      <c r="C11" s="108">
        <f t="shared" si="0"/>
        <v>9469</v>
      </c>
      <c r="D11" s="108">
        <f t="shared" si="0"/>
        <v>9927</v>
      </c>
      <c r="E11" s="108">
        <f t="shared" si="0"/>
        <v>10140</v>
      </c>
      <c r="F11" s="108">
        <f t="shared" si="0"/>
        <v>10241</v>
      </c>
      <c r="G11" s="108">
        <f t="shared" si="0"/>
        <v>9891</v>
      </c>
      <c r="H11" s="108">
        <f t="shared" si="0"/>
        <v>9998</v>
      </c>
      <c r="I11" s="108">
        <f t="shared" si="0"/>
        <v>9501</v>
      </c>
      <c r="J11" s="108">
        <f t="shared" si="0"/>
        <v>9334</v>
      </c>
      <c r="K11" s="108">
        <f t="shared" si="0"/>
        <v>9073</v>
      </c>
      <c r="L11" s="108">
        <f t="shared" si="0"/>
        <v>8200</v>
      </c>
      <c r="M11" s="108">
        <f t="shared" si="0"/>
        <v>7889</v>
      </c>
      <c r="N11" s="2340" t="s">
        <v>296</v>
      </c>
      <c r="O11" s="2326">
        <v>11320</v>
      </c>
      <c r="P11" s="2326">
        <v>8592</v>
      </c>
      <c r="Q11" s="2326">
        <v>9026</v>
      </c>
      <c r="R11" s="2326">
        <v>10762</v>
      </c>
      <c r="S11" s="2326">
        <v>12217</v>
      </c>
      <c r="T11" s="2326">
        <v>10743</v>
      </c>
      <c r="U11" s="2326">
        <v>10569</v>
      </c>
      <c r="V11" s="2326">
        <v>11250</v>
      </c>
      <c r="W11" s="2326">
        <v>15788</v>
      </c>
      <c r="X11" s="2326">
        <v>18555</v>
      </c>
      <c r="Y11" s="2326">
        <v>23903</v>
      </c>
      <c r="Z11" s="2326">
        <v>24262</v>
      </c>
      <c r="AA11" s="116" t="s">
        <v>297</v>
      </c>
      <c r="AB11" s="58">
        <f t="shared" ref="AB11:AH11" si="1">SUM(AB6:AB10)</f>
        <v>2115</v>
      </c>
      <c r="AC11" s="58">
        <f t="shared" si="1"/>
        <v>2119</v>
      </c>
      <c r="AD11" s="58">
        <f t="shared" si="1"/>
        <v>2097</v>
      </c>
      <c r="AE11" s="58">
        <f t="shared" si="1"/>
        <v>2578</v>
      </c>
      <c r="AF11" s="58">
        <f t="shared" si="1"/>
        <v>2378</v>
      </c>
      <c r="AG11" s="58">
        <f t="shared" si="1"/>
        <v>2228</v>
      </c>
      <c r="AH11" s="58">
        <f t="shared" si="1"/>
        <v>2373</v>
      </c>
      <c r="AI11" s="57">
        <v>2407</v>
      </c>
      <c r="AJ11" s="57">
        <v>2461</v>
      </c>
      <c r="AK11" s="57">
        <v>2610</v>
      </c>
      <c r="AL11" s="57">
        <v>2466</v>
      </c>
      <c r="AM11" s="57">
        <v>2556</v>
      </c>
      <c r="AN11" s="57">
        <v>2295</v>
      </c>
      <c r="AO11" s="1908" t="s">
        <v>296</v>
      </c>
      <c r="AP11" s="73">
        <v>14389</v>
      </c>
      <c r="AQ11" s="73">
        <v>11320</v>
      </c>
      <c r="AR11" s="73">
        <v>16384</v>
      </c>
      <c r="AS11" s="73">
        <v>13351</v>
      </c>
      <c r="AT11" s="73">
        <v>17243</v>
      </c>
      <c r="AU11" s="73">
        <v>8592</v>
      </c>
      <c r="AV11" s="73">
        <v>14362</v>
      </c>
      <c r="AW11" s="2324">
        <v>20999</v>
      </c>
      <c r="AX11" s="2324">
        <v>18764</v>
      </c>
      <c r="AY11" s="2324">
        <v>9026</v>
      </c>
      <c r="AZ11" s="2324">
        <v>12752</v>
      </c>
      <c r="BA11" s="2324">
        <v>10470</v>
      </c>
      <c r="BB11" s="2324">
        <v>11986</v>
      </c>
    </row>
    <row r="12" spans="1:54" ht="13.5" customHeight="1" x14ac:dyDescent="0.2">
      <c r="A12" s="1908" t="s">
        <v>126</v>
      </c>
      <c r="B12" s="118">
        <v>-2998</v>
      </c>
      <c r="C12" s="118">
        <v>-3212</v>
      </c>
      <c r="D12" s="118">
        <v>-2926</v>
      </c>
      <c r="E12" s="118">
        <v>-3263</v>
      </c>
      <c r="F12" s="118">
        <v>-3159</v>
      </c>
      <c r="G12" s="118">
        <v>-2978</v>
      </c>
      <c r="H12" s="118">
        <v>-2989</v>
      </c>
      <c r="I12" s="118">
        <v>-3113</v>
      </c>
      <c r="J12" s="118">
        <v>-2784</v>
      </c>
      <c r="K12" s="118">
        <v>-2724</v>
      </c>
      <c r="L12" s="118">
        <v>-2568</v>
      </c>
      <c r="M12" s="118">
        <v>-2388</v>
      </c>
      <c r="N12" s="2340" t="s">
        <v>295</v>
      </c>
      <c r="O12" s="2326">
        <v>308304</v>
      </c>
      <c r="P12" s="2326">
        <v>310158</v>
      </c>
      <c r="Q12" s="2326">
        <v>317689</v>
      </c>
      <c r="R12" s="2326">
        <v>340920</v>
      </c>
      <c r="S12" s="2326">
        <v>348085</v>
      </c>
      <c r="T12" s="2326">
        <v>342451</v>
      </c>
      <c r="U12" s="2326">
        <v>346251</v>
      </c>
      <c r="V12" s="2326">
        <v>337203</v>
      </c>
      <c r="W12" s="2326">
        <v>314211</v>
      </c>
      <c r="X12" s="2326">
        <v>282411</v>
      </c>
      <c r="Y12" s="2326">
        <v>265100</v>
      </c>
      <c r="Z12" s="2326">
        <v>244682</v>
      </c>
      <c r="AA12" s="2614" t="s">
        <v>1398</v>
      </c>
      <c r="AB12" s="58">
        <v>2115</v>
      </c>
      <c r="AC12" s="58">
        <v>2033</v>
      </c>
      <c r="AD12" s="58">
        <v>2097</v>
      </c>
      <c r="AE12" s="58">
        <v>2229</v>
      </c>
      <c r="AF12" s="58">
        <v>2243</v>
      </c>
      <c r="AG12" s="58">
        <v>2228</v>
      </c>
      <c r="AH12" s="58">
        <v>2373</v>
      </c>
      <c r="AI12" s="57">
        <v>2407</v>
      </c>
      <c r="AJ12" s="57">
        <v>2461</v>
      </c>
      <c r="AK12" s="57">
        <v>2588</v>
      </c>
      <c r="AL12" s="57">
        <v>2466</v>
      </c>
      <c r="AM12" s="57">
        <v>2405</v>
      </c>
      <c r="AN12" s="57">
        <v>2295</v>
      </c>
      <c r="AO12" s="1908" t="s">
        <v>295</v>
      </c>
      <c r="AP12" s="73">
        <v>325577</v>
      </c>
      <c r="AQ12" s="73">
        <v>308304</v>
      </c>
      <c r="AR12" s="73">
        <v>316494</v>
      </c>
      <c r="AS12" s="73">
        <v>314813</v>
      </c>
      <c r="AT12" s="73">
        <v>310926</v>
      </c>
      <c r="AU12" s="73">
        <v>310158</v>
      </c>
      <c r="AV12" s="73">
        <v>313706</v>
      </c>
      <c r="AW12" s="2324">
        <v>314680</v>
      </c>
      <c r="AX12" s="2324">
        <v>320052</v>
      </c>
      <c r="AY12" s="2324">
        <v>317689</v>
      </c>
      <c r="AZ12" s="2324">
        <v>325596</v>
      </c>
      <c r="BA12" s="2324">
        <v>344580</v>
      </c>
      <c r="BB12" s="2324">
        <v>342731</v>
      </c>
    </row>
    <row r="13" spans="1:54" ht="13.5" customHeight="1" x14ac:dyDescent="0.2">
      <c r="A13" s="1908" t="s">
        <v>124</v>
      </c>
      <c r="B13" s="118">
        <v>-1566</v>
      </c>
      <c r="C13" s="118">
        <v>-1622</v>
      </c>
      <c r="D13" s="118">
        <v>-1646</v>
      </c>
      <c r="E13" s="118">
        <v>-1485</v>
      </c>
      <c r="F13" s="118">
        <v>-1656</v>
      </c>
      <c r="G13" s="118">
        <v>-1835</v>
      </c>
      <c r="H13" s="118">
        <v>-1808</v>
      </c>
      <c r="I13" s="118">
        <v>-1914</v>
      </c>
      <c r="J13" s="118">
        <v>-1862</v>
      </c>
      <c r="K13" s="118">
        <v>-1639</v>
      </c>
      <c r="L13" s="118">
        <v>-1646</v>
      </c>
      <c r="M13" s="118">
        <v>-1575</v>
      </c>
      <c r="N13" s="2340" t="s">
        <v>294</v>
      </c>
      <c r="O13" s="2326">
        <v>76222</v>
      </c>
      <c r="P13" s="2326">
        <v>75294</v>
      </c>
      <c r="Q13" s="2326">
        <v>87701</v>
      </c>
      <c r="R13" s="2326">
        <v>86535</v>
      </c>
      <c r="S13" s="2326">
        <v>87110</v>
      </c>
      <c r="T13" s="2326">
        <v>87314</v>
      </c>
      <c r="U13" s="2326">
        <v>86626</v>
      </c>
      <c r="V13" s="2326">
        <v>92373</v>
      </c>
      <c r="W13" s="2326">
        <v>69137</v>
      </c>
      <c r="X13" s="2326">
        <v>56155</v>
      </c>
      <c r="Y13" s="2326">
        <v>44830</v>
      </c>
      <c r="Z13" s="2326">
        <v>38782</v>
      </c>
      <c r="AA13" s="2310" t="s">
        <v>126</v>
      </c>
      <c r="AB13" s="75">
        <v>-718</v>
      </c>
      <c r="AC13" s="75">
        <v>-744</v>
      </c>
      <c r="AD13" s="75">
        <v>-726</v>
      </c>
      <c r="AE13" s="75">
        <v>-730</v>
      </c>
      <c r="AF13" s="75">
        <v>-798</v>
      </c>
      <c r="AG13" s="75">
        <v>-861</v>
      </c>
      <c r="AH13" s="75">
        <v>-757</v>
      </c>
      <c r="AI13" s="2319">
        <v>-795</v>
      </c>
      <c r="AJ13" s="2319">
        <v>-799</v>
      </c>
      <c r="AK13" s="2319">
        <v>-687</v>
      </c>
      <c r="AL13" s="2319">
        <v>-743</v>
      </c>
      <c r="AM13" s="2319">
        <v>-756</v>
      </c>
      <c r="AN13" s="2319">
        <v>-740</v>
      </c>
      <c r="AO13" s="1908" t="s">
        <v>294</v>
      </c>
      <c r="AP13" s="73">
        <v>70559</v>
      </c>
      <c r="AQ13" s="73">
        <v>76222</v>
      </c>
      <c r="AR13" s="73">
        <v>74900</v>
      </c>
      <c r="AS13" s="73">
        <v>74987</v>
      </c>
      <c r="AT13" s="73">
        <v>73198</v>
      </c>
      <c r="AU13" s="73">
        <v>75294</v>
      </c>
      <c r="AV13" s="73">
        <v>87580</v>
      </c>
      <c r="AW13" s="2324">
        <v>90592</v>
      </c>
      <c r="AX13" s="2324">
        <v>93211</v>
      </c>
      <c r="AY13" s="2324">
        <v>87701</v>
      </c>
      <c r="AZ13" s="2324">
        <v>82974</v>
      </c>
      <c r="BA13" s="2324">
        <v>84976</v>
      </c>
      <c r="BB13" s="2324">
        <v>87154</v>
      </c>
    </row>
    <row r="14" spans="1:54" ht="13.5" customHeight="1" x14ac:dyDescent="0.2">
      <c r="A14" s="2365" t="s">
        <v>291</v>
      </c>
      <c r="B14" s="111">
        <v>-482</v>
      </c>
      <c r="C14" s="111">
        <v>-268</v>
      </c>
      <c r="D14" s="111">
        <v>-228</v>
      </c>
      <c r="E14" s="111">
        <v>-209</v>
      </c>
      <c r="F14" s="118">
        <v>-585</v>
      </c>
      <c r="G14" s="118">
        <v>-227</v>
      </c>
      <c r="H14" s="118">
        <v>-267</v>
      </c>
      <c r="I14" s="118">
        <v>-192</v>
      </c>
      <c r="J14" s="118">
        <v>-170</v>
      </c>
      <c r="K14" s="118">
        <v>-149</v>
      </c>
      <c r="L14" s="118">
        <v>-124</v>
      </c>
      <c r="M14" s="118">
        <v>-103</v>
      </c>
      <c r="N14" s="2340" t="s">
        <v>292</v>
      </c>
      <c r="O14" s="2326">
        <v>7568</v>
      </c>
      <c r="P14" s="2326">
        <v>6489</v>
      </c>
      <c r="Q14" s="2326">
        <v>5108</v>
      </c>
      <c r="R14" s="2326">
        <v>8341</v>
      </c>
      <c r="S14" s="2326">
        <v>12151</v>
      </c>
      <c r="T14" s="2326">
        <v>9575</v>
      </c>
      <c r="U14" s="2326">
        <v>7970</v>
      </c>
      <c r="V14" s="2326">
        <v>8373</v>
      </c>
      <c r="W14" s="2326">
        <v>9494</v>
      </c>
      <c r="X14" s="2326" t="s">
        <v>293</v>
      </c>
      <c r="Y14" s="2326">
        <v>7937</v>
      </c>
      <c r="Z14" s="2326">
        <v>4790</v>
      </c>
      <c r="AA14" s="2310" t="s">
        <v>124</v>
      </c>
      <c r="AB14" s="75">
        <v>-594</v>
      </c>
      <c r="AC14" s="75">
        <v>-390</v>
      </c>
      <c r="AD14" s="75">
        <v>-323</v>
      </c>
      <c r="AE14" s="75">
        <v>-350</v>
      </c>
      <c r="AF14" s="75">
        <v>-503</v>
      </c>
      <c r="AG14" s="75">
        <v>-425</v>
      </c>
      <c r="AH14" s="75">
        <v>-377</v>
      </c>
      <c r="AI14" s="2319">
        <v>-433</v>
      </c>
      <c r="AJ14" s="2319">
        <v>-387</v>
      </c>
      <c r="AK14" s="2319">
        <v>-475</v>
      </c>
      <c r="AL14" s="2319">
        <v>-389</v>
      </c>
      <c r="AM14" s="2319">
        <v>-396</v>
      </c>
      <c r="AN14" s="2319">
        <v>-386</v>
      </c>
      <c r="AO14" s="1908" t="s">
        <v>292</v>
      </c>
      <c r="AP14" s="73">
        <v>11582</v>
      </c>
      <c r="AQ14" s="73">
        <v>7568</v>
      </c>
      <c r="AR14" s="73">
        <v>9807</v>
      </c>
      <c r="AS14" s="73">
        <v>8898</v>
      </c>
      <c r="AT14" s="73">
        <v>9618</v>
      </c>
      <c r="AU14" s="73">
        <v>6489</v>
      </c>
      <c r="AV14" s="73">
        <v>7279</v>
      </c>
      <c r="AW14" s="2324">
        <v>5505</v>
      </c>
      <c r="AX14" s="2324">
        <v>5263</v>
      </c>
      <c r="AY14" s="2324">
        <v>5108</v>
      </c>
      <c r="AZ14" s="2324">
        <v>10389</v>
      </c>
      <c r="BA14" s="2324">
        <v>8989</v>
      </c>
      <c r="BB14" s="2324">
        <v>9554</v>
      </c>
    </row>
    <row r="15" spans="1:54" ht="13.5" customHeight="1" x14ac:dyDescent="0.2">
      <c r="A15" s="82" t="s">
        <v>288</v>
      </c>
      <c r="B15" s="108">
        <f>SUM(B12:B14)</f>
        <v>-5046</v>
      </c>
      <c r="C15" s="108">
        <f>SUM(C12:C14)</f>
        <v>-5102</v>
      </c>
      <c r="D15" s="108">
        <f>SUM(D12:D14)</f>
        <v>-4800</v>
      </c>
      <c r="E15" s="108">
        <f>SUM(E12:E14)</f>
        <v>-4957</v>
      </c>
      <c r="F15" s="108">
        <f>SUM(F12:F14)</f>
        <v>-5400</v>
      </c>
      <c r="G15" s="108">
        <v>-5040</v>
      </c>
      <c r="H15" s="108">
        <v>-5064</v>
      </c>
      <c r="I15" s="108">
        <v>-5219</v>
      </c>
      <c r="J15" s="108">
        <v>-4816</v>
      </c>
      <c r="K15" s="108">
        <v>-4512</v>
      </c>
      <c r="L15" s="108">
        <v>-4338</v>
      </c>
      <c r="M15" s="108">
        <v>-4066</v>
      </c>
      <c r="N15" s="2340" t="s">
        <v>290</v>
      </c>
      <c r="O15" s="2326">
        <v>12452</v>
      </c>
      <c r="P15" s="2326">
        <v>17180</v>
      </c>
      <c r="Q15" s="2326">
        <v>21524</v>
      </c>
      <c r="R15" s="2326">
        <v>22273</v>
      </c>
      <c r="S15" s="2326">
        <v>39749</v>
      </c>
      <c r="T15" s="2326">
        <v>33271</v>
      </c>
      <c r="U15" s="2326">
        <v>28128</v>
      </c>
      <c r="V15" s="2326">
        <v>20167</v>
      </c>
      <c r="W15" s="2326">
        <v>17293</v>
      </c>
      <c r="X15" s="2326">
        <v>13703</v>
      </c>
      <c r="Y15" s="2326">
        <v>10669</v>
      </c>
      <c r="Z15" s="2326">
        <v>17644</v>
      </c>
      <c r="AA15" s="2310" t="s">
        <v>291</v>
      </c>
      <c r="AB15" s="75">
        <v>-140</v>
      </c>
      <c r="AC15" s="75">
        <v>-250</v>
      </c>
      <c r="AD15" s="75">
        <v>-87</v>
      </c>
      <c r="AE15" s="75">
        <v>-74</v>
      </c>
      <c r="AF15" s="75">
        <v>-71</v>
      </c>
      <c r="AG15" s="75">
        <v>-75</v>
      </c>
      <c r="AH15" s="75">
        <v>-70</v>
      </c>
      <c r="AI15" s="2319">
        <v>-63</v>
      </c>
      <c r="AJ15" s="2319">
        <v>-60</v>
      </c>
      <c r="AK15" s="2319">
        <v>-71</v>
      </c>
      <c r="AL15" s="2319">
        <v>-51</v>
      </c>
      <c r="AM15" s="2319">
        <v>-54</v>
      </c>
      <c r="AN15" s="2319">
        <v>-52</v>
      </c>
      <c r="AO15" s="1908" t="s">
        <v>290</v>
      </c>
      <c r="AP15" s="73">
        <v>16137</v>
      </c>
      <c r="AQ15" s="73">
        <v>12452</v>
      </c>
      <c r="AR15" s="73">
        <v>15061</v>
      </c>
      <c r="AS15" s="73">
        <v>15568</v>
      </c>
      <c r="AT15" s="73">
        <v>17176</v>
      </c>
      <c r="AU15" s="73">
        <v>17180</v>
      </c>
      <c r="AV15" s="73">
        <v>29540</v>
      </c>
      <c r="AW15" s="2324">
        <v>28692</v>
      </c>
      <c r="AX15" s="2324">
        <v>27942</v>
      </c>
      <c r="AY15" s="2324">
        <v>21524</v>
      </c>
      <c r="AZ15" s="2324">
        <v>22200</v>
      </c>
      <c r="BA15" s="2324">
        <v>21197</v>
      </c>
      <c r="BB15" s="2324">
        <v>22983</v>
      </c>
    </row>
    <row r="16" spans="1:54" ht="18" customHeight="1" x14ac:dyDescent="0.2">
      <c r="A16" s="82" t="s">
        <v>287</v>
      </c>
      <c r="B16" s="108">
        <f>+B11+B15</f>
        <v>4126</v>
      </c>
      <c r="C16" s="108">
        <v>4367</v>
      </c>
      <c r="D16" s="108">
        <v>5127</v>
      </c>
      <c r="E16" s="108">
        <v>5183</v>
      </c>
      <c r="F16" s="108">
        <v>4841</v>
      </c>
      <c r="G16" s="108">
        <v>4851</v>
      </c>
      <c r="H16" s="108">
        <v>4934</v>
      </c>
      <c r="I16" s="108">
        <v>4282</v>
      </c>
      <c r="J16" s="108">
        <v>4518</v>
      </c>
      <c r="K16" s="108">
        <v>4561</v>
      </c>
      <c r="L16" s="108">
        <v>3862</v>
      </c>
      <c r="M16" s="108">
        <v>3823</v>
      </c>
      <c r="N16" s="2349" t="s">
        <v>289</v>
      </c>
      <c r="O16" s="2326">
        <v>24583</v>
      </c>
      <c r="P16" s="2326">
        <v>25879</v>
      </c>
      <c r="Q16" s="2326">
        <v>23102</v>
      </c>
      <c r="R16" s="2326">
        <v>20434</v>
      </c>
      <c r="S16" s="2307"/>
      <c r="T16" s="2307"/>
      <c r="U16" s="2307"/>
      <c r="V16" s="2307"/>
      <c r="W16" s="2307"/>
      <c r="X16" s="2307"/>
      <c r="Y16" s="2307"/>
      <c r="Z16" s="2307"/>
      <c r="AA16" s="116" t="s">
        <v>288</v>
      </c>
      <c r="AB16" s="58">
        <f t="shared" ref="AB16:AH16" si="2">SUM(AB13:AB15)</f>
        <v>-1452</v>
      </c>
      <c r="AC16" s="58">
        <f t="shared" si="2"/>
        <v>-1384</v>
      </c>
      <c r="AD16" s="58">
        <f t="shared" si="2"/>
        <v>-1136</v>
      </c>
      <c r="AE16" s="58">
        <f t="shared" si="2"/>
        <v>-1154</v>
      </c>
      <c r="AF16" s="58">
        <f t="shared" si="2"/>
        <v>-1372</v>
      </c>
      <c r="AG16" s="58">
        <f t="shared" si="2"/>
        <v>-1361</v>
      </c>
      <c r="AH16" s="58">
        <f t="shared" si="2"/>
        <v>-1204</v>
      </c>
      <c r="AI16" s="57">
        <v>-1291</v>
      </c>
      <c r="AJ16" s="57">
        <v>-1246</v>
      </c>
      <c r="AK16" s="57">
        <v>-1233</v>
      </c>
      <c r="AL16" s="57">
        <v>-1183</v>
      </c>
      <c r="AM16" s="57">
        <v>-1206</v>
      </c>
      <c r="AN16" s="57">
        <v>-1178</v>
      </c>
      <c r="AO16" s="2334" t="s">
        <v>289</v>
      </c>
      <c r="AP16" s="73">
        <v>27003</v>
      </c>
      <c r="AQ16" s="73">
        <v>24583</v>
      </c>
      <c r="AR16" s="73">
        <v>26829</v>
      </c>
      <c r="AS16" s="73">
        <v>26335</v>
      </c>
      <c r="AT16" s="73">
        <v>25750</v>
      </c>
      <c r="AU16" s="73">
        <v>25879</v>
      </c>
      <c r="AV16" s="73">
        <v>25472</v>
      </c>
      <c r="AW16" s="2324">
        <v>24772</v>
      </c>
      <c r="AX16" s="2324">
        <v>24382</v>
      </c>
      <c r="AY16" s="2324">
        <v>23102</v>
      </c>
      <c r="AZ16" s="2324">
        <v>23149</v>
      </c>
      <c r="BA16" s="2319">
        <v>22040</v>
      </c>
      <c r="BB16" s="2319">
        <v>20667</v>
      </c>
    </row>
    <row r="17" spans="1:54" ht="13.5" customHeight="1" x14ac:dyDescent="0.2">
      <c r="A17" s="1908" t="s">
        <v>111</v>
      </c>
      <c r="B17" s="118">
        <v>-173</v>
      </c>
      <c r="C17" s="118">
        <v>-369</v>
      </c>
      <c r="D17" s="118">
        <v>-502</v>
      </c>
      <c r="E17" s="118">
        <v>-479</v>
      </c>
      <c r="F17" s="118">
        <v>-534</v>
      </c>
      <c r="G17" s="118">
        <v>-735</v>
      </c>
      <c r="H17" s="118">
        <v>-895</v>
      </c>
      <c r="I17" s="118">
        <v>-735</v>
      </c>
      <c r="J17" s="118">
        <v>-879</v>
      </c>
      <c r="K17" s="118">
        <v>-1486</v>
      </c>
      <c r="L17" s="118">
        <v>-466</v>
      </c>
      <c r="M17" s="118">
        <v>60</v>
      </c>
      <c r="N17" s="2340" t="s">
        <v>165</v>
      </c>
      <c r="O17" s="2326">
        <v>37025</v>
      </c>
      <c r="P17" s="2326">
        <v>46111</v>
      </c>
      <c r="Q17" s="2326">
        <v>69959</v>
      </c>
      <c r="R17" s="2326">
        <v>80741</v>
      </c>
      <c r="S17" s="2326">
        <v>105119</v>
      </c>
      <c r="T17" s="2326">
        <v>70992</v>
      </c>
      <c r="U17" s="2326">
        <v>118789</v>
      </c>
      <c r="V17" s="2326">
        <v>171943</v>
      </c>
      <c r="W17" s="2326">
        <v>96825</v>
      </c>
      <c r="X17" s="2326">
        <v>75422</v>
      </c>
      <c r="Y17" s="2326">
        <v>86838</v>
      </c>
      <c r="Z17" s="2326">
        <v>31498</v>
      </c>
      <c r="AA17" s="2614" t="s">
        <v>1401</v>
      </c>
      <c r="AB17" s="58">
        <v>-1357</v>
      </c>
      <c r="AC17" s="58">
        <v>-1243</v>
      </c>
      <c r="AD17" s="58">
        <v>-1136</v>
      </c>
      <c r="AE17" s="58">
        <v>-1154</v>
      </c>
      <c r="AF17" s="58">
        <v>-1372</v>
      </c>
      <c r="AG17" s="58">
        <v>-1361</v>
      </c>
      <c r="AH17" s="58">
        <v>-1204</v>
      </c>
      <c r="AI17" s="57">
        <v>-1291</v>
      </c>
      <c r="AJ17" s="57">
        <v>-1246</v>
      </c>
      <c r="AK17" s="57">
        <v>-1319</v>
      </c>
      <c r="AL17" s="57">
        <v>-1183</v>
      </c>
      <c r="AM17" s="57">
        <v>-1206</v>
      </c>
      <c r="AN17" s="57">
        <v>-1178</v>
      </c>
      <c r="AO17" s="1908" t="s">
        <v>165</v>
      </c>
      <c r="AP17" s="73">
        <v>39491</v>
      </c>
      <c r="AQ17" s="73">
        <v>37025</v>
      </c>
      <c r="AR17" s="73">
        <v>36713</v>
      </c>
      <c r="AS17" s="73">
        <v>43719</v>
      </c>
      <c r="AT17" s="73">
        <v>42306</v>
      </c>
      <c r="AU17" s="73">
        <v>46111</v>
      </c>
      <c r="AV17" s="73">
        <v>48637</v>
      </c>
      <c r="AW17" s="2324">
        <v>53385</v>
      </c>
      <c r="AX17" s="2324">
        <v>56204</v>
      </c>
      <c r="AY17" s="2324">
        <v>69959</v>
      </c>
      <c r="AZ17" s="2324">
        <v>80529</v>
      </c>
      <c r="BA17" s="2324">
        <v>87240</v>
      </c>
      <c r="BB17" s="2324">
        <v>87394</v>
      </c>
    </row>
    <row r="18" spans="1:54" ht="20.25" customHeight="1" x14ac:dyDescent="0.2">
      <c r="A18" s="82" t="s">
        <v>108</v>
      </c>
      <c r="B18" s="108">
        <f>SUM(B16:B17)</f>
        <v>3953</v>
      </c>
      <c r="C18" s="108">
        <f>SUM(C16:C17)</f>
        <v>3998</v>
      </c>
      <c r="D18" s="108">
        <f>SUM(D16:D17)</f>
        <v>4625</v>
      </c>
      <c r="E18" s="108">
        <f>SUM(E16:E17)</f>
        <v>4704</v>
      </c>
      <c r="F18" s="108">
        <v>4307</v>
      </c>
      <c r="G18" s="108">
        <v>4116</v>
      </c>
      <c r="H18" s="108">
        <v>4039</v>
      </c>
      <c r="I18" s="108">
        <v>3547</v>
      </c>
      <c r="J18" s="108">
        <v>3639</v>
      </c>
      <c r="K18" s="108">
        <v>3075</v>
      </c>
      <c r="L18" s="108">
        <v>3396</v>
      </c>
      <c r="M18" s="108">
        <v>3883</v>
      </c>
      <c r="N18" s="2349" t="s">
        <v>164</v>
      </c>
      <c r="O18" s="2364">
        <v>169</v>
      </c>
      <c r="P18" s="2364">
        <v>163</v>
      </c>
      <c r="Q18" s="2364">
        <v>178</v>
      </c>
      <c r="R18" s="2364">
        <v>151</v>
      </c>
      <c r="S18" s="2364">
        <v>256</v>
      </c>
      <c r="T18" s="2364">
        <v>203</v>
      </c>
      <c r="U18" s="2326">
        <v>-711</v>
      </c>
      <c r="V18" s="2326">
        <v>-215</v>
      </c>
      <c r="W18" s="2326">
        <v>1127</v>
      </c>
      <c r="X18" s="2326">
        <v>763</v>
      </c>
      <c r="Y18" s="2326">
        <v>413</v>
      </c>
      <c r="Z18" s="2326">
        <v>-105</v>
      </c>
      <c r="AA18" s="116" t="s">
        <v>287</v>
      </c>
      <c r="AB18" s="58">
        <f t="shared" ref="AB18:AH18" si="3">AB11+AB16</f>
        <v>663</v>
      </c>
      <c r="AC18" s="58">
        <f t="shared" si="3"/>
        <v>735</v>
      </c>
      <c r="AD18" s="58">
        <f t="shared" si="3"/>
        <v>961</v>
      </c>
      <c r="AE18" s="58">
        <f t="shared" si="3"/>
        <v>1424</v>
      </c>
      <c r="AF18" s="58">
        <f t="shared" si="3"/>
        <v>1006</v>
      </c>
      <c r="AG18" s="58">
        <f t="shared" si="3"/>
        <v>867</v>
      </c>
      <c r="AH18" s="58">
        <f t="shared" si="3"/>
        <v>1169</v>
      </c>
      <c r="AI18" s="57">
        <v>1116</v>
      </c>
      <c r="AJ18" s="57">
        <v>1215</v>
      </c>
      <c r="AK18" s="57">
        <v>1377</v>
      </c>
      <c r="AL18" s="57">
        <v>1283</v>
      </c>
      <c r="AM18" s="57">
        <v>1350</v>
      </c>
      <c r="AN18" s="57">
        <v>1117</v>
      </c>
      <c r="AO18" s="2334" t="s">
        <v>164</v>
      </c>
      <c r="AP18" s="89">
        <v>212</v>
      </c>
      <c r="AQ18" s="89">
        <v>169</v>
      </c>
      <c r="AR18" s="89">
        <v>131</v>
      </c>
      <c r="AS18" s="89">
        <v>165</v>
      </c>
      <c r="AT18" s="89">
        <v>150</v>
      </c>
      <c r="AU18" s="89">
        <v>163</v>
      </c>
      <c r="AV18" s="89">
        <v>143</v>
      </c>
      <c r="AW18" s="2348">
        <v>140</v>
      </c>
      <c r="AX18" s="2348">
        <v>154</v>
      </c>
      <c r="AY18" s="2348">
        <v>178</v>
      </c>
      <c r="AZ18" s="2348">
        <v>137</v>
      </c>
      <c r="BA18" s="2348">
        <v>160</v>
      </c>
      <c r="BB18" s="2324">
        <v>171</v>
      </c>
    </row>
    <row r="19" spans="1:54" ht="13.5" customHeight="1" x14ac:dyDescent="0.2">
      <c r="A19" s="1908" t="s">
        <v>283</v>
      </c>
      <c r="B19" s="118">
        <v>-872</v>
      </c>
      <c r="C19" s="118">
        <v>-950</v>
      </c>
      <c r="D19" s="118">
        <v>-859</v>
      </c>
      <c r="E19" s="118">
        <v>-1042</v>
      </c>
      <c r="F19" s="118">
        <v>-950</v>
      </c>
      <c r="G19" s="118">
        <v>-1009</v>
      </c>
      <c r="H19" s="118">
        <v>-970</v>
      </c>
      <c r="I19" s="118">
        <v>-913</v>
      </c>
      <c r="J19" s="118">
        <v>-976</v>
      </c>
      <c r="K19" s="118">
        <v>-757</v>
      </c>
      <c r="L19" s="118">
        <v>-724</v>
      </c>
      <c r="M19" s="118">
        <v>-753</v>
      </c>
      <c r="N19" s="2349"/>
      <c r="O19" s="2364"/>
      <c r="P19" s="2364"/>
      <c r="Q19" s="2364"/>
      <c r="R19" s="2364"/>
      <c r="S19" s="2364"/>
      <c r="T19" s="2364"/>
      <c r="U19" s="2363"/>
      <c r="V19" s="2307"/>
      <c r="W19" s="2307"/>
      <c r="X19" s="2307"/>
      <c r="Y19" s="2307"/>
      <c r="Z19" s="2307"/>
      <c r="AA19" s="2310" t="s">
        <v>111</v>
      </c>
      <c r="AB19" s="75">
        <v>-42</v>
      </c>
      <c r="AC19" s="75">
        <v>-30</v>
      </c>
      <c r="AD19" s="75">
        <v>-44</v>
      </c>
      <c r="AE19" s="75">
        <v>-59</v>
      </c>
      <c r="AF19" s="75">
        <v>-40</v>
      </c>
      <c r="AG19" s="75">
        <v>-71</v>
      </c>
      <c r="AH19" s="75">
        <v>-79</v>
      </c>
      <c r="AI19" s="2319">
        <v>-106</v>
      </c>
      <c r="AJ19" s="2319">
        <v>-113</v>
      </c>
      <c r="AK19" s="2319">
        <v>-129</v>
      </c>
      <c r="AL19" s="2319">
        <v>-135</v>
      </c>
      <c r="AM19" s="2319">
        <v>-127</v>
      </c>
      <c r="AN19" s="2319">
        <v>-111</v>
      </c>
      <c r="AO19" s="2334"/>
      <c r="AP19" s="89"/>
      <c r="AQ19" s="89"/>
      <c r="AR19" s="89"/>
      <c r="AS19" s="89"/>
      <c r="AT19" s="89"/>
      <c r="AU19" s="89"/>
      <c r="AV19" s="89"/>
      <c r="AW19" s="2348"/>
      <c r="AX19" s="2348"/>
      <c r="AY19" s="2348"/>
      <c r="AZ19" s="2348"/>
      <c r="BA19" s="2348"/>
      <c r="BB19" s="2324"/>
    </row>
    <row r="20" spans="1:54" ht="13.5" customHeight="1" x14ac:dyDescent="0.2">
      <c r="A20" s="2847" t="s">
        <v>284</v>
      </c>
      <c r="B20" s="117">
        <f>SUM(B18:B19)</f>
        <v>3081</v>
      </c>
      <c r="C20" s="117">
        <f>SUM(C18:C19)</f>
        <v>3048</v>
      </c>
      <c r="D20" s="117">
        <f>SUM(D18:D19)</f>
        <v>3766</v>
      </c>
      <c r="E20" s="117">
        <f>SUM(E18:E19)</f>
        <v>3662</v>
      </c>
      <c r="F20" s="108">
        <f>SUM(F18:F19)</f>
        <v>3357</v>
      </c>
      <c r="G20" s="108">
        <v>3107</v>
      </c>
      <c r="H20" s="108">
        <v>3069</v>
      </c>
      <c r="I20" s="108">
        <v>2634</v>
      </c>
      <c r="J20" s="108">
        <v>2663</v>
      </c>
      <c r="K20" s="108">
        <v>2318</v>
      </c>
      <c r="L20" s="108">
        <v>2672</v>
      </c>
      <c r="M20" s="108">
        <v>3130</v>
      </c>
      <c r="N20" s="2340" t="s">
        <v>286</v>
      </c>
      <c r="O20" s="2326">
        <v>1601</v>
      </c>
      <c r="P20" s="2326">
        <v>1235</v>
      </c>
      <c r="Q20" s="2326">
        <v>588</v>
      </c>
      <c r="R20" s="2326">
        <v>515</v>
      </c>
      <c r="S20" s="2326">
        <v>487</v>
      </c>
      <c r="T20" s="2326">
        <v>630</v>
      </c>
      <c r="U20" s="2326">
        <v>585</v>
      </c>
      <c r="V20" s="2326">
        <v>591</v>
      </c>
      <c r="W20" s="2326">
        <v>554</v>
      </c>
      <c r="X20" s="2326">
        <v>470</v>
      </c>
      <c r="Y20" s="2326">
        <v>431</v>
      </c>
      <c r="Z20" s="2326">
        <v>366</v>
      </c>
      <c r="AA20" s="116" t="s">
        <v>108</v>
      </c>
      <c r="AB20" s="58">
        <f t="shared" ref="AB20:AH20" si="4">AB18+AB19</f>
        <v>621</v>
      </c>
      <c r="AC20" s="58">
        <f t="shared" si="4"/>
        <v>705</v>
      </c>
      <c r="AD20" s="58">
        <f t="shared" si="4"/>
        <v>917</v>
      </c>
      <c r="AE20" s="58">
        <f t="shared" si="4"/>
        <v>1365</v>
      </c>
      <c r="AF20" s="58">
        <f t="shared" si="4"/>
        <v>966</v>
      </c>
      <c r="AG20" s="58">
        <f t="shared" si="4"/>
        <v>796</v>
      </c>
      <c r="AH20" s="58">
        <f t="shared" si="4"/>
        <v>1090</v>
      </c>
      <c r="AI20" s="57">
        <v>1010</v>
      </c>
      <c r="AJ20" s="57">
        <v>1102</v>
      </c>
      <c r="AK20" s="57">
        <v>1248</v>
      </c>
      <c r="AL20" s="57">
        <v>1148</v>
      </c>
      <c r="AM20" s="57">
        <v>1223</v>
      </c>
      <c r="AN20" s="57">
        <v>1006</v>
      </c>
      <c r="AO20" s="1908" t="s">
        <v>286</v>
      </c>
      <c r="AP20" s="73">
        <v>1620</v>
      </c>
      <c r="AQ20" s="73">
        <v>1601</v>
      </c>
      <c r="AR20" s="73">
        <v>1617</v>
      </c>
      <c r="AS20" s="73">
        <v>1577</v>
      </c>
      <c r="AT20" s="73">
        <v>1237</v>
      </c>
      <c r="AU20" s="73">
        <v>1235</v>
      </c>
      <c r="AV20" s="73">
        <v>572</v>
      </c>
      <c r="AW20" s="2324">
        <v>567</v>
      </c>
      <c r="AX20" s="2324">
        <v>580</v>
      </c>
      <c r="AY20" s="2324">
        <v>588</v>
      </c>
      <c r="AZ20" s="2348">
        <v>775</v>
      </c>
      <c r="BA20" s="2324">
        <v>781</v>
      </c>
      <c r="BB20" s="2324">
        <v>642</v>
      </c>
    </row>
    <row r="21" spans="1:54" ht="13.5" customHeight="1" x14ac:dyDescent="0.2">
      <c r="A21" s="2847"/>
      <c r="B21" s="117"/>
      <c r="C21" s="117"/>
      <c r="D21" s="117"/>
      <c r="E21" s="117"/>
      <c r="F21" s="111"/>
      <c r="G21" s="115"/>
      <c r="H21" s="115"/>
      <c r="I21" s="115"/>
      <c r="J21" s="115"/>
      <c r="K21" s="115"/>
      <c r="L21" s="115"/>
      <c r="M21" s="115"/>
      <c r="N21" s="2340" t="s">
        <v>285</v>
      </c>
      <c r="O21" s="2326">
        <v>4035</v>
      </c>
      <c r="P21" s="2326">
        <v>3983</v>
      </c>
      <c r="Q21" s="2326">
        <v>3792</v>
      </c>
      <c r="R21" s="2326">
        <v>3208</v>
      </c>
      <c r="S21" s="2326">
        <v>2908</v>
      </c>
      <c r="T21" s="2326">
        <v>3246</v>
      </c>
      <c r="U21" s="2326">
        <v>3425</v>
      </c>
      <c r="V21" s="2326">
        <v>3321</v>
      </c>
      <c r="W21" s="2326">
        <v>3219</v>
      </c>
      <c r="X21" s="2326">
        <v>2947</v>
      </c>
      <c r="Y21" s="2326">
        <v>2535</v>
      </c>
      <c r="Z21" s="2326">
        <v>2725</v>
      </c>
      <c r="AA21" s="2614" t="s">
        <v>1399</v>
      </c>
      <c r="AB21" s="58">
        <v>716</v>
      </c>
      <c r="AC21" s="58">
        <v>760</v>
      </c>
      <c r="AD21" s="58">
        <v>917</v>
      </c>
      <c r="AE21" s="58">
        <v>1016</v>
      </c>
      <c r="AF21" s="58">
        <v>831</v>
      </c>
      <c r="AG21" s="58">
        <v>796</v>
      </c>
      <c r="AH21" s="58">
        <v>1090</v>
      </c>
      <c r="AI21" s="57">
        <v>1010</v>
      </c>
      <c r="AJ21" s="57">
        <v>1102</v>
      </c>
      <c r="AK21" s="57">
        <v>1140</v>
      </c>
      <c r="AL21" s="57">
        <v>1148</v>
      </c>
      <c r="AM21" s="57">
        <v>1072</v>
      </c>
      <c r="AN21" s="57">
        <v>1006</v>
      </c>
      <c r="AO21" s="1908" t="s">
        <v>285</v>
      </c>
      <c r="AP21" s="73">
        <v>4319</v>
      </c>
      <c r="AQ21" s="73">
        <v>4035</v>
      </c>
      <c r="AR21" s="73">
        <v>4146</v>
      </c>
      <c r="AS21" s="73">
        <v>4064</v>
      </c>
      <c r="AT21" s="73">
        <v>3971</v>
      </c>
      <c r="AU21" s="73">
        <v>3983</v>
      </c>
      <c r="AV21" s="73">
        <v>4071</v>
      </c>
      <c r="AW21" s="2324">
        <v>3991</v>
      </c>
      <c r="AX21" s="2324">
        <v>3935</v>
      </c>
      <c r="AY21" s="2324">
        <v>3792</v>
      </c>
      <c r="AZ21" s="2324">
        <v>3594</v>
      </c>
      <c r="BA21" s="2324">
        <v>3444</v>
      </c>
      <c r="BB21" s="2324">
        <v>3299</v>
      </c>
    </row>
    <row r="22" spans="1:54" ht="13.5" customHeight="1" x14ac:dyDescent="0.2">
      <c r="A22" s="2848" t="s">
        <v>279</v>
      </c>
      <c r="B22" s="89" t="s">
        <v>88</v>
      </c>
      <c r="C22" s="89" t="s">
        <v>88</v>
      </c>
      <c r="D22" s="89" t="s">
        <v>88</v>
      </c>
      <c r="E22" s="89" t="s">
        <v>88</v>
      </c>
      <c r="F22" s="111">
        <v>-25</v>
      </c>
      <c r="G22" s="115">
        <v>9</v>
      </c>
      <c r="H22" s="115">
        <v>57</v>
      </c>
      <c r="I22" s="115"/>
      <c r="J22" s="115"/>
      <c r="K22" s="115"/>
      <c r="L22" s="115"/>
      <c r="M22" s="115"/>
      <c r="N22" s="2340" t="s">
        <v>282</v>
      </c>
      <c r="O22" s="2326">
        <v>546</v>
      </c>
      <c r="P22" s="2326">
        <v>624</v>
      </c>
      <c r="Q22" s="2326">
        <v>566</v>
      </c>
      <c r="R22" s="2326">
        <v>557</v>
      </c>
      <c r="S22" s="2326">
        <v>509</v>
      </c>
      <c r="T22" s="2326">
        <v>431</v>
      </c>
      <c r="U22" s="2326">
        <v>474</v>
      </c>
      <c r="V22" s="2326">
        <v>469</v>
      </c>
      <c r="W22" s="2326">
        <v>454</v>
      </c>
      <c r="X22" s="2326">
        <v>452</v>
      </c>
      <c r="Y22" s="2326">
        <v>375</v>
      </c>
      <c r="Z22" s="2326">
        <v>342</v>
      </c>
      <c r="AA22" s="2310" t="s">
        <v>283</v>
      </c>
      <c r="AB22" s="75">
        <v>-178</v>
      </c>
      <c r="AC22" s="75">
        <v>-200</v>
      </c>
      <c r="AD22" s="75">
        <v>-193</v>
      </c>
      <c r="AE22" s="75">
        <v>-250</v>
      </c>
      <c r="AF22" s="75">
        <v>-229</v>
      </c>
      <c r="AG22" s="75">
        <v>-167</v>
      </c>
      <c r="AH22" s="75">
        <v>-258</v>
      </c>
      <c r="AI22" s="2319">
        <v>-267</v>
      </c>
      <c r="AJ22" s="2319">
        <v>-258</v>
      </c>
      <c r="AK22" s="2319">
        <v>-148</v>
      </c>
      <c r="AL22" s="2319">
        <v>-260</v>
      </c>
      <c r="AM22" s="2319">
        <v>-227</v>
      </c>
      <c r="AN22" s="2319">
        <v>-224</v>
      </c>
      <c r="AO22" s="1908" t="s">
        <v>282</v>
      </c>
      <c r="AP22" s="73">
        <v>2067</v>
      </c>
      <c r="AQ22" s="73">
        <v>546</v>
      </c>
      <c r="AR22" s="73">
        <v>576</v>
      </c>
      <c r="AS22" s="73">
        <v>594</v>
      </c>
      <c r="AT22" s="73">
        <v>612</v>
      </c>
      <c r="AU22" s="73">
        <v>624</v>
      </c>
      <c r="AV22" s="73">
        <v>634</v>
      </c>
      <c r="AW22" s="2324">
        <v>570</v>
      </c>
      <c r="AX22" s="2324">
        <v>559</v>
      </c>
      <c r="AY22" s="2324">
        <v>566</v>
      </c>
      <c r="AZ22" s="2324">
        <v>572</v>
      </c>
      <c r="BA22" s="2324">
        <v>568</v>
      </c>
      <c r="BB22" s="2324">
        <v>573</v>
      </c>
    </row>
    <row r="23" spans="1:54" ht="13.5" customHeight="1" x14ac:dyDescent="0.2">
      <c r="A23" s="2848"/>
      <c r="B23" s="111"/>
      <c r="C23" s="111"/>
      <c r="D23" s="111"/>
      <c r="E23" s="111"/>
      <c r="F23" s="108"/>
      <c r="G23" s="108"/>
      <c r="H23" s="108"/>
      <c r="I23" s="108"/>
      <c r="J23" s="108"/>
      <c r="K23" s="108"/>
      <c r="L23" s="108"/>
      <c r="M23" s="108"/>
      <c r="N23" s="2340" t="s">
        <v>280</v>
      </c>
      <c r="O23" s="2326">
        <v>1607</v>
      </c>
      <c r="P23" s="2326">
        <v>1448</v>
      </c>
      <c r="Q23" s="2326">
        <v>3119</v>
      </c>
      <c r="R23" s="2326">
        <v>3054</v>
      </c>
      <c r="S23" s="2326">
        <v>3227</v>
      </c>
      <c r="T23" s="2326">
        <v>3524</v>
      </c>
      <c r="U23" s="2326">
        <v>3408</v>
      </c>
      <c r="V23" s="2326">
        <v>3644</v>
      </c>
      <c r="W23" s="2326">
        <v>3568</v>
      </c>
      <c r="X23" s="2326">
        <v>3505</v>
      </c>
      <c r="Y23" s="2326">
        <v>3334</v>
      </c>
      <c r="Z23" s="2326">
        <v>3492</v>
      </c>
      <c r="AA23" s="116" t="s">
        <v>281</v>
      </c>
      <c r="AB23" s="58">
        <f t="shared" ref="AB23:AH23" si="5">AB20+AB22</f>
        <v>443</v>
      </c>
      <c r="AC23" s="58">
        <f t="shared" si="5"/>
        <v>505</v>
      </c>
      <c r="AD23" s="58">
        <f t="shared" si="5"/>
        <v>724</v>
      </c>
      <c r="AE23" s="58">
        <f t="shared" si="5"/>
        <v>1115</v>
      </c>
      <c r="AF23" s="58">
        <f t="shared" si="5"/>
        <v>737</v>
      </c>
      <c r="AG23" s="58">
        <f t="shared" si="5"/>
        <v>629</v>
      </c>
      <c r="AH23" s="58">
        <f t="shared" si="5"/>
        <v>832</v>
      </c>
      <c r="AI23" s="57">
        <v>743</v>
      </c>
      <c r="AJ23" s="57">
        <v>844</v>
      </c>
      <c r="AK23" s="57">
        <v>1100</v>
      </c>
      <c r="AL23" s="57">
        <v>888</v>
      </c>
      <c r="AM23" s="57">
        <v>996</v>
      </c>
      <c r="AN23" s="57">
        <v>782</v>
      </c>
      <c r="AO23" s="1908" t="s">
        <v>280</v>
      </c>
      <c r="AP23" s="73">
        <v>1698</v>
      </c>
      <c r="AQ23" s="73">
        <v>1607</v>
      </c>
      <c r="AR23" s="73">
        <v>1638</v>
      </c>
      <c r="AS23" s="73">
        <v>1615</v>
      </c>
      <c r="AT23" s="73">
        <v>1516</v>
      </c>
      <c r="AU23" s="73">
        <v>1448</v>
      </c>
      <c r="AV23" s="73">
        <v>3280</v>
      </c>
      <c r="AW23" s="2324">
        <v>3205</v>
      </c>
      <c r="AX23" s="2324">
        <v>3234</v>
      </c>
      <c r="AY23" s="2324">
        <v>3119</v>
      </c>
      <c r="AZ23" s="2324">
        <v>2984</v>
      </c>
      <c r="BA23" s="2324">
        <v>3072</v>
      </c>
      <c r="BB23" s="2324">
        <v>3062</v>
      </c>
    </row>
    <row r="24" spans="1:54" ht="13.5" customHeight="1" x14ac:dyDescent="0.2">
      <c r="A24" s="82" t="s">
        <v>276</v>
      </c>
      <c r="B24" s="57">
        <f>+B20</f>
        <v>3081</v>
      </c>
      <c r="C24" s="108">
        <v>3048</v>
      </c>
      <c r="D24" s="108">
        <v>3766</v>
      </c>
      <c r="E24" s="108">
        <f>SUM(E20:E23)</f>
        <v>3662</v>
      </c>
      <c r="F24" s="108">
        <f>SUM(F20:F23)</f>
        <v>3332</v>
      </c>
      <c r="G24" s="108">
        <v>3116</v>
      </c>
      <c r="H24" s="108">
        <v>3126</v>
      </c>
      <c r="I24" s="108"/>
      <c r="J24" s="108"/>
      <c r="K24" s="108"/>
      <c r="L24" s="108"/>
      <c r="M24" s="108"/>
      <c r="N24" s="2340" t="s">
        <v>278</v>
      </c>
      <c r="O24" s="2326">
        <v>164</v>
      </c>
      <c r="P24" s="2326">
        <v>118</v>
      </c>
      <c r="Q24" s="2326">
        <v>60</v>
      </c>
      <c r="R24" s="2326">
        <v>76</v>
      </c>
      <c r="S24" s="2326">
        <v>130</v>
      </c>
      <c r="T24" s="2326">
        <v>62</v>
      </c>
      <c r="U24" s="2326">
        <v>266</v>
      </c>
      <c r="V24" s="2326">
        <v>169</v>
      </c>
      <c r="W24" s="2326">
        <v>278</v>
      </c>
      <c r="X24" s="2326">
        <v>125</v>
      </c>
      <c r="Y24" s="2326">
        <v>64</v>
      </c>
      <c r="Z24" s="2326">
        <v>191</v>
      </c>
      <c r="AI24" s="114"/>
      <c r="AJ24" s="114"/>
      <c r="AK24" s="113"/>
      <c r="AL24" s="113"/>
      <c r="AM24" s="112"/>
      <c r="AN24" s="112"/>
      <c r="AO24" s="1908" t="s">
        <v>278</v>
      </c>
      <c r="AP24" s="73">
        <v>110</v>
      </c>
      <c r="AQ24" s="73">
        <v>164</v>
      </c>
      <c r="AR24" s="73">
        <v>63</v>
      </c>
      <c r="AS24" s="73">
        <v>119</v>
      </c>
      <c r="AT24" s="73">
        <v>138</v>
      </c>
      <c r="AU24" s="73">
        <v>118</v>
      </c>
      <c r="AV24" s="73">
        <v>81</v>
      </c>
      <c r="AW24" s="2324">
        <v>84</v>
      </c>
      <c r="AX24" s="2324">
        <v>168</v>
      </c>
      <c r="AY24" s="2324">
        <v>60</v>
      </c>
      <c r="AZ24" s="2324">
        <v>232</v>
      </c>
      <c r="BA24" s="2324">
        <v>124</v>
      </c>
      <c r="BB24" s="2324">
        <v>135</v>
      </c>
    </row>
    <row r="25" spans="1:54" ht="13.5" customHeight="1" x14ac:dyDescent="0.2">
      <c r="A25" s="2309"/>
      <c r="B25" s="2308"/>
      <c r="C25" s="2309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2340" t="s">
        <v>277</v>
      </c>
      <c r="O25" s="2326">
        <v>284</v>
      </c>
      <c r="P25" s="2326">
        <v>121</v>
      </c>
      <c r="Q25" s="2326">
        <v>288</v>
      </c>
      <c r="R25" s="2326">
        <v>87</v>
      </c>
      <c r="S25" s="2326">
        <v>132</v>
      </c>
      <c r="T25" s="2326">
        <v>31</v>
      </c>
      <c r="U25" s="2326">
        <v>78</v>
      </c>
      <c r="V25" s="2326">
        <v>185</v>
      </c>
      <c r="W25" s="2326">
        <v>262</v>
      </c>
      <c r="X25" s="2326">
        <v>329</v>
      </c>
      <c r="Y25" s="2326">
        <v>344</v>
      </c>
      <c r="Z25" s="2326">
        <v>142</v>
      </c>
      <c r="AA25" s="110" t="s">
        <v>252</v>
      </c>
      <c r="AB25" s="109"/>
      <c r="AC25" s="1585"/>
      <c r="AD25" s="1585"/>
      <c r="AE25" s="1585"/>
      <c r="AF25" s="109"/>
      <c r="AG25" s="109"/>
      <c r="AH25" s="109"/>
      <c r="AI25" s="109"/>
      <c r="AL25" s="2308"/>
      <c r="AO25" s="1908" t="s">
        <v>277</v>
      </c>
      <c r="AP25" s="73">
        <v>335</v>
      </c>
      <c r="AQ25" s="73">
        <v>284</v>
      </c>
      <c r="AR25" s="73">
        <v>504</v>
      </c>
      <c r="AS25" s="73">
        <v>363</v>
      </c>
      <c r="AT25" s="73">
        <v>333</v>
      </c>
      <c r="AU25" s="73">
        <v>121</v>
      </c>
      <c r="AV25" s="73">
        <v>519</v>
      </c>
      <c r="AW25" s="2324">
        <v>482</v>
      </c>
      <c r="AX25" s="2324">
        <v>457</v>
      </c>
      <c r="AY25" s="2324">
        <v>288</v>
      </c>
      <c r="AZ25" s="2324">
        <v>328</v>
      </c>
      <c r="BA25" s="2324">
        <v>253</v>
      </c>
      <c r="BB25" s="2324">
        <v>201</v>
      </c>
    </row>
    <row r="26" spans="1:54" ht="13.5" customHeight="1" thickBot="1" x14ac:dyDescent="0.25">
      <c r="A26" s="2309"/>
      <c r="B26" s="2308"/>
      <c r="C26" s="2309"/>
      <c r="D26" s="2311"/>
      <c r="E26" s="2311"/>
      <c r="F26" s="2311"/>
      <c r="G26" s="2311"/>
      <c r="H26" s="2311"/>
      <c r="I26" s="2311"/>
      <c r="J26" s="2311"/>
      <c r="K26" s="2311"/>
      <c r="L26" s="2311"/>
      <c r="M26" s="2311"/>
      <c r="N26" s="2340" t="s">
        <v>265</v>
      </c>
      <c r="O26" s="2326">
        <v>246</v>
      </c>
      <c r="P26" s="2326">
        <v>250</v>
      </c>
      <c r="Q26" s="2326">
        <v>306</v>
      </c>
      <c r="R26" s="2326">
        <v>377</v>
      </c>
      <c r="S26" s="2326">
        <v>42</v>
      </c>
      <c r="T26" s="2326">
        <v>321</v>
      </c>
      <c r="U26" s="2326">
        <v>142</v>
      </c>
      <c r="V26" s="2326">
        <v>223</v>
      </c>
      <c r="W26" s="2326">
        <v>187</v>
      </c>
      <c r="X26" s="2326">
        <v>134</v>
      </c>
      <c r="Y26" s="2326">
        <v>168</v>
      </c>
      <c r="Z26" s="2326">
        <v>123</v>
      </c>
      <c r="AA26" s="107"/>
      <c r="AB26" s="101" t="s">
        <v>1243</v>
      </c>
      <c r="AC26" s="120" t="str">
        <f>AC5</f>
        <v>Q4/18</v>
      </c>
      <c r="AD26" s="120" t="str">
        <f>AD5</f>
        <v>Q3/18</v>
      </c>
      <c r="AE26" s="120" t="str">
        <f>AE5</f>
        <v>Q2/18</v>
      </c>
      <c r="AF26" s="101" t="str">
        <f>AF5</f>
        <v>Q1/18</v>
      </c>
      <c r="AG26" s="101" t="s">
        <v>886</v>
      </c>
      <c r="AH26" s="101" t="s">
        <v>844</v>
      </c>
      <c r="AI26" s="101" t="s">
        <v>275</v>
      </c>
      <c r="AJ26" s="101" t="s">
        <v>274</v>
      </c>
      <c r="AK26" s="101" t="s">
        <v>273</v>
      </c>
      <c r="AL26" s="101" t="s">
        <v>272</v>
      </c>
      <c r="AM26" s="106" t="s">
        <v>271</v>
      </c>
      <c r="AN26" s="106" t="s">
        <v>270</v>
      </c>
      <c r="AO26" s="1908" t="s">
        <v>265</v>
      </c>
      <c r="AP26" s="73">
        <v>195</v>
      </c>
      <c r="AQ26" s="73">
        <v>246</v>
      </c>
      <c r="AR26" s="73">
        <v>280</v>
      </c>
      <c r="AS26" s="73">
        <v>265</v>
      </c>
      <c r="AT26" s="73">
        <v>225</v>
      </c>
      <c r="AU26" s="73">
        <v>250</v>
      </c>
      <c r="AV26" s="73">
        <v>379</v>
      </c>
      <c r="AW26" s="2324">
        <v>333</v>
      </c>
      <c r="AX26" s="2324">
        <v>324</v>
      </c>
      <c r="AY26" s="2324">
        <v>306</v>
      </c>
      <c r="AZ26" s="2324">
        <v>123</v>
      </c>
      <c r="BA26" s="2324">
        <v>221</v>
      </c>
      <c r="BB26" s="2324">
        <v>346</v>
      </c>
    </row>
    <row r="27" spans="1:54" ht="13.5" customHeight="1" x14ac:dyDescent="0.2">
      <c r="B27" s="2308"/>
      <c r="D27" s="78"/>
      <c r="E27" s="78"/>
      <c r="F27" s="2325"/>
      <c r="G27" s="2325"/>
      <c r="H27" s="2325"/>
      <c r="I27" s="2325"/>
      <c r="J27" s="2325"/>
      <c r="K27" s="2325"/>
      <c r="L27" s="2325"/>
      <c r="M27" s="2311"/>
      <c r="N27" s="2340" t="s">
        <v>261</v>
      </c>
      <c r="O27" s="2326">
        <v>14749</v>
      </c>
      <c r="P27" s="2326">
        <v>12441</v>
      </c>
      <c r="Q27" s="2326">
        <v>18973</v>
      </c>
      <c r="R27" s="2326">
        <v>18587</v>
      </c>
      <c r="S27" s="2326">
        <v>17581</v>
      </c>
      <c r="T27" s="2326">
        <v>11064</v>
      </c>
      <c r="U27" s="2326">
        <v>15554</v>
      </c>
      <c r="V27" s="2326">
        <v>19425</v>
      </c>
      <c r="W27" s="2326">
        <v>22857</v>
      </c>
      <c r="X27" s="2326">
        <v>14397</v>
      </c>
      <c r="Y27" s="2326">
        <v>14604</v>
      </c>
      <c r="Z27" s="2326">
        <v>7724</v>
      </c>
      <c r="AA27" s="2340" t="s">
        <v>264</v>
      </c>
      <c r="AB27" s="103">
        <v>0.11</v>
      </c>
      <c r="AC27" s="103">
        <v>0.13</v>
      </c>
      <c r="AD27" s="103">
        <v>0.18</v>
      </c>
      <c r="AE27" s="103">
        <v>0.28000000000000003</v>
      </c>
      <c r="AF27" s="103">
        <v>0.18</v>
      </c>
      <c r="AG27" s="103">
        <v>0.15</v>
      </c>
      <c r="AH27" s="2358">
        <v>0.21</v>
      </c>
      <c r="AI27" s="2358">
        <v>0.18</v>
      </c>
      <c r="AJ27" s="2358">
        <v>0.21</v>
      </c>
      <c r="AK27" s="2358">
        <v>0.27</v>
      </c>
      <c r="AL27" s="2358" t="s">
        <v>263</v>
      </c>
      <c r="AM27" s="1905" t="s">
        <v>211</v>
      </c>
      <c r="AN27" s="1905" t="s">
        <v>262</v>
      </c>
      <c r="AO27" s="1908" t="s">
        <v>261</v>
      </c>
      <c r="AP27" s="73">
        <v>19335</v>
      </c>
      <c r="AQ27" s="73">
        <v>14749</v>
      </c>
      <c r="AR27" s="73">
        <v>15233</v>
      </c>
      <c r="AS27" s="73">
        <v>20237</v>
      </c>
      <c r="AT27" s="73">
        <v>14253</v>
      </c>
      <c r="AU27" s="73">
        <v>12441</v>
      </c>
      <c r="AV27" s="73">
        <v>16305</v>
      </c>
      <c r="AW27" s="2324">
        <v>17387</v>
      </c>
      <c r="AX27" s="2324">
        <v>18692</v>
      </c>
      <c r="AY27" s="2324">
        <v>18973</v>
      </c>
      <c r="AZ27" s="2324">
        <v>20553</v>
      </c>
      <c r="BA27" s="2324">
        <v>24619</v>
      </c>
      <c r="BB27" s="2324">
        <v>23352</v>
      </c>
    </row>
    <row r="28" spans="1:54" ht="13.5" customHeight="1" x14ac:dyDescent="0.2">
      <c r="A28" s="104" t="s">
        <v>1027</v>
      </c>
      <c r="B28" s="77"/>
      <c r="C28" s="104"/>
      <c r="D28" s="2325"/>
      <c r="E28" s="2325"/>
      <c r="F28" s="2325"/>
      <c r="G28" s="2325"/>
      <c r="H28" s="2325"/>
      <c r="I28" s="2325"/>
      <c r="J28" s="2325"/>
      <c r="K28" s="2325"/>
      <c r="L28" s="2325"/>
      <c r="M28" s="2311"/>
      <c r="N28" s="2340" t="s">
        <v>257</v>
      </c>
      <c r="O28" s="2326">
        <v>1313</v>
      </c>
      <c r="P28" s="2326">
        <v>1463</v>
      </c>
      <c r="Q28" s="2326">
        <v>1449</v>
      </c>
      <c r="R28" s="2326">
        <v>1526</v>
      </c>
      <c r="S28" s="2326">
        <v>1614</v>
      </c>
      <c r="T28" s="2326">
        <v>2383</v>
      </c>
      <c r="U28" s="2326">
        <v>2559</v>
      </c>
      <c r="V28" s="2326">
        <v>2703</v>
      </c>
      <c r="W28" s="2326">
        <v>2450</v>
      </c>
      <c r="X28" s="2326">
        <v>2492</v>
      </c>
      <c r="Y28" s="2326">
        <v>2827</v>
      </c>
      <c r="Z28" s="2326">
        <v>2183</v>
      </c>
      <c r="AA28" s="2340" t="s">
        <v>1026</v>
      </c>
      <c r="AB28" s="103">
        <v>6.8</v>
      </c>
      <c r="AC28" s="103">
        <v>7.3</v>
      </c>
      <c r="AD28" s="103">
        <v>9.4</v>
      </c>
      <c r="AE28" s="103" t="s">
        <v>1006</v>
      </c>
      <c r="AF28" s="103" t="s">
        <v>950</v>
      </c>
      <c r="AG28" s="103">
        <v>10.09</v>
      </c>
      <c r="AH28" s="2358">
        <v>11.44</v>
      </c>
      <c r="AI28" s="2319">
        <v>11.12</v>
      </c>
      <c r="AJ28" s="2319">
        <v>10.73</v>
      </c>
      <c r="AK28" s="2319">
        <v>10.6</v>
      </c>
      <c r="AL28" s="2358" t="s">
        <v>260</v>
      </c>
      <c r="AM28" s="2361" t="s">
        <v>259</v>
      </c>
      <c r="AN28" s="1905" t="s">
        <v>258</v>
      </c>
      <c r="AO28" s="1908" t="s">
        <v>257</v>
      </c>
      <c r="AP28" s="73">
        <v>1307</v>
      </c>
      <c r="AQ28" s="73">
        <v>1313</v>
      </c>
      <c r="AR28" s="73">
        <v>1442</v>
      </c>
      <c r="AS28" s="73">
        <v>1507</v>
      </c>
      <c r="AT28" s="73">
        <v>1495</v>
      </c>
      <c r="AU28" s="73">
        <v>1463</v>
      </c>
      <c r="AV28" s="73">
        <v>1620</v>
      </c>
      <c r="AW28" s="2324">
        <v>1638</v>
      </c>
      <c r="AX28" s="2324">
        <v>1561</v>
      </c>
      <c r="AY28" s="2324">
        <v>1449</v>
      </c>
      <c r="AZ28" s="2324">
        <v>1590</v>
      </c>
      <c r="BA28" s="2324">
        <v>1558</v>
      </c>
      <c r="BB28" s="2324">
        <v>1541</v>
      </c>
    </row>
    <row r="29" spans="1:54" ht="20.25" customHeight="1" thickBot="1" x14ac:dyDescent="0.25">
      <c r="A29" s="102"/>
      <c r="B29" s="1137">
        <v>2018</v>
      </c>
      <c r="C29" s="1137">
        <f>C5</f>
        <v>2017</v>
      </c>
      <c r="D29" s="101">
        <v>2016</v>
      </c>
      <c r="E29" s="101">
        <v>2015</v>
      </c>
      <c r="F29" s="101">
        <v>2014</v>
      </c>
      <c r="G29" s="101">
        <v>2013</v>
      </c>
      <c r="H29" s="101">
        <v>2012</v>
      </c>
      <c r="I29" s="101">
        <v>2011</v>
      </c>
      <c r="J29" s="101">
        <v>2010</v>
      </c>
      <c r="K29" s="101">
        <v>2009</v>
      </c>
      <c r="L29" s="101">
        <v>2008</v>
      </c>
      <c r="M29" s="101">
        <v>2007</v>
      </c>
      <c r="N29" s="2346" t="s">
        <v>253</v>
      </c>
      <c r="O29" s="2322" t="s">
        <v>88</v>
      </c>
      <c r="P29" s="2322">
        <v>22186</v>
      </c>
      <c r="Q29" s="2322">
        <v>8897</v>
      </c>
      <c r="R29" s="2322" t="s">
        <v>88</v>
      </c>
      <c r="S29" s="2322" t="s">
        <v>88</v>
      </c>
      <c r="T29" s="2322">
        <v>8895</v>
      </c>
      <c r="U29" s="2322"/>
      <c r="V29" s="2322"/>
      <c r="W29" s="2322"/>
      <c r="X29" s="2322"/>
      <c r="Y29" s="2322"/>
      <c r="Z29" s="2322"/>
      <c r="AA29" s="2340" t="s">
        <v>229</v>
      </c>
      <c r="AB29" s="1762">
        <v>3.3</v>
      </c>
      <c r="AC29" s="1762">
        <v>-17.5</v>
      </c>
      <c r="AD29" s="1762">
        <v>20.2</v>
      </c>
      <c r="AE29" s="1392" t="s">
        <v>224</v>
      </c>
      <c r="AF29" s="1392" t="s">
        <v>949</v>
      </c>
      <c r="AG29" s="88">
        <v>-5</v>
      </c>
      <c r="AH29" s="75">
        <v>8.8000000000000007</v>
      </c>
      <c r="AI29" s="2319">
        <v>10.7</v>
      </c>
      <c r="AJ29" s="2319">
        <v>6.7</v>
      </c>
      <c r="AK29" s="2319">
        <v>27.5</v>
      </c>
      <c r="AL29" s="2319" t="s">
        <v>256</v>
      </c>
      <c r="AM29" s="2359" t="s">
        <v>255</v>
      </c>
      <c r="AN29" s="2357" t="s">
        <v>254</v>
      </c>
      <c r="AO29" s="2339" t="s">
        <v>253</v>
      </c>
      <c r="AP29" s="71" t="s">
        <v>88</v>
      </c>
      <c r="AQ29" s="71" t="s">
        <v>88</v>
      </c>
      <c r="AR29" s="71">
        <v>1335</v>
      </c>
      <c r="AS29" s="71">
        <v>1454</v>
      </c>
      <c r="AT29" s="71">
        <v>21478</v>
      </c>
      <c r="AU29" s="71">
        <v>22186</v>
      </c>
      <c r="AV29" s="71">
        <v>6972</v>
      </c>
      <c r="AW29" s="2320">
        <v>6852</v>
      </c>
      <c r="AX29" s="2320">
        <v>8722</v>
      </c>
      <c r="AY29" s="2320">
        <v>8897</v>
      </c>
      <c r="AZ29" s="2320">
        <v>8585</v>
      </c>
      <c r="BA29" s="2320" t="s">
        <v>88</v>
      </c>
      <c r="BB29" s="2320" t="s">
        <v>88</v>
      </c>
    </row>
    <row r="30" spans="1:54" ht="13.5" customHeight="1" x14ac:dyDescent="0.2">
      <c r="A30" s="2347" t="s">
        <v>248</v>
      </c>
      <c r="B30" s="2308">
        <v>0.76</v>
      </c>
      <c r="C30" s="2362">
        <v>0.75</v>
      </c>
      <c r="D30" s="2308">
        <v>0.93</v>
      </c>
      <c r="E30" s="2362" t="s">
        <v>247</v>
      </c>
      <c r="F30" s="2360" t="s">
        <v>246</v>
      </c>
      <c r="G30" s="2360" t="s">
        <v>245</v>
      </c>
      <c r="H30" s="2360" t="s">
        <v>245</v>
      </c>
      <c r="I30" s="2360" t="s">
        <v>244</v>
      </c>
      <c r="J30" s="2360" t="s">
        <v>243</v>
      </c>
      <c r="K30" s="2360" t="s">
        <v>242</v>
      </c>
      <c r="L30" s="2360" t="s">
        <v>241</v>
      </c>
      <c r="M30" s="2360" t="s">
        <v>240</v>
      </c>
      <c r="N30" s="83" t="s">
        <v>249</v>
      </c>
      <c r="O30" s="70">
        <f>SUM(O9:O29)</f>
        <v>551408</v>
      </c>
      <c r="P30" s="70">
        <f>SUM(P9:P29)</f>
        <v>581612</v>
      </c>
      <c r="Q30" s="70">
        <f>SUM(Q9:Q29)</f>
        <v>615659</v>
      </c>
      <c r="R30" s="70">
        <f>SUM(R9:R29)</f>
        <v>646868</v>
      </c>
      <c r="S30" s="70">
        <f>SUM(S9:S29)</f>
        <v>669342</v>
      </c>
      <c r="T30" s="70">
        <v>630434</v>
      </c>
      <c r="U30" s="70">
        <v>668178</v>
      </c>
      <c r="V30" s="70">
        <v>716204</v>
      </c>
      <c r="W30" s="70">
        <v>580839</v>
      </c>
      <c r="X30" s="70">
        <v>507544</v>
      </c>
      <c r="Y30" s="70">
        <v>474074</v>
      </c>
      <c r="Z30" s="70">
        <v>389054</v>
      </c>
      <c r="AA30" s="2340" t="s">
        <v>1024</v>
      </c>
      <c r="AB30" s="103">
        <v>7.55</v>
      </c>
      <c r="AC30" s="103">
        <v>8.15</v>
      </c>
      <c r="AD30" s="103">
        <v>8.08</v>
      </c>
      <c r="AE30" s="103">
        <v>7.9</v>
      </c>
      <c r="AF30" s="103">
        <v>7.63</v>
      </c>
      <c r="AG30" s="103">
        <v>8.2100000000000009</v>
      </c>
      <c r="AH30" s="2358">
        <v>7.95</v>
      </c>
      <c r="AI30" s="2358">
        <v>7.74</v>
      </c>
      <c r="AJ30" s="2358">
        <v>7.65</v>
      </c>
      <c r="AK30" s="2358">
        <v>8.0299999999999994</v>
      </c>
      <c r="AL30" s="2358">
        <v>7.69</v>
      </c>
      <c r="AM30" s="2361" t="s">
        <v>251</v>
      </c>
      <c r="AN30" s="2361" t="s">
        <v>250</v>
      </c>
      <c r="AO30" s="82" t="s">
        <v>249</v>
      </c>
      <c r="AP30" s="58">
        <f>SUM(AP9:AP29)</f>
        <v>590173</v>
      </c>
      <c r="AQ30" s="58">
        <f>SUM(AQ9:AQ29)</f>
        <v>551408</v>
      </c>
      <c r="AR30" s="58">
        <f>SUM(AR9:AR29)</f>
        <v>572767</v>
      </c>
      <c r="AS30" s="58">
        <f>SUM(AS9:AS29)</f>
        <v>570053</v>
      </c>
      <c r="AT30" s="58">
        <f>SUM(AT9:AT29)</f>
        <v>580189</v>
      </c>
      <c r="AU30" s="58">
        <v>581612</v>
      </c>
      <c r="AV30" s="58">
        <v>615277</v>
      </c>
      <c r="AW30" s="57">
        <v>642756</v>
      </c>
      <c r="AX30" s="57">
        <v>650272</v>
      </c>
      <c r="AY30" s="57">
        <v>615659</v>
      </c>
      <c r="AZ30" s="57">
        <v>657190</v>
      </c>
      <c r="BA30" s="57">
        <v>671236</v>
      </c>
      <c r="BB30" s="57">
        <v>675555</v>
      </c>
    </row>
    <row r="31" spans="1:54" ht="24" customHeight="1" x14ac:dyDescent="0.2">
      <c r="A31" s="1908" t="s">
        <v>1026</v>
      </c>
      <c r="B31" s="2358">
        <v>7.3</v>
      </c>
      <c r="C31" s="2358">
        <v>10.09</v>
      </c>
      <c r="D31" s="2358">
        <v>10.6</v>
      </c>
      <c r="E31" s="2319" t="s">
        <v>239</v>
      </c>
      <c r="F31" s="2360" t="s">
        <v>238</v>
      </c>
      <c r="G31" s="2360" t="s">
        <v>237</v>
      </c>
      <c r="H31" s="2360" t="s">
        <v>236</v>
      </c>
      <c r="I31" s="2360" t="s">
        <v>235</v>
      </c>
      <c r="J31" s="2360" t="s">
        <v>234</v>
      </c>
      <c r="K31" s="2360" t="s">
        <v>233</v>
      </c>
      <c r="L31" s="2360" t="s">
        <v>232</v>
      </c>
      <c r="M31" s="2360" t="s">
        <v>231</v>
      </c>
      <c r="N31" s="59"/>
      <c r="O31" s="77"/>
      <c r="P31" s="77"/>
      <c r="Q31" s="77"/>
      <c r="R31" s="77"/>
      <c r="S31" s="77"/>
      <c r="T31" s="57"/>
      <c r="U31" s="57"/>
      <c r="V31" s="57"/>
      <c r="W31" s="57"/>
      <c r="X31" s="57"/>
      <c r="Y31" s="57"/>
      <c r="Z31" s="57"/>
      <c r="AA31" s="2340" t="s">
        <v>1025</v>
      </c>
      <c r="AB31" s="73">
        <v>4050</v>
      </c>
      <c r="AC31" s="73">
        <v>4050</v>
      </c>
      <c r="AD31" s="73">
        <v>4050</v>
      </c>
      <c r="AE31" s="73">
        <v>4050</v>
      </c>
      <c r="AF31" s="73">
        <v>4050</v>
      </c>
      <c r="AG31" s="73">
        <v>4050</v>
      </c>
      <c r="AH31" s="2324">
        <v>4050</v>
      </c>
      <c r="AI31" s="2324">
        <v>4050</v>
      </c>
      <c r="AJ31" s="2324">
        <v>4050</v>
      </c>
      <c r="AK31" s="2324">
        <v>4050</v>
      </c>
      <c r="AL31" s="2324">
        <v>4050</v>
      </c>
      <c r="AM31" s="2326">
        <v>4050</v>
      </c>
      <c r="AN31" s="2326">
        <v>4050</v>
      </c>
      <c r="AO31" s="59"/>
      <c r="AP31" s="1136"/>
      <c r="AQ31" s="1136"/>
      <c r="AR31" s="1136"/>
      <c r="AS31" s="1136"/>
      <c r="AT31" s="1136"/>
      <c r="AU31" s="1136"/>
      <c r="AV31" s="93"/>
      <c r="AW31" s="77"/>
      <c r="AX31" s="77"/>
      <c r="AY31" s="77"/>
      <c r="AZ31" s="77"/>
      <c r="BA31" s="57"/>
      <c r="BB31" s="57"/>
    </row>
    <row r="32" spans="1:54" ht="13.5" customHeight="1" x14ac:dyDescent="0.2">
      <c r="A32" s="1908" t="s">
        <v>229</v>
      </c>
      <c r="B32" s="2319">
        <v>-19.5</v>
      </c>
      <c r="C32" s="2319">
        <v>3.6</v>
      </c>
      <c r="D32" s="2319">
        <v>16.3</v>
      </c>
      <c r="E32" s="2319" t="s">
        <v>228</v>
      </c>
      <c r="F32" s="2342" t="s">
        <v>227</v>
      </c>
      <c r="G32" s="2324" t="s">
        <v>226</v>
      </c>
      <c r="H32" s="2342">
        <v>21</v>
      </c>
      <c r="I32" s="2324" t="s">
        <v>225</v>
      </c>
      <c r="J32" s="2324" t="s">
        <v>224</v>
      </c>
      <c r="K32" s="2324" t="s">
        <v>223</v>
      </c>
      <c r="L32" s="2324" t="s">
        <v>222</v>
      </c>
      <c r="M32" s="2324" t="s">
        <v>221</v>
      </c>
      <c r="N32" s="100"/>
      <c r="O32" s="1905"/>
      <c r="P32" s="1905"/>
      <c r="Q32" s="1905"/>
      <c r="R32" s="1905"/>
      <c r="S32" s="1905"/>
      <c r="T32" s="2326"/>
      <c r="U32" s="2326"/>
      <c r="V32" s="2326"/>
      <c r="W32" s="2326"/>
      <c r="X32" s="2326"/>
      <c r="Y32" s="2326"/>
      <c r="Z32" s="2326"/>
      <c r="AA32" s="95" t="s">
        <v>192</v>
      </c>
      <c r="AB32" s="73">
        <v>4033</v>
      </c>
      <c r="AC32" s="73">
        <v>4037</v>
      </c>
      <c r="AD32" s="73">
        <v>4037</v>
      </c>
      <c r="AE32" s="73">
        <v>4037</v>
      </c>
      <c r="AF32" s="73">
        <v>4038</v>
      </c>
      <c r="AG32" s="73">
        <v>4039</v>
      </c>
      <c r="AH32" s="2324">
        <v>4039</v>
      </c>
      <c r="AI32" s="2324">
        <v>4039</v>
      </c>
      <c r="AJ32" s="2324">
        <v>4039</v>
      </c>
      <c r="AK32" s="2324">
        <v>4038</v>
      </c>
      <c r="AL32" s="2324">
        <v>4038</v>
      </c>
      <c r="AM32" s="2326">
        <v>4036</v>
      </c>
      <c r="AN32" s="2326">
        <v>4034</v>
      </c>
      <c r="AO32" s="99"/>
      <c r="AP32" s="1134"/>
      <c r="AQ32" s="1134"/>
      <c r="AR32" s="1134"/>
      <c r="AS32" s="1134"/>
      <c r="AT32" s="1134"/>
      <c r="AU32" s="1134"/>
      <c r="AV32" s="75"/>
      <c r="AW32" s="2319"/>
      <c r="AX32" s="2319"/>
      <c r="AY32" s="2319"/>
      <c r="AZ32" s="2319"/>
      <c r="BA32" s="2324"/>
      <c r="BB32" s="2324"/>
    </row>
    <row r="33" spans="1:54" ht="13.5" customHeight="1" x14ac:dyDescent="0.2">
      <c r="A33" s="1908" t="s">
        <v>1233</v>
      </c>
      <c r="B33" s="1909">
        <v>0.69</v>
      </c>
      <c r="C33" s="2319">
        <v>0.68</v>
      </c>
      <c r="D33" s="2319" t="s">
        <v>244</v>
      </c>
      <c r="E33" s="2319" t="s">
        <v>217</v>
      </c>
      <c r="F33" s="2360" t="s">
        <v>216</v>
      </c>
      <c r="G33" s="2324" t="s">
        <v>215</v>
      </c>
      <c r="H33" s="2324" t="s">
        <v>214</v>
      </c>
      <c r="I33" s="2324" t="s">
        <v>213</v>
      </c>
      <c r="J33" s="2324" t="s">
        <v>212</v>
      </c>
      <c r="K33" s="2324" t="s">
        <v>211</v>
      </c>
      <c r="L33" s="2360" t="s">
        <v>210</v>
      </c>
      <c r="M33" s="2360" t="s">
        <v>209</v>
      </c>
      <c r="N33" s="98" t="s">
        <v>230</v>
      </c>
      <c r="O33" s="97"/>
      <c r="P33" s="97"/>
      <c r="Q33" s="97"/>
      <c r="R33" s="96"/>
      <c r="S33" s="96"/>
      <c r="T33" s="96"/>
      <c r="U33" s="2326"/>
      <c r="V33" s="2326"/>
      <c r="W33" s="2326"/>
      <c r="X33" s="2326"/>
      <c r="Y33" s="2326"/>
      <c r="Z33" s="2326"/>
      <c r="AA33" s="95" t="s">
        <v>187</v>
      </c>
      <c r="AB33" s="94">
        <v>5.5</v>
      </c>
      <c r="AC33" s="94">
        <v>6.3</v>
      </c>
      <c r="AD33" s="94">
        <v>9.1999999999999993</v>
      </c>
      <c r="AE33" s="94">
        <v>14.3</v>
      </c>
      <c r="AF33" s="94">
        <v>9</v>
      </c>
      <c r="AG33" s="94">
        <v>7.7</v>
      </c>
      <c r="AH33" s="2342">
        <v>10.5</v>
      </c>
      <c r="AI33" s="2342">
        <v>9.5</v>
      </c>
      <c r="AJ33" s="2342">
        <v>10.3</v>
      </c>
      <c r="AK33" s="2342">
        <v>13.9</v>
      </c>
      <c r="AL33" s="2342" t="s">
        <v>186</v>
      </c>
      <c r="AM33" s="2359" t="s">
        <v>113</v>
      </c>
      <c r="AN33" s="2359">
        <v>10.1</v>
      </c>
      <c r="AO33" s="78" t="s">
        <v>230</v>
      </c>
      <c r="AP33" s="1136"/>
      <c r="AQ33" s="1136"/>
      <c r="AR33" s="1136"/>
      <c r="AS33" s="1136"/>
      <c r="AT33" s="1136"/>
      <c r="AU33" s="1136"/>
      <c r="AV33" s="93"/>
      <c r="AW33" s="77"/>
      <c r="AX33" s="77"/>
      <c r="AY33" s="77"/>
      <c r="AZ33" s="77"/>
      <c r="BA33" s="77"/>
      <c r="BB33" s="2324"/>
    </row>
    <row r="34" spans="1:54" ht="13.5" customHeight="1" x14ac:dyDescent="0.2">
      <c r="A34" s="1908" t="s">
        <v>1024</v>
      </c>
      <c r="B34" s="2319">
        <v>8.15</v>
      </c>
      <c r="C34" s="2358">
        <v>8.2100000000000009</v>
      </c>
      <c r="D34" s="2358" t="s">
        <v>863</v>
      </c>
      <c r="E34" s="2358" t="s">
        <v>207</v>
      </c>
      <c r="F34" s="2358">
        <v>7.4</v>
      </c>
      <c r="G34" s="2358" t="s">
        <v>206</v>
      </c>
      <c r="H34" s="2358" t="s">
        <v>205</v>
      </c>
      <c r="I34" s="2358" t="s">
        <v>204</v>
      </c>
      <c r="J34" s="2358" t="s">
        <v>203</v>
      </c>
      <c r="K34" s="2358" t="s">
        <v>202</v>
      </c>
      <c r="L34" s="2358" t="s">
        <v>201</v>
      </c>
      <c r="M34" s="2358" t="s">
        <v>200</v>
      </c>
      <c r="O34" s="2332"/>
      <c r="P34" s="2332"/>
      <c r="Q34" s="2332"/>
      <c r="R34" s="2332"/>
      <c r="S34" s="2332"/>
      <c r="T34" s="2332"/>
      <c r="U34" s="2307"/>
      <c r="V34" s="2307"/>
      <c r="W34" s="2307"/>
      <c r="X34" s="2307"/>
      <c r="Y34" s="2307"/>
      <c r="Z34" s="2307"/>
      <c r="AA34" s="2844" t="s">
        <v>1422</v>
      </c>
      <c r="AB34" s="105"/>
      <c r="AC34" s="105"/>
      <c r="AD34" s="105"/>
      <c r="AE34" s="105"/>
      <c r="AF34" s="105"/>
      <c r="AO34" s="2309"/>
      <c r="AP34" s="1134"/>
      <c r="AQ34" s="1134"/>
      <c r="AR34" s="1134"/>
      <c r="AS34" s="1134"/>
      <c r="AT34" s="1134"/>
      <c r="AU34" s="1134"/>
      <c r="AV34" s="75"/>
      <c r="AW34" s="2319"/>
      <c r="AX34" s="2319"/>
      <c r="AY34" s="2319"/>
      <c r="AZ34" s="2319"/>
      <c r="BA34" s="2319"/>
      <c r="BB34" s="2319"/>
    </row>
    <row r="35" spans="1:54" ht="13.5" customHeight="1" x14ac:dyDescent="0.2">
      <c r="A35" s="92" t="s">
        <v>1023</v>
      </c>
      <c r="B35" s="2348">
        <v>4050</v>
      </c>
      <c r="C35" s="2348">
        <v>4050</v>
      </c>
      <c r="D35" s="2348">
        <v>4050</v>
      </c>
      <c r="E35" s="2348">
        <v>4050</v>
      </c>
      <c r="F35" s="2348">
        <v>4050</v>
      </c>
      <c r="G35" s="2348">
        <v>4050</v>
      </c>
      <c r="H35" s="2348">
        <v>4050</v>
      </c>
      <c r="I35" s="2348">
        <v>4047</v>
      </c>
      <c r="J35" s="2348">
        <v>4043</v>
      </c>
      <c r="K35" s="2348">
        <v>4037</v>
      </c>
      <c r="L35" s="2348">
        <v>2600</v>
      </c>
      <c r="M35" s="2348">
        <v>2597</v>
      </c>
      <c r="N35" s="2340" t="s">
        <v>208</v>
      </c>
      <c r="O35" s="2326">
        <v>42419</v>
      </c>
      <c r="P35" s="2326">
        <v>39983</v>
      </c>
      <c r="Q35" s="2326">
        <v>38136</v>
      </c>
      <c r="R35" s="2326">
        <v>44209</v>
      </c>
      <c r="S35" s="2326">
        <v>56322</v>
      </c>
      <c r="T35" s="2326">
        <v>59090</v>
      </c>
      <c r="U35" s="2326">
        <v>55426</v>
      </c>
      <c r="V35" s="2326">
        <v>55316</v>
      </c>
      <c r="W35" s="2326">
        <v>40736</v>
      </c>
      <c r="X35" s="2326">
        <v>52190</v>
      </c>
      <c r="Y35" s="2326">
        <v>51932</v>
      </c>
      <c r="Z35" s="2326">
        <v>30077</v>
      </c>
      <c r="AA35" s="2844"/>
      <c r="AB35" s="105">
        <v>8.1</v>
      </c>
      <c r="AC35" s="105">
        <v>6.7</v>
      </c>
      <c r="AD35" s="105">
        <v>8.8000000000000007</v>
      </c>
      <c r="AE35" s="105">
        <v>9.4</v>
      </c>
      <c r="AF35" s="105">
        <v>8.9</v>
      </c>
      <c r="AO35" s="1908" t="s">
        <v>208</v>
      </c>
      <c r="AP35" s="73">
        <v>51634</v>
      </c>
      <c r="AQ35" s="73">
        <v>42419</v>
      </c>
      <c r="AR35" s="73">
        <v>51506</v>
      </c>
      <c r="AS35" s="73">
        <v>50145</v>
      </c>
      <c r="AT35" s="73">
        <v>50437</v>
      </c>
      <c r="AU35" s="73">
        <v>39983</v>
      </c>
      <c r="AV35" s="73">
        <v>54243</v>
      </c>
      <c r="AW35" s="2324">
        <v>69767</v>
      </c>
      <c r="AX35" s="2324">
        <v>70295</v>
      </c>
      <c r="AY35" s="2324">
        <v>38136</v>
      </c>
      <c r="AZ35" s="2324">
        <v>58387</v>
      </c>
      <c r="BA35" s="2324">
        <v>63599</v>
      </c>
      <c r="BB35" s="2324">
        <v>58523</v>
      </c>
    </row>
    <row r="36" spans="1:54" ht="13.5" customHeight="1" x14ac:dyDescent="0.2">
      <c r="A36" s="90" t="s">
        <v>192</v>
      </c>
      <c r="B36" s="2324">
        <v>4037</v>
      </c>
      <c r="C36" s="2324">
        <v>4039</v>
      </c>
      <c r="D36" s="2324">
        <v>4037</v>
      </c>
      <c r="E36" s="2324">
        <v>4031</v>
      </c>
      <c r="F36" s="2324">
        <v>4031</v>
      </c>
      <c r="G36" s="2324">
        <v>4020</v>
      </c>
      <c r="H36" s="2324">
        <v>4026</v>
      </c>
      <c r="I36" s="2324">
        <v>4026</v>
      </c>
      <c r="J36" s="2324">
        <v>4022</v>
      </c>
      <c r="K36" s="2324">
        <v>3846</v>
      </c>
      <c r="L36" s="2324">
        <v>3355</v>
      </c>
      <c r="M36" s="2324">
        <v>3352</v>
      </c>
      <c r="N36" s="2340" t="s">
        <v>199</v>
      </c>
      <c r="O36" s="2326">
        <v>164958</v>
      </c>
      <c r="P36" s="2326">
        <v>172434</v>
      </c>
      <c r="Q36" s="2326">
        <v>174028</v>
      </c>
      <c r="R36" s="2326">
        <v>189049</v>
      </c>
      <c r="S36" s="2326">
        <v>197254</v>
      </c>
      <c r="T36" s="2326">
        <v>200743</v>
      </c>
      <c r="U36" s="2326">
        <v>200678</v>
      </c>
      <c r="V36" s="2326">
        <v>190092</v>
      </c>
      <c r="W36" s="2326">
        <v>176390</v>
      </c>
      <c r="X36" s="2326">
        <v>153577</v>
      </c>
      <c r="Y36" s="2326">
        <v>148591</v>
      </c>
      <c r="Z36" s="2326">
        <v>142329</v>
      </c>
      <c r="AA36" s="2340" t="s">
        <v>174</v>
      </c>
      <c r="AB36" s="88">
        <v>300.2</v>
      </c>
      <c r="AC36" s="88">
        <v>282.60000000000002</v>
      </c>
      <c r="AD36" s="88">
        <v>311.5</v>
      </c>
      <c r="AE36" s="88">
        <v>307</v>
      </c>
      <c r="AF36" s="88" t="s">
        <v>948</v>
      </c>
      <c r="AG36" s="88">
        <v>330.4</v>
      </c>
      <c r="AH36" s="2341">
        <v>330.9</v>
      </c>
      <c r="AI36" s="2341">
        <v>332.1</v>
      </c>
      <c r="AJ36" s="2341">
        <v>330.1</v>
      </c>
      <c r="AK36" s="2341">
        <v>322.7</v>
      </c>
      <c r="AL36" s="2341" t="s">
        <v>220</v>
      </c>
      <c r="AM36" s="1905" t="s">
        <v>219</v>
      </c>
      <c r="AN36" s="2357" t="s">
        <v>218</v>
      </c>
      <c r="AO36" s="1908" t="s">
        <v>199</v>
      </c>
      <c r="AP36" s="73">
        <v>176285</v>
      </c>
      <c r="AQ36" s="73">
        <v>164958</v>
      </c>
      <c r="AR36" s="73">
        <v>174191</v>
      </c>
      <c r="AS36" s="73">
        <v>176491</v>
      </c>
      <c r="AT36" s="73">
        <v>173985</v>
      </c>
      <c r="AU36" s="73">
        <v>172434</v>
      </c>
      <c r="AV36" s="73">
        <v>182247</v>
      </c>
      <c r="AW36" s="2324">
        <v>189534</v>
      </c>
      <c r="AX36" s="2324">
        <v>190855</v>
      </c>
      <c r="AY36" s="2324">
        <v>174028</v>
      </c>
      <c r="AZ36" s="2324">
        <v>187411</v>
      </c>
      <c r="BA36" s="2324">
        <v>195960</v>
      </c>
      <c r="BB36" s="2324">
        <v>202819</v>
      </c>
    </row>
    <row r="37" spans="1:54" s="2350" customFormat="1" ht="19.5" customHeight="1" x14ac:dyDescent="0.2">
      <c r="A37" s="1908" t="s">
        <v>187</v>
      </c>
      <c r="B37" s="2342">
        <v>9.6999999999999993</v>
      </c>
      <c r="C37" s="2342">
        <v>9.5</v>
      </c>
      <c r="D37" s="2342">
        <v>12.3</v>
      </c>
      <c r="E37" s="2319" t="s">
        <v>147</v>
      </c>
      <c r="F37" s="2342" t="s">
        <v>146</v>
      </c>
      <c r="G37" s="2342">
        <v>11</v>
      </c>
      <c r="H37" s="2324" t="s">
        <v>186</v>
      </c>
      <c r="I37" s="2324" t="s">
        <v>185</v>
      </c>
      <c r="J37" s="2324" t="s">
        <v>184</v>
      </c>
      <c r="K37" s="2324" t="s">
        <v>183</v>
      </c>
      <c r="L37" s="2324" t="s">
        <v>182</v>
      </c>
      <c r="M37" s="2324" t="s">
        <v>181</v>
      </c>
      <c r="N37" s="2349" t="s">
        <v>197</v>
      </c>
      <c r="O37" s="2355">
        <v>25653</v>
      </c>
      <c r="P37" s="2355">
        <v>26333</v>
      </c>
      <c r="Q37" s="2355">
        <v>23580</v>
      </c>
      <c r="R37" s="2355">
        <v>21088</v>
      </c>
      <c r="S37" s="2354"/>
      <c r="T37" s="2354"/>
      <c r="U37" s="2354"/>
      <c r="V37" s="2354"/>
      <c r="W37" s="2354"/>
      <c r="X37" s="2354"/>
      <c r="Y37" s="2354"/>
      <c r="Z37" s="2354"/>
      <c r="AA37" s="2340" t="s">
        <v>1400</v>
      </c>
      <c r="AB37" s="75">
        <v>64</v>
      </c>
      <c r="AC37" s="75">
        <v>61</v>
      </c>
      <c r="AD37" s="75">
        <v>54</v>
      </c>
      <c r="AE37" s="75">
        <v>52</v>
      </c>
      <c r="AF37" s="75">
        <v>61</v>
      </c>
      <c r="AG37" s="75">
        <v>61</v>
      </c>
      <c r="AH37" s="2319">
        <v>51</v>
      </c>
      <c r="AI37" s="2356">
        <v>54</v>
      </c>
      <c r="AJ37" s="2356">
        <v>51</v>
      </c>
      <c r="AK37" s="2356">
        <v>51</v>
      </c>
      <c r="AL37" s="2319">
        <v>48</v>
      </c>
      <c r="AM37" s="1905">
        <v>50</v>
      </c>
      <c r="AN37" s="1905">
        <v>51</v>
      </c>
      <c r="AO37" s="2334" t="s">
        <v>197</v>
      </c>
      <c r="AP37" s="89">
        <v>28120</v>
      </c>
      <c r="AQ37" s="89">
        <v>25653</v>
      </c>
      <c r="AR37" s="89">
        <v>27767</v>
      </c>
      <c r="AS37" s="89">
        <v>26904</v>
      </c>
      <c r="AT37" s="89">
        <v>26185</v>
      </c>
      <c r="AU37" s="89">
        <v>26333</v>
      </c>
      <c r="AV37" s="89">
        <v>25828</v>
      </c>
      <c r="AW37" s="2348">
        <v>25159</v>
      </c>
      <c r="AX37" s="2348">
        <v>24922</v>
      </c>
      <c r="AY37" s="2348">
        <v>23580</v>
      </c>
      <c r="AZ37" s="2348">
        <v>23633</v>
      </c>
      <c r="BA37" s="2351">
        <v>22463</v>
      </c>
      <c r="BB37" s="2351">
        <v>21340</v>
      </c>
    </row>
    <row r="38" spans="1:54" ht="13.5" customHeight="1" x14ac:dyDescent="0.2">
      <c r="A38" s="90" t="s">
        <v>174</v>
      </c>
      <c r="B38" s="2342">
        <v>282.60000000000002</v>
      </c>
      <c r="C38" s="2342">
        <v>330.4</v>
      </c>
      <c r="D38" s="2342">
        <v>322.7</v>
      </c>
      <c r="E38" s="2319" t="s">
        <v>173</v>
      </c>
      <c r="F38" s="2342" t="s">
        <v>172</v>
      </c>
      <c r="G38" s="2342" t="s">
        <v>171</v>
      </c>
      <c r="H38" s="2342" t="s">
        <v>170</v>
      </c>
      <c r="I38" s="2324" t="s">
        <v>169</v>
      </c>
      <c r="J38" s="2342">
        <v>191</v>
      </c>
      <c r="K38" s="2324" t="s">
        <v>168</v>
      </c>
      <c r="L38" s="2324" t="s">
        <v>167</v>
      </c>
      <c r="M38" s="2324" t="s">
        <v>166</v>
      </c>
      <c r="N38" s="2340" t="s">
        <v>188</v>
      </c>
      <c r="O38" s="2326">
        <v>18230</v>
      </c>
      <c r="P38" s="2326">
        <v>19412</v>
      </c>
      <c r="Q38" s="2326">
        <v>41210</v>
      </c>
      <c r="R38" s="2326">
        <v>38707</v>
      </c>
      <c r="S38" s="2326">
        <v>51843</v>
      </c>
      <c r="T38" s="2326">
        <v>47226</v>
      </c>
      <c r="U38" s="2326">
        <v>45320</v>
      </c>
      <c r="V38" s="2326">
        <v>40715</v>
      </c>
      <c r="W38" s="2326">
        <v>38766</v>
      </c>
      <c r="X38" s="2326">
        <v>33831</v>
      </c>
      <c r="Y38" s="2326">
        <v>29238</v>
      </c>
      <c r="Z38" s="2326">
        <v>32280</v>
      </c>
      <c r="AA38" s="2845" t="s">
        <v>1423</v>
      </c>
      <c r="AO38" s="1908" t="s">
        <v>188</v>
      </c>
      <c r="AP38" s="73">
        <v>19067</v>
      </c>
      <c r="AQ38" s="73">
        <v>18230</v>
      </c>
      <c r="AR38" s="73">
        <v>19331</v>
      </c>
      <c r="AS38" s="73">
        <v>19241</v>
      </c>
      <c r="AT38" s="73">
        <v>19165</v>
      </c>
      <c r="AU38" s="73">
        <v>19412</v>
      </c>
      <c r="AV38" s="73">
        <v>42471</v>
      </c>
      <c r="AW38" s="2324">
        <v>41773</v>
      </c>
      <c r="AX38" s="2324">
        <v>41831</v>
      </c>
      <c r="AY38" s="2324">
        <v>41210</v>
      </c>
      <c r="AZ38" s="2324">
        <v>40086</v>
      </c>
      <c r="BA38" s="2324">
        <v>39159</v>
      </c>
      <c r="BB38" s="2324">
        <v>39255</v>
      </c>
    </row>
    <row r="39" spans="1:54" ht="13.5" customHeight="1" x14ac:dyDescent="0.2">
      <c r="A39" s="1908" t="s">
        <v>1022</v>
      </c>
      <c r="B39" s="2324">
        <v>57</v>
      </c>
      <c r="C39" s="2324">
        <v>54</v>
      </c>
      <c r="D39" s="2324">
        <v>50</v>
      </c>
      <c r="E39" s="2319">
        <v>47</v>
      </c>
      <c r="F39" s="2324">
        <v>49</v>
      </c>
      <c r="G39" s="2324">
        <v>51</v>
      </c>
      <c r="H39" s="2324">
        <v>51</v>
      </c>
      <c r="I39" s="2324">
        <v>55</v>
      </c>
      <c r="J39" s="2324">
        <v>52</v>
      </c>
      <c r="K39" s="2324">
        <v>50</v>
      </c>
      <c r="L39" s="2324">
        <v>53</v>
      </c>
      <c r="M39" s="2324">
        <v>52</v>
      </c>
      <c r="N39" s="2340" t="s">
        <v>177</v>
      </c>
      <c r="O39" s="2326">
        <v>190422</v>
      </c>
      <c r="P39" s="2326">
        <v>179114</v>
      </c>
      <c r="Q39" s="2326">
        <v>191750</v>
      </c>
      <c r="R39" s="2326">
        <v>201937</v>
      </c>
      <c r="S39" s="2326">
        <v>194274</v>
      </c>
      <c r="T39" s="2326">
        <v>185602</v>
      </c>
      <c r="U39" s="2326">
        <v>183908</v>
      </c>
      <c r="V39" s="2326">
        <v>179950</v>
      </c>
      <c r="W39" s="2326">
        <v>151578</v>
      </c>
      <c r="X39" s="2326">
        <v>130519</v>
      </c>
      <c r="Y39" s="2326">
        <v>108989</v>
      </c>
      <c r="Z39" s="2326">
        <v>99792</v>
      </c>
      <c r="AA39" s="2845"/>
      <c r="AB39" s="2350">
        <v>57</v>
      </c>
      <c r="AC39" s="2350">
        <v>63</v>
      </c>
      <c r="AD39" s="2350">
        <v>56</v>
      </c>
      <c r="AE39" s="2350">
        <v>54</v>
      </c>
      <c r="AF39" s="2350">
        <v>56</v>
      </c>
      <c r="AG39" s="2350"/>
      <c r="AH39" s="2350"/>
      <c r="AI39" s="2350"/>
      <c r="AJ39" s="2350"/>
      <c r="AK39" s="2350"/>
      <c r="AL39" s="2350"/>
      <c r="AM39" s="2350"/>
      <c r="AN39" s="2350"/>
      <c r="AO39" s="1908" t="s">
        <v>177</v>
      </c>
      <c r="AP39" s="73">
        <v>193263</v>
      </c>
      <c r="AQ39" s="73">
        <v>190422</v>
      </c>
      <c r="AR39" s="73">
        <v>187094</v>
      </c>
      <c r="AS39" s="73">
        <v>177865</v>
      </c>
      <c r="AT39" s="73">
        <v>174750</v>
      </c>
      <c r="AU39" s="73">
        <v>179114</v>
      </c>
      <c r="AV39" s="73">
        <v>182625</v>
      </c>
      <c r="AW39" s="2324">
        <v>185164</v>
      </c>
      <c r="AX39" s="2324">
        <v>188441</v>
      </c>
      <c r="AY39" s="2324">
        <v>191750</v>
      </c>
      <c r="AZ39" s="2324">
        <v>191380</v>
      </c>
      <c r="BA39" s="2324">
        <v>188003</v>
      </c>
      <c r="BB39" s="2324">
        <v>192764</v>
      </c>
    </row>
    <row r="40" spans="1:54" ht="13.5" customHeight="1" x14ac:dyDescent="0.2">
      <c r="A40" s="1908" t="s">
        <v>1021</v>
      </c>
      <c r="B40" s="2324">
        <v>7</v>
      </c>
      <c r="C40" s="2324">
        <v>12</v>
      </c>
      <c r="D40" s="2324">
        <v>15</v>
      </c>
      <c r="E40" s="2308">
        <v>14</v>
      </c>
      <c r="F40" s="2313">
        <v>15</v>
      </c>
      <c r="G40" s="2313">
        <v>21</v>
      </c>
      <c r="H40" s="2313">
        <v>26</v>
      </c>
      <c r="I40" s="2313">
        <v>23</v>
      </c>
      <c r="J40" s="2313">
        <v>31</v>
      </c>
      <c r="K40" s="2313">
        <v>56</v>
      </c>
      <c r="L40" s="2313">
        <v>19</v>
      </c>
      <c r="M40" s="2313">
        <v>-3</v>
      </c>
      <c r="N40" s="2340" t="s">
        <v>165</v>
      </c>
      <c r="O40" s="2326">
        <v>39547</v>
      </c>
      <c r="P40" s="2326">
        <v>42713</v>
      </c>
      <c r="Q40" s="2326">
        <v>68636</v>
      </c>
      <c r="R40" s="2326">
        <v>79505</v>
      </c>
      <c r="S40" s="2326">
        <v>97340</v>
      </c>
      <c r="T40" s="2326">
        <v>65924</v>
      </c>
      <c r="U40" s="2326">
        <v>114203</v>
      </c>
      <c r="V40" s="2326">
        <v>167390</v>
      </c>
      <c r="W40" s="2326">
        <v>95887</v>
      </c>
      <c r="X40" s="2326">
        <v>73043</v>
      </c>
      <c r="Y40" s="2326">
        <v>85538</v>
      </c>
      <c r="Z40" s="2326">
        <v>33023</v>
      </c>
      <c r="AA40" s="2340" t="s">
        <v>1021</v>
      </c>
      <c r="AB40" s="75">
        <v>7</v>
      </c>
      <c r="AC40" s="75">
        <v>5</v>
      </c>
      <c r="AD40" s="75">
        <v>8</v>
      </c>
      <c r="AE40" s="75">
        <v>10</v>
      </c>
      <c r="AF40" s="75">
        <v>7</v>
      </c>
      <c r="AG40" s="75">
        <v>9</v>
      </c>
      <c r="AH40" s="2319">
        <v>10</v>
      </c>
      <c r="AI40" s="2319">
        <v>13</v>
      </c>
      <c r="AJ40" s="2319">
        <v>14</v>
      </c>
      <c r="AK40" s="2319">
        <v>16</v>
      </c>
      <c r="AL40" s="2319">
        <v>16</v>
      </c>
      <c r="AM40" s="1905">
        <v>15</v>
      </c>
      <c r="AN40" s="1905">
        <v>13</v>
      </c>
      <c r="AO40" s="1908" t="s">
        <v>165</v>
      </c>
      <c r="AP40" s="73">
        <v>41448</v>
      </c>
      <c r="AQ40" s="73">
        <v>39547</v>
      </c>
      <c r="AR40" s="73">
        <v>39084</v>
      </c>
      <c r="AS40" s="73">
        <v>44519</v>
      </c>
      <c r="AT40" s="73">
        <v>38307</v>
      </c>
      <c r="AU40" s="73">
        <v>42713</v>
      </c>
      <c r="AV40" s="73">
        <v>45485</v>
      </c>
      <c r="AW40" s="2324">
        <v>52767</v>
      </c>
      <c r="AX40" s="2324">
        <v>56109</v>
      </c>
      <c r="AY40" s="2324">
        <v>68636</v>
      </c>
      <c r="AZ40" s="2324">
        <v>77400</v>
      </c>
      <c r="BA40" s="2324">
        <v>83037</v>
      </c>
      <c r="BB40" s="2324">
        <v>87403</v>
      </c>
    </row>
    <row r="41" spans="1:54" ht="20.399999999999999" x14ac:dyDescent="0.2">
      <c r="A41" s="1908" t="s">
        <v>1178</v>
      </c>
      <c r="B41" s="2342">
        <v>15.5</v>
      </c>
      <c r="C41" s="2342">
        <v>19.5</v>
      </c>
      <c r="D41" s="2342">
        <v>18.399999999999999</v>
      </c>
      <c r="E41" s="2341" t="s">
        <v>160</v>
      </c>
      <c r="F41" s="2342" t="s">
        <v>149</v>
      </c>
      <c r="G41" s="2324" t="s">
        <v>159</v>
      </c>
      <c r="H41" s="2324" t="s">
        <v>158</v>
      </c>
      <c r="I41" s="2324" t="s">
        <v>157</v>
      </c>
      <c r="J41" s="2324" t="s">
        <v>156</v>
      </c>
      <c r="K41" s="2324" t="s">
        <v>156</v>
      </c>
      <c r="L41" s="2342" t="s">
        <v>155</v>
      </c>
      <c r="M41" s="2342" t="s">
        <v>154</v>
      </c>
      <c r="N41" s="2349" t="s">
        <v>164</v>
      </c>
      <c r="O41" s="2326">
        <v>1273</v>
      </c>
      <c r="P41" s="2326">
        <v>1450</v>
      </c>
      <c r="Q41" s="2326">
        <v>2466</v>
      </c>
      <c r="R41" s="2326">
        <v>2594</v>
      </c>
      <c r="S41" s="2326">
        <v>3418</v>
      </c>
      <c r="T41" s="2326">
        <v>1734</v>
      </c>
      <c r="U41" s="2326">
        <v>1940</v>
      </c>
      <c r="V41" s="2326">
        <v>1274</v>
      </c>
      <c r="W41" s="2326">
        <v>898</v>
      </c>
      <c r="X41" s="2326">
        <v>874</v>
      </c>
      <c r="Y41" s="2326">
        <v>532</v>
      </c>
      <c r="Z41" s="2326">
        <v>-323</v>
      </c>
      <c r="AA41" s="2349" t="s">
        <v>1181</v>
      </c>
      <c r="AB41" s="91">
        <v>14.6</v>
      </c>
      <c r="AC41" s="91">
        <v>15.5</v>
      </c>
      <c r="AD41" s="91">
        <v>20.3</v>
      </c>
      <c r="AE41" s="91" t="s">
        <v>1005</v>
      </c>
      <c r="AF41" s="91" t="s">
        <v>947</v>
      </c>
      <c r="AG41" s="91">
        <v>19.5</v>
      </c>
      <c r="AH41" s="2353">
        <v>19.2</v>
      </c>
      <c r="AI41" s="2353">
        <v>19.2</v>
      </c>
      <c r="AJ41" s="2353">
        <v>18.8</v>
      </c>
      <c r="AK41" s="2353">
        <v>18.399999999999999</v>
      </c>
      <c r="AL41" s="2353" t="s">
        <v>130</v>
      </c>
      <c r="AM41" s="2352" t="s">
        <v>198</v>
      </c>
      <c r="AN41" s="2352" t="s">
        <v>115</v>
      </c>
      <c r="AO41" s="2334" t="s">
        <v>164</v>
      </c>
      <c r="AP41" s="89">
        <v>1828</v>
      </c>
      <c r="AQ41" s="89">
        <v>1273</v>
      </c>
      <c r="AR41" s="89">
        <v>830</v>
      </c>
      <c r="AS41" s="89">
        <v>1272</v>
      </c>
      <c r="AT41" s="89">
        <v>1180</v>
      </c>
      <c r="AU41" s="89">
        <v>1450</v>
      </c>
      <c r="AV41" s="89">
        <v>1754</v>
      </c>
      <c r="AW41" s="2348">
        <v>1911</v>
      </c>
      <c r="AX41" s="2348">
        <v>2195</v>
      </c>
      <c r="AY41" s="2348">
        <v>2466</v>
      </c>
      <c r="AZ41" s="2348">
        <v>3678</v>
      </c>
      <c r="BA41" s="2348">
        <v>3920</v>
      </c>
      <c r="BB41" s="2324">
        <v>3496</v>
      </c>
    </row>
    <row r="42" spans="1:54" ht="13.5" customHeight="1" x14ac:dyDescent="0.2">
      <c r="A42" s="1908" t="s">
        <v>1177</v>
      </c>
      <c r="B42" s="2342">
        <v>17.3</v>
      </c>
      <c r="C42" s="2342">
        <v>22.3</v>
      </c>
      <c r="D42" s="2342">
        <v>20.7</v>
      </c>
      <c r="E42" s="2319" t="s">
        <v>151</v>
      </c>
      <c r="F42" s="2342" t="s">
        <v>150</v>
      </c>
      <c r="G42" s="2324" t="s">
        <v>149</v>
      </c>
      <c r="H42" s="2324" t="s">
        <v>148</v>
      </c>
      <c r="I42" s="2324" t="s">
        <v>147</v>
      </c>
      <c r="J42" s="2324" t="s">
        <v>146</v>
      </c>
      <c r="K42" s="2324" t="s">
        <v>146</v>
      </c>
      <c r="L42" s="2324" t="s">
        <v>145</v>
      </c>
      <c r="M42" s="2342" t="s">
        <v>144</v>
      </c>
      <c r="N42" s="2340" t="s">
        <v>162</v>
      </c>
      <c r="O42" s="2326">
        <v>414</v>
      </c>
      <c r="P42" s="2326">
        <v>389</v>
      </c>
      <c r="Q42" s="2326">
        <v>487</v>
      </c>
      <c r="R42" s="2326">
        <v>225</v>
      </c>
      <c r="S42" s="2326">
        <v>368</v>
      </c>
      <c r="T42" s="2326">
        <v>303</v>
      </c>
      <c r="U42" s="2326">
        <v>391</v>
      </c>
      <c r="V42" s="2326">
        <v>154</v>
      </c>
      <c r="W42" s="2326">
        <v>502</v>
      </c>
      <c r="X42" s="2326">
        <v>565</v>
      </c>
      <c r="Y42" s="2326">
        <v>458</v>
      </c>
      <c r="Z42" s="2326">
        <v>300</v>
      </c>
      <c r="AA42" s="2340" t="s">
        <v>1180</v>
      </c>
      <c r="AB42" s="88">
        <v>17.100000000000001</v>
      </c>
      <c r="AC42" s="88">
        <v>17.3</v>
      </c>
      <c r="AD42" s="88">
        <v>22.6</v>
      </c>
      <c r="AE42" s="88">
        <v>22.2</v>
      </c>
      <c r="AF42" s="88" t="s">
        <v>946</v>
      </c>
      <c r="AG42" s="88">
        <v>22.3</v>
      </c>
      <c r="AH42" s="2341">
        <v>21.4</v>
      </c>
      <c r="AI42" s="2341">
        <v>21.4</v>
      </c>
      <c r="AJ42" s="2341">
        <v>21</v>
      </c>
      <c r="AK42" s="2341">
        <v>20.7</v>
      </c>
      <c r="AL42" s="2341" t="s">
        <v>191</v>
      </c>
      <c r="AM42" s="1905" t="s">
        <v>190</v>
      </c>
      <c r="AN42" s="1905" t="s">
        <v>189</v>
      </c>
      <c r="AO42" s="1908" t="s">
        <v>162</v>
      </c>
      <c r="AP42" s="73">
        <v>386</v>
      </c>
      <c r="AQ42" s="73">
        <v>414</v>
      </c>
      <c r="AR42" s="73">
        <v>711</v>
      </c>
      <c r="AS42" s="73">
        <v>599</v>
      </c>
      <c r="AT42" s="73">
        <v>574</v>
      </c>
      <c r="AU42" s="73">
        <v>389</v>
      </c>
      <c r="AV42" s="73">
        <v>565</v>
      </c>
      <c r="AW42" s="2324">
        <v>295</v>
      </c>
      <c r="AX42" s="2324">
        <v>649</v>
      </c>
      <c r="AY42" s="2324">
        <v>487</v>
      </c>
      <c r="AZ42" s="2324">
        <v>833</v>
      </c>
      <c r="BA42" s="2324">
        <v>432</v>
      </c>
      <c r="BB42" s="2324">
        <v>273</v>
      </c>
    </row>
    <row r="43" spans="1:54" ht="13.5" customHeight="1" x14ac:dyDescent="0.2">
      <c r="A43" s="1908" t="s">
        <v>1176</v>
      </c>
      <c r="B43" s="2342">
        <v>19.899999999999999</v>
      </c>
      <c r="C43" s="2342">
        <v>25.2</v>
      </c>
      <c r="D43" s="2342">
        <v>24.7</v>
      </c>
      <c r="E43" s="2319" t="s">
        <v>139</v>
      </c>
      <c r="F43" s="2342" t="s">
        <v>138</v>
      </c>
      <c r="G43" s="2324" t="s">
        <v>137</v>
      </c>
      <c r="H43" s="2324" t="s">
        <v>136</v>
      </c>
      <c r="I43" s="2324" t="s">
        <v>113</v>
      </c>
      <c r="J43" s="2324" t="s">
        <v>113</v>
      </c>
      <c r="K43" s="2324" t="s">
        <v>113</v>
      </c>
      <c r="L43" s="2324" t="s">
        <v>135</v>
      </c>
      <c r="M43" s="2324" t="s">
        <v>134</v>
      </c>
      <c r="N43" s="2340" t="s">
        <v>153</v>
      </c>
      <c r="O43" s="2326">
        <v>23315</v>
      </c>
      <c r="P43" s="2326">
        <v>28515</v>
      </c>
      <c r="Q43" s="2326">
        <v>24413</v>
      </c>
      <c r="R43" s="2326">
        <v>25745</v>
      </c>
      <c r="S43" s="2326">
        <v>26973</v>
      </c>
      <c r="T43" s="2326">
        <v>24737</v>
      </c>
      <c r="U43" s="2326">
        <v>24773</v>
      </c>
      <c r="V43" s="2326">
        <v>43368</v>
      </c>
      <c r="W43" s="2326">
        <v>38590</v>
      </c>
      <c r="X43" s="2326">
        <v>28589</v>
      </c>
      <c r="Y43" s="2326">
        <v>17970</v>
      </c>
      <c r="Z43" s="2326">
        <v>22860</v>
      </c>
      <c r="AA43" s="2340" t="s">
        <v>1179</v>
      </c>
      <c r="AB43" s="75">
        <v>19.5</v>
      </c>
      <c r="AC43" s="75">
        <v>19.899999999999999</v>
      </c>
      <c r="AD43" s="75">
        <v>26.2</v>
      </c>
      <c r="AE43" s="75">
        <v>25.4</v>
      </c>
      <c r="AF43" s="75" t="s">
        <v>945</v>
      </c>
      <c r="AG43" s="75">
        <v>25.2</v>
      </c>
      <c r="AH43" s="2319">
        <v>24.5</v>
      </c>
      <c r="AI43" s="2319">
        <v>24.6</v>
      </c>
      <c r="AJ43" s="2319">
        <v>24.3</v>
      </c>
      <c r="AK43" s="2319">
        <v>24.7</v>
      </c>
      <c r="AL43" s="2319" t="s">
        <v>180</v>
      </c>
      <c r="AM43" s="1905" t="s">
        <v>179</v>
      </c>
      <c r="AN43" s="1905" t="s">
        <v>178</v>
      </c>
      <c r="AO43" s="1908" t="s">
        <v>153</v>
      </c>
      <c r="AP43" s="73">
        <v>33933</v>
      </c>
      <c r="AQ43" s="73">
        <v>23315</v>
      </c>
      <c r="AR43" s="73">
        <v>24951</v>
      </c>
      <c r="AS43" s="73">
        <v>27395</v>
      </c>
      <c r="AT43" s="73">
        <v>26432</v>
      </c>
      <c r="AU43" s="73">
        <v>28515</v>
      </c>
      <c r="AV43" s="73">
        <v>30236</v>
      </c>
      <c r="AW43" s="2324">
        <v>27338</v>
      </c>
      <c r="AX43" s="2324">
        <v>25741</v>
      </c>
      <c r="AY43" s="2324">
        <v>24413</v>
      </c>
      <c r="AZ43" s="2324">
        <v>25481</v>
      </c>
      <c r="BA43" s="2324">
        <v>31830</v>
      </c>
      <c r="BB43" s="2324">
        <v>27694</v>
      </c>
    </row>
    <row r="44" spans="1:54" ht="13.5" customHeight="1" x14ac:dyDescent="0.2">
      <c r="A44" s="1908" t="s">
        <v>1017</v>
      </c>
      <c r="B44" s="2324">
        <v>26984</v>
      </c>
      <c r="C44" s="2324">
        <v>28008</v>
      </c>
      <c r="D44" s="2324">
        <v>27555</v>
      </c>
      <c r="E44" s="2324">
        <v>26516</v>
      </c>
      <c r="F44" s="2324">
        <v>25588</v>
      </c>
      <c r="G44" s="2324">
        <v>24444</v>
      </c>
      <c r="H44" s="2324">
        <v>23953</v>
      </c>
      <c r="I44" s="2324">
        <v>22641</v>
      </c>
      <c r="J44" s="2324">
        <v>21049</v>
      </c>
      <c r="K44" s="2324">
        <v>19577</v>
      </c>
      <c r="L44" s="2324">
        <v>15760</v>
      </c>
      <c r="M44" s="2324">
        <v>14230</v>
      </c>
      <c r="N44" s="2340" t="s">
        <v>141</v>
      </c>
      <c r="O44" s="2326">
        <v>1696</v>
      </c>
      <c r="P44" s="2326">
        <v>1603</v>
      </c>
      <c r="Q44" s="2326">
        <v>1758</v>
      </c>
      <c r="R44" s="2326">
        <v>1805</v>
      </c>
      <c r="S44" s="2326">
        <v>1943</v>
      </c>
      <c r="T44" s="2326">
        <v>3677</v>
      </c>
      <c r="U44" s="2326">
        <v>3903</v>
      </c>
      <c r="V44" s="2326">
        <v>3496</v>
      </c>
      <c r="W44" s="2326">
        <v>3390</v>
      </c>
      <c r="X44" s="2326">
        <v>3178</v>
      </c>
      <c r="Y44" s="2326">
        <v>3278</v>
      </c>
      <c r="Z44" s="2326">
        <v>2762</v>
      </c>
      <c r="AA44" s="2340" t="s">
        <v>1020</v>
      </c>
      <c r="AB44" s="2324">
        <v>27817</v>
      </c>
      <c r="AC44" s="2324">
        <v>26984</v>
      </c>
      <c r="AD44" s="73">
        <v>27318</v>
      </c>
      <c r="AE44" s="73">
        <v>27233</v>
      </c>
      <c r="AF44" s="73">
        <v>27298</v>
      </c>
      <c r="AG44" s="2324">
        <v>28008</v>
      </c>
      <c r="AH44" s="73">
        <v>27470</v>
      </c>
      <c r="AI44" s="2324">
        <v>27746</v>
      </c>
      <c r="AJ44" s="2324">
        <v>28081</v>
      </c>
      <c r="AK44" s="2324">
        <v>27554</v>
      </c>
      <c r="AL44" s="2324">
        <v>27360</v>
      </c>
      <c r="AM44" s="2326">
        <v>26958</v>
      </c>
      <c r="AN44" s="2326">
        <v>26716</v>
      </c>
      <c r="AO44" s="1908" t="s">
        <v>141</v>
      </c>
      <c r="AP44" s="73">
        <v>1933</v>
      </c>
      <c r="AQ44" s="73">
        <v>1696</v>
      </c>
      <c r="AR44" s="73">
        <v>1673</v>
      </c>
      <c r="AS44" s="73">
        <v>1648</v>
      </c>
      <c r="AT44" s="73">
        <v>1892</v>
      </c>
      <c r="AU44" s="73">
        <v>1603</v>
      </c>
      <c r="AV44" s="73">
        <v>1942</v>
      </c>
      <c r="AW44" s="2324">
        <v>1813</v>
      </c>
      <c r="AX44" s="2324">
        <v>2151</v>
      </c>
      <c r="AY44" s="2324">
        <v>1758</v>
      </c>
      <c r="AZ44" s="2324">
        <v>1846</v>
      </c>
      <c r="BA44" s="2324">
        <v>1834</v>
      </c>
      <c r="BB44" s="2324">
        <v>2097</v>
      </c>
    </row>
    <row r="45" spans="1:54" ht="13.5" customHeight="1" x14ac:dyDescent="0.2">
      <c r="A45" s="2347" t="s">
        <v>1015</v>
      </c>
      <c r="B45" s="2313">
        <v>156</v>
      </c>
      <c r="C45" s="2313">
        <v>126</v>
      </c>
      <c r="D45" s="2313">
        <v>133</v>
      </c>
      <c r="E45" s="2308">
        <v>143</v>
      </c>
      <c r="F45" s="2324">
        <v>146</v>
      </c>
      <c r="G45" s="2324">
        <v>155</v>
      </c>
      <c r="H45" s="2324">
        <v>168</v>
      </c>
      <c r="I45" s="2324">
        <v>185</v>
      </c>
      <c r="J45" s="2324">
        <v>185</v>
      </c>
      <c r="K45" s="2324">
        <v>172</v>
      </c>
      <c r="L45" s="2324">
        <v>169</v>
      </c>
      <c r="M45" s="2324">
        <v>171</v>
      </c>
      <c r="N45" s="2340" t="s">
        <v>129</v>
      </c>
      <c r="O45" s="2326">
        <v>706</v>
      </c>
      <c r="P45" s="2326">
        <v>722</v>
      </c>
      <c r="Q45" s="2326">
        <v>830</v>
      </c>
      <c r="R45" s="2326">
        <v>1028</v>
      </c>
      <c r="S45" s="2326">
        <v>983</v>
      </c>
      <c r="T45" s="2326">
        <v>935</v>
      </c>
      <c r="U45" s="2326">
        <v>976</v>
      </c>
      <c r="V45" s="2326">
        <v>1018</v>
      </c>
      <c r="W45" s="2326">
        <v>885</v>
      </c>
      <c r="X45" s="2326">
        <v>870</v>
      </c>
      <c r="Y45" s="2326">
        <v>1053</v>
      </c>
      <c r="Z45" s="2326">
        <v>703</v>
      </c>
      <c r="AA45" s="2340" t="s">
        <v>1019</v>
      </c>
      <c r="AB45" s="73">
        <v>163</v>
      </c>
      <c r="AC45" s="73">
        <v>156</v>
      </c>
      <c r="AD45" s="73">
        <v>121</v>
      </c>
      <c r="AE45" s="73">
        <v>123</v>
      </c>
      <c r="AF45" s="73">
        <v>123</v>
      </c>
      <c r="AG45" s="73">
        <v>126</v>
      </c>
      <c r="AH45" s="2324">
        <v>128</v>
      </c>
      <c r="AI45" s="2324">
        <v>130</v>
      </c>
      <c r="AJ45" s="2324">
        <v>134</v>
      </c>
      <c r="AK45" s="2324">
        <v>133</v>
      </c>
      <c r="AL45" s="2324">
        <v>136</v>
      </c>
      <c r="AM45" s="2326">
        <v>143</v>
      </c>
      <c r="AN45" s="2326">
        <v>143</v>
      </c>
      <c r="AO45" s="1908" t="s">
        <v>129</v>
      </c>
      <c r="AP45" s="73">
        <v>562</v>
      </c>
      <c r="AQ45" s="73">
        <v>706</v>
      </c>
      <c r="AR45" s="73">
        <v>615</v>
      </c>
      <c r="AS45" s="73">
        <v>589</v>
      </c>
      <c r="AT45" s="73">
        <v>614</v>
      </c>
      <c r="AU45" s="73">
        <v>722</v>
      </c>
      <c r="AV45" s="73">
        <v>823</v>
      </c>
      <c r="AW45" s="2324">
        <v>927</v>
      </c>
      <c r="AX45" s="2324">
        <v>772</v>
      </c>
      <c r="AY45" s="2324">
        <v>830</v>
      </c>
      <c r="AZ45" s="2324">
        <v>620</v>
      </c>
      <c r="BA45" s="2324">
        <v>849</v>
      </c>
      <c r="BB45" s="2324">
        <v>952</v>
      </c>
    </row>
    <row r="46" spans="1:54" ht="13.5" customHeight="1" x14ac:dyDescent="0.2">
      <c r="A46" s="1908" t="s">
        <v>1014</v>
      </c>
      <c r="B46" s="2324" t="s">
        <v>944</v>
      </c>
      <c r="C46" s="2324">
        <v>202</v>
      </c>
      <c r="D46" s="2324">
        <v>216</v>
      </c>
      <c r="E46" s="2319">
        <v>222</v>
      </c>
      <c r="F46" s="2319">
        <v>220</v>
      </c>
      <c r="G46" s="2319">
        <v>209</v>
      </c>
      <c r="H46" s="2319">
        <v>215</v>
      </c>
      <c r="I46" s="2319">
        <v>224</v>
      </c>
      <c r="J46" s="2319">
        <v>215</v>
      </c>
      <c r="K46" s="2319">
        <v>192</v>
      </c>
      <c r="L46" s="2319">
        <v>213</v>
      </c>
      <c r="M46" s="2319">
        <v>205</v>
      </c>
      <c r="N46" s="2340" t="s">
        <v>127</v>
      </c>
      <c r="O46" s="2326">
        <v>321</v>
      </c>
      <c r="P46" s="2326">
        <v>329</v>
      </c>
      <c r="Q46" s="2326">
        <v>306</v>
      </c>
      <c r="R46" s="2326">
        <v>415</v>
      </c>
      <c r="S46" s="2326">
        <v>305</v>
      </c>
      <c r="T46" s="2326">
        <v>177</v>
      </c>
      <c r="U46" s="2326">
        <v>389</v>
      </c>
      <c r="V46" s="2326">
        <v>483</v>
      </c>
      <c r="W46" s="2326">
        <v>581</v>
      </c>
      <c r="X46" s="2326">
        <v>309</v>
      </c>
      <c r="Y46" s="2326">
        <v>143</v>
      </c>
      <c r="Z46" s="2326">
        <v>73</v>
      </c>
      <c r="AA46" s="2340" t="s">
        <v>1014</v>
      </c>
      <c r="AB46" s="75" t="s">
        <v>944</v>
      </c>
      <c r="AC46" s="75" t="s">
        <v>944</v>
      </c>
      <c r="AD46" s="75" t="s">
        <v>944</v>
      </c>
      <c r="AE46" s="75" t="s">
        <v>944</v>
      </c>
      <c r="AF46" s="75" t="s">
        <v>944</v>
      </c>
      <c r="AG46" s="75">
        <v>202</v>
      </c>
      <c r="AH46" s="2319">
        <v>206</v>
      </c>
      <c r="AI46" s="2319">
        <v>209</v>
      </c>
      <c r="AJ46" s="2319">
        <v>214</v>
      </c>
      <c r="AK46" s="2319">
        <v>216</v>
      </c>
      <c r="AL46" s="2319">
        <v>218</v>
      </c>
      <c r="AM46" s="1905">
        <v>221</v>
      </c>
      <c r="AN46" s="1905">
        <v>220</v>
      </c>
      <c r="AO46" s="1908" t="s">
        <v>127</v>
      </c>
      <c r="AP46" s="73">
        <v>398</v>
      </c>
      <c r="AQ46" s="73">
        <v>321</v>
      </c>
      <c r="AR46" s="73">
        <v>312</v>
      </c>
      <c r="AS46" s="73">
        <v>314</v>
      </c>
      <c r="AT46" s="73">
        <v>332</v>
      </c>
      <c r="AU46" s="73">
        <v>329</v>
      </c>
      <c r="AV46" s="73">
        <v>239</v>
      </c>
      <c r="AW46" s="2324">
        <v>295</v>
      </c>
      <c r="AX46" s="2324">
        <v>281</v>
      </c>
      <c r="AY46" s="2324">
        <v>306</v>
      </c>
      <c r="AZ46" s="2324">
        <v>345</v>
      </c>
      <c r="BA46" s="2324">
        <v>394</v>
      </c>
      <c r="BB46" s="2324">
        <v>419</v>
      </c>
    </row>
    <row r="47" spans="1:54" ht="13.2" customHeight="1" thickBot="1" x14ac:dyDescent="0.25">
      <c r="A47" s="2344" t="s">
        <v>1013</v>
      </c>
      <c r="B47" s="2343">
        <v>28990</v>
      </c>
      <c r="C47" s="2343">
        <v>30399</v>
      </c>
      <c r="D47" s="2343">
        <v>31596</v>
      </c>
      <c r="E47" s="2343">
        <v>29815</v>
      </c>
      <c r="F47" s="2343">
        <v>29643</v>
      </c>
      <c r="G47" s="2343">
        <v>29429</v>
      </c>
      <c r="H47" s="2343">
        <v>29491</v>
      </c>
      <c r="I47" s="2343">
        <v>33068</v>
      </c>
      <c r="J47" s="2343">
        <v>33809</v>
      </c>
      <c r="K47" s="2343">
        <v>33347</v>
      </c>
      <c r="L47" s="2343">
        <v>34008</v>
      </c>
      <c r="M47" s="2343">
        <v>31721</v>
      </c>
      <c r="N47" s="2340" t="s">
        <v>125</v>
      </c>
      <c r="O47" s="2326">
        <v>398</v>
      </c>
      <c r="P47" s="2326">
        <v>281</v>
      </c>
      <c r="Q47" s="2326">
        <v>302</v>
      </c>
      <c r="R47" s="2326">
        <v>329</v>
      </c>
      <c r="S47" s="2326">
        <v>540</v>
      </c>
      <c r="T47" s="2326">
        <v>334</v>
      </c>
      <c r="U47" s="2326">
        <v>469</v>
      </c>
      <c r="V47" s="2326">
        <v>325</v>
      </c>
      <c r="W47" s="2326">
        <v>337</v>
      </c>
      <c r="X47" s="2326">
        <v>394</v>
      </c>
      <c r="Y47" s="2326">
        <v>340</v>
      </c>
      <c r="Z47" s="2326">
        <v>462</v>
      </c>
      <c r="AA47" s="2346" t="s">
        <v>1018</v>
      </c>
      <c r="AB47" s="71">
        <v>29284</v>
      </c>
      <c r="AC47" s="71">
        <v>28990</v>
      </c>
      <c r="AD47" s="71">
        <v>29056</v>
      </c>
      <c r="AE47" s="71">
        <v>29271</v>
      </c>
      <c r="AF47" s="71">
        <v>30082</v>
      </c>
      <c r="AG47" s="71">
        <v>30399</v>
      </c>
      <c r="AH47" s="2320">
        <v>31918</v>
      </c>
      <c r="AI47" s="2320">
        <v>31847</v>
      </c>
      <c r="AJ47" s="2320">
        <v>31640</v>
      </c>
      <c r="AK47" s="2320">
        <v>31596</v>
      </c>
      <c r="AL47" s="2320">
        <v>31307</v>
      </c>
      <c r="AM47" s="2322">
        <v>30996</v>
      </c>
      <c r="AN47" s="2322">
        <v>30399</v>
      </c>
      <c r="AO47" s="1908" t="s">
        <v>125</v>
      </c>
      <c r="AP47" s="73">
        <v>489</v>
      </c>
      <c r="AQ47" s="73">
        <v>398</v>
      </c>
      <c r="AR47" s="73">
        <v>340</v>
      </c>
      <c r="AS47" s="73">
        <v>276</v>
      </c>
      <c r="AT47" s="73">
        <v>283</v>
      </c>
      <c r="AU47" s="73">
        <v>281</v>
      </c>
      <c r="AV47" s="73">
        <v>246</v>
      </c>
      <c r="AW47" s="2324">
        <v>268</v>
      </c>
      <c r="AX47" s="2324">
        <v>274</v>
      </c>
      <c r="AY47" s="2324">
        <v>302</v>
      </c>
      <c r="AZ47" s="2324">
        <v>492</v>
      </c>
      <c r="BA47" s="2324">
        <v>473</v>
      </c>
      <c r="BB47" s="2324">
        <v>447</v>
      </c>
    </row>
    <row r="48" spans="1:54" ht="13.5" customHeight="1" x14ac:dyDescent="0.2">
      <c r="A48" s="84" t="s">
        <v>1012</v>
      </c>
      <c r="B48" s="2342">
        <v>26.6</v>
      </c>
      <c r="C48" s="2342">
        <v>26.7</v>
      </c>
      <c r="D48" s="2342">
        <v>26.3</v>
      </c>
      <c r="E48" s="2341">
        <v>25</v>
      </c>
      <c r="F48" s="2341" t="s">
        <v>120</v>
      </c>
      <c r="G48" s="2341" t="s">
        <v>119</v>
      </c>
      <c r="H48" s="2341" t="s">
        <v>118</v>
      </c>
      <c r="I48" s="2341" t="s">
        <v>117</v>
      </c>
      <c r="J48" s="2341" t="s">
        <v>116</v>
      </c>
      <c r="K48" s="2341" t="s">
        <v>115</v>
      </c>
      <c r="L48" s="2341" t="s">
        <v>114</v>
      </c>
      <c r="M48" s="2341" t="s">
        <v>113</v>
      </c>
      <c r="N48" s="2340" t="s">
        <v>123</v>
      </c>
      <c r="O48" s="2326">
        <v>9155</v>
      </c>
      <c r="P48" s="2326">
        <v>8987</v>
      </c>
      <c r="Q48" s="2326">
        <v>10459</v>
      </c>
      <c r="R48" s="2326">
        <v>9200</v>
      </c>
      <c r="S48" s="2326">
        <v>7942</v>
      </c>
      <c r="T48" s="2326">
        <v>6545</v>
      </c>
      <c r="U48" s="2326">
        <v>7797</v>
      </c>
      <c r="V48" s="2326">
        <v>6503</v>
      </c>
      <c r="W48" s="2326">
        <v>7761</v>
      </c>
      <c r="X48" s="2326">
        <v>7185</v>
      </c>
      <c r="Y48" s="2326">
        <v>8209</v>
      </c>
      <c r="Z48" s="2326">
        <v>7556</v>
      </c>
      <c r="AA48" s="2340" t="s">
        <v>1016</v>
      </c>
      <c r="AB48" s="88">
        <v>28.2</v>
      </c>
      <c r="AC48" s="88">
        <v>26.6</v>
      </c>
      <c r="AD48" s="88">
        <v>26.3</v>
      </c>
      <c r="AE48" s="88" t="s">
        <v>1004</v>
      </c>
      <c r="AF48" s="88" t="s">
        <v>943</v>
      </c>
      <c r="AG48" s="88">
        <v>26.7</v>
      </c>
      <c r="AH48" s="88">
        <v>26.7</v>
      </c>
      <c r="AI48" s="88">
        <v>27.3</v>
      </c>
      <c r="AJ48" s="88">
        <v>28.9</v>
      </c>
      <c r="AK48" s="88">
        <v>26.3</v>
      </c>
      <c r="AL48" s="88" t="s">
        <v>143</v>
      </c>
      <c r="AM48" s="1109" t="s">
        <v>142</v>
      </c>
      <c r="AN48" s="1905" t="s">
        <v>1228</v>
      </c>
      <c r="AO48" s="1908" t="s">
        <v>123</v>
      </c>
      <c r="AP48" s="73">
        <v>10332</v>
      </c>
      <c r="AQ48" s="73">
        <v>9155</v>
      </c>
      <c r="AR48" s="73">
        <v>9181</v>
      </c>
      <c r="AS48" s="73">
        <v>8573</v>
      </c>
      <c r="AT48" s="73">
        <v>8320</v>
      </c>
      <c r="AU48" s="73">
        <v>8987</v>
      </c>
      <c r="AV48" s="73">
        <v>9181</v>
      </c>
      <c r="AW48" s="2324">
        <v>9333</v>
      </c>
      <c r="AX48" s="2324">
        <v>9603</v>
      </c>
      <c r="AY48" s="2324">
        <v>10459</v>
      </c>
      <c r="AZ48" s="2324">
        <v>10096</v>
      </c>
      <c r="BA48" s="2324">
        <v>9140</v>
      </c>
      <c r="BB48" s="2324">
        <v>8945</v>
      </c>
    </row>
    <row r="49" spans="1:54" ht="13.5" customHeight="1" thickBot="1" x14ac:dyDescent="0.25">
      <c r="A49" s="2339" t="s">
        <v>1011</v>
      </c>
      <c r="B49" s="2338">
        <v>10</v>
      </c>
      <c r="C49" s="2338">
        <v>11.1</v>
      </c>
      <c r="D49" s="2338">
        <v>13.2</v>
      </c>
      <c r="E49" s="2336">
        <v>14.8</v>
      </c>
      <c r="F49" s="2337" t="s">
        <v>110</v>
      </c>
      <c r="G49" s="2336"/>
      <c r="H49" s="2336"/>
      <c r="I49" s="2336"/>
      <c r="J49" s="2336"/>
      <c r="K49" s="2336"/>
      <c r="L49" s="2336"/>
      <c r="M49" s="2336"/>
      <c r="N49" s="86" t="s">
        <v>122</v>
      </c>
      <c r="O49" s="2322" t="s">
        <v>88</v>
      </c>
      <c r="P49" s="2322">
        <v>26031</v>
      </c>
      <c r="Q49" s="2322">
        <v>4888</v>
      </c>
      <c r="R49" s="2322" t="s">
        <v>88</v>
      </c>
      <c r="S49" s="2322" t="s">
        <v>88</v>
      </c>
      <c r="T49" s="2322">
        <v>4198</v>
      </c>
      <c r="U49" s="2322" t="s">
        <v>88</v>
      </c>
      <c r="V49" s="2322" t="s">
        <v>88</v>
      </c>
      <c r="W49" s="2322" t="s">
        <v>88</v>
      </c>
      <c r="X49" s="2322" t="s">
        <v>88</v>
      </c>
      <c r="Y49" s="2322" t="s">
        <v>88</v>
      </c>
      <c r="Z49" s="2322" t="s">
        <v>88</v>
      </c>
      <c r="AA49" s="2346" t="s">
        <v>1011</v>
      </c>
      <c r="AB49" s="87">
        <v>8</v>
      </c>
      <c r="AC49" s="87">
        <v>8.5</v>
      </c>
      <c r="AD49" s="87">
        <v>10.9</v>
      </c>
      <c r="AE49" s="87">
        <v>11.3</v>
      </c>
      <c r="AF49" s="87">
        <v>9.5</v>
      </c>
      <c r="AG49" s="87">
        <v>9.1999999999999993</v>
      </c>
      <c r="AH49" s="87">
        <v>12.1</v>
      </c>
      <c r="AI49" s="1104">
        <v>10.6</v>
      </c>
      <c r="AJ49" s="1104">
        <v>12.3</v>
      </c>
      <c r="AK49" s="87">
        <v>15.5</v>
      </c>
      <c r="AL49" s="87" t="s">
        <v>133</v>
      </c>
      <c r="AM49" s="1103" t="s">
        <v>132</v>
      </c>
      <c r="AN49" s="2345" t="s">
        <v>131</v>
      </c>
      <c r="AO49" s="85" t="s">
        <v>122</v>
      </c>
      <c r="AP49" s="71" t="s">
        <v>88</v>
      </c>
      <c r="AQ49" s="71" t="s">
        <v>88</v>
      </c>
      <c r="AR49" s="71">
        <v>2566</v>
      </c>
      <c r="AS49" s="71">
        <v>2331</v>
      </c>
      <c r="AT49" s="71">
        <v>26761</v>
      </c>
      <c r="AU49" s="71">
        <v>26031</v>
      </c>
      <c r="AV49" s="71">
        <v>5094</v>
      </c>
      <c r="AW49" s="2320">
        <v>5017</v>
      </c>
      <c r="AX49" s="2320">
        <v>5076</v>
      </c>
      <c r="AY49" s="2320">
        <v>4888</v>
      </c>
      <c r="AZ49" s="2320">
        <v>4432</v>
      </c>
      <c r="BA49" s="2320" t="s">
        <v>88</v>
      </c>
      <c r="BB49" s="2320" t="s">
        <v>88</v>
      </c>
    </row>
    <row r="50" spans="1:54" ht="47.25" customHeight="1" x14ac:dyDescent="0.2">
      <c r="A50" s="2842" t="s">
        <v>1175</v>
      </c>
      <c r="B50" s="2842"/>
      <c r="C50" s="2849"/>
      <c r="D50" s="2849"/>
      <c r="E50" s="2849"/>
      <c r="F50" s="2849"/>
      <c r="G50" s="2849"/>
      <c r="H50" s="2849"/>
      <c r="I50" s="2849"/>
      <c r="J50" s="2849"/>
      <c r="K50" s="2849"/>
      <c r="L50" s="2849"/>
      <c r="M50" s="2335"/>
      <c r="N50" s="83" t="s">
        <v>112</v>
      </c>
      <c r="O50" s="70">
        <f>SUM(O35:O49)</f>
        <v>518507</v>
      </c>
      <c r="P50" s="70">
        <f>SUM(P35:P49)</f>
        <v>548296</v>
      </c>
      <c r="Q50" s="70">
        <f>SUM(Q35:Q49)</f>
        <v>583249</v>
      </c>
      <c r="R50" s="70">
        <f>SUM(R35:R49)</f>
        <v>615836</v>
      </c>
      <c r="S50" s="70">
        <f>SUM(S35:S49)</f>
        <v>639505</v>
      </c>
      <c r="T50" s="70">
        <v>601225</v>
      </c>
      <c r="U50" s="70">
        <v>640173</v>
      </c>
      <c r="V50" s="70">
        <v>690084</v>
      </c>
      <c r="W50" s="70">
        <v>556301</v>
      </c>
      <c r="X50" s="70">
        <v>485124</v>
      </c>
      <c r="Y50" s="70">
        <v>456271</v>
      </c>
      <c r="Z50" s="70">
        <v>371894</v>
      </c>
      <c r="AA50" s="2842" t="s">
        <v>1315</v>
      </c>
      <c r="AB50" s="2842"/>
      <c r="AC50" s="2842"/>
      <c r="AD50" s="2842"/>
      <c r="AE50" s="2842"/>
      <c r="AF50" s="2842"/>
      <c r="AG50" s="2842"/>
      <c r="AH50" s="2842"/>
      <c r="AI50" s="2842"/>
      <c r="AJ50" s="2842"/>
      <c r="AK50" s="2842"/>
      <c r="AL50" s="2842"/>
      <c r="AM50" s="2842"/>
      <c r="AN50" s="2842"/>
      <c r="AO50" s="82" t="s">
        <v>112</v>
      </c>
      <c r="AP50" s="58">
        <f>SUM(AP35:AP49)</f>
        <v>559678</v>
      </c>
      <c r="AQ50" s="58">
        <f>SUM(AQ35:AQ49)</f>
        <v>518507</v>
      </c>
      <c r="AR50" s="58">
        <f>SUM(AR35:AR49)</f>
        <v>540152</v>
      </c>
      <c r="AS50" s="58">
        <f>SUM(AS35:AS49)</f>
        <v>538162</v>
      </c>
      <c r="AT50" s="58">
        <f>SUM(AT35:AT49)</f>
        <v>549217</v>
      </c>
      <c r="AU50" s="58">
        <v>548296</v>
      </c>
      <c r="AV50" s="58">
        <v>582979</v>
      </c>
      <c r="AW50" s="57">
        <v>611361</v>
      </c>
      <c r="AX50" s="57">
        <v>619195</v>
      </c>
      <c r="AY50" s="57">
        <v>583249</v>
      </c>
      <c r="AZ50" s="57">
        <v>626120</v>
      </c>
      <c r="BA50" s="57">
        <v>641093</v>
      </c>
      <c r="BB50" s="57">
        <v>646427</v>
      </c>
    </row>
    <row r="51" spans="1:54" ht="12.75" customHeight="1" x14ac:dyDescent="0.2">
      <c r="A51" s="72" t="s">
        <v>1010</v>
      </c>
      <c r="B51" s="72"/>
      <c r="C51" s="72"/>
      <c r="D51" s="72"/>
      <c r="E51" s="74"/>
      <c r="F51" s="74"/>
      <c r="G51" s="74"/>
      <c r="H51" s="74"/>
      <c r="I51" s="74"/>
      <c r="J51" s="74"/>
      <c r="K51" s="74"/>
      <c r="L51" s="76"/>
      <c r="M51" s="2334"/>
      <c r="O51" s="2332"/>
      <c r="P51" s="2332"/>
      <c r="Q51" s="2332"/>
      <c r="R51" s="2332"/>
      <c r="S51" s="2332"/>
      <c r="T51" s="2332"/>
      <c r="U51" s="2307"/>
      <c r="V51" s="2307"/>
      <c r="W51" s="2307"/>
      <c r="X51" s="2307"/>
      <c r="Y51" s="2307"/>
      <c r="Z51" s="2307"/>
      <c r="AA51" s="2843"/>
      <c r="AB51" s="2843"/>
      <c r="AC51" s="2843"/>
      <c r="AD51" s="2843"/>
      <c r="AE51" s="2843"/>
      <c r="AF51" s="2843"/>
      <c r="AG51" s="2843"/>
      <c r="AH51" s="2843"/>
      <c r="AI51" s="2843"/>
      <c r="AJ51" s="2843"/>
      <c r="AK51" s="2843"/>
      <c r="AL51" s="2843"/>
      <c r="AM51" s="2843"/>
      <c r="AN51" s="2843"/>
      <c r="AO51" s="2309"/>
      <c r="AP51" s="62"/>
      <c r="AQ51" s="62"/>
      <c r="AR51" s="62"/>
      <c r="AS51" s="62"/>
      <c r="AT51" s="62"/>
      <c r="AU51" s="62"/>
      <c r="AW51" s="2319"/>
      <c r="AX51" s="2319"/>
      <c r="AY51" s="2319"/>
      <c r="AZ51" s="2319"/>
      <c r="BA51" s="2319"/>
      <c r="BB51" s="2319"/>
    </row>
    <row r="52" spans="1:54" ht="12.75" customHeight="1" x14ac:dyDescent="0.2">
      <c r="A52" s="72" t="s">
        <v>1174</v>
      </c>
      <c r="B52" s="72"/>
      <c r="C52" s="72"/>
      <c r="D52" s="72"/>
      <c r="E52" s="74"/>
      <c r="F52" s="74"/>
      <c r="G52" s="74"/>
      <c r="H52" s="74"/>
      <c r="I52" s="74"/>
      <c r="J52" s="74"/>
      <c r="K52" s="74"/>
      <c r="L52" s="74"/>
      <c r="M52" s="2307"/>
      <c r="N52" s="98" t="s">
        <v>109</v>
      </c>
      <c r="O52" s="80"/>
      <c r="P52" s="80"/>
      <c r="Q52" s="80"/>
      <c r="R52" s="81"/>
      <c r="S52" s="81"/>
      <c r="T52" s="80"/>
      <c r="U52" s="2326"/>
      <c r="V52" s="2326"/>
      <c r="W52" s="2326"/>
      <c r="X52" s="2326"/>
      <c r="Y52" s="2326"/>
      <c r="Z52" s="2326"/>
      <c r="AA52" s="72" t="s">
        <v>1010</v>
      </c>
      <c r="AB52" s="72"/>
      <c r="AC52" s="1580"/>
      <c r="AD52" s="1580"/>
      <c r="AE52" s="1580"/>
      <c r="AF52" s="72"/>
      <c r="AG52" s="72"/>
      <c r="AH52" s="72"/>
      <c r="AI52" s="72"/>
      <c r="AJ52" s="72"/>
      <c r="AK52" s="72"/>
      <c r="AL52" s="72"/>
      <c r="AM52" s="72"/>
      <c r="AN52" s="72"/>
      <c r="AO52" s="78" t="s">
        <v>109</v>
      </c>
      <c r="AP52" s="1071"/>
      <c r="AQ52" s="1071"/>
      <c r="AR52" s="1071"/>
      <c r="AS52" s="1071"/>
      <c r="AT52" s="1071"/>
      <c r="AU52" s="1071"/>
      <c r="AV52" s="78"/>
      <c r="AW52" s="77"/>
      <c r="AX52" s="77"/>
      <c r="AY52" s="57"/>
      <c r="AZ52" s="57"/>
      <c r="BA52" s="77"/>
      <c r="BB52" s="2324"/>
    </row>
    <row r="53" spans="1:54" ht="12.75" customHeight="1" x14ac:dyDescent="0.2">
      <c r="A53" s="1049" t="s">
        <v>1173</v>
      </c>
      <c r="B53" s="72"/>
      <c r="C53" s="72"/>
      <c r="D53" s="72"/>
      <c r="E53" s="74"/>
      <c r="F53" s="74"/>
      <c r="G53" s="74"/>
      <c r="H53" s="74"/>
      <c r="I53" s="74"/>
      <c r="J53" s="74"/>
      <c r="K53" s="74"/>
      <c r="L53" s="74"/>
      <c r="M53" s="1905"/>
      <c r="N53" s="2327" t="s">
        <v>893</v>
      </c>
      <c r="O53" s="2332">
        <v>750</v>
      </c>
      <c r="P53" s="2332">
        <v>750</v>
      </c>
      <c r="Q53" s="2332"/>
      <c r="R53" s="2333"/>
      <c r="S53" s="2333"/>
      <c r="T53" s="2332"/>
      <c r="U53" s="2307"/>
      <c r="V53" s="2307"/>
      <c r="W53" s="2307"/>
      <c r="X53" s="2307"/>
      <c r="Y53" s="2307"/>
      <c r="Z53" s="2307"/>
      <c r="AA53" s="72" t="s">
        <v>1174</v>
      </c>
      <c r="AB53" s="72"/>
      <c r="AC53" s="1580"/>
      <c r="AD53" s="1580"/>
      <c r="AE53" s="1580"/>
      <c r="AF53" s="72"/>
      <c r="AG53" s="72"/>
      <c r="AH53" s="1048"/>
      <c r="AI53" s="1047"/>
      <c r="AJ53" s="1046"/>
      <c r="AK53" s="1046"/>
      <c r="AL53" s="1045"/>
      <c r="AM53" s="1045"/>
      <c r="AN53" s="1045"/>
      <c r="AO53" s="2327" t="s">
        <v>893</v>
      </c>
      <c r="AP53" s="51">
        <v>750</v>
      </c>
      <c r="AQ53" s="51">
        <v>750</v>
      </c>
      <c r="AR53" s="51">
        <v>750</v>
      </c>
      <c r="AS53" s="51">
        <v>750</v>
      </c>
      <c r="AT53" s="51">
        <v>750</v>
      </c>
      <c r="AU53" s="52">
        <v>750</v>
      </c>
      <c r="AW53" s="2319"/>
      <c r="AX53" s="2319"/>
      <c r="AY53" s="2324"/>
      <c r="AZ53" s="2324"/>
      <c r="BA53" s="2319"/>
      <c r="BB53" s="2319"/>
    </row>
    <row r="54" spans="1:54" ht="12.75" customHeight="1" x14ac:dyDescent="0.2">
      <c r="A54" s="72" t="s">
        <v>1172</v>
      </c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2331"/>
      <c r="N54" s="2327" t="s">
        <v>106</v>
      </c>
      <c r="O54" s="2326">
        <v>6</v>
      </c>
      <c r="P54" s="2326">
        <v>168</v>
      </c>
      <c r="Q54" s="2326">
        <v>1</v>
      </c>
      <c r="R54" s="2326">
        <v>1</v>
      </c>
      <c r="S54" s="2326">
        <v>2</v>
      </c>
      <c r="T54" s="2326">
        <v>2</v>
      </c>
      <c r="U54" s="2326">
        <v>5</v>
      </c>
      <c r="V54" s="2326">
        <v>86</v>
      </c>
      <c r="W54" s="2326">
        <v>84</v>
      </c>
      <c r="X54" s="2326">
        <v>80</v>
      </c>
      <c r="Y54" s="2326">
        <v>78</v>
      </c>
      <c r="Z54" s="2326">
        <v>78</v>
      </c>
      <c r="AA54" s="1049" t="s">
        <v>1173</v>
      </c>
      <c r="AI54" s="2309"/>
      <c r="AJ54" s="2309"/>
      <c r="AK54" s="2309"/>
      <c r="AL54" s="2306"/>
      <c r="AM54" s="2306"/>
      <c r="AN54" s="2306"/>
      <c r="AO54" s="2325" t="s">
        <v>106</v>
      </c>
      <c r="AP54" s="73">
        <v>52</v>
      </c>
      <c r="AQ54" s="73">
        <v>6</v>
      </c>
      <c r="AR54" s="73"/>
      <c r="AS54" s="73" t="s">
        <v>88</v>
      </c>
      <c r="AT54" s="73">
        <v>172</v>
      </c>
      <c r="AU54" s="75">
        <v>168</v>
      </c>
      <c r="AV54" s="2319">
        <v>162</v>
      </c>
      <c r="AW54" s="2319">
        <v>158</v>
      </c>
      <c r="AX54" s="2319">
        <v>177</v>
      </c>
      <c r="AY54" s="2324">
        <v>1</v>
      </c>
      <c r="AZ54" s="2324">
        <v>1</v>
      </c>
      <c r="BA54" s="2319">
        <v>1</v>
      </c>
      <c r="BB54" s="2324">
        <v>1</v>
      </c>
    </row>
    <row r="55" spans="1:54" ht="12.75" customHeight="1" x14ac:dyDescent="0.2">
      <c r="A55" s="72" t="s">
        <v>1171</v>
      </c>
      <c r="B55" s="72"/>
      <c r="C55" s="72"/>
      <c r="D55" s="72"/>
      <c r="E55" s="72"/>
      <c r="F55" s="72"/>
      <c r="G55" s="72"/>
      <c r="H55" s="72"/>
      <c r="I55" s="72"/>
      <c r="J55" s="72"/>
      <c r="K55" s="60"/>
      <c r="L55" s="74"/>
      <c r="M55" s="2307"/>
      <c r="N55" s="2327" t="s">
        <v>104</v>
      </c>
      <c r="O55" s="2326">
        <v>4050</v>
      </c>
      <c r="P55" s="2326">
        <v>4050</v>
      </c>
      <c r="Q55" s="2326">
        <v>4050</v>
      </c>
      <c r="R55" s="2326">
        <v>4050</v>
      </c>
      <c r="S55" s="2326">
        <v>4050</v>
      </c>
      <c r="T55" s="2326">
        <v>4050</v>
      </c>
      <c r="U55" s="2326">
        <v>4050</v>
      </c>
      <c r="V55" s="2326">
        <v>4047</v>
      </c>
      <c r="W55" s="2326">
        <v>4043</v>
      </c>
      <c r="X55" s="2326">
        <v>4037</v>
      </c>
      <c r="Y55" s="2326">
        <v>2600</v>
      </c>
      <c r="Z55" s="2326">
        <v>2597</v>
      </c>
      <c r="AA55" s="72" t="s">
        <v>1172</v>
      </c>
      <c r="AB55" s="2330"/>
      <c r="AC55" s="1579"/>
      <c r="AD55" s="1579"/>
      <c r="AE55" s="1579"/>
      <c r="AF55" s="2330"/>
      <c r="AG55" s="2330"/>
      <c r="AH55" s="2329"/>
      <c r="AI55" s="2312"/>
      <c r="AJ55" s="1062"/>
      <c r="AK55" s="1062"/>
      <c r="AL55" s="1062"/>
      <c r="AM55" s="1062"/>
      <c r="AN55" s="1062"/>
      <c r="AO55" s="2325" t="s">
        <v>104</v>
      </c>
      <c r="AP55" s="73">
        <v>4050</v>
      </c>
      <c r="AQ55" s="73">
        <v>4050</v>
      </c>
      <c r="AR55" s="73">
        <v>4050</v>
      </c>
      <c r="AS55" s="73">
        <v>4050</v>
      </c>
      <c r="AT55" s="73">
        <v>4050</v>
      </c>
      <c r="AU55" s="73">
        <v>4050</v>
      </c>
      <c r="AV55" s="2324">
        <v>4050</v>
      </c>
      <c r="AW55" s="2324">
        <v>4050</v>
      </c>
      <c r="AX55" s="2324">
        <v>4050</v>
      </c>
      <c r="AY55" s="2324">
        <v>4050</v>
      </c>
      <c r="AZ55" s="2324">
        <v>4050</v>
      </c>
      <c r="BA55" s="2324">
        <v>4050</v>
      </c>
      <c r="BB55" s="2324">
        <v>4050</v>
      </c>
    </row>
    <row r="56" spans="1:54" ht="10.8" x14ac:dyDescent="0.2">
      <c r="A56" s="72" t="s">
        <v>1235</v>
      </c>
      <c r="B56" s="72"/>
      <c r="C56" s="72"/>
      <c r="D56" s="1048"/>
      <c r="E56" s="1047"/>
      <c r="F56" s="1046"/>
      <c r="G56" s="1046"/>
      <c r="H56" s="1045"/>
      <c r="I56" s="1045"/>
      <c r="J56" s="1045"/>
      <c r="K56" s="1045"/>
      <c r="L56" s="60"/>
      <c r="M56" s="2308"/>
      <c r="N56" s="2327" t="s">
        <v>103</v>
      </c>
      <c r="O56" s="2326" t="s">
        <v>88</v>
      </c>
      <c r="P56" s="2326">
        <v>1080</v>
      </c>
      <c r="Q56" s="2326">
        <v>1080</v>
      </c>
      <c r="R56" s="2326">
        <v>1080</v>
      </c>
      <c r="S56" s="2326">
        <v>1080</v>
      </c>
      <c r="T56" s="2326">
        <v>1080</v>
      </c>
      <c r="U56" s="2326">
        <v>1080</v>
      </c>
      <c r="V56" s="2326">
        <v>1080</v>
      </c>
      <c r="W56" s="2326">
        <v>1065</v>
      </c>
      <c r="X56" s="2326">
        <v>1065</v>
      </c>
      <c r="Y56" s="2326" t="s">
        <v>88</v>
      </c>
      <c r="Z56" s="2326" t="s">
        <v>88</v>
      </c>
      <c r="AA56" s="72" t="s">
        <v>1171</v>
      </c>
      <c r="AB56" s="56"/>
      <c r="AC56" s="56"/>
      <c r="AD56" s="56"/>
      <c r="AE56" s="56"/>
      <c r="AF56" s="56"/>
      <c r="AG56" s="56"/>
      <c r="AH56" s="56"/>
      <c r="AI56" s="1044"/>
      <c r="AJ56" s="1044"/>
      <c r="AK56" s="1044"/>
      <c r="AL56" s="2312"/>
      <c r="AM56" s="2312"/>
      <c r="AN56" s="2312"/>
      <c r="AO56" s="2325" t="s">
        <v>103</v>
      </c>
      <c r="AP56" s="73" t="s">
        <v>88</v>
      </c>
      <c r="AQ56" s="73" t="s">
        <v>88</v>
      </c>
      <c r="AR56" s="73">
        <v>1080</v>
      </c>
      <c r="AS56" s="73">
        <v>1080</v>
      </c>
      <c r="AT56" s="73">
        <v>1080</v>
      </c>
      <c r="AU56" s="73">
        <v>1080</v>
      </c>
      <c r="AV56" s="2324">
        <v>1080</v>
      </c>
      <c r="AW56" s="2324">
        <v>1080</v>
      </c>
      <c r="AX56" s="2324">
        <v>1080</v>
      </c>
      <c r="AY56" s="2324">
        <v>1080</v>
      </c>
      <c r="AZ56" s="2324">
        <v>1080</v>
      </c>
      <c r="BA56" s="2324">
        <v>1080</v>
      </c>
      <c r="BB56" s="2324">
        <v>1080</v>
      </c>
    </row>
    <row r="57" spans="1:54" x14ac:dyDescent="0.2">
      <c r="A57" s="72"/>
      <c r="B57" s="72"/>
      <c r="C57" s="72"/>
      <c r="D57" s="1048"/>
      <c r="E57" s="1047"/>
      <c r="F57" s="1046"/>
      <c r="G57" s="1046"/>
      <c r="H57" s="1045"/>
      <c r="I57" s="1045"/>
      <c r="J57" s="1045"/>
      <c r="K57" s="1045"/>
      <c r="L57" s="60"/>
      <c r="M57" s="2308"/>
      <c r="N57" s="2327"/>
      <c r="O57" s="2326"/>
      <c r="P57" s="2326"/>
      <c r="Q57" s="2326"/>
      <c r="R57" s="2326"/>
      <c r="S57" s="2326"/>
      <c r="T57" s="2326"/>
      <c r="U57" s="2326"/>
      <c r="V57" s="2326"/>
      <c r="W57" s="2326"/>
      <c r="X57" s="2326"/>
      <c r="Y57" s="2326"/>
      <c r="Z57" s="2326"/>
      <c r="AA57" s="72" t="s">
        <v>1009</v>
      </c>
      <c r="AB57" s="56"/>
      <c r="AC57" s="56"/>
      <c r="AD57" s="56"/>
      <c r="AE57" s="56"/>
      <c r="AF57" s="56"/>
      <c r="AG57" s="56"/>
      <c r="AH57" s="56"/>
      <c r="AI57" s="1044"/>
      <c r="AJ57" s="1044"/>
      <c r="AK57" s="1044"/>
      <c r="AL57" s="2312"/>
      <c r="AM57" s="2312"/>
      <c r="AN57" s="2312"/>
      <c r="AO57" s="2325" t="s">
        <v>1314</v>
      </c>
      <c r="AP57" s="73">
        <v>1080</v>
      </c>
      <c r="AQ57" s="73">
        <v>1080</v>
      </c>
      <c r="AR57" s="73"/>
      <c r="AS57" s="73"/>
      <c r="AT57" s="73"/>
      <c r="AU57" s="73"/>
      <c r="AV57" s="2324"/>
      <c r="AW57" s="2324"/>
      <c r="AX57" s="2324"/>
      <c r="AY57" s="2324"/>
      <c r="AZ57" s="2324"/>
      <c r="BA57" s="2324"/>
      <c r="BB57" s="2324"/>
    </row>
    <row r="58" spans="1:54" ht="13.5" customHeight="1" x14ac:dyDescent="0.2">
      <c r="A58" s="72" t="s">
        <v>1009</v>
      </c>
      <c r="L58" s="2328"/>
      <c r="M58" s="2328"/>
      <c r="N58" s="2327" t="s">
        <v>101</v>
      </c>
      <c r="O58" s="2326">
        <v>-1876</v>
      </c>
      <c r="P58" s="2326">
        <v>-1543</v>
      </c>
      <c r="Q58" s="2326">
        <v>-1023</v>
      </c>
      <c r="R58" s="2326">
        <v>-1188</v>
      </c>
      <c r="S58" s="2326">
        <v>-1201</v>
      </c>
      <c r="T58" s="2326">
        <v>-159</v>
      </c>
      <c r="U58" s="2326">
        <v>340</v>
      </c>
      <c r="V58" s="2326">
        <v>-47</v>
      </c>
      <c r="W58" s="2326">
        <v>-146</v>
      </c>
      <c r="X58" s="2326">
        <v>-518</v>
      </c>
      <c r="Y58" s="2326">
        <v>-888</v>
      </c>
      <c r="Z58" s="2326">
        <v>-160</v>
      </c>
      <c r="AB58" s="54"/>
      <c r="AC58" s="54"/>
      <c r="AD58" s="54"/>
      <c r="AE58" s="54"/>
      <c r="AF58" s="54"/>
      <c r="AG58" s="54"/>
      <c r="AH58" s="54"/>
      <c r="AI58" s="1044"/>
      <c r="AJ58" s="1044"/>
      <c r="AK58" s="1044"/>
      <c r="AL58" s="2312"/>
      <c r="AM58" s="2312"/>
      <c r="AN58" s="2312"/>
      <c r="AO58" s="2325" t="s">
        <v>101</v>
      </c>
      <c r="AP58" s="73">
        <v>-1934</v>
      </c>
      <c r="AQ58" s="73">
        <v>-1876</v>
      </c>
      <c r="AR58" s="73">
        <v>-1665</v>
      </c>
      <c r="AS58" s="73">
        <v>-1643</v>
      </c>
      <c r="AT58" s="73">
        <v>-1641</v>
      </c>
      <c r="AU58" s="73">
        <v>-1543</v>
      </c>
      <c r="AV58" s="2324">
        <v>-1216</v>
      </c>
      <c r="AW58" s="2324">
        <v>-1269</v>
      </c>
      <c r="AX58" s="2324">
        <v>-896</v>
      </c>
      <c r="AY58" s="2324">
        <v>-1023</v>
      </c>
      <c r="AZ58" s="2324">
        <v>-1256</v>
      </c>
      <c r="BA58" s="2324">
        <v>-1298</v>
      </c>
      <c r="BB58" s="2324">
        <v>-1303</v>
      </c>
    </row>
    <row r="59" spans="1:54" ht="13.5" customHeight="1" thickBot="1" x14ac:dyDescent="0.25">
      <c r="N59" s="2323" t="s">
        <v>99</v>
      </c>
      <c r="O59" s="2322">
        <v>29971</v>
      </c>
      <c r="P59" s="2322">
        <v>28811</v>
      </c>
      <c r="Q59" s="2322">
        <v>28302</v>
      </c>
      <c r="R59" s="2322">
        <v>27089</v>
      </c>
      <c r="S59" s="2322">
        <v>25906</v>
      </c>
      <c r="T59" s="2322">
        <v>24236</v>
      </c>
      <c r="U59" s="2322">
        <v>22530</v>
      </c>
      <c r="V59" s="2322">
        <v>20954</v>
      </c>
      <c r="W59" s="2322">
        <v>19492</v>
      </c>
      <c r="X59" s="2322">
        <v>17756</v>
      </c>
      <c r="Y59" s="2322">
        <v>16013</v>
      </c>
      <c r="Z59" s="2322">
        <v>14645</v>
      </c>
      <c r="AA59" s="53"/>
      <c r="AB59" s="53"/>
      <c r="AC59" s="1578"/>
      <c r="AD59" s="1578"/>
      <c r="AE59" s="1578"/>
      <c r="AF59" s="53"/>
      <c r="AG59" s="53"/>
      <c r="AH59" s="53"/>
      <c r="AI59" s="1044"/>
      <c r="AJ59" s="1044"/>
      <c r="AK59" s="1044"/>
      <c r="AL59" s="2312"/>
      <c r="AM59" s="2312"/>
      <c r="AN59" s="2312"/>
      <c r="AO59" s="2321" t="s">
        <v>99</v>
      </c>
      <c r="AP59" s="71">
        <v>26497</v>
      </c>
      <c r="AQ59" s="71">
        <v>28891</v>
      </c>
      <c r="AR59" s="71">
        <v>28400</v>
      </c>
      <c r="AS59" s="71">
        <v>27654</v>
      </c>
      <c r="AT59" s="71">
        <v>26561</v>
      </c>
      <c r="AU59" s="71">
        <v>28811</v>
      </c>
      <c r="AV59" s="2320">
        <v>28222</v>
      </c>
      <c r="AW59" s="2320">
        <v>27376</v>
      </c>
      <c r="AX59" s="2320">
        <v>26666</v>
      </c>
      <c r="AY59" s="2320">
        <v>28302</v>
      </c>
      <c r="AZ59" s="2320">
        <v>27195</v>
      </c>
      <c r="BA59" s="2320">
        <v>26310</v>
      </c>
      <c r="BB59" s="2320">
        <v>25300</v>
      </c>
    </row>
    <row r="60" spans="1:54" ht="13.5" customHeight="1" x14ac:dyDescent="0.2">
      <c r="A60" s="2309"/>
      <c r="C60" s="2309"/>
      <c r="D60" s="2309"/>
      <c r="E60" s="2309"/>
      <c r="F60" s="2309"/>
      <c r="G60" s="2309"/>
      <c r="H60" s="2309"/>
      <c r="I60" s="2309"/>
      <c r="J60" s="2309"/>
      <c r="K60" s="2309"/>
      <c r="L60" s="2309"/>
      <c r="M60" s="2309"/>
      <c r="N60" s="1594" t="s">
        <v>97</v>
      </c>
      <c r="O60" s="70">
        <f>SUM(O53:O59)</f>
        <v>32901</v>
      </c>
      <c r="P60" s="70">
        <f>SUM(P53:P59)</f>
        <v>33316</v>
      </c>
      <c r="Q60" s="70">
        <f>SUM(Q54:Q59)</f>
        <v>32410</v>
      </c>
      <c r="R60" s="70">
        <f>SUM(R54:R59)</f>
        <v>31032</v>
      </c>
      <c r="S60" s="70">
        <v>29837</v>
      </c>
      <c r="T60" s="70">
        <v>29209</v>
      </c>
      <c r="U60" s="70">
        <v>28005</v>
      </c>
      <c r="V60" s="70">
        <v>26120</v>
      </c>
      <c r="W60" s="70">
        <v>24538</v>
      </c>
      <c r="X60" s="70">
        <v>22420</v>
      </c>
      <c r="Y60" s="70">
        <v>17803</v>
      </c>
      <c r="Z60" s="70">
        <v>17160</v>
      </c>
      <c r="AA60" s="53"/>
      <c r="AB60" s="53"/>
      <c r="AC60" s="1578"/>
      <c r="AD60" s="1578"/>
      <c r="AE60" s="1578"/>
      <c r="AF60" s="53"/>
      <c r="AG60" s="53"/>
      <c r="AH60" s="53"/>
      <c r="AI60" s="55"/>
      <c r="AJ60" s="55"/>
      <c r="AK60" s="55"/>
      <c r="AL60" s="2308"/>
      <c r="AM60" s="2308"/>
      <c r="AN60" s="2308"/>
      <c r="AO60" s="104" t="s">
        <v>97</v>
      </c>
      <c r="AP60" s="58">
        <f>SUM(AP53:AP59)</f>
        <v>30495</v>
      </c>
      <c r="AQ60" s="58">
        <f>SUM(AQ53:AQ59)</f>
        <v>32901</v>
      </c>
      <c r="AR60" s="58">
        <f>SUM(AR53:AR59)</f>
        <v>32615</v>
      </c>
      <c r="AS60" s="58">
        <f>SUM(AS53:AS59)</f>
        <v>31891</v>
      </c>
      <c r="AT60" s="58">
        <f>SUM(AT53:AT59)</f>
        <v>30972</v>
      </c>
      <c r="AU60" s="58">
        <v>33316</v>
      </c>
      <c r="AV60" s="57">
        <v>32298</v>
      </c>
      <c r="AW60" s="57">
        <v>31395</v>
      </c>
      <c r="AX60" s="57">
        <v>31077</v>
      </c>
      <c r="AY60" s="57">
        <v>32410</v>
      </c>
      <c r="AZ60" s="57">
        <v>31070</v>
      </c>
      <c r="BA60" s="57">
        <v>30143</v>
      </c>
      <c r="BB60" s="57">
        <v>29128</v>
      </c>
    </row>
    <row r="61" spans="1:54" ht="13.5" customHeight="1" x14ac:dyDescent="0.2">
      <c r="A61" s="68"/>
      <c r="B61" s="68"/>
      <c r="C61" s="68"/>
      <c r="D61" s="68"/>
      <c r="E61" s="68"/>
      <c r="F61" s="67"/>
      <c r="G61" s="67"/>
      <c r="H61" s="2309"/>
      <c r="I61" s="2309"/>
      <c r="J61" s="2309"/>
      <c r="K61" s="2309"/>
      <c r="L61" s="2309"/>
      <c r="M61" s="2309"/>
      <c r="N61" s="1594" t="s">
        <v>95</v>
      </c>
      <c r="O61" s="70">
        <f>O50+O60</f>
        <v>551408</v>
      </c>
      <c r="P61" s="70">
        <f>P50+P60</f>
        <v>581612</v>
      </c>
      <c r="Q61" s="70">
        <f>Q50+Q60</f>
        <v>615659</v>
      </c>
      <c r="R61" s="70">
        <f>R50+R60</f>
        <v>646868</v>
      </c>
      <c r="S61" s="70">
        <f>S50+S60</f>
        <v>669342</v>
      </c>
      <c r="T61" s="70">
        <v>630434</v>
      </c>
      <c r="U61" s="70">
        <v>668178</v>
      </c>
      <c r="V61" s="70">
        <v>716204</v>
      </c>
      <c r="W61" s="70">
        <v>580839</v>
      </c>
      <c r="X61" s="70">
        <v>507544</v>
      </c>
      <c r="Y61" s="70">
        <v>474074</v>
      </c>
      <c r="Z61" s="70">
        <v>389054</v>
      </c>
      <c r="AA61" s="2317"/>
      <c r="AB61" s="2317"/>
      <c r="AC61" s="1577"/>
      <c r="AD61" s="1577"/>
      <c r="AE61" s="1577"/>
      <c r="AF61" s="2317"/>
      <c r="AG61" s="2317"/>
      <c r="AH61" s="2317"/>
      <c r="AI61" s="69"/>
      <c r="AJ61" s="2319"/>
      <c r="AK61" s="2319"/>
      <c r="AL61" s="2319"/>
      <c r="AM61" s="2319"/>
      <c r="AN61" s="2319"/>
      <c r="AO61" s="104" t="s">
        <v>95</v>
      </c>
      <c r="AP61" s="58">
        <f>AP50+AP60</f>
        <v>590173</v>
      </c>
      <c r="AQ61" s="58">
        <f>AQ50+AQ60</f>
        <v>551408</v>
      </c>
      <c r="AR61" s="58">
        <f>AR50+AR60</f>
        <v>572767</v>
      </c>
      <c r="AS61" s="58">
        <f>AS50+AS60</f>
        <v>570053</v>
      </c>
      <c r="AT61" s="58">
        <f>AT50+AT60</f>
        <v>580189</v>
      </c>
      <c r="AU61" s="58">
        <v>581612</v>
      </c>
      <c r="AV61" s="57">
        <v>580594</v>
      </c>
      <c r="AW61" s="57">
        <v>642756</v>
      </c>
      <c r="AX61" s="57">
        <v>650272</v>
      </c>
      <c r="AY61" s="57">
        <v>615659</v>
      </c>
      <c r="AZ61" s="57">
        <v>657190</v>
      </c>
      <c r="BA61" s="57">
        <v>671236</v>
      </c>
      <c r="BB61" s="57">
        <v>675555</v>
      </c>
    </row>
    <row r="62" spans="1:54" ht="13.5" customHeight="1" x14ac:dyDescent="0.2">
      <c r="A62" s="65"/>
      <c r="B62" s="65"/>
      <c r="C62" s="65"/>
      <c r="D62" s="65"/>
      <c r="E62" s="65"/>
      <c r="F62" s="65"/>
      <c r="G62" s="65"/>
      <c r="H62" s="61"/>
      <c r="I62" s="61"/>
      <c r="J62" s="61"/>
      <c r="K62" s="61"/>
      <c r="L62" s="61"/>
      <c r="M62" s="2309"/>
      <c r="N62" s="2309"/>
      <c r="O62" s="2316"/>
      <c r="P62" s="2316"/>
      <c r="Q62" s="2316"/>
      <c r="R62" s="2315"/>
      <c r="S62" s="2315"/>
      <c r="T62" s="2315"/>
      <c r="AA62" s="2317"/>
      <c r="AB62" s="2317"/>
      <c r="AC62" s="1577"/>
      <c r="AD62" s="1577"/>
      <c r="AE62" s="1577"/>
      <c r="AF62" s="2317"/>
      <c r="AG62" s="2317"/>
      <c r="AH62" s="2317"/>
      <c r="AI62" s="2319"/>
      <c r="AJ62" s="2319"/>
      <c r="AK62" s="2319"/>
      <c r="AL62" s="2319"/>
      <c r="AM62" s="2319"/>
      <c r="AN62" s="2319"/>
      <c r="AO62" s="2309"/>
      <c r="AR62" s="2318"/>
      <c r="AS62" s="2318"/>
      <c r="BA62" s="2308"/>
      <c r="BB62" s="2308"/>
    </row>
    <row r="63" spans="1:54" ht="13.5" customHeight="1" x14ac:dyDescent="0.2">
      <c r="A63" s="64"/>
      <c r="B63" s="64"/>
      <c r="C63" s="64"/>
      <c r="D63" s="64"/>
      <c r="E63" s="64"/>
      <c r="F63" s="63"/>
      <c r="G63" s="63"/>
      <c r="H63" s="2309"/>
      <c r="I63" s="2309"/>
      <c r="J63" s="2309"/>
      <c r="K63" s="2309"/>
      <c r="L63" s="2309"/>
      <c r="M63" s="2309"/>
      <c r="N63" s="2309"/>
      <c r="O63" s="2316"/>
      <c r="P63" s="2316"/>
      <c r="Q63" s="2316"/>
      <c r="R63" s="2315"/>
      <c r="S63" s="2315"/>
      <c r="T63" s="2315"/>
      <c r="AA63" s="2317"/>
      <c r="AB63" s="2317"/>
      <c r="AC63" s="1577"/>
      <c r="AD63" s="1577"/>
      <c r="AE63" s="1577"/>
      <c r="AF63" s="2317"/>
      <c r="AG63" s="2317"/>
      <c r="AH63" s="2317"/>
      <c r="AI63" s="66"/>
      <c r="AJ63" s="66"/>
      <c r="AK63" s="51"/>
      <c r="AL63" s="2314"/>
      <c r="AM63" s="2308"/>
      <c r="AN63" s="2314"/>
      <c r="AO63" s="2309"/>
      <c r="BA63" s="2308"/>
      <c r="BB63" s="2308"/>
    </row>
    <row r="64" spans="1:5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</sheetData>
  <mergeCells count="7">
    <mergeCell ref="AA50:AN51"/>
    <mergeCell ref="AA34:AA35"/>
    <mergeCell ref="AA38:AA39"/>
    <mergeCell ref="N1:Z1"/>
    <mergeCell ref="A20:A21"/>
    <mergeCell ref="A22:A23"/>
    <mergeCell ref="A50:L50"/>
  </mergeCells>
  <printOptions horizontalCentered="1"/>
  <pageMargins left="0.7" right="0.7" top="0.75" bottom="0.75" header="0.3" footer="0.3"/>
  <pageSetup paperSize="9" scale="75" orientation="portrait" r:id="rId1"/>
  <headerFooter>
    <oddHeader>&amp;R&amp;"Arial,Normal"&amp;8Key financial figures</oddHeader>
    <oddFooter>&amp;C&amp;"Calibri,Regular"&amp;7&amp;K000000Fact book - Q1 2019
&amp;1#</oddFooter>
  </headerFooter>
  <colBreaks count="2" manualBreakCount="2">
    <brk id="13" max="62" man="1"/>
    <brk id="26" max="1048575" man="1"/>
  </colBreaks>
  <ignoredErrors>
    <ignoredError sqref="B11:M12 AB16:AN25 AB27:AK27 AB30:AK31 AB28:AD29 AI28:AK29 AC26:AN26 F20" formulaRange="1"/>
    <ignoredError sqref="E30:M49 D33:D47 AL32:AN33 AF36:AN49 AE41:AE49" numberStoredAsText="1"/>
    <ignoredError sqref="AL27:AN31 AE28:AH29" numberStoredAsText="1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2">
    <tabColor rgb="FF99FF99"/>
  </sheetPr>
  <dimension ref="A1:S50"/>
  <sheetViews>
    <sheetView view="pageBreakPreview" topLeftCell="A7" zoomScaleNormal="100" zoomScaleSheetLayoutView="100" workbookViewId="0">
      <selection activeCell="C22" sqref="C22"/>
    </sheetView>
  </sheetViews>
  <sheetFormatPr defaultColWidth="9.109375" defaultRowHeight="10.199999999999999" x14ac:dyDescent="0.2"/>
  <cols>
    <col min="1" max="1" width="22.6640625" style="695" customWidth="1"/>
    <col min="2" max="2" width="9.109375" style="695"/>
    <col min="3" max="3" width="12" style="695" customWidth="1"/>
    <col min="4" max="4" width="13.109375" style="695" customWidth="1"/>
    <col min="5" max="5" width="27.109375" style="695" customWidth="1"/>
    <col min="6" max="8" width="9.109375" style="695" customWidth="1"/>
    <col min="9" max="9" width="9.109375" style="695"/>
    <col min="10" max="10" width="9.33203125" style="695" customWidth="1"/>
    <col min="11" max="16384" width="9.109375" style="695"/>
  </cols>
  <sheetData>
    <row r="1" spans="1:19" ht="13.5" customHeight="1" x14ac:dyDescent="0.25">
      <c r="A1" s="706" t="s">
        <v>0</v>
      </c>
    </row>
    <row r="2" spans="1:19" ht="13.5" customHeight="1" x14ac:dyDescent="0.2">
      <c r="A2" s="698"/>
      <c r="B2" s="698"/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R2" s="698"/>
      <c r="S2" s="698"/>
    </row>
    <row r="3" spans="1:19" ht="13.5" customHeight="1" x14ac:dyDescent="0.2">
      <c r="A3" s="700" t="s">
        <v>842</v>
      </c>
      <c r="B3" s="700"/>
      <c r="C3" s="700"/>
      <c r="D3" s="700"/>
      <c r="E3" s="700"/>
      <c r="F3" s="700"/>
      <c r="G3" s="700"/>
      <c r="H3" s="698"/>
      <c r="I3" s="705"/>
      <c r="J3" s="705"/>
      <c r="K3" s="705"/>
      <c r="L3" s="705"/>
      <c r="M3" s="705"/>
      <c r="N3" s="705"/>
      <c r="O3" s="705"/>
      <c r="P3" s="705"/>
      <c r="Q3" s="698"/>
      <c r="R3" s="698"/>
      <c r="S3" s="698"/>
    </row>
    <row r="4" spans="1:19" ht="13.5" customHeight="1" x14ac:dyDescent="0.2">
      <c r="A4" s="700" t="s">
        <v>841</v>
      </c>
      <c r="B4" s="700"/>
      <c r="C4" s="700"/>
      <c r="D4" s="700"/>
      <c r="E4" s="700"/>
      <c r="F4" s="700"/>
      <c r="G4" s="700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</row>
    <row r="5" spans="1:19" ht="13.5" customHeight="1" x14ac:dyDescent="0.2">
      <c r="A5" s="700"/>
      <c r="B5" s="700"/>
      <c r="C5" s="700"/>
      <c r="D5" s="700"/>
      <c r="E5" s="700"/>
      <c r="F5" s="700"/>
      <c r="G5" s="700"/>
      <c r="H5" s="698"/>
      <c r="I5" s="698"/>
      <c r="J5" s="698"/>
      <c r="K5" s="698"/>
      <c r="L5" s="698"/>
      <c r="M5" s="698"/>
      <c r="N5" s="698"/>
      <c r="O5" s="698"/>
      <c r="P5" s="698"/>
      <c r="Q5" s="698"/>
      <c r="R5" s="698"/>
      <c r="S5" s="698"/>
    </row>
    <row r="6" spans="1:19" ht="13.5" customHeight="1" x14ac:dyDescent="0.2">
      <c r="A6" s="700"/>
      <c r="B6" s="700"/>
      <c r="C6" s="700"/>
      <c r="D6" s="700"/>
      <c r="E6" s="700"/>
      <c r="F6" s="700"/>
      <c r="G6" s="700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</row>
    <row r="7" spans="1:19" ht="13.5" customHeight="1" x14ac:dyDescent="0.2">
      <c r="A7" s="700" t="s">
        <v>840</v>
      </c>
      <c r="B7" s="700"/>
      <c r="C7" s="700"/>
      <c r="D7" s="700"/>
      <c r="E7" s="700"/>
      <c r="F7" s="700"/>
      <c r="G7" s="700"/>
      <c r="H7" s="698"/>
      <c r="I7" s="698"/>
      <c r="J7" s="698"/>
      <c r="K7" s="698"/>
      <c r="L7" s="698"/>
      <c r="M7" s="698"/>
      <c r="N7" s="698"/>
      <c r="O7" s="698"/>
      <c r="P7" s="698"/>
      <c r="Q7" s="698"/>
      <c r="R7" s="698"/>
      <c r="S7" s="698"/>
    </row>
    <row r="8" spans="1:19" ht="13.5" customHeight="1" x14ac:dyDescent="0.2">
      <c r="A8" s="700"/>
      <c r="B8" s="700"/>
      <c r="C8" s="700"/>
      <c r="D8" s="700"/>
      <c r="E8" s="700"/>
      <c r="F8" s="700"/>
      <c r="G8" s="700"/>
      <c r="H8" s="698"/>
      <c r="I8" s="698"/>
      <c r="J8" s="698"/>
      <c r="K8" s="698"/>
      <c r="L8" s="698"/>
      <c r="M8" s="698"/>
      <c r="N8" s="698"/>
      <c r="O8" s="698"/>
      <c r="P8" s="698"/>
      <c r="Q8" s="698"/>
      <c r="R8" s="698"/>
      <c r="S8" s="698"/>
    </row>
    <row r="9" spans="1:19" ht="13.5" customHeight="1" x14ac:dyDescent="0.2">
      <c r="A9" s="700" t="s">
        <v>931</v>
      </c>
      <c r="B9" s="700"/>
      <c r="C9" s="700"/>
      <c r="D9" s="702" t="s">
        <v>932</v>
      </c>
      <c r="E9" s="695" t="s">
        <v>933</v>
      </c>
      <c r="F9" s="700"/>
      <c r="G9" s="700"/>
      <c r="H9" s="698"/>
      <c r="I9" s="698"/>
      <c r="J9" s="698"/>
      <c r="K9" s="698"/>
      <c r="L9" s="698"/>
      <c r="M9" s="698"/>
      <c r="N9" s="698"/>
      <c r="O9" s="698"/>
      <c r="P9" s="698"/>
      <c r="Q9" s="698"/>
      <c r="R9" s="698"/>
      <c r="S9" s="698"/>
    </row>
    <row r="10" spans="1:19" ht="13.5" customHeight="1" x14ac:dyDescent="0.2">
      <c r="A10" s="700" t="s">
        <v>839</v>
      </c>
      <c r="B10" s="700"/>
      <c r="C10" s="700"/>
      <c r="D10" s="703" t="s">
        <v>838</v>
      </c>
      <c r="E10" s="695" t="s">
        <v>837</v>
      </c>
      <c r="F10" s="700"/>
      <c r="G10" s="700"/>
      <c r="H10" s="698"/>
    </row>
    <row r="11" spans="1:19" ht="13.5" customHeight="1" x14ac:dyDescent="0.2">
      <c r="A11" s="700" t="s">
        <v>836</v>
      </c>
      <c r="B11" s="700"/>
      <c r="C11" s="700"/>
      <c r="D11" s="703" t="s">
        <v>835</v>
      </c>
      <c r="E11" s="695" t="s">
        <v>834</v>
      </c>
      <c r="F11" s="700"/>
      <c r="G11" s="700"/>
      <c r="H11" s="698"/>
    </row>
    <row r="12" spans="1:19" ht="13.5" customHeight="1" x14ac:dyDescent="0.2">
      <c r="A12" s="700" t="s">
        <v>833</v>
      </c>
      <c r="B12" s="700"/>
      <c r="C12" s="700"/>
      <c r="D12" s="702" t="s">
        <v>832</v>
      </c>
      <c r="E12" s="704" t="s">
        <v>831</v>
      </c>
      <c r="F12" s="700"/>
      <c r="G12" s="700"/>
      <c r="H12" s="698"/>
    </row>
    <row r="13" spans="1:19" ht="13.5" customHeight="1" x14ac:dyDescent="0.2">
      <c r="A13" s="700" t="s">
        <v>1168</v>
      </c>
      <c r="B13" s="700"/>
      <c r="C13" s="700"/>
      <c r="D13" s="1598" t="s">
        <v>1170</v>
      </c>
      <c r="E13" s="1599" t="s">
        <v>1169</v>
      </c>
      <c r="F13" s="700"/>
      <c r="G13" s="700"/>
      <c r="H13" s="698"/>
    </row>
    <row r="14" spans="1:19" ht="13.5" customHeight="1" x14ac:dyDescent="0.2">
      <c r="A14" s="700" t="s">
        <v>830</v>
      </c>
      <c r="B14" s="700"/>
      <c r="C14" s="700"/>
      <c r="D14" s="703" t="s">
        <v>829</v>
      </c>
      <c r="E14" s="695" t="s">
        <v>828</v>
      </c>
      <c r="F14" s="700"/>
      <c r="G14" s="700"/>
      <c r="H14" s="698"/>
    </row>
    <row r="15" spans="1:19" ht="13.5" customHeight="1" x14ac:dyDescent="0.2">
      <c r="A15" s="700" t="s">
        <v>827</v>
      </c>
      <c r="B15" s="700"/>
      <c r="C15" s="700"/>
      <c r="D15" s="702" t="s">
        <v>826</v>
      </c>
      <c r="E15" s="695" t="s">
        <v>825</v>
      </c>
      <c r="F15" s="700"/>
      <c r="G15" s="700"/>
      <c r="H15" s="698"/>
      <c r="I15" s="644"/>
      <c r="J15" s="644"/>
      <c r="K15" s="644"/>
      <c r="L15" s="644"/>
      <c r="M15" s="644"/>
      <c r="N15" s="644"/>
      <c r="O15" s="644"/>
      <c r="P15" s="644"/>
    </row>
    <row r="16" spans="1:19" ht="13.5" customHeight="1" x14ac:dyDescent="0.2">
      <c r="A16" s="700" t="s">
        <v>1408</v>
      </c>
      <c r="B16" s="700"/>
      <c r="C16" s="700"/>
      <c r="D16" s="2608" t="s">
        <v>1396</v>
      </c>
      <c r="E16" s="2607" t="s">
        <v>1395</v>
      </c>
      <c r="F16" s="700"/>
      <c r="G16" s="700"/>
      <c r="H16" s="698"/>
      <c r="I16" s="644"/>
      <c r="J16" s="644"/>
      <c r="K16" s="644"/>
      <c r="L16" s="644"/>
      <c r="M16" s="644"/>
      <c r="N16" s="644"/>
      <c r="O16" s="644"/>
      <c r="P16" s="644"/>
    </row>
    <row r="17" spans="1:16" ht="13.5" customHeight="1" x14ac:dyDescent="0.2">
      <c r="F17" s="700"/>
      <c r="G17" s="700"/>
      <c r="H17" s="698"/>
      <c r="I17" s="644"/>
      <c r="J17" s="699"/>
      <c r="K17" s="644"/>
      <c r="L17" s="644"/>
      <c r="M17" s="644"/>
      <c r="N17" s="644"/>
      <c r="O17" s="644"/>
      <c r="P17" s="644"/>
    </row>
    <row r="18" spans="1:16" ht="13.5" customHeight="1" x14ac:dyDescent="0.2">
      <c r="F18" s="700"/>
      <c r="G18" s="700"/>
      <c r="H18" s="698"/>
      <c r="I18" s="644"/>
      <c r="J18" s="644"/>
      <c r="K18" s="644"/>
      <c r="L18" s="644"/>
      <c r="M18" s="644"/>
      <c r="N18" s="644"/>
      <c r="O18" s="644"/>
      <c r="P18" s="644"/>
    </row>
    <row r="19" spans="1:16" ht="13.5" customHeight="1" x14ac:dyDescent="0.25">
      <c r="A19" s="701" t="s">
        <v>1033</v>
      </c>
      <c r="B19" s="700"/>
      <c r="C19" s="700"/>
      <c r="D19" s="700"/>
      <c r="F19" s="698"/>
      <c r="G19" s="698"/>
      <c r="H19" s="698"/>
      <c r="I19" s="644"/>
      <c r="J19" s="644"/>
      <c r="K19" s="644"/>
      <c r="L19" s="644"/>
      <c r="M19" s="644"/>
      <c r="N19" s="644"/>
      <c r="O19" s="644"/>
      <c r="P19" s="644"/>
    </row>
    <row r="20" spans="1:16" ht="13.5" customHeight="1" x14ac:dyDescent="0.2">
      <c r="A20" s="700"/>
      <c r="B20" s="700"/>
      <c r="C20" s="700"/>
      <c r="D20" s="700"/>
      <c r="F20" s="698"/>
      <c r="G20" s="698"/>
      <c r="H20" s="698"/>
      <c r="I20" s="644"/>
      <c r="J20" s="644"/>
      <c r="K20" s="644"/>
      <c r="L20" s="644"/>
      <c r="M20" s="644"/>
      <c r="N20" s="644"/>
      <c r="O20" s="644"/>
      <c r="P20" s="644"/>
    </row>
    <row r="21" spans="1:16" ht="13.5" customHeight="1" x14ac:dyDescent="0.2">
      <c r="A21" s="698"/>
      <c r="B21" s="698"/>
      <c r="C21" s="698"/>
      <c r="D21" s="698"/>
      <c r="E21" s="698"/>
      <c r="F21" s="698"/>
      <c r="G21" s="698"/>
      <c r="H21" s="698"/>
      <c r="I21" s="644"/>
      <c r="J21" s="644"/>
      <c r="K21" s="644"/>
      <c r="L21" s="644"/>
      <c r="M21" s="644"/>
      <c r="N21" s="644"/>
      <c r="O21" s="644"/>
      <c r="P21" s="644"/>
    </row>
    <row r="22" spans="1:16" ht="13.5" customHeight="1" x14ac:dyDescent="0.2">
      <c r="A22" s="698"/>
      <c r="B22" s="698"/>
      <c r="C22" s="698"/>
      <c r="D22" s="698"/>
      <c r="E22" s="698"/>
      <c r="F22" s="698"/>
      <c r="G22" s="698"/>
      <c r="H22" s="698"/>
      <c r="I22" s="644"/>
      <c r="J22" s="644"/>
      <c r="K22" s="644"/>
      <c r="L22" s="644"/>
      <c r="M22" s="644"/>
      <c r="N22" s="644"/>
      <c r="O22" s="644"/>
      <c r="P22" s="644"/>
    </row>
    <row r="23" spans="1:16" ht="13.5" customHeight="1" x14ac:dyDescent="0.2">
      <c r="A23" s="1605" t="s">
        <v>1034</v>
      </c>
      <c r="B23" s="698"/>
      <c r="C23" s="698"/>
      <c r="D23" s="700" t="s">
        <v>824</v>
      </c>
      <c r="E23" s="698"/>
      <c r="F23" s="698"/>
      <c r="G23" s="698"/>
      <c r="H23" s="698"/>
      <c r="I23" s="644"/>
      <c r="J23" s="644"/>
      <c r="K23" s="644"/>
      <c r="L23" s="644"/>
      <c r="M23" s="644"/>
      <c r="N23" s="644"/>
      <c r="O23" s="644"/>
      <c r="P23" s="644"/>
    </row>
    <row r="24" spans="1:16" ht="13.5" customHeight="1" x14ac:dyDescent="0.2">
      <c r="A24" s="1605" t="s">
        <v>1035</v>
      </c>
      <c r="B24" s="698"/>
      <c r="C24" s="698"/>
      <c r="D24" s="1605" t="s">
        <v>1036</v>
      </c>
      <c r="E24" s="698"/>
      <c r="F24" s="698"/>
      <c r="G24" s="698"/>
      <c r="H24" s="698"/>
      <c r="I24" s="644"/>
      <c r="J24" s="644"/>
      <c r="K24" s="644"/>
      <c r="L24" s="644"/>
      <c r="M24" s="644"/>
      <c r="N24" s="644"/>
      <c r="O24" s="644"/>
      <c r="P24" s="644"/>
    </row>
    <row r="25" spans="1:16" ht="13.5" customHeight="1" x14ac:dyDescent="0.2">
      <c r="A25" s="698"/>
      <c r="B25" s="698"/>
      <c r="C25" s="698"/>
      <c r="D25" s="698"/>
      <c r="E25" s="698"/>
      <c r="F25" s="698"/>
      <c r="G25" s="698"/>
      <c r="H25" s="698"/>
      <c r="I25" s="644"/>
      <c r="J25" s="644"/>
      <c r="K25" s="644"/>
      <c r="L25" s="644"/>
      <c r="M25" s="644"/>
      <c r="N25" s="644"/>
      <c r="O25" s="644"/>
      <c r="P25" s="644"/>
    </row>
    <row r="26" spans="1:16" x14ac:dyDescent="0.2">
      <c r="A26" s="1605" t="s">
        <v>1037</v>
      </c>
      <c r="B26" s="698"/>
      <c r="C26" s="698"/>
      <c r="D26" s="700" t="s">
        <v>824</v>
      </c>
      <c r="E26" s="698"/>
      <c r="F26" s="698"/>
      <c r="G26" s="698"/>
      <c r="H26" s="698"/>
      <c r="I26" s="644"/>
      <c r="J26" s="644"/>
      <c r="K26" s="644"/>
      <c r="L26" s="644"/>
      <c r="M26" s="644"/>
      <c r="N26" s="644"/>
      <c r="O26" s="644"/>
      <c r="P26" s="644"/>
    </row>
    <row r="27" spans="1:16" x14ac:dyDescent="0.2">
      <c r="A27" s="1678" t="s">
        <v>1088</v>
      </c>
      <c r="B27" s="698"/>
      <c r="C27" s="698"/>
      <c r="D27" s="1605" t="s">
        <v>1038</v>
      </c>
      <c r="E27" s="698"/>
      <c r="F27" s="698"/>
      <c r="G27" s="698"/>
      <c r="H27" s="698"/>
      <c r="I27" s="644"/>
      <c r="J27" s="644"/>
      <c r="K27" s="644"/>
      <c r="L27" s="644"/>
      <c r="M27" s="644"/>
      <c r="N27" s="644"/>
      <c r="O27" s="644"/>
      <c r="P27" s="644"/>
    </row>
    <row r="28" spans="1:16" x14ac:dyDescent="0.2">
      <c r="A28" s="1679"/>
      <c r="B28" s="698"/>
      <c r="C28" s="698"/>
      <c r="D28" s="1605"/>
      <c r="E28" s="698"/>
      <c r="F28" s="698"/>
      <c r="G28" s="698"/>
      <c r="H28" s="698"/>
      <c r="I28" s="644"/>
      <c r="J28" s="644"/>
      <c r="K28" s="644"/>
      <c r="L28" s="644"/>
      <c r="M28" s="644"/>
      <c r="N28" s="644"/>
      <c r="O28" s="644"/>
      <c r="P28" s="644"/>
    </row>
    <row r="29" spans="1:16" x14ac:dyDescent="0.2">
      <c r="F29" s="698"/>
      <c r="G29" s="698"/>
      <c r="H29" s="698"/>
      <c r="I29" s="644"/>
      <c r="J29" s="644"/>
      <c r="K29" s="644"/>
      <c r="L29" s="644"/>
      <c r="M29" s="644"/>
      <c r="N29" s="644"/>
      <c r="O29" s="644"/>
      <c r="P29" s="644"/>
    </row>
    <row r="30" spans="1:16" x14ac:dyDescent="0.2">
      <c r="F30" s="698"/>
      <c r="G30" s="698"/>
      <c r="H30" s="698"/>
      <c r="I30" s="644"/>
      <c r="J30" s="644"/>
      <c r="K30" s="644"/>
      <c r="L30" s="644"/>
      <c r="M30" s="644"/>
      <c r="N30" s="644"/>
      <c r="O30" s="644"/>
      <c r="P30" s="644"/>
    </row>
    <row r="31" spans="1:16" x14ac:dyDescent="0.2">
      <c r="F31" s="698"/>
      <c r="G31" s="698"/>
      <c r="H31" s="698"/>
      <c r="I31" s="644"/>
      <c r="J31" s="644"/>
      <c r="K31" s="644"/>
      <c r="L31" s="644"/>
      <c r="M31" s="644"/>
      <c r="N31" s="644"/>
      <c r="O31" s="644"/>
      <c r="P31" s="644"/>
    </row>
    <row r="32" spans="1:16" x14ac:dyDescent="0.2">
      <c r="F32" s="698"/>
      <c r="G32" s="698"/>
      <c r="H32" s="698"/>
      <c r="I32" s="644"/>
      <c r="J32" s="644"/>
      <c r="K32" s="644"/>
      <c r="L32" s="644"/>
      <c r="M32" s="644"/>
      <c r="N32" s="644"/>
      <c r="O32" s="644"/>
      <c r="P32" s="644"/>
    </row>
    <row r="33" spans="1:16" x14ac:dyDescent="0.2">
      <c r="F33" s="698"/>
      <c r="G33" s="698"/>
      <c r="H33" s="698"/>
      <c r="I33" s="644"/>
      <c r="J33" s="644"/>
      <c r="K33" s="644"/>
      <c r="L33" s="644"/>
      <c r="M33" s="644"/>
      <c r="N33" s="644"/>
      <c r="O33" s="644"/>
      <c r="P33" s="644"/>
    </row>
    <row r="34" spans="1:16" x14ac:dyDescent="0.2">
      <c r="F34" s="698"/>
      <c r="G34" s="698"/>
      <c r="H34" s="698"/>
    </row>
    <row r="44" spans="1:16" ht="12.75" customHeight="1" x14ac:dyDescent="0.2">
      <c r="F44" s="696"/>
      <c r="G44" s="696"/>
      <c r="H44" s="696"/>
    </row>
    <row r="45" spans="1:16" x14ac:dyDescent="0.2">
      <c r="F45" s="696"/>
      <c r="G45" s="696"/>
      <c r="H45" s="696"/>
    </row>
    <row r="46" spans="1:16" x14ac:dyDescent="0.2">
      <c r="A46" s="697"/>
      <c r="B46" s="696"/>
      <c r="C46" s="696"/>
      <c r="D46" s="696"/>
      <c r="E46" s="696"/>
      <c r="F46" s="696"/>
      <c r="G46" s="696"/>
      <c r="H46" s="696"/>
    </row>
    <row r="50" spans="1:5" ht="14.4" x14ac:dyDescent="0.2">
      <c r="A50" s="697"/>
      <c r="B50" s="696"/>
      <c r="C50" s="2958" t="s">
        <v>823</v>
      </c>
      <c r="D50" s="2959"/>
      <c r="E50" s="696"/>
    </row>
  </sheetData>
  <mergeCells count="1">
    <mergeCell ref="C50:D50"/>
  </mergeCells>
  <hyperlinks>
    <hyperlink ref="E12" r:id="rId1" display="pawel.wyszinski@nordea.com" xr:uid="{00000000-0004-0000-3A00-000000000000}"/>
  </hyperlinks>
  <printOptions horizontalCentered="1"/>
  <pageMargins left="0.7" right="0.7" top="0.75" bottom="0.75" header="0.3" footer="0.3"/>
  <pageSetup paperSize="9" orientation="portrait" r:id="rId2"/>
  <headerFooter>
    <oddHeader>&amp;R&amp;"Arial,Normal"&amp;8General information</oddHeader>
    <oddFooter xml:space="preserve">&amp;C&amp;"Calibri,Regular"&amp;7&amp;K000000Fact book - Q1 2019
</oddFooter>
  </headerFooter>
  <ignoredErrors>
    <ignoredError sqref="D9 D13:D16 D12" numberStoredAsText="1"/>
  </ignoredErrors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9AB48-A717-4B68-A61A-0F6328B6E709}">
  <sheetPr>
    <tabColor theme="0" tint="-0.34998626667073579"/>
  </sheetPr>
  <dimension ref="A1:S419"/>
  <sheetViews>
    <sheetView view="pageBreakPreview" topLeftCell="A28" zoomScale="90" zoomScaleNormal="85" zoomScaleSheetLayoutView="90" zoomScalePageLayoutView="90" workbookViewId="0">
      <selection activeCell="C6" sqref="C6"/>
    </sheetView>
  </sheetViews>
  <sheetFormatPr defaultColWidth="9.109375" defaultRowHeight="10.199999999999999" x14ac:dyDescent="0.2"/>
  <cols>
    <col min="1" max="1" width="18.88671875" style="1043" customWidth="1"/>
    <col min="2" max="2" width="6.44140625" style="1043" customWidth="1"/>
    <col min="3" max="3" width="6.5546875" style="1043" customWidth="1"/>
    <col min="4" max="4" width="7" style="1043" customWidth="1"/>
    <col min="5" max="6" width="6.33203125" style="1043" customWidth="1"/>
    <col min="7" max="7" width="6.6640625" style="1043" customWidth="1"/>
    <col min="8" max="9" width="6.33203125" style="1043" customWidth="1"/>
    <col min="10" max="10" width="7.44140625" style="1043" customWidth="1"/>
    <col min="11" max="12" width="6.33203125" style="1043" customWidth="1"/>
    <col min="13" max="13" width="7" style="1043" customWidth="1"/>
    <col min="14" max="14" width="5.88671875" style="1043" customWidth="1"/>
    <col min="15" max="15" width="6.33203125" style="1043" customWidth="1"/>
    <col min="16" max="16" width="6.5546875" style="1043" customWidth="1"/>
    <col min="17" max="17" width="6.88671875" style="1043" customWidth="1"/>
    <col min="18" max="18" width="7.44140625" style="1043" customWidth="1"/>
    <col min="19" max="19" width="6.6640625" style="1043" customWidth="1"/>
    <col min="20" max="16384" width="9.109375" style="2286"/>
  </cols>
  <sheetData>
    <row r="1" spans="1:19" ht="13.5" customHeight="1" x14ac:dyDescent="0.2">
      <c r="A1" s="1149"/>
      <c r="B1" s="1149"/>
      <c r="C1" s="1149"/>
      <c r="D1" s="1149"/>
      <c r="E1" s="1149"/>
      <c r="F1" s="1149"/>
      <c r="G1" s="1149"/>
      <c r="H1" s="1149"/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</row>
    <row r="2" spans="1:19" ht="13.5" customHeight="1" x14ac:dyDescent="0.2">
      <c r="A2" s="2852" t="s">
        <v>193</v>
      </c>
      <c r="B2" s="2853"/>
      <c r="C2" s="2853"/>
      <c r="D2" s="2853"/>
      <c r="E2" s="2853"/>
      <c r="F2" s="2853"/>
      <c r="G2" s="2853"/>
      <c r="H2" s="2853"/>
      <c r="I2" s="2853"/>
      <c r="J2" s="2853"/>
      <c r="K2" s="2853"/>
      <c r="L2" s="2853"/>
      <c r="M2" s="2853"/>
      <c r="N2" s="2853"/>
      <c r="O2" s="2853"/>
      <c r="P2" s="2853"/>
      <c r="Q2" s="2853"/>
      <c r="R2" s="2853"/>
      <c r="S2" s="2854"/>
    </row>
    <row r="3" spans="1:19" ht="13.5" customHeight="1" x14ac:dyDescent="0.2">
      <c r="A3" s="2855"/>
      <c r="B3" s="2856"/>
      <c r="C3" s="2856"/>
      <c r="D3" s="2856"/>
      <c r="E3" s="2856"/>
      <c r="F3" s="2856"/>
      <c r="G3" s="2856"/>
      <c r="H3" s="2856"/>
      <c r="I3" s="2856"/>
      <c r="J3" s="2856"/>
      <c r="K3" s="2856"/>
      <c r="L3" s="2856"/>
      <c r="M3" s="2856"/>
      <c r="N3" s="2856"/>
      <c r="O3" s="2856"/>
      <c r="P3" s="2856"/>
      <c r="Q3" s="2856"/>
      <c r="R3" s="2856"/>
      <c r="S3" s="2857"/>
    </row>
    <row r="4" spans="1:19" ht="37.5" customHeight="1" x14ac:dyDescent="0.2">
      <c r="A4" s="2384"/>
      <c r="B4" s="2858" t="s">
        <v>196</v>
      </c>
      <c r="C4" s="2859"/>
      <c r="D4" s="2860"/>
      <c r="E4" s="2858" t="s">
        <v>57</v>
      </c>
      <c r="F4" s="2859"/>
      <c r="G4" s="2860"/>
      <c r="H4" s="2858" t="s">
        <v>195</v>
      </c>
      <c r="I4" s="2859"/>
      <c r="J4" s="2860"/>
      <c r="K4" s="2858" t="s">
        <v>1078</v>
      </c>
      <c r="L4" s="2859"/>
      <c r="M4" s="2860"/>
      <c r="N4" s="2858" t="s">
        <v>194</v>
      </c>
      <c r="O4" s="2859"/>
      <c r="P4" s="2860"/>
      <c r="Q4" s="2858" t="s">
        <v>193</v>
      </c>
      <c r="R4" s="2859"/>
      <c r="S4" s="2860"/>
    </row>
    <row r="5" spans="1:19" ht="13.5" customHeight="1" x14ac:dyDescent="0.2">
      <c r="A5" s="1328"/>
      <c r="B5" s="1147" t="s">
        <v>304</v>
      </c>
      <c r="C5" s="1146" t="s">
        <v>326</v>
      </c>
      <c r="D5" s="1148"/>
      <c r="E5" s="1147" t="s">
        <v>304</v>
      </c>
      <c r="F5" s="1146" t="s">
        <v>326</v>
      </c>
      <c r="G5" s="1145"/>
      <c r="H5" s="1147" t="s">
        <v>304</v>
      </c>
      <c r="I5" s="1146" t="s">
        <v>326</v>
      </c>
      <c r="J5" s="1145"/>
      <c r="K5" s="1147" t="s">
        <v>304</v>
      </c>
      <c r="L5" s="1146" t="s">
        <v>326</v>
      </c>
      <c r="M5" s="1145"/>
      <c r="N5" s="1147" t="s">
        <v>304</v>
      </c>
      <c r="O5" s="1146" t="s">
        <v>326</v>
      </c>
      <c r="P5" s="1145"/>
      <c r="Q5" s="1147" t="s">
        <v>304</v>
      </c>
      <c r="R5" s="1146" t="s">
        <v>326</v>
      </c>
      <c r="S5" s="1145"/>
    </row>
    <row r="6" spans="1:19" ht="13.5" customHeight="1" x14ac:dyDescent="0.2">
      <c r="A6" s="2380" t="s">
        <v>176</v>
      </c>
      <c r="B6" s="1143">
        <v>2019</v>
      </c>
      <c r="C6" s="1595" t="s">
        <v>1184</v>
      </c>
      <c r="D6" s="1144" t="s">
        <v>175</v>
      </c>
      <c r="E6" s="1143">
        <v>2019</v>
      </c>
      <c r="F6" s="1595" t="s">
        <v>1184</v>
      </c>
      <c r="G6" s="1142" t="s">
        <v>175</v>
      </c>
      <c r="H6" s="1143">
        <v>2019</v>
      </c>
      <c r="I6" s="1595" t="s">
        <v>1184</v>
      </c>
      <c r="J6" s="1142" t="s">
        <v>175</v>
      </c>
      <c r="K6" s="1143">
        <v>2019</v>
      </c>
      <c r="L6" s="1595" t="s">
        <v>1184</v>
      </c>
      <c r="M6" s="1142" t="s">
        <v>175</v>
      </c>
      <c r="N6" s="1143">
        <v>2019</v>
      </c>
      <c r="O6" s="1595" t="s">
        <v>1184</v>
      </c>
      <c r="P6" s="1142" t="s">
        <v>175</v>
      </c>
      <c r="Q6" s="1143">
        <v>2019</v>
      </c>
      <c r="R6" s="1595" t="s">
        <v>1184</v>
      </c>
      <c r="S6" s="1142" t="s">
        <v>175</v>
      </c>
    </row>
    <row r="7" spans="1:19" ht="13.5" customHeight="1" x14ac:dyDescent="0.2">
      <c r="A7" s="2378" t="s">
        <v>1007</v>
      </c>
      <c r="B7" s="1316">
        <v>517</v>
      </c>
      <c r="C7" s="1313">
        <v>535</v>
      </c>
      <c r="D7" s="1276">
        <v>-3.3644859813084113E-2</v>
      </c>
      <c r="E7" s="1316">
        <v>334</v>
      </c>
      <c r="F7" s="1313">
        <v>347</v>
      </c>
      <c r="G7" s="1276">
        <v>-3.7463976945244955E-2</v>
      </c>
      <c r="H7" s="1314">
        <v>213</v>
      </c>
      <c r="I7" s="1313">
        <v>230</v>
      </c>
      <c r="J7" s="1261">
        <v>-7.3913043478260873E-2</v>
      </c>
      <c r="K7" s="1327">
        <v>13</v>
      </c>
      <c r="L7" s="1326">
        <v>15</v>
      </c>
      <c r="M7" s="1261">
        <v>-0.13333333333333333</v>
      </c>
      <c r="N7" s="1314">
        <v>-21</v>
      </c>
      <c r="O7" s="1313">
        <v>15</v>
      </c>
      <c r="P7" s="1261" t="s">
        <v>86</v>
      </c>
      <c r="Q7" s="1314">
        <v>1056</v>
      </c>
      <c r="R7" s="1313">
        <v>1142</v>
      </c>
      <c r="S7" s="1261">
        <v>-7.5306479859894915E-2</v>
      </c>
    </row>
    <row r="8" spans="1:19" ht="13.5" customHeight="1" x14ac:dyDescent="0.2">
      <c r="A8" s="2379" t="s">
        <v>1008</v>
      </c>
      <c r="B8" s="1316">
        <v>163</v>
      </c>
      <c r="C8" s="1313">
        <v>167</v>
      </c>
      <c r="D8" s="1276">
        <v>-2.3952095808383235E-2</v>
      </c>
      <c r="E8" s="1316">
        <v>121</v>
      </c>
      <c r="F8" s="1313">
        <v>112</v>
      </c>
      <c r="G8" s="1276">
        <v>8.0357142857142863E-2</v>
      </c>
      <c r="H8" s="1314">
        <v>105</v>
      </c>
      <c r="I8" s="1313">
        <v>107</v>
      </c>
      <c r="J8" s="1261">
        <v>-1.8691588785046728E-2</v>
      </c>
      <c r="K8" s="1327">
        <v>337</v>
      </c>
      <c r="L8" s="1326">
        <v>342</v>
      </c>
      <c r="M8" s="1261">
        <v>-1.4619883040935672E-2</v>
      </c>
      <c r="N8" s="1314">
        <v>11</v>
      </c>
      <c r="O8" s="1313">
        <v>-8</v>
      </c>
      <c r="P8" s="1261" t="s">
        <v>86</v>
      </c>
      <c r="Q8" s="1314">
        <v>737</v>
      </c>
      <c r="R8" s="1313">
        <v>720</v>
      </c>
      <c r="S8" s="1261">
        <v>2.361111111111111E-2</v>
      </c>
    </row>
    <row r="9" spans="1:19" ht="13.5" customHeight="1" x14ac:dyDescent="0.2">
      <c r="A9" s="2377" t="s">
        <v>161</v>
      </c>
      <c r="B9" s="1316">
        <v>72</v>
      </c>
      <c r="C9" s="1313">
        <v>38</v>
      </c>
      <c r="D9" s="1276"/>
      <c r="E9" s="1316">
        <v>23</v>
      </c>
      <c r="F9" s="1313">
        <v>72</v>
      </c>
      <c r="G9" s="1276">
        <v>-0.68055555555555558</v>
      </c>
      <c r="H9" s="1314">
        <v>77</v>
      </c>
      <c r="I9" s="1313">
        <v>26</v>
      </c>
      <c r="J9" s="1261"/>
      <c r="K9" s="1327">
        <v>45</v>
      </c>
      <c r="L9" s="1326">
        <v>33</v>
      </c>
      <c r="M9" s="1261">
        <v>0.36363636363636365</v>
      </c>
      <c r="N9" s="1314">
        <v>47</v>
      </c>
      <c r="O9" s="1313">
        <v>13</v>
      </c>
      <c r="P9" s="1261" t="s">
        <v>86</v>
      </c>
      <c r="Q9" s="1314">
        <v>264</v>
      </c>
      <c r="R9" s="1313">
        <v>182</v>
      </c>
      <c r="S9" s="1261">
        <v>0.45054945054945056</v>
      </c>
    </row>
    <row r="10" spans="1:19" ht="13.5" customHeight="1" x14ac:dyDescent="0.2">
      <c r="A10" s="2378" t="s">
        <v>152</v>
      </c>
      <c r="B10" s="1316"/>
      <c r="C10" s="1313"/>
      <c r="D10" s="1276"/>
      <c r="E10" s="1316">
        <v>5</v>
      </c>
      <c r="F10" s="1313">
        <v>6</v>
      </c>
      <c r="G10" s="1276"/>
      <c r="H10" s="1314">
        <v>0</v>
      </c>
      <c r="I10" s="1313">
        <v>0</v>
      </c>
      <c r="J10" s="1261"/>
      <c r="K10" s="1327">
        <v>4</v>
      </c>
      <c r="L10" s="1326">
        <v>4</v>
      </c>
      <c r="M10" s="1261">
        <v>0</v>
      </c>
      <c r="N10" s="1314">
        <v>5</v>
      </c>
      <c r="O10" s="1313">
        <v>5</v>
      </c>
      <c r="P10" s="1261">
        <v>0</v>
      </c>
      <c r="Q10" s="1314">
        <v>14</v>
      </c>
      <c r="R10" s="1313">
        <v>15</v>
      </c>
      <c r="S10" s="1261">
        <v>-6.6666666666666666E-2</v>
      </c>
    </row>
    <row r="11" spans="1:19" ht="13.5" customHeight="1" x14ac:dyDescent="0.2">
      <c r="A11" s="2377" t="s">
        <v>140</v>
      </c>
      <c r="B11" s="1090">
        <v>1</v>
      </c>
      <c r="C11" s="1313">
        <v>-2</v>
      </c>
      <c r="D11" s="1276"/>
      <c r="E11" s="1090"/>
      <c r="F11" s="1313"/>
      <c r="G11" s="1276"/>
      <c r="H11" s="1314">
        <v>0</v>
      </c>
      <c r="I11" s="1313">
        <v>1</v>
      </c>
      <c r="J11" s="1261"/>
      <c r="K11" s="1327">
        <v>5</v>
      </c>
      <c r="L11" s="1326">
        <v>11</v>
      </c>
      <c r="M11" s="1261">
        <v>-0.54545454545454541</v>
      </c>
      <c r="N11" s="1314">
        <v>38</v>
      </c>
      <c r="O11" s="1313">
        <v>50</v>
      </c>
      <c r="P11" s="1261">
        <v>-0.24</v>
      </c>
      <c r="Q11" s="1314">
        <v>44</v>
      </c>
      <c r="R11" s="1313">
        <v>60</v>
      </c>
      <c r="S11" s="1261">
        <v>-0.26666666666666666</v>
      </c>
    </row>
    <row r="12" spans="1:19" ht="13.5" customHeight="1" x14ac:dyDescent="0.2">
      <c r="A12" s="1125" t="s">
        <v>128</v>
      </c>
      <c r="B12" s="1325">
        <v>753</v>
      </c>
      <c r="C12" s="1317">
        <v>738</v>
      </c>
      <c r="D12" s="1288">
        <v>2.032520325203252E-2</v>
      </c>
      <c r="E12" s="1325">
        <v>483</v>
      </c>
      <c r="F12" s="1317">
        <v>537</v>
      </c>
      <c r="G12" s="1288">
        <v>-0.1005586592178771</v>
      </c>
      <c r="H12" s="1318">
        <v>395</v>
      </c>
      <c r="I12" s="1317">
        <v>364</v>
      </c>
      <c r="J12" s="1280">
        <v>8.5164835164835168E-2</v>
      </c>
      <c r="K12" s="1324">
        <v>404</v>
      </c>
      <c r="L12" s="1323">
        <v>405</v>
      </c>
      <c r="M12" s="1280">
        <v>-2.4691358024691358E-3</v>
      </c>
      <c r="N12" s="1318">
        <v>80</v>
      </c>
      <c r="O12" s="1317">
        <v>75</v>
      </c>
      <c r="P12" s="1280">
        <v>6.6666666666666666E-2</v>
      </c>
      <c r="Q12" s="1318">
        <v>2115</v>
      </c>
      <c r="R12" s="1317">
        <v>2119</v>
      </c>
      <c r="S12" s="1280">
        <v>-1.8876828692779614E-3</v>
      </c>
    </row>
    <row r="13" spans="1:19" ht="13.5" customHeight="1" x14ac:dyDescent="0.2">
      <c r="A13" s="1125" t="s">
        <v>121</v>
      </c>
      <c r="B13" s="1322">
        <v>-500</v>
      </c>
      <c r="C13" s="1321">
        <v>-459</v>
      </c>
      <c r="D13" s="1288">
        <v>8.9324618736383449E-2</v>
      </c>
      <c r="E13" s="1322">
        <v>-311</v>
      </c>
      <c r="F13" s="1321">
        <v>-281</v>
      </c>
      <c r="G13" s="1288">
        <v>0.10676156583629894</v>
      </c>
      <c r="H13" s="1318">
        <v>-300</v>
      </c>
      <c r="I13" s="1317">
        <v>-235</v>
      </c>
      <c r="J13" s="1280">
        <v>0.27659574468085107</v>
      </c>
      <c r="K13" s="1320">
        <v>-189</v>
      </c>
      <c r="L13" s="1319">
        <v>-194</v>
      </c>
      <c r="M13" s="1280">
        <v>-2.5773195876288658E-2</v>
      </c>
      <c r="N13" s="1318">
        <v>-152</v>
      </c>
      <c r="O13" s="1317">
        <v>-215</v>
      </c>
      <c r="P13" s="1280"/>
      <c r="Q13" s="1318">
        <v>-1452</v>
      </c>
      <c r="R13" s="1317">
        <v>-1384</v>
      </c>
      <c r="S13" s="1280">
        <v>4.9132947976878616E-2</v>
      </c>
    </row>
    <row r="14" spans="1:19" ht="13.5" customHeight="1" x14ac:dyDescent="0.2">
      <c r="A14" s="2377" t="s">
        <v>111</v>
      </c>
      <c r="B14" s="1316">
        <v>-51</v>
      </c>
      <c r="C14" s="1313">
        <v>-20</v>
      </c>
      <c r="D14" s="1276"/>
      <c r="E14" s="1316">
        <v>-34</v>
      </c>
      <c r="F14" s="1313">
        <v>-32</v>
      </c>
      <c r="G14" s="1276">
        <v>6.25E-2</v>
      </c>
      <c r="H14" s="1314">
        <v>44</v>
      </c>
      <c r="I14" s="1313">
        <v>13</v>
      </c>
      <c r="J14" s="1261"/>
      <c r="K14" s="1315">
        <v>0</v>
      </c>
      <c r="L14" s="1310">
        <v>-4</v>
      </c>
      <c r="M14" s="1261"/>
      <c r="N14" s="1314">
        <v>-1</v>
      </c>
      <c r="O14" s="1313">
        <v>13</v>
      </c>
      <c r="P14" s="1261" t="s">
        <v>86</v>
      </c>
      <c r="Q14" s="1314">
        <v>-42</v>
      </c>
      <c r="R14" s="1313">
        <v>-30</v>
      </c>
      <c r="S14" s="1261">
        <v>0.4</v>
      </c>
    </row>
    <row r="15" spans="1:19" ht="13.5" customHeight="1" x14ac:dyDescent="0.2">
      <c r="A15" s="2376" t="s">
        <v>108</v>
      </c>
      <c r="B15" s="2393">
        <v>202</v>
      </c>
      <c r="C15" s="1586">
        <v>259</v>
      </c>
      <c r="D15" s="1845">
        <v>-0.22007722007722008</v>
      </c>
      <c r="E15" s="2393">
        <v>138</v>
      </c>
      <c r="F15" s="1586">
        <v>224</v>
      </c>
      <c r="G15" s="1845">
        <v>-0.38392857142857145</v>
      </c>
      <c r="H15" s="2393">
        <v>139</v>
      </c>
      <c r="I15" s="1586">
        <v>142</v>
      </c>
      <c r="J15" s="1845">
        <v>-2.1126760563380281E-2</v>
      </c>
      <c r="K15" s="2394">
        <v>215</v>
      </c>
      <c r="L15" s="1587">
        <v>207</v>
      </c>
      <c r="M15" s="1846">
        <v>3.864734299516908E-2</v>
      </c>
      <c r="N15" s="2393">
        <v>-73</v>
      </c>
      <c r="O15" s="1586">
        <v>-127</v>
      </c>
      <c r="P15" s="1845"/>
      <c r="Q15" s="2393">
        <v>621</v>
      </c>
      <c r="R15" s="1586">
        <v>705</v>
      </c>
      <c r="S15" s="1845">
        <v>-0.11914893617021277</v>
      </c>
    </row>
    <row r="16" spans="1:19" ht="13.5" customHeight="1" x14ac:dyDescent="0.2">
      <c r="A16" s="2372" t="s">
        <v>107</v>
      </c>
      <c r="B16" s="1309">
        <v>66.400000000000006</v>
      </c>
      <c r="C16" s="1308">
        <v>62.2</v>
      </c>
      <c r="D16" s="1276">
        <v>6.7524115755627057E-2</v>
      </c>
      <c r="E16" s="1309">
        <v>64.400000000000006</v>
      </c>
      <c r="F16" s="1308">
        <v>52.3</v>
      </c>
      <c r="G16" s="1276">
        <v>0.23135755258126212</v>
      </c>
      <c r="H16" s="1312">
        <v>76</v>
      </c>
      <c r="I16" s="1311">
        <v>65</v>
      </c>
      <c r="J16" s="1261">
        <v>0.16923076923076924</v>
      </c>
      <c r="K16" s="1306">
        <v>46.782178217821787</v>
      </c>
      <c r="L16" s="1306">
        <v>47.901234567901234</v>
      </c>
      <c r="M16" s="1261">
        <v>-2.3361743390833814E-2</v>
      </c>
      <c r="N16" s="1278"/>
      <c r="O16" s="1305"/>
      <c r="P16" s="1297"/>
      <c r="Q16" s="1310">
        <v>68.652482269503551</v>
      </c>
      <c r="R16" s="1310">
        <v>65.313827277017467</v>
      </c>
      <c r="S16" s="1261"/>
    </row>
    <row r="17" spans="1:19" ht="13.5" customHeight="1" x14ac:dyDescent="0.2">
      <c r="A17" s="2372" t="s">
        <v>105</v>
      </c>
      <c r="B17" s="1309">
        <v>7.4998715841023715</v>
      </c>
      <c r="C17" s="1308">
        <v>10.033246991524534</v>
      </c>
      <c r="D17" s="1276">
        <v>-0.25249806065396385</v>
      </c>
      <c r="E17" s="1309">
        <v>6.5511221735814615</v>
      </c>
      <c r="F17" s="1308">
        <v>10.921266930986716</v>
      </c>
      <c r="G17" s="1276">
        <v>-0.40014998122662132</v>
      </c>
      <c r="H17" s="1303">
        <v>5.3</v>
      </c>
      <c r="I17" s="1307">
        <v>5.5</v>
      </c>
      <c r="J17" s="1276">
        <v>-3.6363636363636397E-2</v>
      </c>
      <c r="K17" s="1306">
        <v>31</v>
      </c>
      <c r="L17" s="1306">
        <v>28.4</v>
      </c>
      <c r="M17" s="1276">
        <v>9.1549295774647946E-2</v>
      </c>
      <c r="N17" s="1278" t="s">
        <v>88</v>
      </c>
      <c r="O17" s="1305" t="s">
        <v>88</v>
      </c>
      <c r="P17" s="1304"/>
      <c r="Q17" s="1303">
        <v>8</v>
      </c>
      <c r="R17" s="1302">
        <v>9</v>
      </c>
      <c r="S17" s="1301"/>
    </row>
    <row r="18" spans="1:19" ht="13.5" customHeight="1" x14ac:dyDescent="0.2">
      <c r="A18" s="2372" t="s">
        <v>102</v>
      </c>
      <c r="B18" s="1299">
        <v>8740</v>
      </c>
      <c r="C18" s="1300">
        <v>7873</v>
      </c>
      <c r="D18" s="1276">
        <v>0.11012320589356027</v>
      </c>
      <c r="E18" s="1299">
        <v>6483</v>
      </c>
      <c r="F18" s="1300">
        <v>6261</v>
      </c>
      <c r="G18" s="1276">
        <v>3.5457594633445139E-2</v>
      </c>
      <c r="H18" s="1299">
        <v>8309</v>
      </c>
      <c r="I18" s="1298">
        <v>7938</v>
      </c>
      <c r="J18" s="1261">
        <v>4.6737213403880068E-2</v>
      </c>
      <c r="K18" s="1299">
        <v>1968</v>
      </c>
      <c r="L18" s="1300">
        <v>2276</v>
      </c>
      <c r="M18" s="1261">
        <v>-0.13532513181019332</v>
      </c>
      <c r="N18" s="1299">
        <v>2716</v>
      </c>
      <c r="O18" s="1298">
        <v>2237</v>
      </c>
      <c r="P18" s="1297">
        <v>0.21412606168976309</v>
      </c>
      <c r="Q18" s="1300">
        <v>28216</v>
      </c>
      <c r="R18" s="1141">
        <v>26585</v>
      </c>
      <c r="S18" s="1261">
        <v>6.1350385555764532E-2</v>
      </c>
    </row>
    <row r="19" spans="1:19" ht="13.5" customHeight="1" x14ac:dyDescent="0.2">
      <c r="A19" s="2372" t="s">
        <v>100</v>
      </c>
      <c r="B19" s="1299">
        <v>44940</v>
      </c>
      <c r="C19" s="1141">
        <v>41489</v>
      </c>
      <c r="D19" s="1276">
        <v>8.3178673865361902E-2</v>
      </c>
      <c r="E19" s="1299">
        <v>44872</v>
      </c>
      <c r="F19" s="1141">
        <v>44310</v>
      </c>
      <c r="G19" s="1276">
        <v>1.2683367185736854E-2</v>
      </c>
      <c r="H19" s="1299">
        <v>49803</v>
      </c>
      <c r="I19" s="1298">
        <v>48246</v>
      </c>
      <c r="J19" s="1261">
        <v>3.2272105459519959E-2</v>
      </c>
      <c r="K19" s="1299">
        <v>5481</v>
      </c>
      <c r="L19" s="1300">
        <v>5577</v>
      </c>
      <c r="M19" s="1261">
        <v>-1.7213555675094135E-2</v>
      </c>
      <c r="N19" s="1299">
        <v>17911</v>
      </c>
      <c r="O19" s="1298">
        <v>16264</v>
      </c>
      <c r="P19" s="1297">
        <v>0.10126660108214461</v>
      </c>
      <c r="Q19" s="1090">
        <v>163007</v>
      </c>
      <c r="R19" s="1141">
        <v>155886</v>
      </c>
      <c r="S19" s="1261">
        <v>4.5680818033691284E-2</v>
      </c>
    </row>
    <row r="20" spans="1:19" ht="13.5" customHeight="1" x14ac:dyDescent="0.2">
      <c r="A20" s="2373" t="s">
        <v>98</v>
      </c>
      <c r="B20" s="1293">
        <v>9390</v>
      </c>
      <c r="C20" s="1292">
        <v>9114</v>
      </c>
      <c r="D20" s="1296">
        <v>3.0283080974325215E-2</v>
      </c>
      <c r="E20" s="1293">
        <v>4830</v>
      </c>
      <c r="F20" s="1292">
        <v>4820</v>
      </c>
      <c r="G20" s="1296">
        <v>2.0746887966804979E-3</v>
      </c>
      <c r="H20" s="1293">
        <v>3007</v>
      </c>
      <c r="I20" s="1295">
        <v>2981</v>
      </c>
      <c r="J20" s="1291">
        <v>8.7219054008721899E-3</v>
      </c>
      <c r="K20" s="1293">
        <v>2699</v>
      </c>
      <c r="L20" s="1292">
        <v>2712</v>
      </c>
      <c r="M20" s="1291">
        <v>-4.7935103244837757E-3</v>
      </c>
      <c r="N20" s="1293">
        <v>9358</v>
      </c>
      <c r="O20" s="1295">
        <v>9363</v>
      </c>
      <c r="P20" s="1294">
        <v>-5.3401687493324793E-4</v>
      </c>
      <c r="Q20" s="1293">
        <v>29284</v>
      </c>
      <c r="R20" s="1292">
        <v>28990</v>
      </c>
      <c r="S20" s="1291">
        <v>1.014142807864781E-2</v>
      </c>
    </row>
    <row r="21" spans="1:19" s="2288" customFormat="1" ht="13.5" customHeight="1" x14ac:dyDescent="0.2">
      <c r="A21" s="1082" t="s">
        <v>96</v>
      </c>
      <c r="B21" s="1290"/>
      <c r="C21" s="1289"/>
      <c r="D21" s="1288"/>
      <c r="E21" s="1290"/>
      <c r="F21" s="1289"/>
      <c r="G21" s="1288"/>
      <c r="H21" s="1287"/>
      <c r="I21" s="1283"/>
      <c r="J21" s="1280"/>
      <c r="K21" s="1286"/>
      <c r="L21" s="1285"/>
      <c r="M21" s="1280"/>
      <c r="N21" s="1284"/>
      <c r="O21" s="1283"/>
      <c r="P21" s="1261" t="s">
        <v>86</v>
      </c>
      <c r="Q21" s="1282"/>
      <c r="R21" s="1281"/>
      <c r="S21" s="1280" t="s">
        <v>86</v>
      </c>
    </row>
    <row r="22" spans="1:19" s="2288" customFormat="1" ht="13.5" customHeight="1" x14ac:dyDescent="0.2">
      <c r="A22" s="2372" t="s">
        <v>94</v>
      </c>
      <c r="B22" s="1270">
        <v>1.1000000000000001</v>
      </c>
      <c r="C22" s="1269">
        <v>1</v>
      </c>
      <c r="D22" s="1276">
        <v>0.10000000000000009</v>
      </c>
      <c r="E22" s="1270">
        <v>73.499999999999986</v>
      </c>
      <c r="F22" s="1269">
        <v>72.7</v>
      </c>
      <c r="G22" s="1276">
        <v>1.100412654745506E-2</v>
      </c>
      <c r="H22" s="1271">
        <v>79</v>
      </c>
      <c r="I22" s="1279">
        <v>69.2</v>
      </c>
      <c r="J22" s="1261">
        <v>0.14161849710982655</v>
      </c>
      <c r="K22" s="1265"/>
      <c r="L22" s="1264"/>
      <c r="M22" s="1261"/>
      <c r="N22" s="1271">
        <v>4.1000000000000796</v>
      </c>
      <c r="O22" s="1262">
        <v>3.0999999999999659</v>
      </c>
      <c r="P22" s="1261"/>
      <c r="Q22" s="1260">
        <v>157.70000000000005</v>
      </c>
      <c r="R22" s="1259">
        <v>145.99999999999997</v>
      </c>
      <c r="S22" s="1261">
        <v>8.013698630137038E-2</v>
      </c>
    </row>
    <row r="23" spans="1:19" s="2288" customFormat="1" x14ac:dyDescent="0.2">
      <c r="A23" s="2372" t="s">
        <v>93</v>
      </c>
      <c r="B23" s="1270">
        <v>129.5</v>
      </c>
      <c r="C23" s="1269">
        <v>125</v>
      </c>
      <c r="D23" s="1276">
        <v>3.5999999999999997E-2</v>
      </c>
      <c r="E23" s="1270">
        <v>6.7</v>
      </c>
      <c r="F23" s="1269">
        <v>6.7</v>
      </c>
      <c r="G23" s="1276">
        <v>0</v>
      </c>
      <c r="H23" s="1271">
        <v>0</v>
      </c>
      <c r="I23" s="1279">
        <v>0</v>
      </c>
      <c r="J23" s="1261"/>
      <c r="K23" s="1265">
        <v>6.3999999999999995</v>
      </c>
      <c r="L23" s="1264">
        <v>6.3</v>
      </c>
      <c r="M23" s="1261">
        <v>1.5873015873015817E-2</v>
      </c>
      <c r="N23" s="1278" t="s">
        <v>88</v>
      </c>
      <c r="O23" s="1277" t="s">
        <v>88</v>
      </c>
      <c r="P23" s="1261" t="s">
        <v>86</v>
      </c>
      <c r="Q23" s="1260">
        <v>142.6</v>
      </c>
      <c r="R23" s="1259">
        <v>138</v>
      </c>
      <c r="S23" s="1261">
        <v>3.3333333333333291E-2</v>
      </c>
    </row>
    <row r="24" spans="1:19" s="2288" customFormat="1" x14ac:dyDescent="0.2">
      <c r="A24" s="2372" t="s">
        <v>92</v>
      </c>
      <c r="B24" s="1270">
        <v>21.6</v>
      </c>
      <c r="C24" s="1269">
        <v>20.5</v>
      </c>
      <c r="D24" s="1276">
        <v>5.3658536585365922E-2</v>
      </c>
      <c r="E24" s="1270">
        <v>1.9</v>
      </c>
      <c r="F24" s="1269">
        <v>2</v>
      </c>
      <c r="G24" s="1276">
        <v>-5.0000000000000044E-2</v>
      </c>
      <c r="H24" s="1265"/>
      <c r="I24" s="1264"/>
      <c r="J24" s="1261"/>
      <c r="K24" s="1265">
        <v>1.8</v>
      </c>
      <c r="L24" s="1264">
        <v>1.8</v>
      </c>
      <c r="M24" s="1261">
        <v>0</v>
      </c>
      <c r="N24" s="1278" t="s">
        <v>88</v>
      </c>
      <c r="O24" s="1277" t="s">
        <v>88</v>
      </c>
      <c r="P24" s="1261" t="s">
        <v>86</v>
      </c>
      <c r="Q24" s="1260">
        <v>25.3</v>
      </c>
      <c r="R24" s="1259">
        <v>24.3</v>
      </c>
      <c r="S24" s="1261">
        <v>4.1152263374485597E-2</v>
      </c>
    </row>
    <row r="25" spans="1:19" s="2288" customFormat="1" x14ac:dyDescent="0.2">
      <c r="A25" s="2371" t="s">
        <v>91</v>
      </c>
      <c r="B25" s="2390">
        <v>152.19999999999999</v>
      </c>
      <c r="C25" s="1584">
        <v>146.5</v>
      </c>
      <c r="D25" s="1845">
        <v>3.8907849829351457E-2</v>
      </c>
      <c r="E25" s="2390">
        <v>82.1</v>
      </c>
      <c r="F25" s="1584">
        <v>81.400000000000006</v>
      </c>
      <c r="G25" s="1845">
        <v>8.599508599508459E-3</v>
      </c>
      <c r="H25" s="2387">
        <v>79</v>
      </c>
      <c r="I25" s="1593">
        <v>69.2</v>
      </c>
      <c r="J25" s="1845">
        <v>0.14161849710982655</v>
      </c>
      <c r="K25" s="2388">
        <v>8.1999999999999993</v>
      </c>
      <c r="L25" s="1583">
        <v>8.1</v>
      </c>
      <c r="M25" s="1845">
        <v>1.2345679012345635E-2</v>
      </c>
      <c r="N25" s="2387">
        <v>4.1000000000000796</v>
      </c>
      <c r="O25" s="1582">
        <v>3.0999999999999659</v>
      </c>
      <c r="P25" s="1845"/>
      <c r="Q25" s="2392">
        <v>325.60000000000002</v>
      </c>
      <c r="R25" s="2391">
        <v>308.3</v>
      </c>
      <c r="S25" s="1845">
        <v>5.6114174505351964E-2</v>
      </c>
    </row>
    <row r="26" spans="1:19" s="2288" customFormat="1" x14ac:dyDescent="0.2">
      <c r="A26" s="2372" t="s">
        <v>90</v>
      </c>
      <c r="B26" s="1270">
        <v>1.8</v>
      </c>
      <c r="C26" s="1269">
        <v>1.8</v>
      </c>
      <c r="D26" s="1276">
        <v>0</v>
      </c>
      <c r="E26" s="1270">
        <v>38.5</v>
      </c>
      <c r="F26" s="1269">
        <v>38</v>
      </c>
      <c r="G26" s="1276">
        <v>1.3157894736842105E-2</v>
      </c>
      <c r="H26" s="1275">
        <v>50.6</v>
      </c>
      <c r="I26" s="1274">
        <v>42.2</v>
      </c>
      <c r="J26" s="1261">
        <v>0.19905213270142175</v>
      </c>
      <c r="K26" s="1273"/>
      <c r="L26" s="1272"/>
      <c r="M26" s="1261"/>
      <c r="N26" s="1271">
        <v>-5.5</v>
      </c>
      <c r="O26" s="1262">
        <v>-5.2999999999999829</v>
      </c>
      <c r="P26" s="1261"/>
      <c r="Q26" s="1260">
        <v>85.4</v>
      </c>
      <c r="R26" s="1259">
        <v>76.700000000000017</v>
      </c>
      <c r="S26" s="1261">
        <v>0.11342894393741834</v>
      </c>
    </row>
    <row r="27" spans="1:19" s="2288" customFormat="1" x14ac:dyDescent="0.2">
      <c r="A27" s="2372" t="s">
        <v>89</v>
      </c>
      <c r="B27" s="1270">
        <v>76.7</v>
      </c>
      <c r="C27" s="1269">
        <v>74.3</v>
      </c>
      <c r="D27" s="1268">
        <v>3.2301480484522284E-2</v>
      </c>
      <c r="E27" s="1270">
        <v>2.8</v>
      </c>
      <c r="F27" s="1269">
        <v>2.8</v>
      </c>
      <c r="G27" s="1268">
        <v>0</v>
      </c>
      <c r="H27" s="1267">
        <v>0</v>
      </c>
      <c r="I27" s="1266">
        <v>0</v>
      </c>
      <c r="J27" s="1258"/>
      <c r="K27" s="1265">
        <v>11.4</v>
      </c>
      <c r="L27" s="1264">
        <v>11.2</v>
      </c>
      <c r="M27" s="1258">
        <v>1.7857142857142953E-2</v>
      </c>
      <c r="N27" s="1263"/>
      <c r="O27" s="1262"/>
      <c r="P27" s="1261"/>
      <c r="Q27" s="1260">
        <v>90.9</v>
      </c>
      <c r="R27" s="1259">
        <v>88.3</v>
      </c>
      <c r="S27" s="1258">
        <v>2.9445073612684128E-2</v>
      </c>
    </row>
    <row r="28" spans="1:19" s="2288" customFormat="1" x14ac:dyDescent="0.2">
      <c r="A28" s="2371" t="s">
        <v>87</v>
      </c>
      <c r="B28" s="2390">
        <v>78.5</v>
      </c>
      <c r="C28" s="1584">
        <v>76.099999999999994</v>
      </c>
      <c r="D28" s="1844">
        <v>3.1537450722733326E-2</v>
      </c>
      <c r="E28" s="2390">
        <v>41.3</v>
      </c>
      <c r="F28" s="1584">
        <v>40.799999999999997</v>
      </c>
      <c r="G28" s="1844">
        <v>1.2254901960784315E-2</v>
      </c>
      <c r="H28" s="2389">
        <v>50.6</v>
      </c>
      <c r="I28" s="1687">
        <v>42.2</v>
      </c>
      <c r="J28" s="1844">
        <v>0.19905213270142175</v>
      </c>
      <c r="K28" s="2388">
        <v>11.4</v>
      </c>
      <c r="L28" s="1583">
        <v>11.2</v>
      </c>
      <c r="M28" s="1844">
        <v>1.7857142857142953E-2</v>
      </c>
      <c r="N28" s="2387">
        <v>-5.5</v>
      </c>
      <c r="O28" s="1582">
        <v>-5.2999999999999829</v>
      </c>
      <c r="P28" s="1845"/>
      <c r="Q28" s="2386">
        <v>176.3</v>
      </c>
      <c r="R28" s="1686">
        <v>165</v>
      </c>
      <c r="S28" s="1844">
        <v>6.8484848484848551E-2</v>
      </c>
    </row>
    <row r="29" spans="1:19" s="2288" customFormat="1" x14ac:dyDescent="0.2">
      <c r="A29" s="2385"/>
      <c r="B29" s="1139"/>
      <c r="C29" s="1139"/>
      <c r="D29" s="1139"/>
      <c r="E29" s="1139"/>
      <c r="F29" s="1139"/>
      <c r="G29" s="1139"/>
      <c r="H29" s="1139"/>
      <c r="I29" s="1139"/>
      <c r="J29" s="1139"/>
      <c r="K29" s="1139"/>
      <c r="L29" s="1139"/>
      <c r="M29" s="1139"/>
      <c r="N29" s="1139"/>
      <c r="O29" s="1139"/>
      <c r="P29" s="1139"/>
      <c r="Q29" s="1138"/>
      <c r="R29" s="1138"/>
      <c r="S29" s="1138"/>
    </row>
    <row r="30" spans="1:19" s="2288" customFormat="1" x14ac:dyDescent="0.2">
      <c r="A30" s="2852" t="s">
        <v>193</v>
      </c>
      <c r="B30" s="2853"/>
      <c r="C30" s="2853"/>
      <c r="D30" s="2853"/>
      <c r="E30" s="2853"/>
      <c r="F30" s="2853"/>
      <c r="G30" s="2853"/>
      <c r="H30" s="2853"/>
      <c r="I30" s="2853"/>
      <c r="J30" s="2853"/>
      <c r="K30" s="2853"/>
      <c r="L30" s="2853"/>
      <c r="M30" s="2853"/>
      <c r="N30" s="2853"/>
      <c r="O30" s="2853"/>
      <c r="P30" s="2853"/>
      <c r="Q30" s="2853"/>
      <c r="R30" s="2853"/>
      <c r="S30" s="2854"/>
    </row>
    <row r="31" spans="1:19" s="2288" customFormat="1" x14ac:dyDescent="0.2">
      <c r="A31" s="2855"/>
      <c r="B31" s="2856"/>
      <c r="C31" s="2856"/>
      <c r="D31" s="2856"/>
      <c r="E31" s="2856"/>
      <c r="F31" s="2856"/>
      <c r="G31" s="2856"/>
      <c r="H31" s="2856"/>
      <c r="I31" s="2856"/>
      <c r="J31" s="2856"/>
      <c r="K31" s="2856"/>
      <c r="L31" s="2856"/>
      <c r="M31" s="2856"/>
      <c r="N31" s="2856"/>
      <c r="O31" s="2856"/>
      <c r="P31" s="2856"/>
      <c r="Q31" s="2856"/>
      <c r="R31" s="2856"/>
      <c r="S31" s="2857"/>
    </row>
    <row r="32" spans="1:19" s="2288" customFormat="1" ht="36" customHeight="1" x14ac:dyDescent="0.2">
      <c r="A32" s="2384"/>
      <c r="B32" s="2858" t="s">
        <v>196</v>
      </c>
      <c r="C32" s="2859"/>
      <c r="D32" s="2860"/>
      <c r="E32" s="2858" t="s">
        <v>57</v>
      </c>
      <c r="F32" s="2859"/>
      <c r="G32" s="2860"/>
      <c r="H32" s="2858" t="s">
        <v>195</v>
      </c>
      <c r="I32" s="2859"/>
      <c r="J32" s="2860"/>
      <c r="K32" s="2858" t="s">
        <v>1078</v>
      </c>
      <c r="L32" s="2859"/>
      <c r="M32" s="2860"/>
      <c r="N32" s="2858" t="s">
        <v>194</v>
      </c>
      <c r="O32" s="2859"/>
      <c r="P32" s="2860"/>
      <c r="Q32" s="2858" t="s">
        <v>193</v>
      </c>
      <c r="R32" s="2859"/>
      <c r="S32" s="2860"/>
    </row>
    <row r="33" spans="1:19" s="2288" customFormat="1" ht="11.25" customHeight="1" x14ac:dyDescent="0.2">
      <c r="A33" s="1135"/>
      <c r="B33" s="2383" t="s">
        <v>1316</v>
      </c>
      <c r="C33" s="2382"/>
      <c r="D33" s="2381"/>
      <c r="E33" s="2383" t="s">
        <v>1316</v>
      </c>
      <c r="F33" s="2382"/>
      <c r="G33" s="2381"/>
      <c r="H33" s="2383" t="s">
        <v>1316</v>
      </c>
      <c r="I33" s="2382"/>
      <c r="J33" s="2381"/>
      <c r="K33" s="2383" t="s">
        <v>1316</v>
      </c>
      <c r="L33" s="2382"/>
      <c r="M33" s="2381"/>
      <c r="N33" s="2383" t="s">
        <v>1316</v>
      </c>
      <c r="O33" s="2382"/>
      <c r="P33" s="2381"/>
      <c r="Q33" s="2850" t="s">
        <v>1316</v>
      </c>
      <c r="R33" s="2851"/>
      <c r="S33" s="2381"/>
    </row>
    <row r="34" spans="1:19" s="2288" customFormat="1" x14ac:dyDescent="0.2">
      <c r="A34" s="2380" t="s">
        <v>176</v>
      </c>
      <c r="B34" s="1133">
        <v>2019</v>
      </c>
      <c r="C34" s="1132">
        <v>2018</v>
      </c>
      <c r="D34" s="1131" t="s">
        <v>175</v>
      </c>
      <c r="E34" s="1133">
        <v>2019</v>
      </c>
      <c r="F34" s="1132">
        <v>2018</v>
      </c>
      <c r="G34" s="1131" t="s">
        <v>175</v>
      </c>
      <c r="H34" s="1133">
        <v>2019</v>
      </c>
      <c r="I34" s="1132">
        <v>2018</v>
      </c>
      <c r="J34" s="1131" t="s">
        <v>175</v>
      </c>
      <c r="K34" s="1133">
        <v>2019</v>
      </c>
      <c r="L34" s="1132">
        <v>2018</v>
      </c>
      <c r="M34" s="1131" t="s">
        <v>175</v>
      </c>
      <c r="N34" s="1133">
        <v>2019</v>
      </c>
      <c r="O34" s="1132">
        <v>2018</v>
      </c>
      <c r="P34" s="1131" t="s">
        <v>175</v>
      </c>
      <c r="Q34" s="1133">
        <v>2019</v>
      </c>
      <c r="R34" s="1132">
        <v>2018</v>
      </c>
      <c r="S34" s="1131" t="s">
        <v>175</v>
      </c>
    </row>
    <row r="35" spans="1:19" s="2288" customFormat="1" x14ac:dyDescent="0.2">
      <c r="A35" s="2378" t="s">
        <v>1007</v>
      </c>
      <c r="B35" s="1116">
        <v>517</v>
      </c>
      <c r="C35" s="1108">
        <v>539</v>
      </c>
      <c r="D35" s="1070">
        <v>-4.0816326530612242E-2</v>
      </c>
      <c r="E35" s="1116">
        <v>334</v>
      </c>
      <c r="F35" s="1108">
        <v>326</v>
      </c>
      <c r="G35" s="1070">
        <v>2.4539877300613498E-2</v>
      </c>
      <c r="H35" s="1112">
        <v>213</v>
      </c>
      <c r="I35" s="1108">
        <v>228</v>
      </c>
      <c r="J35" s="1130">
        <v>-6.5789473684210523E-2</v>
      </c>
      <c r="K35" s="1112">
        <v>13</v>
      </c>
      <c r="L35" s="1114">
        <v>18</v>
      </c>
      <c r="M35" s="1063">
        <v>-0.27777777777777779</v>
      </c>
      <c r="N35" s="1129">
        <v>-21</v>
      </c>
      <c r="O35" s="1128">
        <v>5</v>
      </c>
      <c r="P35" s="1091" t="s">
        <v>86</v>
      </c>
      <c r="Q35" s="1112">
        <v>1056</v>
      </c>
      <c r="R35" s="1108">
        <v>1116</v>
      </c>
      <c r="S35" s="1063">
        <v>-5.3763440860215055E-2</v>
      </c>
    </row>
    <row r="36" spans="1:19" s="2288" customFormat="1" x14ac:dyDescent="0.2">
      <c r="A36" s="2379" t="s">
        <v>1008</v>
      </c>
      <c r="B36" s="1116">
        <v>163</v>
      </c>
      <c r="C36" s="1108">
        <v>180</v>
      </c>
      <c r="D36" s="1070">
        <v>-9.4444444444444442E-2</v>
      </c>
      <c r="E36" s="1116">
        <v>121</v>
      </c>
      <c r="F36" s="1108">
        <v>114</v>
      </c>
      <c r="G36" s="1070">
        <v>6.1403508771929821E-2</v>
      </c>
      <c r="H36" s="1112">
        <v>105</v>
      </c>
      <c r="I36" s="1108">
        <v>118</v>
      </c>
      <c r="J36" s="1063">
        <v>-0.11016949152542373</v>
      </c>
      <c r="K36" s="1115">
        <v>337</v>
      </c>
      <c r="L36" s="1114">
        <v>361</v>
      </c>
      <c r="M36" s="1063">
        <v>-6.6481994459833799E-2</v>
      </c>
      <c r="N36" s="1112">
        <v>11</v>
      </c>
      <c r="O36" s="1113">
        <v>-3</v>
      </c>
      <c r="P36" s="1091" t="s">
        <v>86</v>
      </c>
      <c r="Q36" s="1112">
        <v>737</v>
      </c>
      <c r="R36" s="1108">
        <v>770</v>
      </c>
      <c r="S36" s="1063">
        <v>-4.2857142857142858E-2</v>
      </c>
    </row>
    <row r="37" spans="1:19" s="2288" customFormat="1" x14ac:dyDescent="0.2">
      <c r="A37" s="2377" t="s">
        <v>161</v>
      </c>
      <c r="B37" s="1116">
        <v>72</v>
      </c>
      <c r="C37" s="1108">
        <v>88</v>
      </c>
      <c r="D37" s="1070">
        <v>-0.18181818181818182</v>
      </c>
      <c r="E37" s="1116">
        <v>23</v>
      </c>
      <c r="F37" s="1108">
        <v>120</v>
      </c>
      <c r="G37" s="1070">
        <v>-0.80833333333333335</v>
      </c>
      <c r="H37" s="1112">
        <v>77</v>
      </c>
      <c r="I37" s="1108">
        <v>162</v>
      </c>
      <c r="J37" s="1063">
        <v>-0.52469135802469136</v>
      </c>
      <c r="K37" s="1115">
        <v>45</v>
      </c>
      <c r="L37" s="1114">
        <v>64</v>
      </c>
      <c r="M37" s="1063">
        <v>-0.296875</v>
      </c>
      <c r="N37" s="1112">
        <v>47</v>
      </c>
      <c r="O37" s="1113">
        <v>7</v>
      </c>
      <c r="P37" s="1091" t="s">
        <v>86</v>
      </c>
      <c r="Q37" s="1112">
        <v>264</v>
      </c>
      <c r="R37" s="1108">
        <v>441</v>
      </c>
      <c r="S37" s="1063">
        <v>-0.40136054421768708</v>
      </c>
    </row>
    <row r="38" spans="1:19" s="2288" customFormat="1" x14ac:dyDescent="0.2">
      <c r="A38" s="2378" t="s">
        <v>152</v>
      </c>
      <c r="B38" s="1116"/>
      <c r="C38" s="1108"/>
      <c r="D38" s="1070"/>
      <c r="E38" s="1116">
        <v>5</v>
      </c>
      <c r="F38" s="1108">
        <v>9</v>
      </c>
      <c r="G38" s="1070"/>
      <c r="H38" s="1112">
        <v>0</v>
      </c>
      <c r="I38" s="1108">
        <v>0</v>
      </c>
      <c r="J38" s="1063"/>
      <c r="K38" s="1115">
        <v>4</v>
      </c>
      <c r="L38" s="1114">
        <v>0</v>
      </c>
      <c r="M38" s="1063"/>
      <c r="N38" s="1112">
        <v>5</v>
      </c>
      <c r="O38" s="1113">
        <v>19</v>
      </c>
      <c r="P38" s="1091">
        <v>-0.73684210526315785</v>
      </c>
      <c r="Q38" s="1112">
        <v>14</v>
      </c>
      <c r="R38" s="1108">
        <v>28</v>
      </c>
      <c r="S38" s="1063">
        <v>-0.5</v>
      </c>
    </row>
    <row r="39" spans="1:19" s="2288" customFormat="1" x14ac:dyDescent="0.2">
      <c r="A39" s="2377" t="s">
        <v>140</v>
      </c>
      <c r="B39" s="1127">
        <v>1</v>
      </c>
      <c r="C39" s="1108">
        <v>7</v>
      </c>
      <c r="D39" s="1070"/>
      <c r="E39" s="1127"/>
      <c r="F39" s="1108"/>
      <c r="G39" s="1070"/>
      <c r="H39" s="1112">
        <v>0</v>
      </c>
      <c r="I39" s="1108">
        <v>0</v>
      </c>
      <c r="J39" s="1063"/>
      <c r="K39" s="1115">
        <v>5</v>
      </c>
      <c r="L39" s="1114">
        <v>4</v>
      </c>
      <c r="M39" s="1063"/>
      <c r="N39" s="1112">
        <v>38</v>
      </c>
      <c r="O39" s="1113">
        <v>12</v>
      </c>
      <c r="P39" s="1091" t="s">
        <v>86</v>
      </c>
      <c r="Q39" s="1112">
        <v>44</v>
      </c>
      <c r="R39" s="1108">
        <v>23</v>
      </c>
      <c r="S39" s="1063">
        <v>0.91304347826086951</v>
      </c>
    </row>
    <row r="40" spans="1:19" s="2288" customFormat="1" x14ac:dyDescent="0.2">
      <c r="A40" s="1125" t="s">
        <v>128</v>
      </c>
      <c r="B40" s="1126">
        <v>753</v>
      </c>
      <c r="C40" s="1117">
        <v>814</v>
      </c>
      <c r="D40" s="1080">
        <v>-7.4938574938574934E-2</v>
      </c>
      <c r="E40" s="1126">
        <v>483</v>
      </c>
      <c r="F40" s="1117">
        <v>569</v>
      </c>
      <c r="G40" s="1080">
        <v>-0.15114235500878734</v>
      </c>
      <c r="H40" s="1118">
        <v>395</v>
      </c>
      <c r="I40" s="1117">
        <v>508</v>
      </c>
      <c r="J40" s="1073">
        <v>-0.22244094488188976</v>
      </c>
      <c r="K40" s="1122">
        <v>404</v>
      </c>
      <c r="L40" s="1121">
        <v>447</v>
      </c>
      <c r="M40" s="1073">
        <v>-9.6196868008948541E-2</v>
      </c>
      <c r="N40" s="1118">
        <v>80</v>
      </c>
      <c r="O40" s="1120">
        <v>40</v>
      </c>
      <c r="P40" s="1119"/>
      <c r="Q40" s="1118">
        <v>2115</v>
      </c>
      <c r="R40" s="1117">
        <v>2378</v>
      </c>
      <c r="S40" s="1073">
        <v>-0.11059714045416316</v>
      </c>
    </row>
    <row r="41" spans="1:19" s="2288" customFormat="1" x14ac:dyDescent="0.2">
      <c r="A41" s="1125" t="s">
        <v>121</v>
      </c>
      <c r="B41" s="1124">
        <v>-500</v>
      </c>
      <c r="C41" s="1123">
        <v>-503</v>
      </c>
      <c r="D41" s="1080">
        <v>-5.9642147117296221E-3</v>
      </c>
      <c r="E41" s="1124">
        <v>-311</v>
      </c>
      <c r="F41" s="1123">
        <v>-338</v>
      </c>
      <c r="G41" s="1080">
        <v>-7.9881656804733733E-2</v>
      </c>
      <c r="H41" s="1118">
        <v>-300</v>
      </c>
      <c r="I41" s="1117">
        <v>-299</v>
      </c>
      <c r="J41" s="1073">
        <v>3.3444816053511705E-3</v>
      </c>
      <c r="K41" s="1122">
        <v>-189</v>
      </c>
      <c r="L41" s="1121">
        <v>-204</v>
      </c>
      <c r="M41" s="1073">
        <v>-7.3529411764705885E-2</v>
      </c>
      <c r="N41" s="1118">
        <v>-152</v>
      </c>
      <c r="O41" s="1120">
        <v>-28</v>
      </c>
      <c r="P41" s="1119"/>
      <c r="Q41" s="1118">
        <v>-1452</v>
      </c>
      <c r="R41" s="1117">
        <v>-1372</v>
      </c>
      <c r="S41" s="1073">
        <v>5.8309037900874633E-2</v>
      </c>
    </row>
    <row r="42" spans="1:19" s="2288" customFormat="1" x14ac:dyDescent="0.2">
      <c r="A42" s="2377" t="s">
        <v>111</v>
      </c>
      <c r="B42" s="1116">
        <v>-51</v>
      </c>
      <c r="C42" s="1108">
        <v>-22</v>
      </c>
      <c r="D42" s="1070"/>
      <c r="E42" s="1116">
        <v>-34</v>
      </c>
      <c r="F42" s="1108">
        <v>21</v>
      </c>
      <c r="G42" s="1070"/>
      <c r="H42" s="1112">
        <v>44</v>
      </c>
      <c r="I42" s="1108">
        <v>-35</v>
      </c>
      <c r="J42" s="1063"/>
      <c r="K42" s="1115">
        <v>0</v>
      </c>
      <c r="L42" s="1114">
        <v>0</v>
      </c>
      <c r="M42" s="1063"/>
      <c r="N42" s="1112">
        <v>-1</v>
      </c>
      <c r="O42" s="1113">
        <v>-4</v>
      </c>
      <c r="P42" s="1091">
        <v>-0.75</v>
      </c>
      <c r="Q42" s="1112">
        <v>-42</v>
      </c>
      <c r="R42" s="1108">
        <v>-40</v>
      </c>
      <c r="S42" s="1063">
        <v>0.05</v>
      </c>
    </row>
    <row r="43" spans="1:19" s="2288" customFormat="1" x14ac:dyDescent="0.2">
      <c r="A43" s="2376" t="s">
        <v>108</v>
      </c>
      <c r="B43" s="2374">
        <v>202</v>
      </c>
      <c r="C43" s="1684">
        <v>289</v>
      </c>
      <c r="D43" s="1843">
        <v>-0.30103806228373703</v>
      </c>
      <c r="E43" s="2374">
        <v>138</v>
      </c>
      <c r="F43" s="1684">
        <v>252</v>
      </c>
      <c r="G43" s="1843">
        <v>-0.45238095238095238</v>
      </c>
      <c r="H43" s="2374">
        <v>139</v>
      </c>
      <c r="I43" s="1684">
        <v>174</v>
      </c>
      <c r="J43" s="1843">
        <v>-0.20114942528735633</v>
      </c>
      <c r="K43" s="2375">
        <v>215</v>
      </c>
      <c r="L43" s="1685">
        <v>243</v>
      </c>
      <c r="M43" s="1843">
        <v>-0.11522633744855967</v>
      </c>
      <c r="N43" s="1111">
        <v>-73</v>
      </c>
      <c r="O43" s="1110">
        <v>8</v>
      </c>
      <c r="P43" s="1843" t="s">
        <v>86</v>
      </c>
      <c r="Q43" s="2374">
        <v>621</v>
      </c>
      <c r="R43" s="1684">
        <v>966</v>
      </c>
      <c r="S43" s="1843">
        <v>-0.35714285714285715</v>
      </c>
    </row>
    <row r="44" spans="1:19" s="2288" customFormat="1" x14ac:dyDescent="0.2">
      <c r="A44" s="2372" t="s">
        <v>107</v>
      </c>
      <c r="B44" s="1093">
        <v>66.400000000000006</v>
      </c>
      <c r="C44" s="1108">
        <v>61.8</v>
      </c>
      <c r="D44" s="1070">
        <v>7.4433656957928945E-2</v>
      </c>
      <c r="E44" s="1093">
        <v>64</v>
      </c>
      <c r="F44" s="1108">
        <v>59</v>
      </c>
      <c r="G44" s="1581">
        <v>8.4745762711864403E-2</v>
      </c>
      <c r="H44" s="1100">
        <v>76</v>
      </c>
      <c r="I44" s="1100">
        <v>59</v>
      </c>
      <c r="J44" s="1063">
        <v>0.28813559322033899</v>
      </c>
      <c r="K44" s="1099">
        <v>46.782178217821787</v>
      </c>
      <c r="L44" s="1099">
        <v>45.63758389261745</v>
      </c>
      <c r="M44" s="1070">
        <v>2.5080081537565638E-2</v>
      </c>
      <c r="N44" s="1107" t="s">
        <v>88</v>
      </c>
      <c r="O44" s="1106" t="s">
        <v>88</v>
      </c>
      <c r="P44" s="1091"/>
      <c r="Q44" s="1105">
        <v>68.652482269503551</v>
      </c>
      <c r="R44" s="1105">
        <v>57.695542472666105</v>
      </c>
      <c r="S44" s="1063">
        <v>0.18990964166821755</v>
      </c>
    </row>
    <row r="45" spans="1:19" s="2288" customFormat="1" x14ac:dyDescent="0.2">
      <c r="A45" s="2372" t="s">
        <v>105</v>
      </c>
      <c r="B45" s="1102">
        <v>7.4998715841023715</v>
      </c>
      <c r="C45" s="1095">
        <v>11.52624536819258</v>
      </c>
      <c r="D45" s="1689">
        <v>-0.3493222342117796</v>
      </c>
      <c r="E45" s="1102">
        <v>6.5511221735814615</v>
      </c>
      <c r="F45" s="1095">
        <v>12.507471402455867</v>
      </c>
      <c r="G45" s="1689">
        <v>-0.47622329383898204</v>
      </c>
      <c r="H45" s="1101">
        <v>5.3</v>
      </c>
      <c r="I45" s="1100">
        <v>6.8</v>
      </c>
      <c r="J45" s="1063">
        <v>-0.22058823529411764</v>
      </c>
      <c r="K45" s="1099">
        <v>31</v>
      </c>
      <c r="L45" s="1099">
        <v>28.6</v>
      </c>
      <c r="M45" s="1070">
        <v>8.3916083916083864E-2</v>
      </c>
      <c r="N45" s="1054" t="s">
        <v>88</v>
      </c>
      <c r="O45" s="1098" t="s">
        <v>88</v>
      </c>
      <c r="P45" s="1097"/>
      <c r="Q45" s="1096">
        <v>8</v>
      </c>
      <c r="R45" s="1095">
        <v>11</v>
      </c>
      <c r="S45" s="1094"/>
    </row>
    <row r="46" spans="1:19" s="2288" customFormat="1" x14ac:dyDescent="0.2">
      <c r="A46" s="2372" t="s">
        <v>102</v>
      </c>
      <c r="B46" s="1093">
        <v>8740</v>
      </c>
      <c r="C46" s="1089">
        <v>7681</v>
      </c>
      <c r="D46" s="1070">
        <v>0.13787267282905871</v>
      </c>
      <c r="E46" s="1093">
        <v>6483</v>
      </c>
      <c r="F46" s="1089">
        <v>6121</v>
      </c>
      <c r="G46" s="1063">
        <v>5.9140663290312041E-2</v>
      </c>
      <c r="H46" s="1089">
        <v>8309</v>
      </c>
      <c r="I46" s="1089">
        <v>7669</v>
      </c>
      <c r="J46" s="1063">
        <v>8.3452862172382319E-2</v>
      </c>
      <c r="K46" s="1093">
        <v>1968</v>
      </c>
      <c r="L46" s="1089">
        <v>2358</v>
      </c>
      <c r="M46" s="1070">
        <v>-0.16539440203562342</v>
      </c>
      <c r="N46" s="1093">
        <v>2716</v>
      </c>
      <c r="O46" s="1092">
        <v>2395</v>
      </c>
      <c r="P46" s="1091">
        <v>0.13402922755741128</v>
      </c>
      <c r="Q46" s="1089">
        <v>28216</v>
      </c>
      <c r="R46" s="1089">
        <v>26224</v>
      </c>
      <c r="S46" s="1063">
        <v>7.5960951799877968E-2</v>
      </c>
    </row>
    <row r="47" spans="1:19" s="2288" customFormat="1" x14ac:dyDescent="0.2">
      <c r="A47" s="2372" t="s">
        <v>100</v>
      </c>
      <c r="B47" s="1093">
        <v>44940</v>
      </c>
      <c r="C47" s="1089">
        <v>26888</v>
      </c>
      <c r="D47" s="1070">
        <v>0.67137756620053557</v>
      </c>
      <c r="E47" s="1093">
        <v>44872</v>
      </c>
      <c r="F47" s="1089">
        <v>33069</v>
      </c>
      <c r="G47" s="1063">
        <v>0.35692037860231635</v>
      </c>
      <c r="H47" s="1089">
        <v>49803</v>
      </c>
      <c r="I47" s="1089">
        <v>38529</v>
      </c>
      <c r="J47" s="1063">
        <v>0.29261076072568715</v>
      </c>
      <c r="K47" s="1093">
        <v>5481</v>
      </c>
      <c r="L47" s="1089">
        <v>5525</v>
      </c>
      <c r="M47" s="1070">
        <v>-7.9638009049773761E-3</v>
      </c>
      <c r="N47" s="1093">
        <v>17911</v>
      </c>
      <c r="O47" s="1092">
        <v>18668.204654283007</v>
      </c>
      <c r="P47" s="1091">
        <v>-4.0561193125193365E-2</v>
      </c>
      <c r="Q47" s="1090">
        <v>163007</v>
      </c>
      <c r="R47" s="1089">
        <v>122679.20465428301</v>
      </c>
      <c r="S47" s="1063">
        <v>0.32872560153420477</v>
      </c>
    </row>
    <row r="48" spans="1:19" s="2288" customFormat="1" x14ac:dyDescent="0.2">
      <c r="A48" s="2373" t="s">
        <v>98</v>
      </c>
      <c r="B48" s="1085">
        <v>9390</v>
      </c>
      <c r="C48" s="1084">
        <v>9344</v>
      </c>
      <c r="D48" s="1088">
        <v>4.9229452054794518E-3</v>
      </c>
      <c r="E48" s="1085">
        <v>4830</v>
      </c>
      <c r="F48" s="1084">
        <v>5109</v>
      </c>
      <c r="G48" s="1083">
        <v>-5.4609512624779803E-2</v>
      </c>
      <c r="H48" s="1084">
        <v>3007</v>
      </c>
      <c r="I48" s="1084">
        <v>2964</v>
      </c>
      <c r="J48" s="1083">
        <v>1.4507422402159244E-2</v>
      </c>
      <c r="K48" s="1085">
        <v>2699</v>
      </c>
      <c r="L48" s="1084">
        <v>3463</v>
      </c>
      <c r="M48" s="1088">
        <v>-0.22061796130522668</v>
      </c>
      <c r="N48" s="1085">
        <v>9358</v>
      </c>
      <c r="O48" s="1087">
        <v>9202</v>
      </c>
      <c r="P48" s="1086">
        <v>1.6952836339926104E-2</v>
      </c>
      <c r="Q48" s="1085">
        <v>29284</v>
      </c>
      <c r="R48" s="1084">
        <v>30082</v>
      </c>
      <c r="S48" s="1083">
        <v>-2.6527491523170001E-2</v>
      </c>
    </row>
    <row r="49" spans="1:19" s="2288" customFormat="1" x14ac:dyDescent="0.2">
      <c r="A49" s="1082" t="s">
        <v>96</v>
      </c>
      <c r="B49" s="1081"/>
      <c r="C49" s="1076"/>
      <c r="D49" s="1080"/>
      <c r="E49" s="1081"/>
      <c r="F49" s="1076"/>
      <c r="G49" s="1080"/>
      <c r="H49" s="1077"/>
      <c r="I49" s="1076"/>
      <c r="J49" s="1073"/>
      <c r="K49" s="1079"/>
      <c r="L49" s="1078"/>
      <c r="M49" s="1073"/>
      <c r="N49" s="1077"/>
      <c r="O49" s="1076"/>
      <c r="P49" s="1073"/>
      <c r="Q49" s="1075"/>
      <c r="R49" s="1074"/>
      <c r="S49" s="1073" t="s">
        <v>86</v>
      </c>
    </row>
    <row r="50" spans="1:19" s="2288" customFormat="1" x14ac:dyDescent="0.2">
      <c r="A50" s="2372" t="s">
        <v>94</v>
      </c>
      <c r="B50" s="1061">
        <v>1.1000000000000001</v>
      </c>
      <c r="C50" s="1060">
        <v>1</v>
      </c>
      <c r="D50" s="1070">
        <v>0.10000000000000009</v>
      </c>
      <c r="E50" s="1061">
        <v>73.499999999999986</v>
      </c>
      <c r="F50" s="1060">
        <v>71.100000000000009</v>
      </c>
      <c r="G50" s="1070">
        <v>3.3755274261603053E-2</v>
      </c>
      <c r="H50" s="1065">
        <v>79</v>
      </c>
      <c r="I50" s="1064">
        <v>74.599999999999994</v>
      </c>
      <c r="J50" s="1063">
        <v>5.8981233243967909E-2</v>
      </c>
      <c r="K50" s="1056"/>
      <c r="L50" s="1055"/>
      <c r="M50" s="1063"/>
      <c r="N50" s="1065">
        <v>4.1000000000000796</v>
      </c>
      <c r="O50" s="1064">
        <v>1</v>
      </c>
      <c r="P50" s="1063"/>
      <c r="Q50" s="1052">
        <v>157.70000000000005</v>
      </c>
      <c r="R50" s="1051">
        <v>147.69999999999999</v>
      </c>
      <c r="S50" s="1063">
        <v>6.7704807041300316E-2</v>
      </c>
    </row>
    <row r="51" spans="1:19" s="2288" customFormat="1" x14ac:dyDescent="0.2">
      <c r="A51" s="2372" t="s">
        <v>93</v>
      </c>
      <c r="B51" s="1061">
        <v>129.5</v>
      </c>
      <c r="C51" s="1060">
        <v>123.39999999999999</v>
      </c>
      <c r="D51" s="1070">
        <v>4.9432739059967659E-2</v>
      </c>
      <c r="E51" s="1061">
        <v>6.7</v>
      </c>
      <c r="F51" s="1060">
        <v>7</v>
      </c>
      <c r="G51" s="1070">
        <v>-4.285714285714283E-2</v>
      </c>
      <c r="H51" s="1065">
        <v>0</v>
      </c>
      <c r="I51" s="1072">
        <v>0</v>
      </c>
      <c r="J51" s="1063"/>
      <c r="K51" s="1065">
        <v>6.3999999999999995</v>
      </c>
      <c r="L51" s="1055">
        <v>6.7</v>
      </c>
      <c r="M51" s="1063">
        <v>-4.4776119402985176E-2</v>
      </c>
      <c r="N51" s="1054" t="s">
        <v>88</v>
      </c>
      <c r="O51" s="1053" t="s">
        <v>88</v>
      </c>
      <c r="P51" s="1063"/>
      <c r="Q51" s="1052">
        <v>142.6</v>
      </c>
      <c r="R51" s="1051">
        <v>137.09999999999997</v>
      </c>
      <c r="S51" s="1063">
        <v>4.0116703136397008E-2</v>
      </c>
    </row>
    <row r="52" spans="1:19" s="2288" customFormat="1" x14ac:dyDescent="0.2">
      <c r="A52" s="2372" t="s">
        <v>92</v>
      </c>
      <c r="B52" s="1061">
        <v>21.6</v>
      </c>
      <c r="C52" s="1060">
        <v>21.2</v>
      </c>
      <c r="D52" s="1070">
        <v>1.8867924528301987E-2</v>
      </c>
      <c r="E52" s="1061">
        <v>1.9</v>
      </c>
      <c r="F52" s="1060">
        <v>2.1</v>
      </c>
      <c r="G52" s="1070">
        <v>-9.5238095238095316E-2</v>
      </c>
      <c r="H52" s="1056"/>
      <c r="I52" s="1055"/>
      <c r="J52" s="1063"/>
      <c r="K52" s="1056">
        <v>1.8</v>
      </c>
      <c r="L52" s="1055">
        <v>2.8</v>
      </c>
      <c r="M52" s="1063">
        <v>-0.3571428571428571</v>
      </c>
      <c r="N52" s="1054" t="s">
        <v>88</v>
      </c>
      <c r="O52" s="1053" t="s">
        <v>88</v>
      </c>
      <c r="P52" s="1063"/>
      <c r="Q52" s="1052">
        <v>25.3</v>
      </c>
      <c r="R52" s="1051">
        <v>26.1</v>
      </c>
      <c r="S52" s="1063">
        <v>-3.0651340996168609E-2</v>
      </c>
    </row>
    <row r="53" spans="1:19" s="2288" customFormat="1" x14ac:dyDescent="0.2">
      <c r="A53" s="2371" t="s">
        <v>91</v>
      </c>
      <c r="B53" s="2370">
        <v>152.19999999999999</v>
      </c>
      <c r="C53" s="1683">
        <v>145.6</v>
      </c>
      <c r="D53" s="1843">
        <v>4.5329670329670294E-2</v>
      </c>
      <c r="E53" s="2370">
        <v>82.1</v>
      </c>
      <c r="F53" s="1683">
        <v>80.2</v>
      </c>
      <c r="G53" s="1843">
        <v>2.3690773067331562E-2</v>
      </c>
      <c r="H53" s="2367">
        <v>79</v>
      </c>
      <c r="I53" s="1680">
        <v>74.599999999999994</v>
      </c>
      <c r="J53" s="1843">
        <v>5.8981233243967909E-2</v>
      </c>
      <c r="K53" s="2368">
        <v>8.1999999999999993</v>
      </c>
      <c r="L53" s="1681">
        <v>9.5</v>
      </c>
      <c r="M53" s="1843">
        <v>-0.13684210526315796</v>
      </c>
      <c r="N53" s="2367">
        <v>4.1000000000000796</v>
      </c>
      <c r="O53" s="1680">
        <v>1</v>
      </c>
      <c r="P53" s="1843"/>
      <c r="Q53" s="2366">
        <v>325.60000000000002</v>
      </c>
      <c r="R53" s="1680">
        <v>310.89999999999998</v>
      </c>
      <c r="S53" s="1843">
        <v>4.7282084271470078E-2</v>
      </c>
    </row>
    <row r="54" spans="1:19" s="2288" customFormat="1" x14ac:dyDescent="0.2">
      <c r="A54" s="2372" t="s">
        <v>90</v>
      </c>
      <c r="B54" s="1061">
        <v>1.8</v>
      </c>
      <c r="C54" s="1060">
        <v>2.4</v>
      </c>
      <c r="D54" s="1070">
        <v>-0.24999999999999994</v>
      </c>
      <c r="E54" s="1061">
        <v>38.5</v>
      </c>
      <c r="F54" s="1060">
        <v>36.4</v>
      </c>
      <c r="G54" s="1070">
        <v>5.769230769230773E-2</v>
      </c>
      <c r="H54" s="1069">
        <v>50.6</v>
      </c>
      <c r="I54" s="1068">
        <v>52.5</v>
      </c>
      <c r="J54" s="1063">
        <v>-3.6190476190476162E-2</v>
      </c>
      <c r="K54" s="1067">
        <v>0</v>
      </c>
      <c r="L54" s="1066">
        <v>0</v>
      </c>
      <c r="M54" s="1063"/>
      <c r="N54" s="1065">
        <v>-5.5</v>
      </c>
      <c r="O54" s="1064">
        <v>-6.1999999999999886</v>
      </c>
      <c r="P54" s="1050"/>
      <c r="Q54" s="1052">
        <v>85.4</v>
      </c>
      <c r="R54" s="1051">
        <v>85.100000000000009</v>
      </c>
      <c r="S54" s="1063">
        <v>3.5252643948295785E-3</v>
      </c>
    </row>
    <row r="55" spans="1:19" s="2288" customFormat="1" x14ac:dyDescent="0.2">
      <c r="A55" s="2372" t="s">
        <v>89</v>
      </c>
      <c r="B55" s="1061">
        <v>76.7</v>
      </c>
      <c r="C55" s="1060">
        <v>73.3</v>
      </c>
      <c r="D55" s="1059">
        <v>4.6384720327421636E-2</v>
      </c>
      <c r="E55" s="1061">
        <v>2.8</v>
      </c>
      <c r="F55" s="1060">
        <v>2.9</v>
      </c>
      <c r="G55" s="1059">
        <v>-3.4482758620689689E-2</v>
      </c>
      <c r="H55" s="1058">
        <v>0</v>
      </c>
      <c r="I55" s="1057">
        <v>0.1</v>
      </c>
      <c r="J55" s="1050"/>
      <c r="K55" s="1056">
        <v>11.4</v>
      </c>
      <c r="L55" s="1055">
        <v>12.6</v>
      </c>
      <c r="M55" s="1050">
        <v>-9.5238095238095191E-2</v>
      </c>
      <c r="N55" s="1054" t="s">
        <v>88</v>
      </c>
      <c r="O55" s="1053" t="s">
        <v>88</v>
      </c>
      <c r="P55" s="1050"/>
      <c r="Q55" s="1052">
        <v>90.9</v>
      </c>
      <c r="R55" s="1051">
        <v>88.899999999999991</v>
      </c>
      <c r="S55" s="1050">
        <v>2.2497187851518722E-2</v>
      </c>
    </row>
    <row r="56" spans="1:19" s="2288" customFormat="1" x14ac:dyDescent="0.2">
      <c r="A56" s="2371" t="s">
        <v>87</v>
      </c>
      <c r="B56" s="2370">
        <v>78.5</v>
      </c>
      <c r="C56" s="1683">
        <v>75.7</v>
      </c>
      <c r="D56" s="1391">
        <v>3.6988110964332854E-2</v>
      </c>
      <c r="E56" s="2370">
        <v>41.3</v>
      </c>
      <c r="F56" s="1683">
        <v>39.299999999999997</v>
      </c>
      <c r="G56" s="1391">
        <v>5.0890585241730284E-2</v>
      </c>
      <c r="H56" s="2369">
        <v>50.6</v>
      </c>
      <c r="I56" s="1682">
        <v>52.6</v>
      </c>
      <c r="J56" s="1391">
        <v>-3.8022813688212927E-2</v>
      </c>
      <c r="K56" s="2368">
        <v>11.4</v>
      </c>
      <c r="L56" s="1681">
        <v>12.6</v>
      </c>
      <c r="M56" s="1391">
        <v>-9.5238095238095191E-2</v>
      </c>
      <c r="N56" s="2367">
        <v>-5.5</v>
      </c>
      <c r="O56" s="1680">
        <v>-6.1999999999999886</v>
      </c>
      <c r="P56" s="1843">
        <v>-0.11290322580644999</v>
      </c>
      <c r="Q56" s="2366">
        <v>176.3</v>
      </c>
      <c r="R56" s="1680">
        <v>174</v>
      </c>
      <c r="S56" s="1391">
        <v>1.3218390804597767E-2</v>
      </c>
    </row>
    <row r="57" spans="1:19" s="2288" customFormat="1" x14ac:dyDescent="0.2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</row>
    <row r="58" spans="1:19" s="2288" customFormat="1" x14ac:dyDescent="0.2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</row>
    <row r="59" spans="1:19" s="2288" customFormat="1" x14ac:dyDescent="0.2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</row>
    <row r="60" spans="1:19" s="2288" customFormat="1" x14ac:dyDescent="0.2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</row>
    <row r="61" spans="1:19" s="2288" customFormat="1" x14ac:dyDescent="0.2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</row>
    <row r="62" spans="1:19" s="2288" customFormat="1" x14ac:dyDescent="0.2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</row>
    <row r="63" spans="1:19" s="2288" customFormat="1" x14ac:dyDescent="0.2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</row>
    <row r="64" spans="1:19" s="2288" customFormat="1" x14ac:dyDescent="0.2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</row>
    <row r="65" spans="1:19" s="2288" customFormat="1" x14ac:dyDescent="0.2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</row>
    <row r="66" spans="1:19" s="2288" customFormat="1" x14ac:dyDescent="0.2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</row>
    <row r="67" spans="1:19" s="2288" customFormat="1" x14ac:dyDescent="0.2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</row>
    <row r="68" spans="1:19" s="2288" customFormat="1" x14ac:dyDescent="0.2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</row>
    <row r="69" spans="1:19" s="2288" customFormat="1" x14ac:dyDescent="0.2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</row>
    <row r="70" spans="1:19" s="2288" customFormat="1" x14ac:dyDescent="0.2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</row>
    <row r="71" spans="1:19" s="2288" customFormat="1" x14ac:dyDescent="0.2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</row>
    <row r="72" spans="1:19" s="2288" customFormat="1" x14ac:dyDescent="0.2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</row>
    <row r="73" spans="1:19" s="2288" customFormat="1" x14ac:dyDescent="0.2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</row>
    <row r="74" spans="1:19" s="2288" customFormat="1" x14ac:dyDescent="0.2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</row>
    <row r="75" spans="1:19" s="2288" customFormat="1" x14ac:dyDescent="0.2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</row>
    <row r="76" spans="1:19" s="2288" customFormat="1" x14ac:dyDescent="0.2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</row>
    <row r="77" spans="1:19" s="2288" customFormat="1" x14ac:dyDescent="0.2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</row>
    <row r="78" spans="1:19" s="2288" customFormat="1" x14ac:dyDescent="0.2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</row>
    <row r="79" spans="1:19" s="2288" customFormat="1" x14ac:dyDescent="0.2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</row>
    <row r="80" spans="1:19" s="2288" customFormat="1" x14ac:dyDescent="0.2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</row>
    <row r="81" spans="1:19" s="2288" customFormat="1" x14ac:dyDescent="0.2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</row>
    <row r="82" spans="1:19" s="2288" customFormat="1" x14ac:dyDescent="0.2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</row>
    <row r="83" spans="1:19" s="2288" customFormat="1" x14ac:dyDescent="0.2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</row>
    <row r="84" spans="1:19" s="2288" customFormat="1" x14ac:dyDescent="0.2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</row>
    <row r="85" spans="1:19" s="2288" customFormat="1" x14ac:dyDescent="0.2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</row>
    <row r="86" spans="1:19" s="2288" customFormat="1" x14ac:dyDescent="0.2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</row>
    <row r="87" spans="1:19" s="2288" customFormat="1" x14ac:dyDescent="0.2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</row>
    <row r="88" spans="1:19" s="2288" customFormat="1" x14ac:dyDescent="0.2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</row>
    <row r="89" spans="1:19" s="2288" customFormat="1" x14ac:dyDescent="0.2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</row>
    <row r="90" spans="1:19" s="2288" customFormat="1" x14ac:dyDescent="0.2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</row>
    <row r="91" spans="1:19" s="2288" customFormat="1" x14ac:dyDescent="0.2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</row>
    <row r="92" spans="1:19" s="2288" customFormat="1" x14ac:dyDescent="0.2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</row>
    <row r="93" spans="1:19" s="2288" customFormat="1" x14ac:dyDescent="0.2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</row>
    <row r="94" spans="1:19" s="2288" customFormat="1" x14ac:dyDescent="0.2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</row>
    <row r="95" spans="1:19" s="2288" customFormat="1" x14ac:dyDescent="0.2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</row>
    <row r="96" spans="1:19" s="2288" customFormat="1" x14ac:dyDescent="0.2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</row>
    <row r="97" spans="1:19" s="2288" customFormat="1" x14ac:dyDescent="0.2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</row>
    <row r="98" spans="1:19" s="2288" customFormat="1" x14ac:dyDescent="0.2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</row>
    <row r="99" spans="1:19" s="2288" customFormat="1" x14ac:dyDescent="0.2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</row>
    <row r="100" spans="1:19" s="2288" customFormat="1" x14ac:dyDescent="0.2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</row>
    <row r="101" spans="1:19" s="2288" customFormat="1" x14ac:dyDescent="0.2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</row>
    <row r="102" spans="1:19" s="2288" customFormat="1" x14ac:dyDescent="0.2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</row>
    <row r="103" spans="1:19" s="2288" customFormat="1" x14ac:dyDescent="0.2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</row>
    <row r="104" spans="1:19" s="2288" customFormat="1" x14ac:dyDescent="0.2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</row>
    <row r="105" spans="1:19" s="2288" customFormat="1" x14ac:dyDescent="0.2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</row>
    <row r="106" spans="1:19" s="2288" customFormat="1" x14ac:dyDescent="0.2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</row>
    <row r="107" spans="1:19" s="2288" customFormat="1" x14ac:dyDescent="0.2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</row>
    <row r="108" spans="1:19" s="2288" customFormat="1" x14ac:dyDescent="0.2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</row>
    <row r="109" spans="1:19" s="2288" customFormat="1" x14ac:dyDescent="0.2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</row>
    <row r="110" spans="1:19" s="2288" customFormat="1" x14ac:dyDescent="0.2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</row>
    <row r="111" spans="1:19" s="2288" customFormat="1" x14ac:dyDescent="0.2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</row>
    <row r="112" spans="1:19" s="2288" customFormat="1" x14ac:dyDescent="0.2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</row>
    <row r="113" spans="1:19" s="2288" customFormat="1" x14ac:dyDescent="0.2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</row>
    <row r="114" spans="1:19" s="2288" customFormat="1" x14ac:dyDescent="0.2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</row>
    <row r="115" spans="1:19" s="2288" customFormat="1" x14ac:dyDescent="0.2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</row>
    <row r="116" spans="1:19" s="2288" customFormat="1" x14ac:dyDescent="0.2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</row>
    <row r="117" spans="1:19" s="2288" customFormat="1" x14ac:dyDescent="0.2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</row>
    <row r="118" spans="1:19" s="2288" customFormat="1" x14ac:dyDescent="0.2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</row>
    <row r="119" spans="1:19" s="2288" customFormat="1" x14ac:dyDescent="0.2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</row>
    <row r="120" spans="1:19" s="2288" customFormat="1" x14ac:dyDescent="0.2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</row>
    <row r="121" spans="1:19" s="2288" customFormat="1" x14ac:dyDescent="0.2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</row>
    <row r="122" spans="1:19" s="2288" customFormat="1" x14ac:dyDescent="0.2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</row>
    <row r="123" spans="1:19" s="2288" customFormat="1" x14ac:dyDescent="0.2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</row>
    <row r="124" spans="1:19" s="2288" customFormat="1" x14ac:dyDescent="0.2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</row>
    <row r="125" spans="1:19" s="2288" customFormat="1" x14ac:dyDescent="0.2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</row>
    <row r="126" spans="1:19" s="2288" customFormat="1" x14ac:dyDescent="0.2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</row>
    <row r="127" spans="1:19" s="2288" customFormat="1" x14ac:dyDescent="0.2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</row>
    <row r="128" spans="1:19" s="2288" customFormat="1" x14ac:dyDescent="0.2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</row>
    <row r="129" spans="1:19" s="2288" customFormat="1" x14ac:dyDescent="0.2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</row>
    <row r="130" spans="1:19" s="2288" customFormat="1" x14ac:dyDescent="0.2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</row>
    <row r="131" spans="1:19" s="2288" customFormat="1" x14ac:dyDescent="0.2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</row>
    <row r="132" spans="1:19" s="2288" customFormat="1" x14ac:dyDescent="0.2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</row>
    <row r="133" spans="1:19" s="2288" customFormat="1" x14ac:dyDescent="0.2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</row>
    <row r="134" spans="1:19" s="2288" customFormat="1" x14ac:dyDescent="0.2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</row>
    <row r="135" spans="1:19" s="2288" customFormat="1" x14ac:dyDescent="0.2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</row>
    <row r="136" spans="1:19" s="2288" customFormat="1" x14ac:dyDescent="0.2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</row>
    <row r="137" spans="1:19" s="2288" customFormat="1" x14ac:dyDescent="0.2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</row>
    <row r="138" spans="1:19" s="2288" customFormat="1" x14ac:dyDescent="0.2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</row>
    <row r="139" spans="1:19" s="2288" customFormat="1" x14ac:dyDescent="0.2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</row>
    <row r="140" spans="1:19" s="2288" customFormat="1" x14ac:dyDescent="0.2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</row>
    <row r="141" spans="1:19" s="2288" customFormat="1" x14ac:dyDescent="0.2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</row>
    <row r="142" spans="1:19" s="2288" customFormat="1" x14ac:dyDescent="0.2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</row>
    <row r="143" spans="1:19" s="2288" customFormat="1" x14ac:dyDescent="0.2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</row>
    <row r="144" spans="1:19" s="2288" customFormat="1" x14ac:dyDescent="0.2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</row>
    <row r="145" spans="1:19" s="2288" customFormat="1" x14ac:dyDescent="0.2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</row>
    <row r="146" spans="1:19" s="2288" customFormat="1" x14ac:dyDescent="0.2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</row>
    <row r="147" spans="1:19" s="2288" customFormat="1" x14ac:dyDescent="0.2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</row>
    <row r="148" spans="1:19" s="2288" customFormat="1" x14ac:dyDescent="0.2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</row>
    <row r="149" spans="1:19" s="2288" customFormat="1" x14ac:dyDescent="0.2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</row>
    <row r="150" spans="1:19" s="2288" customFormat="1" x14ac:dyDescent="0.2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</row>
    <row r="151" spans="1:19" s="2288" customFormat="1" x14ac:dyDescent="0.2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</row>
    <row r="152" spans="1:19" s="2288" customFormat="1" x14ac:dyDescent="0.2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</row>
    <row r="153" spans="1:19" s="2288" customFormat="1" x14ac:dyDescent="0.2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</row>
    <row r="154" spans="1:19" s="2288" customFormat="1" x14ac:dyDescent="0.2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</row>
    <row r="155" spans="1:19" s="2288" customFormat="1" x14ac:dyDescent="0.2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</row>
    <row r="156" spans="1:19" s="2288" customFormat="1" x14ac:dyDescent="0.2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</row>
    <row r="157" spans="1:19" s="2288" customFormat="1" x14ac:dyDescent="0.2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</row>
    <row r="158" spans="1:19" s="2288" customFormat="1" x14ac:dyDescent="0.2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</row>
    <row r="159" spans="1:19" s="2288" customFormat="1" x14ac:dyDescent="0.2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</row>
    <row r="160" spans="1:19" s="2288" customFormat="1" x14ac:dyDescent="0.2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</row>
    <row r="161" spans="1:19" s="2288" customFormat="1" x14ac:dyDescent="0.2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</row>
    <row r="162" spans="1:19" s="2288" customFormat="1" x14ac:dyDescent="0.2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</row>
    <row r="163" spans="1:19" s="2288" customFormat="1" x14ac:dyDescent="0.2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</row>
    <row r="164" spans="1:19" s="2288" customFormat="1" x14ac:dyDescent="0.2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</row>
    <row r="165" spans="1:19" s="2288" customFormat="1" x14ac:dyDescent="0.2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</row>
    <row r="166" spans="1:19" s="2288" customFormat="1" x14ac:dyDescent="0.2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</row>
    <row r="167" spans="1:19" s="2288" customFormat="1" x14ac:dyDescent="0.2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</row>
    <row r="168" spans="1:19" s="2288" customFormat="1" x14ac:dyDescent="0.2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</row>
    <row r="169" spans="1:19" s="2288" customFormat="1" x14ac:dyDescent="0.2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</row>
    <row r="170" spans="1:19" s="2288" customFormat="1" x14ac:dyDescent="0.2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</row>
    <row r="171" spans="1:19" s="2288" customFormat="1" x14ac:dyDescent="0.2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</row>
    <row r="172" spans="1:19" s="2288" customFormat="1" x14ac:dyDescent="0.2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</row>
    <row r="173" spans="1:19" s="2288" customFormat="1" x14ac:dyDescent="0.2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</row>
    <row r="174" spans="1:19" s="2288" customFormat="1" x14ac:dyDescent="0.2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</row>
    <row r="175" spans="1:19" s="2288" customFormat="1" x14ac:dyDescent="0.2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</row>
    <row r="176" spans="1:19" s="2288" customFormat="1" x14ac:dyDescent="0.2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</row>
    <row r="177" spans="1:19" s="2288" customFormat="1" x14ac:dyDescent="0.2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</row>
    <row r="178" spans="1:19" s="2288" customFormat="1" x14ac:dyDescent="0.2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</row>
    <row r="179" spans="1:19" s="2288" customFormat="1" x14ac:dyDescent="0.2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</row>
    <row r="180" spans="1:19" s="2288" customFormat="1" x14ac:dyDescent="0.2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</row>
    <row r="181" spans="1:19" s="2288" customFormat="1" x14ac:dyDescent="0.2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</row>
    <row r="182" spans="1:19" s="2288" customFormat="1" x14ac:dyDescent="0.2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</row>
    <row r="183" spans="1:19" s="2288" customFormat="1" x14ac:dyDescent="0.2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</row>
    <row r="184" spans="1:19" s="2288" customFormat="1" x14ac:dyDescent="0.2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</row>
    <row r="185" spans="1:19" s="2288" customFormat="1" x14ac:dyDescent="0.2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</row>
    <row r="186" spans="1:19" s="2288" customFormat="1" x14ac:dyDescent="0.2">
      <c r="A186" s="1043"/>
      <c r="B186" s="1043"/>
      <c r="C186" s="1043"/>
      <c r="D186" s="1043"/>
      <c r="E186" s="1043"/>
      <c r="F186" s="1043"/>
      <c r="G186" s="1043"/>
      <c r="H186" s="1043"/>
      <c r="I186" s="1043"/>
      <c r="J186" s="1043"/>
      <c r="K186" s="1043"/>
      <c r="L186" s="1043"/>
      <c r="M186" s="1043"/>
      <c r="N186" s="1043"/>
      <c r="O186" s="1043"/>
      <c r="P186" s="1043"/>
      <c r="Q186" s="1043"/>
      <c r="R186" s="1043"/>
      <c r="S186" s="1043"/>
    </row>
    <row r="187" spans="1:19" s="2288" customFormat="1" x14ac:dyDescent="0.2">
      <c r="A187" s="1043"/>
      <c r="B187" s="1043"/>
      <c r="C187" s="1043"/>
      <c r="D187" s="1043"/>
      <c r="E187" s="1043"/>
      <c r="F187" s="1043"/>
      <c r="G187" s="1043"/>
      <c r="H187" s="1043"/>
      <c r="I187" s="1043"/>
      <c r="J187" s="1043"/>
      <c r="K187" s="1043"/>
      <c r="L187" s="1043"/>
      <c r="M187" s="1043"/>
      <c r="N187" s="1043"/>
      <c r="O187" s="1043"/>
      <c r="P187" s="1043"/>
      <c r="Q187" s="1043"/>
      <c r="R187" s="1043"/>
      <c r="S187" s="1043"/>
    </row>
    <row r="188" spans="1:19" s="2288" customFormat="1" x14ac:dyDescent="0.2">
      <c r="A188" s="1043"/>
      <c r="B188" s="1043"/>
      <c r="C188" s="1043"/>
      <c r="D188" s="1043"/>
      <c r="E188" s="1043"/>
      <c r="F188" s="1043"/>
      <c r="G188" s="1043"/>
      <c r="H188" s="1043"/>
      <c r="I188" s="1043"/>
      <c r="J188" s="1043"/>
      <c r="K188" s="1043"/>
      <c r="L188" s="1043"/>
      <c r="M188" s="1043"/>
      <c r="N188" s="1043"/>
      <c r="O188" s="1043"/>
      <c r="P188" s="1043"/>
      <c r="Q188" s="1043"/>
      <c r="R188" s="1043"/>
      <c r="S188" s="1043"/>
    </row>
    <row r="189" spans="1:19" s="2288" customFormat="1" x14ac:dyDescent="0.2">
      <c r="A189" s="1043"/>
      <c r="B189" s="1043"/>
      <c r="C189" s="1043"/>
      <c r="D189" s="1043"/>
      <c r="E189" s="1043"/>
      <c r="F189" s="1043"/>
      <c r="G189" s="1043"/>
      <c r="H189" s="1043"/>
      <c r="I189" s="1043"/>
      <c r="J189" s="1043"/>
      <c r="K189" s="1043"/>
      <c r="L189" s="1043"/>
      <c r="M189" s="1043"/>
      <c r="N189" s="1043"/>
      <c r="O189" s="1043"/>
      <c r="P189" s="1043"/>
      <c r="Q189" s="1043"/>
      <c r="R189" s="1043"/>
      <c r="S189" s="1043"/>
    </row>
    <row r="190" spans="1:19" s="2288" customFormat="1" x14ac:dyDescent="0.2">
      <c r="A190" s="1043"/>
      <c r="B190" s="1043"/>
      <c r="C190" s="1043"/>
      <c r="D190" s="1043"/>
      <c r="E190" s="1043"/>
      <c r="F190" s="1043"/>
      <c r="G190" s="1043"/>
      <c r="H190" s="1043"/>
      <c r="I190" s="1043"/>
      <c r="J190" s="1043"/>
      <c r="K190" s="1043"/>
      <c r="L190" s="1043"/>
      <c r="M190" s="1043"/>
      <c r="N190" s="1043"/>
      <c r="O190" s="1043"/>
      <c r="P190" s="1043"/>
      <c r="Q190" s="1043"/>
      <c r="R190" s="1043"/>
      <c r="S190" s="1043"/>
    </row>
    <row r="191" spans="1:19" s="2288" customFormat="1" x14ac:dyDescent="0.2">
      <c r="A191" s="1043"/>
      <c r="B191" s="1043"/>
      <c r="C191" s="1043"/>
      <c r="D191" s="1043"/>
      <c r="E191" s="1043"/>
      <c r="F191" s="1043"/>
      <c r="G191" s="1043"/>
      <c r="H191" s="1043"/>
      <c r="I191" s="1043"/>
      <c r="J191" s="1043"/>
      <c r="K191" s="1043"/>
      <c r="L191" s="1043"/>
      <c r="M191" s="1043"/>
      <c r="N191" s="1043"/>
      <c r="O191" s="1043"/>
      <c r="P191" s="1043"/>
      <c r="Q191" s="1043"/>
      <c r="R191" s="1043"/>
      <c r="S191" s="1043"/>
    </row>
    <row r="192" spans="1:19" s="2288" customFormat="1" x14ac:dyDescent="0.2">
      <c r="A192" s="1043"/>
      <c r="B192" s="1043"/>
      <c r="C192" s="1043"/>
      <c r="D192" s="1043"/>
      <c r="E192" s="1043"/>
      <c r="F192" s="1043"/>
      <c r="G192" s="1043"/>
      <c r="H192" s="1043"/>
      <c r="I192" s="1043"/>
      <c r="J192" s="1043"/>
      <c r="K192" s="1043"/>
      <c r="L192" s="1043"/>
      <c r="M192" s="1043"/>
      <c r="N192" s="1043"/>
      <c r="O192" s="1043"/>
      <c r="P192" s="1043"/>
      <c r="Q192" s="1043"/>
      <c r="R192" s="1043"/>
      <c r="S192" s="1043"/>
    </row>
    <row r="193" spans="1:19" s="2288" customFormat="1" x14ac:dyDescent="0.2">
      <c r="A193" s="1043"/>
      <c r="B193" s="1043"/>
      <c r="C193" s="1043"/>
      <c r="D193" s="1043"/>
      <c r="E193" s="1043"/>
      <c r="F193" s="1043"/>
      <c r="G193" s="1043"/>
      <c r="H193" s="1043"/>
      <c r="I193" s="1043"/>
      <c r="J193" s="1043"/>
      <c r="K193" s="1043"/>
      <c r="L193" s="1043"/>
      <c r="M193" s="1043"/>
      <c r="N193" s="1043"/>
      <c r="O193" s="1043"/>
      <c r="P193" s="1043"/>
      <c r="Q193" s="1043"/>
      <c r="R193" s="1043"/>
      <c r="S193" s="1043"/>
    </row>
    <row r="194" spans="1:19" s="2288" customFormat="1" x14ac:dyDescent="0.2">
      <c r="A194" s="1043"/>
      <c r="B194" s="1043"/>
      <c r="C194" s="1043"/>
      <c r="D194" s="1043"/>
      <c r="E194" s="1043"/>
      <c r="F194" s="1043"/>
      <c r="G194" s="1043"/>
      <c r="H194" s="1043"/>
      <c r="I194" s="1043"/>
      <c r="J194" s="1043"/>
      <c r="K194" s="1043"/>
      <c r="L194" s="1043"/>
      <c r="M194" s="1043"/>
      <c r="N194" s="1043"/>
      <c r="O194" s="1043"/>
      <c r="P194" s="1043"/>
      <c r="Q194" s="1043"/>
      <c r="R194" s="1043"/>
      <c r="S194" s="1043"/>
    </row>
    <row r="195" spans="1:19" s="2288" customFormat="1" x14ac:dyDescent="0.2">
      <c r="A195" s="1043"/>
      <c r="B195" s="1043"/>
      <c r="C195" s="1043"/>
      <c r="D195" s="1043"/>
      <c r="E195" s="1043"/>
      <c r="F195" s="1043"/>
      <c r="G195" s="1043"/>
      <c r="H195" s="1043"/>
      <c r="I195" s="1043"/>
      <c r="J195" s="1043"/>
      <c r="K195" s="1043"/>
      <c r="L195" s="1043"/>
      <c r="M195" s="1043"/>
      <c r="N195" s="1043"/>
      <c r="O195" s="1043"/>
      <c r="P195" s="1043"/>
      <c r="Q195" s="1043"/>
      <c r="R195" s="1043"/>
      <c r="S195" s="1043"/>
    </row>
    <row r="196" spans="1:19" s="2288" customFormat="1" x14ac:dyDescent="0.2">
      <c r="A196" s="1043"/>
      <c r="B196" s="1043"/>
      <c r="C196" s="1043"/>
      <c r="D196" s="1043"/>
      <c r="E196" s="1043"/>
      <c r="F196" s="1043"/>
      <c r="G196" s="1043"/>
      <c r="H196" s="1043"/>
      <c r="I196" s="1043"/>
      <c r="J196" s="1043"/>
      <c r="K196" s="1043"/>
      <c r="L196" s="1043"/>
      <c r="M196" s="1043"/>
      <c r="N196" s="1043"/>
      <c r="O196" s="1043"/>
      <c r="P196" s="1043"/>
      <c r="Q196" s="1043"/>
      <c r="R196" s="1043"/>
      <c r="S196" s="1043"/>
    </row>
    <row r="197" spans="1:19" s="2288" customFormat="1" x14ac:dyDescent="0.2">
      <c r="A197" s="1043"/>
      <c r="B197" s="1043"/>
      <c r="C197" s="1043"/>
      <c r="D197" s="1043"/>
      <c r="E197" s="1043"/>
      <c r="F197" s="1043"/>
      <c r="G197" s="1043"/>
      <c r="H197" s="1043"/>
      <c r="I197" s="1043"/>
      <c r="J197" s="1043"/>
      <c r="K197" s="1043"/>
      <c r="L197" s="1043"/>
      <c r="M197" s="1043"/>
      <c r="N197" s="1043"/>
      <c r="O197" s="1043"/>
      <c r="P197" s="1043"/>
      <c r="Q197" s="1043"/>
      <c r="R197" s="1043"/>
      <c r="S197" s="1043"/>
    </row>
    <row r="198" spans="1:19" s="2288" customFormat="1" x14ac:dyDescent="0.2">
      <c r="A198" s="1043"/>
      <c r="B198" s="1043"/>
      <c r="C198" s="1043"/>
      <c r="D198" s="1043"/>
      <c r="E198" s="1043"/>
      <c r="F198" s="1043"/>
      <c r="G198" s="1043"/>
      <c r="H198" s="1043"/>
      <c r="I198" s="1043"/>
      <c r="J198" s="1043"/>
      <c r="K198" s="1043"/>
      <c r="L198" s="1043"/>
      <c r="M198" s="1043"/>
      <c r="N198" s="1043"/>
      <c r="O198" s="1043"/>
      <c r="P198" s="1043"/>
      <c r="Q198" s="1043"/>
      <c r="R198" s="1043"/>
      <c r="S198" s="1043"/>
    </row>
    <row r="199" spans="1:19" s="2288" customFormat="1" x14ac:dyDescent="0.2">
      <c r="A199" s="1043"/>
      <c r="B199" s="1043"/>
      <c r="C199" s="1043"/>
      <c r="D199" s="1043"/>
      <c r="E199" s="1043"/>
      <c r="F199" s="1043"/>
      <c r="G199" s="1043"/>
      <c r="H199" s="1043"/>
      <c r="I199" s="1043"/>
      <c r="J199" s="1043"/>
      <c r="K199" s="1043"/>
      <c r="L199" s="1043"/>
      <c r="M199" s="1043"/>
      <c r="N199" s="1043"/>
      <c r="O199" s="1043"/>
      <c r="P199" s="1043"/>
      <c r="Q199" s="1043"/>
      <c r="R199" s="1043"/>
      <c r="S199" s="1043"/>
    </row>
    <row r="200" spans="1:19" s="2288" customFormat="1" x14ac:dyDescent="0.2">
      <c r="A200" s="1043"/>
      <c r="B200" s="1043"/>
      <c r="C200" s="1043"/>
      <c r="D200" s="1043"/>
      <c r="E200" s="1043"/>
      <c r="F200" s="1043"/>
      <c r="G200" s="1043"/>
      <c r="H200" s="1043"/>
      <c r="I200" s="1043"/>
      <c r="J200" s="1043"/>
      <c r="K200" s="1043"/>
      <c r="L200" s="1043"/>
      <c r="M200" s="1043"/>
      <c r="N200" s="1043"/>
      <c r="O200" s="1043"/>
      <c r="P200" s="1043"/>
      <c r="Q200" s="1043"/>
      <c r="R200" s="1043"/>
      <c r="S200" s="1043"/>
    </row>
    <row r="201" spans="1:19" s="2288" customFormat="1" x14ac:dyDescent="0.2">
      <c r="A201" s="1043"/>
      <c r="B201" s="1043"/>
      <c r="C201" s="1043"/>
      <c r="D201" s="1043"/>
      <c r="E201" s="1043"/>
      <c r="F201" s="1043"/>
      <c r="G201" s="1043"/>
      <c r="H201" s="1043"/>
      <c r="I201" s="1043"/>
      <c r="J201" s="1043"/>
      <c r="K201" s="1043"/>
      <c r="L201" s="1043"/>
      <c r="M201" s="1043"/>
      <c r="N201" s="1043"/>
      <c r="O201" s="1043"/>
      <c r="P201" s="1043"/>
      <c r="Q201" s="1043"/>
      <c r="R201" s="1043"/>
      <c r="S201" s="1043"/>
    </row>
    <row r="202" spans="1:19" s="2288" customFormat="1" x14ac:dyDescent="0.2">
      <c r="A202" s="1043"/>
      <c r="B202" s="1043"/>
      <c r="C202" s="1043"/>
      <c r="D202" s="1043"/>
      <c r="E202" s="1043"/>
      <c r="F202" s="1043"/>
      <c r="G202" s="1043"/>
      <c r="H202" s="1043"/>
      <c r="I202" s="1043"/>
      <c r="J202" s="1043"/>
      <c r="K202" s="1043"/>
      <c r="L202" s="1043"/>
      <c r="M202" s="1043"/>
      <c r="N202" s="1043"/>
      <c r="O202" s="1043"/>
      <c r="P202" s="1043"/>
      <c r="Q202" s="1043"/>
      <c r="R202" s="1043"/>
      <c r="S202" s="1043"/>
    </row>
    <row r="203" spans="1:19" s="2288" customFormat="1" x14ac:dyDescent="0.2">
      <c r="A203" s="1043"/>
      <c r="B203" s="1043"/>
      <c r="C203" s="1043"/>
      <c r="D203" s="1043"/>
      <c r="E203" s="1043"/>
      <c r="F203" s="1043"/>
      <c r="G203" s="1043"/>
      <c r="H203" s="1043"/>
      <c r="I203" s="1043"/>
      <c r="J203" s="1043"/>
      <c r="K203" s="1043"/>
      <c r="L203" s="1043"/>
      <c r="M203" s="1043"/>
      <c r="N203" s="1043"/>
      <c r="O203" s="1043"/>
      <c r="P203" s="1043"/>
      <c r="Q203" s="1043"/>
      <c r="R203" s="1043"/>
      <c r="S203" s="1043"/>
    </row>
    <row r="204" spans="1:19" s="2288" customFormat="1" x14ac:dyDescent="0.2">
      <c r="A204" s="1043"/>
      <c r="B204" s="1043"/>
      <c r="C204" s="1043"/>
      <c r="D204" s="1043"/>
      <c r="E204" s="1043"/>
      <c r="F204" s="1043"/>
      <c r="G204" s="1043"/>
      <c r="H204" s="1043"/>
      <c r="I204" s="1043"/>
      <c r="J204" s="1043"/>
      <c r="K204" s="1043"/>
      <c r="L204" s="1043"/>
      <c r="M204" s="1043"/>
      <c r="N204" s="1043"/>
      <c r="O204" s="1043"/>
      <c r="P204" s="1043"/>
      <c r="Q204" s="1043"/>
      <c r="R204" s="1043"/>
      <c r="S204" s="1043"/>
    </row>
    <row r="205" spans="1:19" s="2288" customFormat="1" x14ac:dyDescent="0.2">
      <c r="A205" s="1043"/>
      <c r="B205" s="1043"/>
      <c r="C205" s="1043"/>
      <c r="D205" s="1043"/>
      <c r="E205" s="1043"/>
      <c r="F205" s="1043"/>
      <c r="G205" s="1043"/>
      <c r="H205" s="1043"/>
      <c r="I205" s="1043"/>
      <c r="J205" s="1043"/>
      <c r="K205" s="1043"/>
      <c r="L205" s="1043"/>
      <c r="M205" s="1043"/>
      <c r="N205" s="1043"/>
      <c r="O205" s="1043"/>
      <c r="P205" s="1043"/>
      <c r="Q205" s="1043"/>
      <c r="R205" s="1043"/>
      <c r="S205" s="1043"/>
    </row>
    <row r="206" spans="1:19" s="2288" customFormat="1" x14ac:dyDescent="0.2">
      <c r="A206" s="1043"/>
      <c r="B206" s="1043"/>
      <c r="C206" s="1043"/>
      <c r="D206" s="1043"/>
      <c r="E206" s="1043"/>
      <c r="F206" s="1043"/>
      <c r="G206" s="1043"/>
      <c r="H206" s="1043"/>
      <c r="I206" s="1043"/>
      <c r="J206" s="1043"/>
      <c r="K206" s="1043"/>
      <c r="L206" s="1043"/>
      <c r="M206" s="1043"/>
      <c r="N206" s="1043"/>
      <c r="O206" s="1043"/>
      <c r="P206" s="1043"/>
      <c r="Q206" s="1043"/>
      <c r="R206" s="1043"/>
      <c r="S206" s="1043"/>
    </row>
    <row r="207" spans="1:19" s="2288" customFormat="1" x14ac:dyDescent="0.2">
      <c r="A207" s="1043"/>
      <c r="B207" s="1043"/>
      <c r="C207" s="1043"/>
      <c r="D207" s="1043"/>
      <c r="E207" s="1043"/>
      <c r="F207" s="1043"/>
      <c r="G207" s="1043"/>
      <c r="H207" s="1043"/>
      <c r="I207" s="1043"/>
      <c r="J207" s="1043"/>
      <c r="K207" s="1043"/>
      <c r="L207" s="1043"/>
      <c r="M207" s="1043"/>
      <c r="N207" s="1043"/>
      <c r="O207" s="1043"/>
      <c r="P207" s="1043"/>
      <c r="Q207" s="1043"/>
      <c r="R207" s="1043"/>
      <c r="S207" s="1043"/>
    </row>
    <row r="208" spans="1:19" s="2288" customFormat="1" x14ac:dyDescent="0.2">
      <c r="A208" s="1043"/>
      <c r="B208" s="1043"/>
      <c r="C208" s="1043"/>
      <c r="D208" s="1043"/>
      <c r="E208" s="1043"/>
      <c r="F208" s="1043"/>
      <c r="G208" s="1043"/>
      <c r="H208" s="1043"/>
      <c r="I208" s="1043"/>
      <c r="J208" s="1043"/>
      <c r="K208" s="1043"/>
      <c r="L208" s="1043"/>
      <c r="M208" s="1043"/>
      <c r="N208" s="1043"/>
      <c r="O208" s="1043"/>
      <c r="P208" s="1043"/>
      <c r="Q208" s="1043"/>
      <c r="R208" s="1043"/>
      <c r="S208" s="1043"/>
    </row>
    <row r="209" spans="1:19" s="2288" customFormat="1" x14ac:dyDescent="0.2">
      <c r="A209" s="1043"/>
      <c r="B209" s="1043"/>
      <c r="C209" s="1043"/>
      <c r="D209" s="1043"/>
      <c r="E209" s="1043"/>
      <c r="F209" s="1043"/>
      <c r="G209" s="1043"/>
      <c r="H209" s="1043"/>
      <c r="I209" s="1043"/>
      <c r="J209" s="1043"/>
      <c r="K209" s="1043"/>
      <c r="L209" s="1043"/>
      <c r="M209" s="1043"/>
      <c r="N209" s="1043"/>
      <c r="O209" s="1043"/>
      <c r="P209" s="1043"/>
      <c r="Q209" s="1043"/>
      <c r="R209" s="1043"/>
      <c r="S209" s="1043"/>
    </row>
    <row r="210" spans="1:19" s="2288" customFormat="1" x14ac:dyDescent="0.2">
      <c r="A210" s="1043"/>
      <c r="B210" s="1043"/>
      <c r="C210" s="1043"/>
      <c r="D210" s="1043"/>
      <c r="E210" s="1043"/>
      <c r="F210" s="1043"/>
      <c r="G210" s="1043"/>
      <c r="H210" s="1043"/>
      <c r="I210" s="1043"/>
      <c r="J210" s="1043"/>
      <c r="K210" s="1043"/>
      <c r="L210" s="1043"/>
      <c r="M210" s="1043"/>
      <c r="N210" s="1043"/>
      <c r="O210" s="1043"/>
      <c r="P210" s="1043"/>
      <c r="Q210" s="1043"/>
      <c r="R210" s="1043"/>
      <c r="S210" s="1043"/>
    </row>
    <row r="211" spans="1:19" s="2288" customFormat="1" x14ac:dyDescent="0.2">
      <c r="A211" s="1043"/>
      <c r="B211" s="1043"/>
      <c r="C211" s="1043"/>
      <c r="D211" s="1043"/>
      <c r="E211" s="1043"/>
      <c r="F211" s="1043"/>
      <c r="G211" s="1043"/>
      <c r="H211" s="1043"/>
      <c r="I211" s="1043"/>
      <c r="J211" s="1043"/>
      <c r="K211" s="1043"/>
      <c r="L211" s="1043"/>
      <c r="M211" s="1043"/>
      <c r="N211" s="1043"/>
      <c r="O211" s="1043"/>
      <c r="P211" s="1043"/>
      <c r="Q211" s="1043"/>
      <c r="R211" s="1043"/>
      <c r="S211" s="1043"/>
    </row>
    <row r="212" spans="1:19" s="2288" customFormat="1" x14ac:dyDescent="0.2">
      <c r="A212" s="1043"/>
      <c r="B212" s="1043"/>
      <c r="C212" s="1043"/>
      <c r="D212" s="1043"/>
      <c r="E212" s="1043"/>
      <c r="F212" s="1043"/>
      <c r="G212" s="1043"/>
      <c r="H212" s="1043"/>
      <c r="I212" s="1043"/>
      <c r="J212" s="1043"/>
      <c r="K212" s="1043"/>
      <c r="L212" s="1043"/>
      <c r="M212" s="1043"/>
      <c r="N212" s="1043"/>
      <c r="O212" s="1043"/>
      <c r="P212" s="1043"/>
      <c r="Q212" s="1043"/>
      <c r="R212" s="1043"/>
      <c r="S212" s="1043"/>
    </row>
    <row r="213" spans="1:19" s="2288" customFormat="1" x14ac:dyDescent="0.2">
      <c r="A213" s="1043"/>
      <c r="B213" s="1043"/>
      <c r="C213" s="1043"/>
      <c r="D213" s="1043"/>
      <c r="E213" s="1043"/>
      <c r="F213" s="1043"/>
      <c r="G213" s="1043"/>
      <c r="H213" s="1043"/>
      <c r="I213" s="1043"/>
      <c r="J213" s="1043"/>
      <c r="K213" s="1043"/>
      <c r="L213" s="1043"/>
      <c r="M213" s="1043"/>
      <c r="N213" s="1043"/>
      <c r="O213" s="1043"/>
      <c r="P213" s="1043"/>
      <c r="Q213" s="1043"/>
      <c r="R213" s="1043"/>
      <c r="S213" s="1043"/>
    </row>
    <row r="214" spans="1:19" s="2288" customFormat="1" x14ac:dyDescent="0.2">
      <c r="A214" s="1043"/>
      <c r="B214" s="1043"/>
      <c r="C214" s="1043"/>
      <c r="D214" s="1043"/>
      <c r="E214" s="1043"/>
      <c r="F214" s="1043"/>
      <c r="G214" s="1043"/>
      <c r="H214" s="1043"/>
      <c r="I214" s="1043"/>
      <c r="J214" s="1043"/>
      <c r="K214" s="1043"/>
      <c r="L214" s="1043"/>
      <c r="M214" s="1043"/>
      <c r="N214" s="1043"/>
      <c r="O214" s="1043"/>
      <c r="P214" s="1043"/>
      <c r="Q214" s="1043"/>
      <c r="R214" s="1043"/>
      <c r="S214" s="1043"/>
    </row>
    <row r="215" spans="1:19" s="2288" customFormat="1" x14ac:dyDescent="0.2">
      <c r="A215" s="1043"/>
      <c r="B215" s="1043"/>
      <c r="C215" s="1043"/>
      <c r="D215" s="1043"/>
      <c r="E215" s="1043"/>
      <c r="F215" s="1043"/>
      <c r="G215" s="1043"/>
      <c r="H215" s="1043"/>
      <c r="I215" s="1043"/>
      <c r="J215" s="1043"/>
      <c r="K215" s="1043"/>
      <c r="L215" s="1043"/>
      <c r="M215" s="1043"/>
      <c r="N215" s="1043"/>
      <c r="O215" s="1043"/>
      <c r="P215" s="1043"/>
      <c r="Q215" s="1043"/>
      <c r="R215" s="1043"/>
      <c r="S215" s="1043"/>
    </row>
    <row r="216" spans="1:19" s="2288" customFormat="1" x14ac:dyDescent="0.2">
      <c r="A216" s="1043"/>
      <c r="B216" s="1043"/>
      <c r="C216" s="1043"/>
      <c r="D216" s="1043"/>
      <c r="E216" s="1043"/>
      <c r="F216" s="1043"/>
      <c r="G216" s="1043"/>
      <c r="H216" s="1043"/>
      <c r="I216" s="1043"/>
      <c r="J216" s="1043"/>
      <c r="K216" s="1043"/>
      <c r="L216" s="1043"/>
      <c r="M216" s="1043"/>
      <c r="N216" s="1043"/>
      <c r="O216" s="1043"/>
      <c r="P216" s="1043"/>
      <c r="Q216" s="1043"/>
      <c r="R216" s="1043"/>
      <c r="S216" s="1043"/>
    </row>
    <row r="217" spans="1:19" s="2288" customFormat="1" x14ac:dyDescent="0.2">
      <c r="A217" s="1043"/>
      <c r="B217" s="1043"/>
      <c r="C217" s="1043"/>
      <c r="D217" s="1043"/>
      <c r="E217" s="1043"/>
      <c r="F217" s="1043"/>
      <c r="G217" s="1043"/>
      <c r="H217" s="1043"/>
      <c r="I217" s="1043"/>
      <c r="J217" s="1043"/>
      <c r="K217" s="1043"/>
      <c r="L217" s="1043"/>
      <c r="M217" s="1043"/>
      <c r="N217" s="1043"/>
      <c r="O217" s="1043"/>
      <c r="P217" s="1043"/>
      <c r="Q217" s="1043"/>
      <c r="R217" s="1043"/>
      <c r="S217" s="1043"/>
    </row>
    <row r="218" spans="1:19" s="2288" customFormat="1" x14ac:dyDescent="0.2">
      <c r="A218" s="1043"/>
      <c r="B218" s="1043"/>
      <c r="C218" s="1043"/>
      <c r="D218" s="1043"/>
      <c r="E218" s="1043"/>
      <c r="F218" s="1043"/>
      <c r="G218" s="1043"/>
      <c r="H218" s="1043"/>
      <c r="I218" s="1043"/>
      <c r="J218" s="1043"/>
      <c r="K218" s="1043"/>
      <c r="L218" s="1043"/>
      <c r="M218" s="1043"/>
      <c r="N218" s="1043"/>
      <c r="O218" s="1043"/>
      <c r="P218" s="1043"/>
      <c r="Q218" s="1043"/>
      <c r="R218" s="1043"/>
      <c r="S218" s="1043"/>
    </row>
    <row r="219" spans="1:19" s="2288" customFormat="1" x14ac:dyDescent="0.2">
      <c r="A219" s="1043"/>
      <c r="B219" s="1043"/>
      <c r="C219" s="1043"/>
      <c r="D219" s="1043"/>
      <c r="E219" s="1043"/>
      <c r="F219" s="1043"/>
      <c r="G219" s="1043"/>
      <c r="H219" s="1043"/>
      <c r="I219" s="1043"/>
      <c r="J219" s="1043"/>
      <c r="K219" s="1043"/>
      <c r="L219" s="1043"/>
      <c r="M219" s="1043"/>
      <c r="N219" s="1043"/>
      <c r="O219" s="1043"/>
      <c r="P219" s="1043"/>
      <c r="Q219" s="1043"/>
      <c r="R219" s="1043"/>
      <c r="S219" s="1043"/>
    </row>
    <row r="220" spans="1:19" s="2288" customFormat="1" x14ac:dyDescent="0.2">
      <c r="A220" s="1043"/>
      <c r="B220" s="1043"/>
      <c r="C220" s="1043"/>
      <c r="D220" s="1043"/>
      <c r="E220" s="1043"/>
      <c r="F220" s="1043"/>
      <c r="G220" s="1043"/>
      <c r="H220" s="1043"/>
      <c r="I220" s="1043"/>
      <c r="J220" s="1043"/>
      <c r="K220" s="1043"/>
      <c r="L220" s="1043"/>
      <c r="M220" s="1043"/>
      <c r="N220" s="1043"/>
      <c r="O220" s="1043"/>
      <c r="P220" s="1043"/>
      <c r="Q220" s="1043"/>
      <c r="R220" s="1043"/>
      <c r="S220" s="1043"/>
    </row>
    <row r="221" spans="1:19" s="2288" customFormat="1" x14ac:dyDescent="0.2">
      <c r="A221" s="1043"/>
      <c r="B221" s="1043"/>
      <c r="C221" s="1043"/>
      <c r="D221" s="1043"/>
      <c r="E221" s="1043"/>
      <c r="F221" s="1043"/>
      <c r="G221" s="1043"/>
      <c r="H221" s="1043"/>
      <c r="I221" s="1043"/>
      <c r="J221" s="1043"/>
      <c r="K221" s="1043"/>
      <c r="L221" s="1043"/>
      <c r="M221" s="1043"/>
      <c r="N221" s="1043"/>
      <c r="O221" s="1043"/>
      <c r="P221" s="1043"/>
      <c r="Q221" s="1043"/>
      <c r="R221" s="1043"/>
      <c r="S221" s="1043"/>
    </row>
    <row r="222" spans="1:19" s="2288" customFormat="1" x14ac:dyDescent="0.2">
      <c r="A222" s="1043"/>
      <c r="B222" s="1043"/>
      <c r="C222" s="1043"/>
      <c r="D222" s="1043"/>
      <c r="E222" s="1043"/>
      <c r="F222" s="1043"/>
      <c r="G222" s="1043"/>
      <c r="H222" s="1043"/>
      <c r="I222" s="1043"/>
      <c r="J222" s="1043"/>
      <c r="K222" s="1043"/>
      <c r="L222" s="1043"/>
      <c r="M222" s="1043"/>
      <c r="N222" s="1043"/>
      <c r="O222" s="1043"/>
      <c r="P222" s="1043"/>
      <c r="Q222" s="1043"/>
      <c r="R222" s="1043"/>
      <c r="S222" s="1043"/>
    </row>
    <row r="223" spans="1:19" s="2288" customFormat="1" x14ac:dyDescent="0.2">
      <c r="A223" s="1043"/>
      <c r="B223" s="1043"/>
      <c r="C223" s="1043"/>
      <c r="D223" s="1043"/>
      <c r="E223" s="1043"/>
      <c r="F223" s="1043"/>
      <c r="G223" s="1043"/>
      <c r="H223" s="1043"/>
      <c r="I223" s="1043"/>
      <c r="J223" s="1043"/>
      <c r="K223" s="1043"/>
      <c r="L223" s="1043"/>
      <c r="M223" s="1043"/>
      <c r="N223" s="1043"/>
      <c r="O223" s="1043"/>
      <c r="P223" s="1043"/>
      <c r="Q223" s="1043"/>
      <c r="R223" s="1043"/>
      <c r="S223" s="1043"/>
    </row>
    <row r="224" spans="1:19" s="2288" customFormat="1" x14ac:dyDescent="0.2">
      <c r="A224" s="1043"/>
      <c r="B224" s="1043"/>
      <c r="C224" s="1043"/>
      <c r="D224" s="1043"/>
      <c r="E224" s="1043"/>
      <c r="F224" s="1043"/>
      <c r="G224" s="1043"/>
      <c r="H224" s="1043"/>
      <c r="I224" s="1043"/>
      <c r="J224" s="1043"/>
      <c r="K224" s="1043"/>
      <c r="L224" s="1043"/>
      <c r="M224" s="1043"/>
      <c r="N224" s="1043"/>
      <c r="O224" s="1043"/>
      <c r="P224" s="1043"/>
      <c r="Q224" s="1043"/>
      <c r="R224" s="1043"/>
      <c r="S224" s="1043"/>
    </row>
    <row r="225" spans="1:19" s="2288" customFormat="1" x14ac:dyDescent="0.2">
      <c r="A225" s="1043"/>
      <c r="B225" s="1043"/>
      <c r="C225" s="1043"/>
      <c r="D225" s="1043"/>
      <c r="E225" s="1043"/>
      <c r="F225" s="1043"/>
      <c r="G225" s="1043"/>
      <c r="H225" s="1043"/>
      <c r="I225" s="1043"/>
      <c r="J225" s="1043"/>
      <c r="K225" s="1043"/>
      <c r="L225" s="1043"/>
      <c r="M225" s="1043"/>
      <c r="N225" s="1043"/>
      <c r="O225" s="1043"/>
      <c r="P225" s="1043"/>
      <c r="Q225" s="1043"/>
      <c r="R225" s="1043"/>
      <c r="S225" s="1043"/>
    </row>
    <row r="226" spans="1:19" s="2288" customFormat="1" x14ac:dyDescent="0.2">
      <c r="A226" s="1043"/>
      <c r="B226" s="1043"/>
      <c r="C226" s="1043"/>
      <c r="D226" s="1043"/>
      <c r="E226" s="1043"/>
      <c r="F226" s="1043"/>
      <c r="G226" s="1043"/>
      <c r="H226" s="1043"/>
      <c r="I226" s="1043"/>
      <c r="J226" s="1043"/>
      <c r="K226" s="1043"/>
      <c r="L226" s="1043"/>
      <c r="M226" s="1043"/>
      <c r="N226" s="1043"/>
      <c r="O226" s="1043"/>
      <c r="P226" s="1043"/>
      <c r="Q226" s="1043"/>
      <c r="R226" s="1043"/>
      <c r="S226" s="1043"/>
    </row>
    <row r="227" spans="1:19" s="2288" customFormat="1" x14ac:dyDescent="0.2">
      <c r="A227" s="1043"/>
      <c r="B227" s="1043"/>
      <c r="C227" s="1043"/>
      <c r="D227" s="1043"/>
      <c r="E227" s="1043"/>
      <c r="F227" s="1043"/>
      <c r="G227" s="1043"/>
      <c r="H227" s="1043"/>
      <c r="I227" s="1043"/>
      <c r="J227" s="1043"/>
      <c r="K227" s="1043"/>
      <c r="L227" s="1043"/>
      <c r="M227" s="1043"/>
      <c r="N227" s="1043"/>
      <c r="O227" s="1043"/>
      <c r="P227" s="1043"/>
      <c r="Q227" s="1043"/>
      <c r="R227" s="1043"/>
      <c r="S227" s="1043"/>
    </row>
    <row r="228" spans="1:19" s="2288" customFormat="1" x14ac:dyDescent="0.2">
      <c r="A228" s="1043"/>
      <c r="B228" s="1043"/>
      <c r="C228" s="1043"/>
      <c r="D228" s="1043"/>
      <c r="E228" s="1043"/>
      <c r="F228" s="1043"/>
      <c r="G228" s="1043"/>
      <c r="H228" s="1043"/>
      <c r="I228" s="1043"/>
      <c r="J228" s="1043"/>
      <c r="K228" s="1043"/>
      <c r="L228" s="1043"/>
      <c r="M228" s="1043"/>
      <c r="N228" s="1043"/>
      <c r="O228" s="1043"/>
      <c r="P228" s="1043"/>
      <c r="Q228" s="1043"/>
      <c r="R228" s="1043"/>
      <c r="S228" s="1043"/>
    </row>
    <row r="229" spans="1:19" s="2288" customFormat="1" x14ac:dyDescent="0.2">
      <c r="A229" s="1043"/>
      <c r="B229" s="1043"/>
      <c r="C229" s="1043"/>
      <c r="D229" s="1043"/>
      <c r="E229" s="1043"/>
      <c r="F229" s="1043"/>
      <c r="G229" s="1043"/>
      <c r="H229" s="1043"/>
      <c r="I229" s="1043"/>
      <c r="J229" s="1043"/>
      <c r="K229" s="1043"/>
      <c r="L229" s="1043"/>
      <c r="M229" s="1043"/>
      <c r="N229" s="1043"/>
      <c r="O229" s="1043"/>
      <c r="P229" s="1043"/>
      <c r="Q229" s="1043"/>
      <c r="R229" s="1043"/>
      <c r="S229" s="1043"/>
    </row>
    <row r="230" spans="1:19" s="2288" customFormat="1" x14ac:dyDescent="0.2">
      <c r="A230" s="1043"/>
      <c r="B230" s="1043"/>
      <c r="C230" s="1043"/>
      <c r="D230" s="1043"/>
      <c r="E230" s="1043"/>
      <c r="F230" s="1043"/>
      <c r="G230" s="1043"/>
      <c r="H230" s="1043"/>
      <c r="I230" s="1043"/>
      <c r="J230" s="1043"/>
      <c r="K230" s="1043"/>
      <c r="L230" s="1043"/>
      <c r="M230" s="1043"/>
      <c r="N230" s="1043"/>
      <c r="O230" s="1043"/>
      <c r="P230" s="1043"/>
      <c r="Q230" s="1043"/>
      <c r="R230" s="1043"/>
      <c r="S230" s="1043"/>
    </row>
    <row r="231" spans="1:19" s="2288" customFormat="1" x14ac:dyDescent="0.2">
      <c r="A231" s="1043"/>
      <c r="B231" s="1043"/>
      <c r="C231" s="1043"/>
      <c r="D231" s="1043"/>
      <c r="E231" s="1043"/>
      <c r="F231" s="1043"/>
      <c r="G231" s="1043"/>
      <c r="H231" s="1043"/>
      <c r="I231" s="1043"/>
      <c r="J231" s="1043"/>
      <c r="K231" s="1043"/>
      <c r="L231" s="1043"/>
      <c r="M231" s="1043"/>
      <c r="N231" s="1043"/>
      <c r="O231" s="1043"/>
      <c r="P231" s="1043"/>
      <c r="Q231" s="1043"/>
      <c r="R231" s="1043"/>
      <c r="S231" s="1043"/>
    </row>
    <row r="232" spans="1:19" s="2288" customFormat="1" x14ac:dyDescent="0.2">
      <c r="A232" s="1043"/>
      <c r="B232" s="1043"/>
      <c r="C232" s="1043"/>
      <c r="D232" s="1043"/>
      <c r="E232" s="1043"/>
      <c r="F232" s="1043"/>
      <c r="G232" s="1043"/>
      <c r="H232" s="1043"/>
      <c r="I232" s="1043"/>
      <c r="J232" s="1043"/>
      <c r="K232" s="1043"/>
      <c r="L232" s="1043"/>
      <c r="M232" s="1043"/>
      <c r="N232" s="1043"/>
      <c r="O232" s="1043"/>
      <c r="P232" s="1043"/>
      <c r="Q232" s="1043"/>
      <c r="R232" s="1043"/>
      <c r="S232" s="1043"/>
    </row>
    <row r="233" spans="1:19" s="2288" customFormat="1" x14ac:dyDescent="0.2">
      <c r="A233" s="1043"/>
      <c r="B233" s="1043"/>
      <c r="C233" s="1043"/>
      <c r="D233" s="1043"/>
      <c r="E233" s="1043"/>
      <c r="F233" s="1043"/>
      <c r="G233" s="1043"/>
      <c r="H233" s="1043"/>
      <c r="I233" s="1043"/>
      <c r="J233" s="1043"/>
      <c r="K233" s="1043"/>
      <c r="L233" s="1043"/>
      <c r="M233" s="1043"/>
      <c r="N233" s="1043"/>
      <c r="O233" s="1043"/>
      <c r="P233" s="1043"/>
      <c r="Q233" s="1043"/>
      <c r="R233" s="1043"/>
      <c r="S233" s="1043"/>
    </row>
    <row r="234" spans="1:19" s="2288" customFormat="1" x14ac:dyDescent="0.2">
      <c r="A234" s="1043"/>
      <c r="B234" s="1043"/>
      <c r="C234" s="1043"/>
      <c r="D234" s="1043"/>
      <c r="E234" s="1043"/>
      <c r="F234" s="1043"/>
      <c r="G234" s="1043"/>
      <c r="H234" s="1043"/>
      <c r="I234" s="1043"/>
      <c r="J234" s="1043"/>
      <c r="K234" s="1043"/>
      <c r="L234" s="1043"/>
      <c r="M234" s="1043"/>
      <c r="N234" s="1043"/>
      <c r="O234" s="1043"/>
      <c r="P234" s="1043"/>
      <c r="Q234" s="1043"/>
      <c r="R234" s="1043"/>
      <c r="S234" s="1043"/>
    </row>
    <row r="235" spans="1:19" s="2288" customFormat="1" x14ac:dyDescent="0.2">
      <c r="A235" s="1043"/>
      <c r="B235" s="1043"/>
      <c r="C235" s="1043"/>
      <c r="D235" s="1043"/>
      <c r="E235" s="1043"/>
      <c r="F235" s="1043"/>
      <c r="G235" s="1043"/>
      <c r="H235" s="1043"/>
      <c r="I235" s="1043"/>
      <c r="J235" s="1043"/>
      <c r="K235" s="1043"/>
      <c r="L235" s="1043"/>
      <c r="M235" s="1043"/>
      <c r="N235" s="1043"/>
      <c r="O235" s="1043"/>
      <c r="P235" s="1043"/>
      <c r="Q235" s="1043"/>
      <c r="R235" s="1043"/>
      <c r="S235" s="1043"/>
    </row>
    <row r="236" spans="1:19" s="2288" customFormat="1" x14ac:dyDescent="0.2">
      <c r="A236" s="1043"/>
      <c r="B236" s="1043"/>
      <c r="C236" s="1043"/>
      <c r="D236" s="1043"/>
      <c r="E236" s="1043"/>
      <c r="F236" s="1043"/>
      <c r="G236" s="1043"/>
      <c r="H236" s="1043"/>
      <c r="I236" s="1043"/>
      <c r="J236" s="1043"/>
      <c r="K236" s="1043"/>
      <c r="L236" s="1043"/>
      <c r="M236" s="1043"/>
      <c r="N236" s="1043"/>
      <c r="O236" s="1043"/>
      <c r="P236" s="1043"/>
      <c r="Q236" s="1043"/>
      <c r="R236" s="1043"/>
      <c r="S236" s="1043"/>
    </row>
    <row r="237" spans="1:19" s="2288" customFormat="1" x14ac:dyDescent="0.2">
      <c r="A237" s="1043"/>
      <c r="B237" s="1043"/>
      <c r="C237" s="1043"/>
      <c r="D237" s="1043"/>
      <c r="E237" s="1043"/>
      <c r="F237" s="1043"/>
      <c r="G237" s="1043"/>
      <c r="H237" s="1043"/>
      <c r="I237" s="1043"/>
      <c r="J237" s="1043"/>
      <c r="K237" s="1043"/>
      <c r="L237" s="1043"/>
      <c r="M237" s="1043"/>
      <c r="N237" s="1043"/>
      <c r="O237" s="1043"/>
      <c r="P237" s="1043"/>
      <c r="Q237" s="1043"/>
      <c r="R237" s="1043"/>
      <c r="S237" s="1043"/>
    </row>
    <row r="238" spans="1:19" s="2288" customFormat="1" x14ac:dyDescent="0.2">
      <c r="A238" s="1043"/>
      <c r="B238" s="1043"/>
      <c r="C238" s="1043"/>
      <c r="D238" s="1043"/>
      <c r="E238" s="1043"/>
      <c r="F238" s="1043"/>
      <c r="G238" s="1043"/>
      <c r="H238" s="1043"/>
      <c r="I238" s="1043"/>
      <c r="J238" s="1043"/>
      <c r="K238" s="1043"/>
      <c r="L238" s="1043"/>
      <c r="M238" s="1043"/>
      <c r="N238" s="1043"/>
      <c r="O238" s="1043"/>
      <c r="P238" s="1043"/>
      <c r="Q238" s="1043"/>
      <c r="R238" s="1043"/>
      <c r="S238" s="1043"/>
    </row>
    <row r="239" spans="1:19" s="2288" customFormat="1" x14ac:dyDescent="0.2">
      <c r="A239" s="1043"/>
      <c r="B239" s="1043"/>
      <c r="C239" s="1043"/>
      <c r="D239" s="1043"/>
      <c r="E239" s="1043"/>
      <c r="F239" s="1043"/>
      <c r="G239" s="1043"/>
      <c r="H239" s="1043"/>
      <c r="I239" s="1043"/>
      <c r="J239" s="1043"/>
      <c r="K239" s="1043"/>
      <c r="L239" s="1043"/>
      <c r="M239" s="1043"/>
      <c r="N239" s="1043"/>
      <c r="O239" s="1043"/>
      <c r="P239" s="1043"/>
      <c r="Q239" s="1043"/>
      <c r="R239" s="1043"/>
      <c r="S239" s="1043"/>
    </row>
    <row r="240" spans="1:19" s="2288" customFormat="1" x14ac:dyDescent="0.2">
      <c r="A240" s="1043"/>
      <c r="B240" s="1043"/>
      <c r="C240" s="1043"/>
      <c r="D240" s="1043"/>
      <c r="E240" s="1043"/>
      <c r="F240" s="1043"/>
      <c r="G240" s="1043"/>
      <c r="H240" s="1043"/>
      <c r="I240" s="1043"/>
      <c r="J240" s="1043"/>
      <c r="K240" s="1043"/>
      <c r="L240" s="1043"/>
      <c r="M240" s="1043"/>
      <c r="N240" s="1043"/>
      <c r="O240" s="1043"/>
      <c r="P240" s="1043"/>
      <c r="Q240" s="1043"/>
      <c r="R240" s="1043"/>
      <c r="S240" s="1043"/>
    </row>
    <row r="241" spans="1:19" s="2288" customFormat="1" x14ac:dyDescent="0.2">
      <c r="A241" s="1043"/>
      <c r="B241" s="1043"/>
      <c r="C241" s="1043"/>
      <c r="D241" s="1043"/>
      <c r="E241" s="1043"/>
      <c r="F241" s="1043"/>
      <c r="G241" s="1043"/>
      <c r="H241" s="1043"/>
      <c r="I241" s="1043"/>
      <c r="J241" s="1043"/>
      <c r="K241" s="1043"/>
      <c r="L241" s="1043"/>
      <c r="M241" s="1043"/>
      <c r="N241" s="1043"/>
      <c r="O241" s="1043"/>
      <c r="P241" s="1043"/>
      <c r="Q241" s="1043"/>
      <c r="R241" s="1043"/>
      <c r="S241" s="1043"/>
    </row>
    <row r="242" spans="1:19" s="2288" customFormat="1" x14ac:dyDescent="0.2">
      <c r="A242" s="1043"/>
      <c r="B242" s="1043"/>
      <c r="C242" s="1043"/>
      <c r="D242" s="1043"/>
      <c r="E242" s="1043"/>
      <c r="F242" s="1043"/>
      <c r="G242" s="1043"/>
      <c r="H242" s="1043"/>
      <c r="I242" s="1043"/>
      <c r="J242" s="1043"/>
      <c r="K242" s="1043"/>
      <c r="L242" s="1043"/>
      <c r="M242" s="1043"/>
      <c r="N242" s="1043"/>
      <c r="O242" s="1043"/>
      <c r="P242" s="1043"/>
      <c r="Q242" s="1043"/>
      <c r="R242" s="1043"/>
      <c r="S242" s="1043"/>
    </row>
    <row r="243" spans="1:19" s="2288" customFormat="1" x14ac:dyDescent="0.2">
      <c r="A243" s="1043"/>
      <c r="B243" s="1043"/>
      <c r="C243" s="1043"/>
      <c r="D243" s="1043"/>
      <c r="E243" s="1043"/>
      <c r="F243" s="1043"/>
      <c r="G243" s="1043"/>
      <c r="H243" s="1043"/>
      <c r="I243" s="1043"/>
      <c r="J243" s="1043"/>
      <c r="K243" s="1043"/>
      <c r="L243" s="1043"/>
      <c r="M243" s="1043"/>
      <c r="N243" s="1043"/>
      <c r="O243" s="1043"/>
      <c r="P243" s="1043"/>
      <c r="Q243" s="1043"/>
      <c r="R243" s="1043"/>
      <c r="S243" s="1043"/>
    </row>
    <row r="244" spans="1:19" s="2288" customFormat="1" x14ac:dyDescent="0.2">
      <c r="A244" s="1043"/>
      <c r="B244" s="1043"/>
      <c r="C244" s="1043"/>
      <c r="D244" s="1043"/>
      <c r="E244" s="1043"/>
      <c r="F244" s="1043"/>
      <c r="G244" s="1043"/>
      <c r="H244" s="1043"/>
      <c r="I244" s="1043"/>
      <c r="J244" s="1043"/>
      <c r="K244" s="1043"/>
      <c r="L244" s="1043"/>
      <c r="M244" s="1043"/>
      <c r="N244" s="1043"/>
      <c r="O244" s="1043"/>
      <c r="P244" s="1043"/>
      <c r="Q244" s="1043"/>
      <c r="R244" s="1043"/>
      <c r="S244" s="1043"/>
    </row>
    <row r="245" spans="1:19" s="2288" customFormat="1" x14ac:dyDescent="0.2">
      <c r="A245" s="1043"/>
      <c r="B245" s="1043"/>
      <c r="C245" s="1043"/>
      <c r="D245" s="1043"/>
      <c r="E245" s="1043"/>
      <c r="F245" s="1043"/>
      <c r="G245" s="1043"/>
      <c r="H245" s="1043"/>
      <c r="I245" s="1043"/>
      <c r="J245" s="1043"/>
      <c r="K245" s="1043"/>
      <c r="L245" s="1043"/>
      <c r="M245" s="1043"/>
      <c r="N245" s="1043"/>
      <c r="O245" s="1043"/>
      <c r="P245" s="1043"/>
      <c r="Q245" s="1043"/>
      <c r="R245" s="1043"/>
      <c r="S245" s="1043"/>
    </row>
    <row r="246" spans="1:19" s="2288" customFormat="1" x14ac:dyDescent="0.2">
      <c r="A246" s="1043"/>
      <c r="B246" s="1043"/>
      <c r="C246" s="1043"/>
      <c r="D246" s="1043"/>
      <c r="E246" s="1043"/>
      <c r="F246" s="1043"/>
      <c r="G246" s="1043"/>
      <c r="H246" s="1043"/>
      <c r="I246" s="1043"/>
      <c r="J246" s="1043"/>
      <c r="K246" s="1043"/>
      <c r="L246" s="1043"/>
      <c r="M246" s="1043"/>
      <c r="N246" s="1043"/>
      <c r="O246" s="1043"/>
      <c r="P246" s="1043"/>
      <c r="Q246" s="1043"/>
      <c r="R246" s="1043"/>
      <c r="S246" s="1043"/>
    </row>
    <row r="247" spans="1:19" s="2288" customFormat="1" x14ac:dyDescent="0.2">
      <c r="A247" s="1043"/>
      <c r="B247" s="1043"/>
      <c r="C247" s="1043"/>
      <c r="D247" s="1043"/>
      <c r="E247" s="1043"/>
      <c r="F247" s="1043"/>
      <c r="G247" s="1043"/>
      <c r="H247" s="1043"/>
      <c r="I247" s="1043"/>
      <c r="J247" s="1043"/>
      <c r="K247" s="1043"/>
      <c r="L247" s="1043"/>
      <c r="M247" s="1043"/>
      <c r="N247" s="1043"/>
      <c r="O247" s="1043"/>
      <c r="P247" s="1043"/>
      <c r="Q247" s="1043"/>
      <c r="R247" s="1043"/>
      <c r="S247" s="1043"/>
    </row>
    <row r="248" spans="1:19" s="2288" customFormat="1" x14ac:dyDescent="0.2">
      <c r="A248" s="1043"/>
      <c r="B248" s="1043"/>
      <c r="C248" s="1043"/>
      <c r="D248" s="1043"/>
      <c r="E248" s="1043"/>
      <c r="F248" s="1043"/>
      <c r="G248" s="1043"/>
      <c r="H248" s="1043"/>
      <c r="I248" s="1043"/>
      <c r="J248" s="1043"/>
      <c r="K248" s="1043"/>
      <c r="L248" s="1043"/>
      <c r="M248" s="1043"/>
      <c r="N248" s="1043"/>
      <c r="O248" s="1043"/>
      <c r="P248" s="1043"/>
      <c r="Q248" s="1043"/>
      <c r="R248" s="1043"/>
      <c r="S248" s="1043"/>
    </row>
    <row r="249" spans="1:19" s="2288" customFormat="1" x14ac:dyDescent="0.2">
      <c r="A249" s="1043"/>
      <c r="B249" s="1043"/>
      <c r="C249" s="1043"/>
      <c r="D249" s="1043"/>
      <c r="E249" s="1043"/>
      <c r="F249" s="1043"/>
      <c r="G249" s="1043"/>
      <c r="H249" s="1043"/>
      <c r="I249" s="1043"/>
      <c r="J249" s="1043"/>
      <c r="K249" s="1043"/>
      <c r="L249" s="1043"/>
      <c r="M249" s="1043"/>
      <c r="N249" s="1043"/>
      <c r="O249" s="1043"/>
      <c r="P249" s="1043"/>
      <c r="Q249" s="1043"/>
      <c r="R249" s="1043"/>
      <c r="S249" s="1043"/>
    </row>
    <row r="250" spans="1:19" s="2288" customFormat="1" x14ac:dyDescent="0.2">
      <c r="A250" s="1043"/>
      <c r="B250" s="1043"/>
      <c r="C250" s="1043"/>
      <c r="D250" s="1043"/>
      <c r="E250" s="1043"/>
      <c r="F250" s="1043"/>
      <c r="G250" s="1043"/>
      <c r="H250" s="1043"/>
      <c r="I250" s="1043"/>
      <c r="J250" s="1043"/>
      <c r="K250" s="1043"/>
      <c r="L250" s="1043"/>
      <c r="M250" s="1043"/>
      <c r="N250" s="1043"/>
      <c r="O250" s="1043"/>
      <c r="P250" s="1043"/>
      <c r="Q250" s="1043"/>
      <c r="R250" s="1043"/>
      <c r="S250" s="1043"/>
    </row>
    <row r="251" spans="1:19" s="2288" customFormat="1" x14ac:dyDescent="0.2">
      <c r="A251" s="1043"/>
      <c r="B251" s="1043"/>
      <c r="C251" s="1043"/>
      <c r="D251" s="1043"/>
      <c r="E251" s="1043"/>
      <c r="F251" s="1043"/>
      <c r="G251" s="1043"/>
      <c r="H251" s="1043"/>
      <c r="I251" s="1043"/>
      <c r="J251" s="1043"/>
      <c r="K251" s="1043"/>
      <c r="L251" s="1043"/>
      <c r="M251" s="1043"/>
      <c r="N251" s="1043"/>
      <c r="O251" s="1043"/>
      <c r="P251" s="1043"/>
      <c r="Q251" s="1043"/>
      <c r="R251" s="1043"/>
      <c r="S251" s="1043"/>
    </row>
    <row r="252" spans="1:19" s="2288" customFormat="1" x14ac:dyDescent="0.2">
      <c r="A252" s="1043"/>
      <c r="B252" s="1043"/>
      <c r="C252" s="1043"/>
      <c r="D252" s="1043"/>
      <c r="E252" s="1043"/>
      <c r="F252" s="1043"/>
      <c r="G252" s="1043"/>
      <c r="H252" s="1043"/>
      <c r="I252" s="1043"/>
      <c r="J252" s="1043"/>
      <c r="K252" s="1043"/>
      <c r="L252" s="1043"/>
      <c r="M252" s="1043"/>
      <c r="N252" s="1043"/>
      <c r="O252" s="1043"/>
      <c r="P252" s="1043"/>
      <c r="Q252" s="1043"/>
      <c r="R252" s="1043"/>
      <c r="S252" s="1043"/>
    </row>
    <row r="253" spans="1:19" s="2288" customFormat="1" x14ac:dyDescent="0.2">
      <c r="A253" s="1043"/>
      <c r="B253" s="1043"/>
      <c r="C253" s="1043"/>
      <c r="D253" s="1043"/>
      <c r="E253" s="1043"/>
      <c r="F253" s="1043"/>
      <c r="G253" s="1043"/>
      <c r="H253" s="1043"/>
      <c r="I253" s="1043"/>
      <c r="J253" s="1043"/>
      <c r="K253" s="1043"/>
      <c r="L253" s="1043"/>
      <c r="M253" s="1043"/>
      <c r="N253" s="1043"/>
      <c r="O253" s="1043"/>
      <c r="P253" s="1043"/>
      <c r="Q253" s="1043"/>
      <c r="R253" s="1043"/>
      <c r="S253" s="1043"/>
    </row>
    <row r="254" spans="1:19" s="2288" customFormat="1" x14ac:dyDescent="0.2">
      <c r="A254" s="1043"/>
      <c r="B254" s="1043"/>
      <c r="C254" s="1043"/>
      <c r="D254" s="1043"/>
      <c r="E254" s="1043"/>
      <c r="F254" s="1043"/>
      <c r="G254" s="1043"/>
      <c r="H254" s="1043"/>
      <c r="I254" s="1043"/>
      <c r="J254" s="1043"/>
      <c r="K254" s="1043"/>
      <c r="L254" s="1043"/>
      <c r="M254" s="1043"/>
      <c r="N254" s="1043"/>
      <c r="O254" s="1043"/>
      <c r="P254" s="1043"/>
      <c r="Q254" s="1043"/>
      <c r="R254" s="1043"/>
      <c r="S254" s="1043"/>
    </row>
    <row r="255" spans="1:19" s="2288" customFormat="1" x14ac:dyDescent="0.2">
      <c r="A255" s="1043"/>
      <c r="B255" s="1043"/>
      <c r="C255" s="1043"/>
      <c r="D255" s="1043"/>
      <c r="E255" s="1043"/>
      <c r="F255" s="1043"/>
      <c r="G255" s="1043"/>
      <c r="H255" s="1043"/>
      <c r="I255" s="1043"/>
      <c r="J255" s="1043"/>
      <c r="K255" s="1043"/>
      <c r="L255" s="1043"/>
      <c r="M255" s="1043"/>
      <c r="N255" s="1043"/>
      <c r="O255" s="1043"/>
      <c r="P255" s="1043"/>
      <c r="Q255" s="1043"/>
      <c r="R255" s="1043"/>
      <c r="S255" s="1043"/>
    </row>
    <row r="256" spans="1:19" s="2288" customFormat="1" x14ac:dyDescent="0.2">
      <c r="A256" s="1043"/>
      <c r="B256" s="1043"/>
      <c r="C256" s="1043"/>
      <c r="D256" s="1043"/>
      <c r="E256" s="1043"/>
      <c r="F256" s="1043"/>
      <c r="G256" s="1043"/>
      <c r="H256" s="1043"/>
      <c r="I256" s="1043"/>
      <c r="J256" s="1043"/>
      <c r="K256" s="1043"/>
      <c r="L256" s="1043"/>
      <c r="M256" s="1043"/>
      <c r="N256" s="1043"/>
      <c r="O256" s="1043"/>
      <c r="P256" s="1043"/>
      <c r="Q256" s="1043"/>
      <c r="R256" s="1043"/>
      <c r="S256" s="1043"/>
    </row>
    <row r="257" spans="1:19" s="2288" customFormat="1" x14ac:dyDescent="0.2">
      <c r="A257" s="1043"/>
      <c r="B257" s="1043"/>
      <c r="C257" s="1043"/>
      <c r="D257" s="1043"/>
      <c r="E257" s="1043"/>
      <c r="F257" s="1043"/>
      <c r="G257" s="1043"/>
      <c r="H257" s="1043"/>
      <c r="I257" s="1043"/>
      <c r="J257" s="1043"/>
      <c r="K257" s="1043"/>
      <c r="L257" s="1043"/>
      <c r="M257" s="1043"/>
      <c r="N257" s="1043"/>
      <c r="O257" s="1043"/>
      <c r="P257" s="1043"/>
      <c r="Q257" s="1043"/>
      <c r="R257" s="1043"/>
      <c r="S257" s="1043"/>
    </row>
    <row r="258" spans="1:19" s="2288" customFormat="1" x14ac:dyDescent="0.2">
      <c r="A258" s="1043"/>
      <c r="B258" s="1043"/>
      <c r="C258" s="1043"/>
      <c r="D258" s="1043"/>
      <c r="E258" s="1043"/>
      <c r="F258" s="1043"/>
      <c r="G258" s="1043"/>
      <c r="H258" s="1043"/>
      <c r="I258" s="1043"/>
      <c r="J258" s="1043"/>
      <c r="K258" s="1043"/>
      <c r="L258" s="1043"/>
      <c r="M258" s="1043"/>
      <c r="N258" s="1043"/>
      <c r="O258" s="1043"/>
      <c r="P258" s="1043"/>
      <c r="Q258" s="1043"/>
      <c r="R258" s="1043"/>
      <c r="S258" s="1043"/>
    </row>
    <row r="259" spans="1:19" s="2288" customFormat="1" x14ac:dyDescent="0.2">
      <c r="A259" s="1043"/>
      <c r="B259" s="1043"/>
      <c r="C259" s="1043"/>
      <c r="D259" s="1043"/>
      <c r="E259" s="1043"/>
      <c r="F259" s="1043"/>
      <c r="G259" s="1043"/>
      <c r="H259" s="1043"/>
      <c r="I259" s="1043"/>
      <c r="J259" s="1043"/>
      <c r="K259" s="1043"/>
      <c r="L259" s="1043"/>
      <c r="M259" s="1043"/>
      <c r="N259" s="1043"/>
      <c r="O259" s="1043"/>
      <c r="P259" s="1043"/>
      <c r="Q259" s="1043"/>
      <c r="R259" s="1043"/>
      <c r="S259" s="1043"/>
    </row>
    <row r="260" spans="1:19" s="2288" customFormat="1" x14ac:dyDescent="0.2">
      <c r="A260" s="1043"/>
      <c r="B260" s="1043"/>
      <c r="C260" s="1043"/>
      <c r="D260" s="1043"/>
      <c r="E260" s="1043"/>
      <c r="F260" s="1043"/>
      <c r="G260" s="1043"/>
      <c r="H260" s="1043"/>
      <c r="I260" s="1043"/>
      <c r="J260" s="1043"/>
      <c r="K260" s="1043"/>
      <c r="L260" s="1043"/>
      <c r="M260" s="1043"/>
      <c r="N260" s="1043"/>
      <c r="O260" s="1043"/>
      <c r="P260" s="1043"/>
      <c r="Q260" s="1043"/>
      <c r="R260" s="1043"/>
      <c r="S260" s="1043"/>
    </row>
    <row r="261" spans="1:19" s="2288" customFormat="1" x14ac:dyDescent="0.2">
      <c r="A261" s="1043"/>
      <c r="B261" s="1043"/>
      <c r="C261" s="1043"/>
      <c r="D261" s="1043"/>
      <c r="E261" s="1043"/>
      <c r="F261" s="1043"/>
      <c r="G261" s="1043"/>
      <c r="H261" s="1043"/>
      <c r="I261" s="1043"/>
      <c r="J261" s="1043"/>
      <c r="K261" s="1043"/>
      <c r="L261" s="1043"/>
      <c r="M261" s="1043"/>
      <c r="N261" s="1043"/>
      <c r="O261" s="1043"/>
      <c r="P261" s="1043"/>
      <c r="Q261" s="1043"/>
      <c r="R261" s="1043"/>
      <c r="S261" s="1043"/>
    </row>
    <row r="262" spans="1:19" s="2288" customFormat="1" x14ac:dyDescent="0.2">
      <c r="A262" s="1043"/>
      <c r="B262" s="1043"/>
      <c r="C262" s="1043"/>
      <c r="D262" s="1043"/>
      <c r="E262" s="1043"/>
      <c r="F262" s="1043"/>
      <c r="G262" s="1043"/>
      <c r="H262" s="1043"/>
      <c r="I262" s="1043"/>
      <c r="J262" s="1043"/>
      <c r="K262" s="1043"/>
      <c r="L262" s="1043"/>
      <c r="M262" s="1043"/>
      <c r="N262" s="1043"/>
      <c r="O262" s="1043"/>
      <c r="P262" s="1043"/>
      <c r="Q262" s="1043"/>
      <c r="R262" s="1043"/>
      <c r="S262" s="1043"/>
    </row>
    <row r="263" spans="1:19" s="2288" customFormat="1" x14ac:dyDescent="0.2">
      <c r="A263" s="1043"/>
      <c r="B263" s="1043"/>
      <c r="C263" s="1043"/>
      <c r="D263" s="1043"/>
      <c r="E263" s="1043"/>
      <c r="F263" s="1043"/>
      <c r="G263" s="1043"/>
      <c r="H263" s="1043"/>
      <c r="I263" s="1043"/>
      <c r="J263" s="1043"/>
      <c r="K263" s="1043"/>
      <c r="L263" s="1043"/>
      <c r="M263" s="1043"/>
      <c r="N263" s="1043"/>
      <c r="O263" s="1043"/>
      <c r="P263" s="1043"/>
      <c r="Q263" s="1043"/>
      <c r="R263" s="1043"/>
      <c r="S263" s="1043"/>
    </row>
    <row r="264" spans="1:19" s="2288" customFormat="1" x14ac:dyDescent="0.2">
      <c r="A264" s="1043"/>
      <c r="B264" s="1043"/>
      <c r="C264" s="1043"/>
      <c r="D264" s="1043"/>
      <c r="E264" s="1043"/>
      <c r="F264" s="1043"/>
      <c r="G264" s="1043"/>
      <c r="H264" s="1043"/>
      <c r="I264" s="1043"/>
      <c r="J264" s="1043"/>
      <c r="K264" s="1043"/>
      <c r="L264" s="1043"/>
      <c r="M264" s="1043"/>
      <c r="N264" s="1043"/>
      <c r="O264" s="1043"/>
      <c r="P264" s="1043"/>
      <c r="Q264" s="1043"/>
      <c r="R264" s="1043"/>
      <c r="S264" s="1043"/>
    </row>
    <row r="265" spans="1:19" s="2288" customFormat="1" x14ac:dyDescent="0.2">
      <c r="A265" s="1043"/>
      <c r="B265" s="1043"/>
      <c r="C265" s="1043"/>
      <c r="D265" s="1043"/>
      <c r="E265" s="1043"/>
      <c r="F265" s="1043"/>
      <c r="G265" s="1043"/>
      <c r="H265" s="1043"/>
      <c r="I265" s="1043"/>
      <c r="J265" s="1043"/>
      <c r="K265" s="1043"/>
      <c r="L265" s="1043"/>
      <c r="M265" s="1043"/>
      <c r="N265" s="1043"/>
      <c r="O265" s="1043"/>
      <c r="P265" s="1043"/>
      <c r="Q265" s="1043"/>
      <c r="R265" s="1043"/>
      <c r="S265" s="1043"/>
    </row>
    <row r="266" spans="1:19" s="2288" customFormat="1" x14ac:dyDescent="0.2">
      <c r="A266" s="1043"/>
      <c r="B266" s="1043"/>
      <c r="C266" s="1043"/>
      <c r="D266" s="1043"/>
      <c r="E266" s="1043"/>
      <c r="F266" s="1043"/>
      <c r="G266" s="1043"/>
      <c r="H266" s="1043"/>
      <c r="I266" s="1043"/>
      <c r="J266" s="1043"/>
      <c r="K266" s="1043"/>
      <c r="L266" s="1043"/>
      <c r="M266" s="1043"/>
      <c r="N266" s="1043"/>
      <c r="O266" s="1043"/>
      <c r="P266" s="1043"/>
      <c r="Q266" s="1043"/>
      <c r="R266" s="1043"/>
      <c r="S266" s="1043"/>
    </row>
    <row r="267" spans="1:19" s="2288" customFormat="1" x14ac:dyDescent="0.2">
      <c r="A267" s="1043"/>
      <c r="B267" s="1043"/>
      <c r="C267" s="1043"/>
      <c r="D267" s="1043"/>
      <c r="E267" s="1043"/>
      <c r="F267" s="1043"/>
      <c r="G267" s="1043"/>
      <c r="H267" s="1043"/>
      <c r="I267" s="1043"/>
      <c r="J267" s="1043"/>
      <c r="K267" s="1043"/>
      <c r="L267" s="1043"/>
      <c r="M267" s="1043"/>
      <c r="N267" s="1043"/>
      <c r="O267" s="1043"/>
      <c r="P267" s="1043"/>
      <c r="Q267" s="1043"/>
      <c r="R267" s="1043"/>
      <c r="S267" s="1043"/>
    </row>
    <row r="268" spans="1:19" s="2288" customFormat="1" x14ac:dyDescent="0.2">
      <c r="A268" s="1043"/>
      <c r="B268" s="1043"/>
      <c r="C268" s="1043"/>
      <c r="D268" s="1043"/>
      <c r="E268" s="1043"/>
      <c r="F268" s="1043"/>
      <c r="G268" s="1043"/>
      <c r="H268" s="1043"/>
      <c r="I268" s="1043"/>
      <c r="J268" s="1043"/>
      <c r="K268" s="1043"/>
      <c r="L268" s="1043"/>
      <c r="M268" s="1043"/>
      <c r="N268" s="1043"/>
      <c r="O268" s="1043"/>
      <c r="P268" s="1043"/>
      <c r="Q268" s="1043"/>
      <c r="R268" s="1043"/>
      <c r="S268" s="1043"/>
    </row>
    <row r="269" spans="1:19" s="2288" customFormat="1" x14ac:dyDescent="0.2">
      <c r="A269" s="1043"/>
      <c r="B269" s="1043"/>
      <c r="C269" s="1043"/>
      <c r="D269" s="1043"/>
      <c r="E269" s="1043"/>
      <c r="F269" s="1043"/>
      <c r="G269" s="1043"/>
      <c r="H269" s="1043"/>
      <c r="I269" s="1043"/>
      <c r="J269" s="1043"/>
      <c r="K269" s="1043"/>
      <c r="L269" s="1043"/>
      <c r="M269" s="1043"/>
      <c r="N269" s="1043"/>
      <c r="O269" s="1043"/>
      <c r="P269" s="1043"/>
      <c r="Q269" s="1043"/>
      <c r="R269" s="1043"/>
      <c r="S269" s="1043"/>
    </row>
    <row r="270" spans="1:19" s="2288" customFormat="1" x14ac:dyDescent="0.2">
      <c r="A270" s="1043"/>
      <c r="B270" s="1043"/>
      <c r="C270" s="1043"/>
      <c r="D270" s="1043"/>
      <c r="E270" s="1043"/>
      <c r="F270" s="1043"/>
      <c r="G270" s="1043"/>
      <c r="H270" s="1043"/>
      <c r="I270" s="1043"/>
      <c r="J270" s="1043"/>
      <c r="K270" s="1043"/>
      <c r="L270" s="1043"/>
      <c r="M270" s="1043"/>
      <c r="N270" s="1043"/>
      <c r="O270" s="1043"/>
      <c r="P270" s="1043"/>
      <c r="Q270" s="1043"/>
      <c r="R270" s="1043"/>
      <c r="S270" s="1043"/>
    </row>
    <row r="271" spans="1:19" s="2288" customFormat="1" x14ac:dyDescent="0.2">
      <c r="A271" s="1043"/>
      <c r="B271" s="1043"/>
      <c r="C271" s="1043"/>
      <c r="D271" s="1043"/>
      <c r="E271" s="1043"/>
      <c r="F271" s="1043"/>
      <c r="G271" s="1043"/>
      <c r="H271" s="1043"/>
      <c r="I271" s="1043"/>
      <c r="J271" s="1043"/>
      <c r="K271" s="1043"/>
      <c r="L271" s="1043"/>
      <c r="M271" s="1043"/>
      <c r="N271" s="1043"/>
      <c r="O271" s="1043"/>
      <c r="P271" s="1043"/>
      <c r="Q271" s="1043"/>
      <c r="R271" s="1043"/>
      <c r="S271" s="1043"/>
    </row>
    <row r="272" spans="1:19" s="2288" customFormat="1" x14ac:dyDescent="0.2">
      <c r="A272" s="1043"/>
      <c r="B272" s="1043"/>
      <c r="C272" s="1043"/>
      <c r="D272" s="1043"/>
      <c r="E272" s="1043"/>
      <c r="F272" s="1043"/>
      <c r="G272" s="1043"/>
      <c r="H272" s="1043"/>
      <c r="I272" s="1043"/>
      <c r="J272" s="1043"/>
      <c r="K272" s="1043"/>
      <c r="L272" s="1043"/>
      <c r="M272" s="1043"/>
      <c r="N272" s="1043"/>
      <c r="O272" s="1043"/>
      <c r="P272" s="1043"/>
      <c r="Q272" s="1043"/>
      <c r="R272" s="1043"/>
      <c r="S272" s="1043"/>
    </row>
    <row r="273" spans="1:19" s="2288" customFormat="1" x14ac:dyDescent="0.2">
      <c r="A273" s="1043"/>
      <c r="B273" s="1043"/>
      <c r="C273" s="1043"/>
      <c r="D273" s="1043"/>
      <c r="E273" s="1043"/>
      <c r="F273" s="1043"/>
      <c r="G273" s="1043"/>
      <c r="H273" s="1043"/>
      <c r="I273" s="1043"/>
      <c r="J273" s="1043"/>
      <c r="K273" s="1043"/>
      <c r="L273" s="1043"/>
      <c r="M273" s="1043"/>
      <c r="N273" s="1043"/>
      <c r="O273" s="1043"/>
      <c r="P273" s="1043"/>
      <c r="Q273" s="1043"/>
      <c r="R273" s="1043"/>
      <c r="S273" s="1043"/>
    </row>
    <row r="274" spans="1:19" s="2288" customFormat="1" x14ac:dyDescent="0.2">
      <c r="A274" s="1043"/>
      <c r="B274" s="1043"/>
      <c r="C274" s="1043"/>
      <c r="D274" s="1043"/>
      <c r="E274" s="1043"/>
      <c r="F274" s="1043"/>
      <c r="G274" s="1043"/>
      <c r="H274" s="1043"/>
      <c r="I274" s="1043"/>
      <c r="J274" s="1043"/>
      <c r="K274" s="1043"/>
      <c r="L274" s="1043"/>
      <c r="M274" s="1043"/>
      <c r="N274" s="1043"/>
      <c r="O274" s="1043"/>
      <c r="P274" s="1043"/>
      <c r="Q274" s="1043"/>
      <c r="R274" s="1043"/>
      <c r="S274" s="1043"/>
    </row>
    <row r="275" spans="1:19" s="2288" customFormat="1" x14ac:dyDescent="0.2">
      <c r="A275" s="1043"/>
      <c r="B275" s="1043"/>
      <c r="C275" s="1043"/>
      <c r="D275" s="1043"/>
      <c r="E275" s="1043"/>
      <c r="F275" s="1043"/>
      <c r="G275" s="1043"/>
      <c r="H275" s="1043"/>
      <c r="I275" s="1043"/>
      <c r="J275" s="1043"/>
      <c r="K275" s="1043"/>
      <c r="L275" s="1043"/>
      <c r="M275" s="1043"/>
      <c r="N275" s="1043"/>
      <c r="O275" s="1043"/>
      <c r="P275" s="1043"/>
      <c r="Q275" s="1043"/>
      <c r="R275" s="1043"/>
      <c r="S275" s="1043"/>
    </row>
    <row r="276" spans="1:19" s="2288" customFormat="1" x14ac:dyDescent="0.2">
      <c r="A276" s="1043"/>
      <c r="B276" s="1043"/>
      <c r="C276" s="1043"/>
      <c r="D276" s="1043"/>
      <c r="E276" s="1043"/>
      <c r="F276" s="1043"/>
      <c r="G276" s="1043"/>
      <c r="H276" s="1043"/>
      <c r="I276" s="1043"/>
      <c r="J276" s="1043"/>
      <c r="K276" s="1043"/>
      <c r="L276" s="1043"/>
      <c r="M276" s="1043"/>
      <c r="N276" s="1043"/>
      <c r="O276" s="1043"/>
      <c r="P276" s="1043"/>
      <c r="Q276" s="1043"/>
      <c r="R276" s="1043"/>
      <c r="S276" s="1043"/>
    </row>
    <row r="277" spans="1:19" s="2288" customFormat="1" x14ac:dyDescent="0.2">
      <c r="A277" s="1043"/>
      <c r="B277" s="1043"/>
      <c r="C277" s="1043"/>
      <c r="D277" s="1043"/>
      <c r="E277" s="1043"/>
      <c r="F277" s="1043"/>
      <c r="G277" s="1043"/>
      <c r="H277" s="1043"/>
      <c r="I277" s="1043"/>
      <c r="J277" s="1043"/>
      <c r="K277" s="1043"/>
      <c r="L277" s="1043"/>
      <c r="M277" s="1043"/>
      <c r="N277" s="1043"/>
      <c r="O277" s="1043"/>
      <c r="P277" s="1043"/>
      <c r="Q277" s="1043"/>
      <c r="R277" s="1043"/>
      <c r="S277" s="1043"/>
    </row>
    <row r="278" spans="1:19" s="2288" customFormat="1" x14ac:dyDescent="0.2">
      <c r="A278" s="1043"/>
      <c r="B278" s="1043"/>
      <c r="C278" s="1043"/>
      <c r="D278" s="1043"/>
      <c r="E278" s="1043"/>
      <c r="F278" s="1043"/>
      <c r="G278" s="1043"/>
      <c r="H278" s="1043"/>
      <c r="I278" s="1043"/>
      <c r="J278" s="1043"/>
      <c r="K278" s="1043"/>
      <c r="L278" s="1043"/>
      <c r="M278" s="1043"/>
      <c r="N278" s="1043"/>
      <c r="O278" s="1043"/>
      <c r="P278" s="1043"/>
      <c r="Q278" s="1043"/>
      <c r="R278" s="1043"/>
      <c r="S278" s="1043"/>
    </row>
    <row r="279" spans="1:19" s="2288" customFormat="1" x14ac:dyDescent="0.2">
      <c r="A279" s="1043"/>
      <c r="B279" s="1043"/>
      <c r="C279" s="1043"/>
      <c r="D279" s="1043"/>
      <c r="E279" s="1043"/>
      <c r="F279" s="1043"/>
      <c r="G279" s="1043"/>
      <c r="H279" s="1043"/>
      <c r="I279" s="1043"/>
      <c r="J279" s="1043"/>
      <c r="K279" s="1043"/>
      <c r="L279" s="1043"/>
      <c r="M279" s="1043"/>
      <c r="N279" s="1043"/>
      <c r="O279" s="1043"/>
      <c r="P279" s="1043"/>
      <c r="Q279" s="1043"/>
      <c r="R279" s="1043"/>
      <c r="S279" s="1043"/>
    </row>
    <row r="280" spans="1:19" s="2288" customFormat="1" x14ac:dyDescent="0.2">
      <c r="A280" s="1043"/>
      <c r="B280" s="1043"/>
      <c r="C280" s="1043"/>
      <c r="D280" s="1043"/>
      <c r="E280" s="1043"/>
      <c r="F280" s="1043"/>
      <c r="G280" s="1043"/>
      <c r="H280" s="1043"/>
      <c r="I280" s="1043"/>
      <c r="J280" s="1043"/>
      <c r="K280" s="1043"/>
      <c r="L280" s="1043"/>
      <c r="M280" s="1043"/>
      <c r="N280" s="1043"/>
      <c r="O280" s="1043"/>
      <c r="P280" s="1043"/>
      <c r="Q280" s="1043"/>
      <c r="R280" s="1043"/>
      <c r="S280" s="1043"/>
    </row>
    <row r="281" spans="1:19" s="2288" customFormat="1" x14ac:dyDescent="0.2">
      <c r="A281" s="1043"/>
      <c r="B281" s="1043"/>
      <c r="C281" s="1043"/>
      <c r="D281" s="1043"/>
      <c r="E281" s="1043"/>
      <c r="F281" s="1043"/>
      <c r="G281" s="1043"/>
      <c r="H281" s="1043"/>
      <c r="I281" s="1043"/>
      <c r="J281" s="1043"/>
      <c r="K281" s="1043"/>
      <c r="L281" s="1043"/>
      <c r="M281" s="1043"/>
      <c r="N281" s="1043"/>
      <c r="O281" s="1043"/>
      <c r="P281" s="1043"/>
      <c r="Q281" s="1043"/>
      <c r="R281" s="1043"/>
      <c r="S281" s="1043"/>
    </row>
    <row r="282" spans="1:19" s="2288" customFormat="1" x14ac:dyDescent="0.2">
      <c r="A282" s="1043"/>
      <c r="B282" s="1043"/>
      <c r="C282" s="1043"/>
      <c r="D282" s="1043"/>
      <c r="E282" s="1043"/>
      <c r="F282" s="1043"/>
      <c r="G282" s="1043"/>
      <c r="H282" s="1043"/>
      <c r="I282" s="1043"/>
      <c r="J282" s="1043"/>
      <c r="K282" s="1043"/>
      <c r="L282" s="1043"/>
      <c r="M282" s="1043"/>
      <c r="N282" s="1043"/>
      <c r="O282" s="1043"/>
      <c r="P282" s="1043"/>
      <c r="Q282" s="1043"/>
      <c r="R282" s="1043"/>
      <c r="S282" s="1043"/>
    </row>
    <row r="283" spans="1:19" s="2288" customFormat="1" x14ac:dyDescent="0.2">
      <c r="A283" s="1043"/>
      <c r="B283" s="1043"/>
      <c r="C283" s="1043"/>
      <c r="D283" s="1043"/>
      <c r="E283" s="1043"/>
      <c r="F283" s="1043"/>
      <c r="G283" s="1043"/>
      <c r="H283" s="1043"/>
      <c r="I283" s="1043"/>
      <c r="J283" s="1043"/>
      <c r="K283" s="1043"/>
      <c r="L283" s="1043"/>
      <c r="M283" s="1043"/>
      <c r="N283" s="1043"/>
      <c r="O283" s="1043"/>
      <c r="P283" s="1043"/>
      <c r="Q283" s="1043"/>
      <c r="R283" s="1043"/>
      <c r="S283" s="1043"/>
    </row>
    <row r="284" spans="1:19" s="2288" customFormat="1" x14ac:dyDescent="0.2">
      <c r="A284" s="1043"/>
      <c r="B284" s="1043"/>
      <c r="C284" s="1043"/>
      <c r="D284" s="1043"/>
      <c r="E284" s="1043"/>
      <c r="F284" s="1043"/>
      <c r="G284" s="1043"/>
      <c r="H284" s="1043"/>
      <c r="I284" s="1043"/>
      <c r="J284" s="1043"/>
      <c r="K284" s="1043"/>
      <c r="L284" s="1043"/>
      <c r="M284" s="1043"/>
      <c r="N284" s="1043"/>
      <c r="O284" s="1043"/>
      <c r="P284" s="1043"/>
      <c r="Q284" s="1043"/>
      <c r="R284" s="1043"/>
      <c r="S284" s="1043"/>
    </row>
    <row r="285" spans="1:19" s="2288" customFormat="1" x14ac:dyDescent="0.2">
      <c r="A285" s="1043"/>
      <c r="B285" s="1043"/>
      <c r="C285" s="1043"/>
      <c r="D285" s="1043"/>
      <c r="E285" s="1043"/>
      <c r="F285" s="1043"/>
      <c r="G285" s="1043"/>
      <c r="H285" s="1043"/>
      <c r="I285" s="1043"/>
      <c r="J285" s="1043"/>
      <c r="K285" s="1043"/>
      <c r="L285" s="1043"/>
      <c r="M285" s="1043"/>
      <c r="N285" s="1043"/>
      <c r="O285" s="1043"/>
      <c r="P285" s="1043"/>
      <c r="Q285" s="1043"/>
      <c r="R285" s="1043"/>
      <c r="S285" s="1043"/>
    </row>
    <row r="286" spans="1:19" s="2288" customFormat="1" x14ac:dyDescent="0.2">
      <c r="A286" s="1043"/>
      <c r="B286" s="1043"/>
      <c r="C286" s="1043"/>
      <c r="D286" s="1043"/>
      <c r="E286" s="1043"/>
      <c r="F286" s="1043"/>
      <c r="G286" s="1043"/>
      <c r="H286" s="1043"/>
      <c r="I286" s="1043"/>
      <c r="J286" s="1043"/>
      <c r="K286" s="1043"/>
      <c r="L286" s="1043"/>
      <c r="M286" s="1043"/>
      <c r="N286" s="1043"/>
      <c r="O286" s="1043"/>
      <c r="P286" s="1043"/>
      <c r="Q286" s="1043"/>
      <c r="R286" s="1043"/>
      <c r="S286" s="1043"/>
    </row>
    <row r="287" spans="1:19" s="2288" customFormat="1" x14ac:dyDescent="0.2">
      <c r="A287" s="1043"/>
      <c r="B287" s="1043"/>
      <c r="C287" s="1043"/>
      <c r="D287" s="1043"/>
      <c r="E287" s="1043"/>
      <c r="F287" s="1043"/>
      <c r="G287" s="1043"/>
      <c r="H287" s="1043"/>
      <c r="I287" s="1043"/>
      <c r="J287" s="1043"/>
      <c r="K287" s="1043"/>
      <c r="L287" s="1043"/>
      <c r="M287" s="1043"/>
      <c r="N287" s="1043"/>
      <c r="O287" s="1043"/>
      <c r="P287" s="1043"/>
      <c r="Q287" s="1043"/>
      <c r="R287" s="1043"/>
      <c r="S287" s="1043"/>
    </row>
    <row r="288" spans="1:19" s="2288" customFormat="1" x14ac:dyDescent="0.2">
      <c r="A288" s="1043"/>
      <c r="B288" s="1043"/>
      <c r="C288" s="1043"/>
      <c r="D288" s="1043"/>
      <c r="E288" s="1043"/>
      <c r="F288" s="1043"/>
      <c r="G288" s="1043"/>
      <c r="H288" s="1043"/>
      <c r="I288" s="1043"/>
      <c r="J288" s="1043"/>
      <c r="K288" s="1043"/>
      <c r="L288" s="1043"/>
      <c r="M288" s="1043"/>
      <c r="N288" s="1043"/>
      <c r="O288" s="1043"/>
      <c r="P288" s="1043"/>
      <c r="Q288" s="1043"/>
      <c r="R288" s="1043"/>
      <c r="S288" s="1043"/>
    </row>
    <row r="289" spans="1:19" s="2288" customFormat="1" x14ac:dyDescent="0.2">
      <c r="A289" s="1043"/>
      <c r="B289" s="1043"/>
      <c r="C289" s="1043"/>
      <c r="D289" s="1043"/>
      <c r="E289" s="1043"/>
      <c r="F289" s="1043"/>
      <c r="G289" s="1043"/>
      <c r="H289" s="1043"/>
      <c r="I289" s="1043"/>
      <c r="J289" s="1043"/>
      <c r="K289" s="1043"/>
      <c r="L289" s="1043"/>
      <c r="M289" s="1043"/>
      <c r="N289" s="1043"/>
      <c r="O289" s="1043"/>
      <c r="P289" s="1043"/>
      <c r="Q289" s="1043"/>
      <c r="R289" s="1043"/>
      <c r="S289" s="1043"/>
    </row>
    <row r="290" spans="1:19" s="2288" customFormat="1" x14ac:dyDescent="0.2">
      <c r="A290" s="1043"/>
      <c r="B290" s="1043"/>
      <c r="C290" s="1043"/>
      <c r="D290" s="1043"/>
      <c r="E290" s="1043"/>
      <c r="F290" s="1043"/>
      <c r="G290" s="1043"/>
      <c r="H290" s="1043"/>
      <c r="I290" s="1043"/>
      <c r="J290" s="1043"/>
      <c r="K290" s="1043"/>
      <c r="L290" s="1043"/>
      <c r="M290" s="1043"/>
      <c r="N290" s="1043"/>
      <c r="O290" s="1043"/>
      <c r="P290" s="1043"/>
      <c r="Q290" s="1043"/>
      <c r="R290" s="1043"/>
      <c r="S290" s="1043"/>
    </row>
    <row r="291" spans="1:19" s="2288" customFormat="1" x14ac:dyDescent="0.2">
      <c r="A291" s="1043"/>
      <c r="B291" s="1043"/>
      <c r="C291" s="1043"/>
      <c r="D291" s="1043"/>
      <c r="E291" s="1043"/>
      <c r="F291" s="1043"/>
      <c r="G291" s="1043"/>
      <c r="H291" s="1043"/>
      <c r="I291" s="1043"/>
      <c r="J291" s="1043"/>
      <c r="K291" s="1043"/>
      <c r="L291" s="1043"/>
      <c r="M291" s="1043"/>
      <c r="N291" s="1043"/>
      <c r="O291" s="1043"/>
      <c r="P291" s="1043"/>
      <c r="Q291" s="1043"/>
      <c r="R291" s="1043"/>
      <c r="S291" s="1043"/>
    </row>
    <row r="292" spans="1:19" s="2288" customFormat="1" x14ac:dyDescent="0.2">
      <c r="A292" s="1043"/>
      <c r="B292" s="1043"/>
      <c r="C292" s="1043"/>
      <c r="D292" s="1043"/>
      <c r="E292" s="1043"/>
      <c r="F292" s="1043"/>
      <c r="G292" s="1043"/>
      <c r="H292" s="1043"/>
      <c r="I292" s="1043"/>
      <c r="J292" s="1043"/>
      <c r="K292" s="1043"/>
      <c r="L292" s="1043"/>
      <c r="M292" s="1043"/>
      <c r="N292" s="1043"/>
      <c r="O292" s="1043"/>
      <c r="P292" s="1043"/>
      <c r="Q292" s="1043"/>
      <c r="R292" s="1043"/>
      <c r="S292" s="1043"/>
    </row>
    <row r="293" spans="1:19" s="2288" customFormat="1" x14ac:dyDescent="0.2">
      <c r="A293" s="1043"/>
      <c r="B293" s="1043"/>
      <c r="C293" s="1043"/>
      <c r="D293" s="1043"/>
      <c r="E293" s="1043"/>
      <c r="F293" s="1043"/>
      <c r="G293" s="1043"/>
      <c r="H293" s="1043"/>
      <c r="I293" s="1043"/>
      <c r="J293" s="1043"/>
      <c r="K293" s="1043"/>
      <c r="L293" s="1043"/>
      <c r="M293" s="1043"/>
      <c r="N293" s="1043"/>
      <c r="O293" s="1043"/>
      <c r="P293" s="1043"/>
      <c r="Q293" s="1043"/>
      <c r="R293" s="1043"/>
      <c r="S293" s="1043"/>
    </row>
    <row r="294" spans="1:19" s="2288" customFormat="1" x14ac:dyDescent="0.2">
      <c r="A294" s="1043"/>
      <c r="B294" s="1043"/>
      <c r="C294" s="1043"/>
      <c r="D294" s="1043"/>
      <c r="E294" s="1043"/>
      <c r="F294" s="1043"/>
      <c r="G294" s="1043"/>
      <c r="H294" s="1043"/>
      <c r="I294" s="1043"/>
      <c r="J294" s="1043"/>
      <c r="K294" s="1043"/>
      <c r="L294" s="1043"/>
      <c r="M294" s="1043"/>
      <c r="N294" s="1043"/>
      <c r="O294" s="1043"/>
      <c r="P294" s="1043"/>
      <c r="Q294" s="1043"/>
      <c r="R294" s="1043"/>
      <c r="S294" s="1043"/>
    </row>
    <row r="295" spans="1:19" s="2288" customFormat="1" x14ac:dyDescent="0.2">
      <c r="A295" s="1043"/>
      <c r="B295" s="1043"/>
      <c r="C295" s="1043"/>
      <c r="D295" s="1043"/>
      <c r="E295" s="1043"/>
      <c r="F295" s="1043"/>
      <c r="G295" s="1043"/>
      <c r="H295" s="1043"/>
      <c r="I295" s="1043"/>
      <c r="J295" s="1043"/>
      <c r="K295" s="1043"/>
      <c r="L295" s="1043"/>
      <c r="M295" s="1043"/>
      <c r="N295" s="1043"/>
      <c r="O295" s="1043"/>
      <c r="P295" s="1043"/>
      <c r="Q295" s="1043"/>
      <c r="R295" s="1043"/>
      <c r="S295" s="1043"/>
    </row>
    <row r="296" spans="1:19" s="2288" customFormat="1" x14ac:dyDescent="0.2">
      <c r="A296" s="1043"/>
      <c r="B296" s="1043"/>
      <c r="C296" s="1043"/>
      <c r="D296" s="1043"/>
      <c r="E296" s="1043"/>
      <c r="F296" s="1043"/>
      <c r="G296" s="1043"/>
      <c r="H296" s="1043"/>
      <c r="I296" s="1043"/>
      <c r="J296" s="1043"/>
      <c r="K296" s="1043"/>
      <c r="L296" s="1043"/>
      <c r="M296" s="1043"/>
      <c r="N296" s="1043"/>
      <c r="O296" s="1043"/>
      <c r="P296" s="1043"/>
      <c r="Q296" s="1043"/>
      <c r="R296" s="1043"/>
      <c r="S296" s="1043"/>
    </row>
    <row r="297" spans="1:19" s="2288" customFormat="1" x14ac:dyDescent="0.2">
      <c r="A297" s="1043"/>
      <c r="B297" s="1043"/>
      <c r="C297" s="1043"/>
      <c r="D297" s="1043"/>
      <c r="E297" s="1043"/>
      <c r="F297" s="1043"/>
      <c r="G297" s="1043"/>
      <c r="H297" s="1043"/>
      <c r="I297" s="1043"/>
      <c r="J297" s="1043"/>
      <c r="K297" s="1043"/>
      <c r="L297" s="1043"/>
      <c r="M297" s="1043"/>
      <c r="N297" s="1043"/>
      <c r="O297" s="1043"/>
      <c r="P297" s="1043"/>
      <c r="Q297" s="1043"/>
      <c r="R297" s="1043"/>
      <c r="S297" s="1043"/>
    </row>
    <row r="298" spans="1:19" s="2288" customFormat="1" x14ac:dyDescent="0.2">
      <c r="A298" s="1043"/>
      <c r="B298" s="1043"/>
      <c r="C298" s="1043"/>
      <c r="D298" s="1043"/>
      <c r="E298" s="1043"/>
      <c r="F298" s="1043"/>
      <c r="G298" s="1043"/>
      <c r="H298" s="1043"/>
      <c r="I298" s="1043"/>
      <c r="J298" s="1043"/>
      <c r="K298" s="1043"/>
      <c r="L298" s="1043"/>
      <c r="M298" s="1043"/>
      <c r="N298" s="1043"/>
      <c r="O298" s="1043"/>
      <c r="P298" s="1043"/>
      <c r="Q298" s="1043"/>
      <c r="R298" s="1043"/>
      <c r="S298" s="1043"/>
    </row>
    <row r="299" spans="1:19" s="2288" customFormat="1" x14ac:dyDescent="0.2">
      <c r="A299" s="1043"/>
      <c r="B299" s="1043"/>
      <c r="C299" s="1043"/>
      <c r="D299" s="1043"/>
      <c r="E299" s="1043"/>
      <c r="F299" s="1043"/>
      <c r="G299" s="1043"/>
      <c r="H299" s="1043"/>
      <c r="I299" s="1043"/>
      <c r="J299" s="1043"/>
      <c r="K299" s="1043"/>
      <c r="L299" s="1043"/>
      <c r="M299" s="1043"/>
      <c r="N299" s="1043"/>
      <c r="O299" s="1043"/>
      <c r="P299" s="1043"/>
      <c r="Q299" s="1043"/>
      <c r="R299" s="1043"/>
      <c r="S299" s="1043"/>
    </row>
    <row r="300" spans="1:19" s="2288" customFormat="1" x14ac:dyDescent="0.2">
      <c r="A300" s="1043"/>
      <c r="B300" s="1043"/>
      <c r="C300" s="1043"/>
      <c r="D300" s="1043"/>
      <c r="E300" s="1043"/>
      <c r="F300" s="1043"/>
      <c r="G300" s="1043"/>
      <c r="H300" s="1043"/>
      <c r="I300" s="1043"/>
      <c r="J300" s="1043"/>
      <c r="K300" s="1043"/>
      <c r="L300" s="1043"/>
      <c r="M300" s="1043"/>
      <c r="N300" s="1043"/>
      <c r="O300" s="1043"/>
      <c r="P300" s="1043"/>
      <c r="Q300" s="1043"/>
      <c r="R300" s="1043"/>
      <c r="S300" s="1043"/>
    </row>
    <row r="301" spans="1:19" s="2288" customFormat="1" x14ac:dyDescent="0.2">
      <c r="A301" s="1043"/>
      <c r="B301" s="1043"/>
      <c r="C301" s="1043"/>
      <c r="D301" s="1043"/>
      <c r="E301" s="1043"/>
      <c r="F301" s="1043"/>
      <c r="G301" s="1043"/>
      <c r="H301" s="1043"/>
      <c r="I301" s="1043"/>
      <c r="J301" s="1043"/>
      <c r="K301" s="1043"/>
      <c r="L301" s="1043"/>
      <c r="M301" s="1043"/>
      <c r="N301" s="1043"/>
      <c r="O301" s="1043"/>
      <c r="P301" s="1043"/>
      <c r="Q301" s="1043"/>
      <c r="R301" s="1043"/>
      <c r="S301" s="1043"/>
    </row>
    <row r="302" spans="1:19" s="2288" customFormat="1" x14ac:dyDescent="0.2">
      <c r="A302" s="1043"/>
      <c r="B302" s="1043"/>
      <c r="C302" s="1043"/>
      <c r="D302" s="1043"/>
      <c r="E302" s="1043"/>
      <c r="F302" s="1043"/>
      <c r="G302" s="1043"/>
      <c r="H302" s="1043"/>
      <c r="I302" s="1043"/>
      <c r="J302" s="1043"/>
      <c r="K302" s="1043"/>
      <c r="L302" s="1043"/>
      <c r="M302" s="1043"/>
      <c r="N302" s="1043"/>
      <c r="O302" s="1043"/>
      <c r="P302" s="1043"/>
      <c r="Q302" s="1043"/>
      <c r="R302" s="1043"/>
      <c r="S302" s="1043"/>
    </row>
    <row r="303" spans="1:19" s="2288" customFormat="1" x14ac:dyDescent="0.2">
      <c r="A303" s="1043"/>
      <c r="B303" s="1043"/>
      <c r="C303" s="1043"/>
      <c r="D303" s="1043"/>
      <c r="E303" s="1043"/>
      <c r="F303" s="1043"/>
      <c r="G303" s="1043"/>
      <c r="H303" s="1043"/>
      <c r="I303" s="1043"/>
      <c r="J303" s="1043"/>
      <c r="K303" s="1043"/>
      <c r="L303" s="1043"/>
      <c r="M303" s="1043"/>
      <c r="N303" s="1043"/>
      <c r="O303" s="1043"/>
      <c r="P303" s="1043"/>
      <c r="Q303" s="1043"/>
      <c r="R303" s="1043"/>
      <c r="S303" s="1043"/>
    </row>
    <row r="304" spans="1:19" s="2288" customFormat="1" x14ac:dyDescent="0.2">
      <c r="A304" s="1043"/>
      <c r="B304" s="1043"/>
      <c r="C304" s="1043"/>
      <c r="D304" s="1043"/>
      <c r="E304" s="1043"/>
      <c r="F304" s="1043"/>
      <c r="G304" s="1043"/>
      <c r="H304" s="1043"/>
      <c r="I304" s="1043"/>
      <c r="J304" s="1043"/>
      <c r="K304" s="1043"/>
      <c r="L304" s="1043"/>
      <c r="M304" s="1043"/>
      <c r="N304" s="1043"/>
      <c r="O304" s="1043"/>
      <c r="P304" s="1043"/>
      <c r="Q304" s="1043"/>
      <c r="R304" s="1043"/>
      <c r="S304" s="1043"/>
    </row>
    <row r="305" spans="1:19" s="2288" customFormat="1" x14ac:dyDescent="0.2">
      <c r="A305" s="1043"/>
      <c r="B305" s="1043"/>
      <c r="C305" s="1043"/>
      <c r="D305" s="1043"/>
      <c r="E305" s="1043"/>
      <c r="F305" s="1043"/>
      <c r="G305" s="1043"/>
      <c r="H305" s="1043"/>
      <c r="I305" s="1043"/>
      <c r="J305" s="1043"/>
      <c r="K305" s="1043"/>
      <c r="L305" s="1043"/>
      <c r="M305" s="1043"/>
      <c r="N305" s="1043"/>
      <c r="O305" s="1043"/>
      <c r="P305" s="1043"/>
      <c r="Q305" s="1043"/>
      <c r="R305" s="1043"/>
      <c r="S305" s="1043"/>
    </row>
    <row r="306" spans="1:19" s="2288" customFormat="1" x14ac:dyDescent="0.2">
      <c r="A306" s="1043"/>
      <c r="B306" s="1043"/>
      <c r="C306" s="1043"/>
      <c r="D306" s="1043"/>
      <c r="E306" s="1043"/>
      <c r="F306" s="1043"/>
      <c r="G306" s="1043"/>
      <c r="H306" s="1043"/>
      <c r="I306" s="1043"/>
      <c r="J306" s="1043"/>
      <c r="K306" s="1043"/>
      <c r="L306" s="1043"/>
      <c r="M306" s="1043"/>
      <c r="N306" s="1043"/>
      <c r="O306" s="1043"/>
      <c r="P306" s="1043"/>
      <c r="Q306" s="1043"/>
      <c r="R306" s="1043"/>
      <c r="S306" s="1043"/>
    </row>
    <row r="307" spans="1:19" s="2288" customFormat="1" x14ac:dyDescent="0.2">
      <c r="A307" s="1043"/>
      <c r="B307" s="1043"/>
      <c r="C307" s="1043"/>
      <c r="D307" s="1043"/>
      <c r="E307" s="1043"/>
      <c r="F307" s="1043"/>
      <c r="G307" s="1043"/>
      <c r="H307" s="1043"/>
      <c r="I307" s="1043"/>
      <c r="J307" s="1043"/>
      <c r="K307" s="1043"/>
      <c r="L307" s="1043"/>
      <c r="M307" s="1043"/>
      <c r="N307" s="1043"/>
      <c r="O307" s="1043"/>
      <c r="P307" s="1043"/>
      <c r="Q307" s="1043"/>
      <c r="R307" s="1043"/>
      <c r="S307" s="1043"/>
    </row>
    <row r="308" spans="1:19" s="2288" customFormat="1" x14ac:dyDescent="0.2">
      <c r="A308" s="1043"/>
      <c r="B308" s="1043"/>
      <c r="C308" s="1043"/>
      <c r="D308" s="1043"/>
      <c r="E308" s="1043"/>
      <c r="F308" s="1043"/>
      <c r="G308" s="1043"/>
      <c r="H308" s="1043"/>
      <c r="I308" s="1043"/>
      <c r="J308" s="1043"/>
      <c r="K308" s="1043"/>
      <c r="L308" s="1043"/>
      <c r="M308" s="1043"/>
      <c r="N308" s="1043"/>
      <c r="O308" s="1043"/>
      <c r="P308" s="1043"/>
      <c r="Q308" s="1043"/>
      <c r="R308" s="1043"/>
      <c r="S308" s="1043"/>
    </row>
    <row r="309" spans="1:19" s="2288" customFormat="1" x14ac:dyDescent="0.2">
      <c r="A309" s="1043"/>
      <c r="B309" s="1043"/>
      <c r="C309" s="1043"/>
      <c r="D309" s="1043"/>
      <c r="E309" s="1043"/>
      <c r="F309" s="1043"/>
      <c r="G309" s="1043"/>
      <c r="H309" s="1043"/>
      <c r="I309" s="1043"/>
      <c r="J309" s="1043"/>
      <c r="K309" s="1043"/>
      <c r="L309" s="1043"/>
      <c r="M309" s="1043"/>
      <c r="N309" s="1043"/>
      <c r="O309" s="1043"/>
      <c r="P309" s="1043"/>
      <c r="Q309" s="1043"/>
      <c r="R309" s="1043"/>
      <c r="S309" s="1043"/>
    </row>
    <row r="310" spans="1:19" s="2288" customFormat="1" x14ac:dyDescent="0.2">
      <c r="A310" s="1043"/>
      <c r="B310" s="1043"/>
      <c r="C310" s="1043"/>
      <c r="D310" s="1043"/>
      <c r="E310" s="1043"/>
      <c r="F310" s="1043"/>
      <c r="G310" s="1043"/>
      <c r="H310" s="1043"/>
      <c r="I310" s="1043"/>
      <c r="J310" s="1043"/>
      <c r="K310" s="1043"/>
      <c r="L310" s="1043"/>
      <c r="M310" s="1043"/>
      <c r="N310" s="1043"/>
      <c r="O310" s="1043"/>
      <c r="P310" s="1043"/>
      <c r="Q310" s="1043"/>
      <c r="R310" s="1043"/>
      <c r="S310" s="1043"/>
    </row>
    <row r="311" spans="1:19" s="2288" customFormat="1" x14ac:dyDescent="0.2">
      <c r="A311" s="1043"/>
      <c r="B311" s="1043"/>
      <c r="C311" s="1043"/>
      <c r="D311" s="1043"/>
      <c r="E311" s="1043"/>
      <c r="F311" s="1043"/>
      <c r="G311" s="1043"/>
      <c r="H311" s="1043"/>
      <c r="I311" s="1043"/>
      <c r="J311" s="1043"/>
      <c r="K311" s="1043"/>
      <c r="L311" s="1043"/>
      <c r="M311" s="1043"/>
      <c r="N311" s="1043"/>
      <c r="O311" s="1043"/>
      <c r="P311" s="1043"/>
      <c r="Q311" s="1043"/>
      <c r="R311" s="1043"/>
      <c r="S311" s="1043"/>
    </row>
    <row r="312" spans="1:19" s="2288" customFormat="1" x14ac:dyDescent="0.2">
      <c r="A312" s="1043"/>
      <c r="B312" s="1043"/>
      <c r="C312" s="1043"/>
      <c r="D312" s="1043"/>
      <c r="E312" s="1043"/>
      <c r="F312" s="1043"/>
      <c r="G312" s="1043"/>
      <c r="H312" s="1043"/>
      <c r="I312" s="1043"/>
      <c r="J312" s="1043"/>
      <c r="K312" s="1043"/>
      <c r="L312" s="1043"/>
      <c r="M312" s="1043"/>
      <c r="N312" s="1043"/>
      <c r="O312" s="1043"/>
      <c r="P312" s="1043"/>
      <c r="Q312" s="1043"/>
      <c r="R312" s="1043"/>
      <c r="S312" s="1043"/>
    </row>
    <row r="313" spans="1:19" s="2288" customFormat="1" x14ac:dyDescent="0.2">
      <c r="A313" s="1043"/>
      <c r="B313" s="1043"/>
      <c r="C313" s="1043"/>
      <c r="D313" s="1043"/>
      <c r="E313" s="1043"/>
      <c r="F313" s="1043"/>
      <c r="G313" s="1043"/>
      <c r="H313" s="1043"/>
      <c r="I313" s="1043"/>
      <c r="J313" s="1043"/>
      <c r="K313" s="1043"/>
      <c r="L313" s="1043"/>
      <c r="M313" s="1043"/>
      <c r="N313" s="1043"/>
      <c r="O313" s="1043"/>
      <c r="P313" s="1043"/>
      <c r="Q313" s="1043"/>
      <c r="R313" s="1043"/>
      <c r="S313" s="1043"/>
    </row>
    <row r="314" spans="1:19" s="2288" customFormat="1" x14ac:dyDescent="0.2">
      <c r="A314" s="1043"/>
      <c r="B314" s="1043"/>
      <c r="C314" s="1043"/>
      <c r="D314" s="1043"/>
      <c r="E314" s="1043"/>
      <c r="F314" s="1043"/>
      <c r="G314" s="1043"/>
      <c r="H314" s="1043"/>
      <c r="I314" s="1043"/>
      <c r="J314" s="1043"/>
      <c r="K314" s="1043"/>
      <c r="L314" s="1043"/>
      <c r="M314" s="1043"/>
      <c r="N314" s="1043"/>
      <c r="O314" s="1043"/>
      <c r="P314" s="1043"/>
      <c r="Q314" s="1043"/>
      <c r="R314" s="1043"/>
      <c r="S314" s="1043"/>
    </row>
    <row r="315" spans="1:19" s="2288" customFormat="1" x14ac:dyDescent="0.2">
      <c r="A315" s="1043"/>
      <c r="B315" s="1043"/>
      <c r="C315" s="1043"/>
      <c r="D315" s="1043"/>
      <c r="E315" s="1043"/>
      <c r="F315" s="1043"/>
      <c r="G315" s="1043"/>
      <c r="H315" s="1043"/>
      <c r="I315" s="1043"/>
      <c r="J315" s="1043"/>
      <c r="K315" s="1043"/>
      <c r="L315" s="1043"/>
      <c r="M315" s="1043"/>
      <c r="N315" s="1043"/>
      <c r="O315" s="1043"/>
      <c r="P315" s="1043"/>
      <c r="Q315" s="1043"/>
      <c r="R315" s="1043"/>
      <c r="S315" s="1043"/>
    </row>
    <row r="316" spans="1:19" s="2288" customFormat="1" x14ac:dyDescent="0.2">
      <c r="A316" s="1043"/>
      <c r="B316" s="1043"/>
      <c r="C316" s="1043"/>
      <c r="D316" s="1043"/>
      <c r="E316" s="1043"/>
      <c r="F316" s="1043"/>
      <c r="G316" s="1043"/>
      <c r="H316" s="1043"/>
      <c r="I316" s="1043"/>
      <c r="J316" s="1043"/>
      <c r="K316" s="1043"/>
      <c r="L316" s="1043"/>
      <c r="M316" s="1043"/>
      <c r="N316" s="1043"/>
      <c r="O316" s="1043"/>
      <c r="P316" s="1043"/>
      <c r="Q316" s="1043"/>
      <c r="R316" s="1043"/>
      <c r="S316" s="1043"/>
    </row>
    <row r="317" spans="1:19" s="2288" customFormat="1" x14ac:dyDescent="0.2">
      <c r="A317" s="1043"/>
      <c r="B317" s="1043"/>
      <c r="C317" s="1043"/>
      <c r="D317" s="1043"/>
      <c r="E317" s="1043"/>
      <c r="F317" s="1043"/>
      <c r="G317" s="1043"/>
      <c r="H317" s="1043"/>
      <c r="I317" s="1043"/>
      <c r="J317" s="1043"/>
      <c r="K317" s="1043"/>
      <c r="L317" s="1043"/>
      <c r="M317" s="1043"/>
      <c r="N317" s="1043"/>
      <c r="O317" s="1043"/>
      <c r="P317" s="1043"/>
      <c r="Q317" s="1043"/>
      <c r="R317" s="1043"/>
      <c r="S317" s="1043"/>
    </row>
    <row r="318" spans="1:19" s="2288" customFormat="1" x14ac:dyDescent="0.2">
      <c r="A318" s="1043"/>
      <c r="B318" s="1043"/>
      <c r="C318" s="1043"/>
      <c r="D318" s="1043"/>
      <c r="E318" s="1043"/>
      <c r="F318" s="1043"/>
      <c r="G318" s="1043"/>
      <c r="H318" s="1043"/>
      <c r="I318" s="1043"/>
      <c r="J318" s="1043"/>
      <c r="K318" s="1043"/>
      <c r="L318" s="1043"/>
      <c r="M318" s="1043"/>
      <c r="N318" s="1043"/>
      <c r="O318" s="1043"/>
      <c r="P318" s="1043"/>
      <c r="Q318" s="1043"/>
      <c r="R318" s="1043"/>
      <c r="S318" s="1043"/>
    </row>
    <row r="319" spans="1:19" s="2288" customFormat="1" x14ac:dyDescent="0.2">
      <c r="A319" s="1043"/>
      <c r="B319" s="1043"/>
      <c r="C319" s="1043"/>
      <c r="D319" s="1043"/>
      <c r="E319" s="1043"/>
      <c r="F319" s="1043"/>
      <c r="G319" s="1043"/>
      <c r="H319" s="1043"/>
      <c r="I319" s="1043"/>
      <c r="J319" s="1043"/>
      <c r="K319" s="1043"/>
      <c r="L319" s="1043"/>
      <c r="M319" s="1043"/>
      <c r="N319" s="1043"/>
      <c r="O319" s="1043"/>
      <c r="P319" s="1043"/>
      <c r="Q319" s="1043"/>
      <c r="R319" s="1043"/>
      <c r="S319" s="1043"/>
    </row>
    <row r="320" spans="1:19" s="2288" customFormat="1" x14ac:dyDescent="0.2">
      <c r="A320" s="1043"/>
      <c r="B320" s="1043"/>
      <c r="C320" s="1043"/>
      <c r="D320" s="1043"/>
      <c r="E320" s="1043"/>
      <c r="F320" s="1043"/>
      <c r="G320" s="1043"/>
      <c r="H320" s="1043"/>
      <c r="I320" s="1043"/>
      <c r="J320" s="1043"/>
      <c r="K320" s="1043"/>
      <c r="L320" s="1043"/>
      <c r="M320" s="1043"/>
      <c r="N320" s="1043"/>
      <c r="O320" s="1043"/>
      <c r="P320" s="1043"/>
      <c r="Q320" s="1043"/>
      <c r="R320" s="1043"/>
      <c r="S320" s="1043"/>
    </row>
    <row r="321" spans="1:19" s="2288" customFormat="1" x14ac:dyDescent="0.2">
      <c r="A321" s="1043"/>
      <c r="B321" s="1043"/>
      <c r="C321" s="1043"/>
      <c r="D321" s="1043"/>
      <c r="E321" s="1043"/>
      <c r="F321" s="1043"/>
      <c r="G321" s="1043"/>
      <c r="H321" s="1043"/>
      <c r="I321" s="1043"/>
      <c r="J321" s="1043"/>
      <c r="K321" s="1043"/>
      <c r="L321" s="1043"/>
      <c r="M321" s="1043"/>
      <c r="N321" s="1043"/>
      <c r="O321" s="1043"/>
      <c r="P321" s="1043"/>
      <c r="Q321" s="1043"/>
      <c r="R321" s="1043"/>
      <c r="S321" s="1043"/>
    </row>
    <row r="322" spans="1:19" s="2288" customFormat="1" x14ac:dyDescent="0.2">
      <c r="A322" s="1043"/>
      <c r="B322" s="1043"/>
      <c r="C322" s="1043"/>
      <c r="D322" s="1043"/>
      <c r="E322" s="1043"/>
      <c r="F322" s="1043"/>
      <c r="G322" s="1043"/>
      <c r="H322" s="1043"/>
      <c r="I322" s="1043"/>
      <c r="J322" s="1043"/>
      <c r="K322" s="1043"/>
      <c r="L322" s="1043"/>
      <c r="M322" s="1043"/>
      <c r="N322" s="1043"/>
      <c r="O322" s="1043"/>
      <c r="P322" s="1043"/>
      <c r="Q322" s="1043"/>
      <c r="R322" s="1043"/>
      <c r="S322" s="1043"/>
    </row>
    <row r="323" spans="1:19" s="2288" customFormat="1" x14ac:dyDescent="0.2">
      <c r="A323" s="1043"/>
      <c r="B323" s="1043"/>
      <c r="C323" s="1043"/>
      <c r="D323" s="1043"/>
      <c r="E323" s="1043"/>
      <c r="F323" s="1043"/>
      <c r="G323" s="1043"/>
      <c r="H323" s="1043"/>
      <c r="I323" s="1043"/>
      <c r="J323" s="1043"/>
      <c r="K323" s="1043"/>
      <c r="L323" s="1043"/>
      <c r="M323" s="1043"/>
      <c r="N323" s="1043"/>
      <c r="O323" s="1043"/>
      <c r="P323" s="1043"/>
      <c r="Q323" s="1043"/>
      <c r="R323" s="1043"/>
      <c r="S323" s="1043"/>
    </row>
    <row r="324" spans="1:19" s="2288" customFormat="1" x14ac:dyDescent="0.2">
      <c r="A324" s="1043"/>
      <c r="B324" s="1043"/>
      <c r="C324" s="1043"/>
      <c r="D324" s="1043"/>
      <c r="E324" s="1043"/>
      <c r="F324" s="1043"/>
      <c r="G324" s="1043"/>
      <c r="H324" s="1043"/>
      <c r="I324" s="1043"/>
      <c r="J324" s="1043"/>
      <c r="K324" s="1043"/>
      <c r="L324" s="1043"/>
      <c r="M324" s="1043"/>
      <c r="N324" s="1043"/>
      <c r="O324" s="1043"/>
      <c r="P324" s="1043"/>
      <c r="Q324" s="1043"/>
      <c r="R324" s="1043"/>
      <c r="S324" s="1043"/>
    </row>
    <row r="325" spans="1:19" s="2288" customFormat="1" x14ac:dyDescent="0.2">
      <c r="A325" s="1043"/>
      <c r="B325" s="1043"/>
      <c r="C325" s="1043"/>
      <c r="D325" s="1043"/>
      <c r="E325" s="1043"/>
      <c r="F325" s="1043"/>
      <c r="G325" s="1043"/>
      <c r="H325" s="1043"/>
      <c r="I325" s="1043"/>
      <c r="J325" s="1043"/>
      <c r="K325" s="1043"/>
      <c r="L325" s="1043"/>
      <c r="M325" s="1043"/>
      <c r="N325" s="1043"/>
      <c r="O325" s="1043"/>
      <c r="P325" s="1043"/>
      <c r="Q325" s="1043"/>
      <c r="R325" s="1043"/>
      <c r="S325" s="1043"/>
    </row>
    <row r="326" spans="1:19" s="2288" customFormat="1" x14ac:dyDescent="0.2">
      <c r="A326" s="1043"/>
      <c r="B326" s="1043"/>
      <c r="C326" s="1043"/>
      <c r="D326" s="1043"/>
      <c r="E326" s="1043"/>
      <c r="F326" s="1043"/>
      <c r="G326" s="1043"/>
      <c r="H326" s="1043"/>
      <c r="I326" s="1043"/>
      <c r="J326" s="1043"/>
      <c r="K326" s="1043"/>
      <c r="L326" s="1043"/>
      <c r="M326" s="1043"/>
      <c r="N326" s="1043"/>
      <c r="O326" s="1043"/>
      <c r="P326" s="1043"/>
      <c r="Q326" s="1043"/>
      <c r="R326" s="1043"/>
      <c r="S326" s="1043"/>
    </row>
    <row r="327" spans="1:19" s="2288" customFormat="1" x14ac:dyDescent="0.2">
      <c r="A327" s="1043"/>
      <c r="B327" s="1043"/>
      <c r="C327" s="1043"/>
      <c r="D327" s="1043"/>
      <c r="E327" s="1043"/>
      <c r="F327" s="1043"/>
      <c r="G327" s="1043"/>
      <c r="H327" s="1043"/>
      <c r="I327" s="1043"/>
      <c r="J327" s="1043"/>
      <c r="K327" s="1043"/>
      <c r="L327" s="1043"/>
      <c r="M327" s="1043"/>
      <c r="N327" s="1043"/>
      <c r="O327" s="1043"/>
      <c r="P327" s="1043"/>
      <c r="Q327" s="1043"/>
      <c r="R327" s="1043"/>
      <c r="S327" s="1043"/>
    </row>
    <row r="328" spans="1:19" s="2288" customFormat="1" x14ac:dyDescent="0.2">
      <c r="A328" s="1043"/>
      <c r="B328" s="1043"/>
      <c r="C328" s="1043"/>
      <c r="D328" s="1043"/>
      <c r="E328" s="1043"/>
      <c r="F328" s="1043"/>
      <c r="G328" s="1043"/>
      <c r="H328" s="1043"/>
      <c r="I328" s="1043"/>
      <c r="J328" s="1043"/>
      <c r="K328" s="1043"/>
      <c r="L328" s="1043"/>
      <c r="M328" s="1043"/>
      <c r="N328" s="1043"/>
      <c r="O328" s="1043"/>
      <c r="P328" s="1043"/>
      <c r="Q328" s="1043"/>
      <c r="R328" s="1043"/>
      <c r="S328" s="1043"/>
    </row>
    <row r="329" spans="1:19" s="2288" customFormat="1" x14ac:dyDescent="0.2">
      <c r="A329" s="1043"/>
      <c r="B329" s="1043"/>
      <c r="C329" s="1043"/>
      <c r="D329" s="1043"/>
      <c r="E329" s="1043"/>
      <c r="F329" s="1043"/>
      <c r="G329" s="1043"/>
      <c r="H329" s="1043"/>
      <c r="I329" s="1043"/>
      <c r="J329" s="1043"/>
      <c r="K329" s="1043"/>
      <c r="L329" s="1043"/>
      <c r="M329" s="1043"/>
      <c r="N329" s="1043"/>
      <c r="O329" s="1043"/>
      <c r="P329" s="1043"/>
      <c r="Q329" s="1043"/>
      <c r="R329" s="1043"/>
      <c r="S329" s="1043"/>
    </row>
    <row r="330" spans="1:19" s="2288" customFormat="1" x14ac:dyDescent="0.2">
      <c r="A330" s="1043"/>
      <c r="B330" s="1043"/>
      <c r="C330" s="1043"/>
      <c r="D330" s="1043"/>
      <c r="E330" s="1043"/>
      <c r="F330" s="1043"/>
      <c r="G330" s="1043"/>
      <c r="H330" s="1043"/>
      <c r="I330" s="1043"/>
      <c r="J330" s="1043"/>
      <c r="K330" s="1043"/>
      <c r="L330" s="1043"/>
      <c r="M330" s="1043"/>
      <c r="N330" s="1043"/>
      <c r="O330" s="1043"/>
      <c r="P330" s="1043"/>
      <c r="Q330" s="1043"/>
      <c r="R330" s="1043"/>
      <c r="S330" s="1043"/>
    </row>
    <row r="331" spans="1:19" s="2288" customFormat="1" x14ac:dyDescent="0.2">
      <c r="A331" s="1043"/>
      <c r="B331" s="1043"/>
      <c r="C331" s="1043"/>
      <c r="D331" s="1043"/>
      <c r="E331" s="1043"/>
      <c r="F331" s="1043"/>
      <c r="G331" s="1043"/>
      <c r="H331" s="1043"/>
      <c r="I331" s="1043"/>
      <c r="J331" s="1043"/>
      <c r="K331" s="1043"/>
      <c r="L331" s="1043"/>
      <c r="M331" s="1043"/>
      <c r="N331" s="1043"/>
      <c r="O331" s="1043"/>
      <c r="P331" s="1043"/>
      <c r="Q331" s="1043"/>
      <c r="R331" s="1043"/>
      <c r="S331" s="1043"/>
    </row>
    <row r="332" spans="1:19" s="2288" customFormat="1" x14ac:dyDescent="0.2">
      <c r="A332" s="1043"/>
      <c r="B332" s="1043"/>
      <c r="C332" s="1043"/>
      <c r="D332" s="1043"/>
      <c r="E332" s="1043"/>
      <c r="F332" s="1043"/>
      <c r="G332" s="1043"/>
      <c r="H332" s="1043"/>
      <c r="I332" s="1043"/>
      <c r="J332" s="1043"/>
      <c r="K332" s="1043"/>
      <c r="L332" s="1043"/>
      <c r="M332" s="1043"/>
      <c r="N332" s="1043"/>
      <c r="O332" s="1043"/>
      <c r="P332" s="1043"/>
      <c r="Q332" s="1043"/>
      <c r="R332" s="1043"/>
      <c r="S332" s="1043"/>
    </row>
    <row r="333" spans="1:19" s="2288" customFormat="1" x14ac:dyDescent="0.2">
      <c r="A333" s="1043"/>
      <c r="B333" s="1043"/>
      <c r="C333" s="1043"/>
      <c r="D333" s="1043"/>
      <c r="E333" s="1043"/>
      <c r="F333" s="1043"/>
      <c r="G333" s="1043"/>
      <c r="H333" s="1043"/>
      <c r="I333" s="1043"/>
      <c r="J333" s="1043"/>
      <c r="K333" s="1043"/>
      <c r="L333" s="1043"/>
      <c r="M333" s="1043"/>
      <c r="N333" s="1043"/>
      <c r="O333" s="1043"/>
      <c r="P333" s="1043"/>
      <c r="Q333" s="1043"/>
      <c r="R333" s="1043"/>
      <c r="S333" s="1043"/>
    </row>
    <row r="334" spans="1:19" s="2288" customFormat="1" x14ac:dyDescent="0.2">
      <c r="A334" s="1043"/>
      <c r="B334" s="1043"/>
      <c r="C334" s="1043"/>
      <c r="D334" s="1043"/>
      <c r="E334" s="1043"/>
      <c r="F334" s="1043"/>
      <c r="G334" s="1043"/>
      <c r="H334" s="1043"/>
      <c r="I334" s="1043"/>
      <c r="J334" s="1043"/>
      <c r="K334" s="1043"/>
      <c r="L334" s="1043"/>
      <c r="M334" s="1043"/>
      <c r="N334" s="1043"/>
      <c r="O334" s="1043"/>
      <c r="P334" s="1043"/>
      <c r="Q334" s="1043"/>
      <c r="R334" s="1043"/>
      <c r="S334" s="1043"/>
    </row>
    <row r="335" spans="1:19" s="2288" customFormat="1" x14ac:dyDescent="0.2">
      <c r="A335" s="1043"/>
      <c r="B335" s="1043"/>
      <c r="C335" s="1043"/>
      <c r="D335" s="1043"/>
      <c r="E335" s="1043"/>
      <c r="F335" s="1043"/>
      <c r="G335" s="1043"/>
      <c r="H335" s="1043"/>
      <c r="I335" s="1043"/>
      <c r="J335" s="1043"/>
      <c r="K335" s="1043"/>
      <c r="L335" s="1043"/>
      <c r="M335" s="1043"/>
      <c r="N335" s="1043"/>
      <c r="O335" s="1043"/>
      <c r="P335" s="1043"/>
      <c r="Q335" s="1043"/>
      <c r="R335" s="1043"/>
      <c r="S335" s="1043"/>
    </row>
    <row r="336" spans="1:19" s="2288" customFormat="1" x14ac:dyDescent="0.2">
      <c r="A336" s="1043"/>
      <c r="B336" s="1043"/>
      <c r="C336" s="1043"/>
      <c r="D336" s="1043"/>
      <c r="E336" s="1043"/>
      <c r="F336" s="1043"/>
      <c r="G336" s="1043"/>
      <c r="H336" s="1043"/>
      <c r="I336" s="1043"/>
      <c r="J336" s="1043"/>
      <c r="K336" s="1043"/>
      <c r="L336" s="1043"/>
      <c r="M336" s="1043"/>
      <c r="N336" s="1043"/>
      <c r="O336" s="1043"/>
      <c r="P336" s="1043"/>
      <c r="Q336" s="1043"/>
      <c r="R336" s="1043"/>
      <c r="S336" s="1043"/>
    </row>
    <row r="337" spans="1:19" s="2288" customFormat="1" x14ac:dyDescent="0.2">
      <c r="A337" s="1043"/>
      <c r="B337" s="1043"/>
      <c r="C337" s="1043"/>
      <c r="D337" s="1043"/>
      <c r="E337" s="1043"/>
      <c r="F337" s="1043"/>
      <c r="G337" s="1043"/>
      <c r="H337" s="1043"/>
      <c r="I337" s="1043"/>
      <c r="J337" s="1043"/>
      <c r="K337" s="1043"/>
      <c r="L337" s="1043"/>
      <c r="M337" s="1043"/>
      <c r="N337" s="1043"/>
      <c r="O337" s="1043"/>
      <c r="P337" s="1043"/>
      <c r="Q337" s="1043"/>
      <c r="R337" s="1043"/>
      <c r="S337" s="1043"/>
    </row>
    <row r="338" spans="1:19" s="2288" customFormat="1" x14ac:dyDescent="0.2">
      <c r="A338" s="1043"/>
      <c r="B338" s="1043"/>
      <c r="C338" s="1043"/>
      <c r="D338" s="1043"/>
      <c r="E338" s="1043"/>
      <c r="F338" s="1043"/>
      <c r="G338" s="1043"/>
      <c r="H338" s="1043"/>
      <c r="I338" s="1043"/>
      <c r="J338" s="1043"/>
      <c r="K338" s="1043"/>
      <c r="L338" s="1043"/>
      <c r="M338" s="1043"/>
      <c r="N338" s="1043"/>
      <c r="O338" s="1043"/>
      <c r="P338" s="1043"/>
      <c r="Q338" s="1043"/>
      <c r="R338" s="1043"/>
      <c r="S338" s="1043"/>
    </row>
    <row r="339" spans="1:19" s="2288" customFormat="1" x14ac:dyDescent="0.2">
      <c r="A339" s="1043"/>
      <c r="B339" s="1043"/>
      <c r="C339" s="1043"/>
      <c r="D339" s="1043"/>
      <c r="E339" s="1043"/>
      <c r="F339" s="1043"/>
      <c r="G339" s="1043"/>
      <c r="H339" s="1043"/>
      <c r="I339" s="1043"/>
      <c r="J339" s="1043"/>
      <c r="K339" s="1043"/>
      <c r="L339" s="1043"/>
      <c r="M339" s="1043"/>
      <c r="N339" s="1043"/>
      <c r="O339" s="1043"/>
      <c r="P339" s="1043"/>
      <c r="Q339" s="1043"/>
      <c r="R339" s="1043"/>
      <c r="S339" s="1043"/>
    </row>
    <row r="340" spans="1:19" s="2288" customFormat="1" x14ac:dyDescent="0.2">
      <c r="A340" s="1043"/>
      <c r="B340" s="1043"/>
      <c r="C340" s="1043"/>
      <c r="D340" s="1043"/>
      <c r="E340" s="1043"/>
      <c r="F340" s="1043"/>
      <c r="G340" s="1043"/>
      <c r="H340" s="1043"/>
      <c r="I340" s="1043"/>
      <c r="J340" s="1043"/>
      <c r="K340" s="1043"/>
      <c r="L340" s="1043"/>
      <c r="M340" s="1043"/>
      <c r="N340" s="1043"/>
      <c r="O340" s="1043"/>
      <c r="P340" s="1043"/>
      <c r="Q340" s="1043"/>
      <c r="R340" s="1043"/>
      <c r="S340" s="1043"/>
    </row>
    <row r="341" spans="1:19" s="2288" customFormat="1" x14ac:dyDescent="0.2">
      <c r="A341" s="1043"/>
      <c r="B341" s="1043"/>
      <c r="C341" s="1043"/>
      <c r="D341" s="1043"/>
      <c r="E341" s="1043"/>
      <c r="F341" s="1043"/>
      <c r="G341" s="1043"/>
      <c r="H341" s="1043"/>
      <c r="I341" s="1043"/>
      <c r="J341" s="1043"/>
      <c r="K341" s="1043"/>
      <c r="L341" s="1043"/>
      <c r="M341" s="1043"/>
      <c r="N341" s="1043"/>
      <c r="O341" s="1043"/>
      <c r="P341" s="1043"/>
      <c r="Q341" s="1043"/>
      <c r="R341" s="1043"/>
      <c r="S341" s="1043"/>
    </row>
    <row r="342" spans="1:19" s="2288" customFormat="1" x14ac:dyDescent="0.2">
      <c r="A342" s="1043"/>
      <c r="B342" s="1043"/>
      <c r="C342" s="1043"/>
      <c r="D342" s="1043"/>
      <c r="E342" s="1043"/>
      <c r="F342" s="1043"/>
      <c r="G342" s="1043"/>
      <c r="H342" s="1043"/>
      <c r="I342" s="1043"/>
      <c r="J342" s="1043"/>
      <c r="K342" s="1043"/>
      <c r="L342" s="1043"/>
      <c r="M342" s="1043"/>
      <c r="N342" s="1043"/>
      <c r="O342" s="1043"/>
      <c r="P342" s="1043"/>
      <c r="Q342" s="1043"/>
      <c r="R342" s="1043"/>
      <c r="S342" s="1043"/>
    </row>
    <row r="343" spans="1:19" s="2288" customFormat="1" x14ac:dyDescent="0.2">
      <c r="A343" s="1043"/>
      <c r="B343" s="1043"/>
      <c r="C343" s="1043"/>
      <c r="D343" s="1043"/>
      <c r="E343" s="1043"/>
      <c r="F343" s="1043"/>
      <c r="G343" s="1043"/>
      <c r="H343" s="1043"/>
      <c r="I343" s="1043"/>
      <c r="J343" s="1043"/>
      <c r="K343" s="1043"/>
      <c r="L343" s="1043"/>
      <c r="M343" s="1043"/>
      <c r="N343" s="1043"/>
      <c r="O343" s="1043"/>
      <c r="P343" s="1043"/>
      <c r="Q343" s="1043"/>
      <c r="R343" s="1043"/>
      <c r="S343" s="1043"/>
    </row>
    <row r="344" spans="1:19" s="2288" customFormat="1" x14ac:dyDescent="0.2">
      <c r="A344" s="1043"/>
      <c r="B344" s="1043"/>
      <c r="C344" s="1043"/>
      <c r="D344" s="1043"/>
      <c r="E344" s="1043"/>
      <c r="F344" s="1043"/>
      <c r="G344" s="1043"/>
      <c r="H344" s="1043"/>
      <c r="I344" s="1043"/>
      <c r="J344" s="1043"/>
      <c r="K344" s="1043"/>
      <c r="L344" s="1043"/>
      <c r="M344" s="1043"/>
      <c r="N344" s="1043"/>
      <c r="O344" s="1043"/>
      <c r="P344" s="1043"/>
      <c r="Q344" s="1043"/>
      <c r="R344" s="1043"/>
      <c r="S344" s="1043"/>
    </row>
    <row r="345" spans="1:19" s="2288" customFormat="1" x14ac:dyDescent="0.2">
      <c r="A345" s="1043"/>
      <c r="B345" s="1043"/>
      <c r="C345" s="1043"/>
      <c r="D345" s="1043"/>
      <c r="E345" s="1043"/>
      <c r="F345" s="1043"/>
      <c r="G345" s="1043"/>
      <c r="H345" s="1043"/>
      <c r="I345" s="1043"/>
      <c r="J345" s="1043"/>
      <c r="K345" s="1043"/>
      <c r="L345" s="1043"/>
      <c r="M345" s="1043"/>
      <c r="N345" s="1043"/>
      <c r="O345" s="1043"/>
      <c r="P345" s="1043"/>
      <c r="Q345" s="1043"/>
      <c r="R345" s="1043"/>
      <c r="S345" s="1043"/>
    </row>
    <row r="346" spans="1:19" s="2288" customFormat="1" x14ac:dyDescent="0.2">
      <c r="A346" s="1043"/>
      <c r="B346" s="1043"/>
      <c r="C346" s="1043"/>
      <c r="D346" s="1043"/>
      <c r="E346" s="1043"/>
      <c r="F346" s="1043"/>
      <c r="G346" s="1043"/>
      <c r="H346" s="1043"/>
      <c r="I346" s="1043"/>
      <c r="J346" s="1043"/>
      <c r="K346" s="1043"/>
      <c r="L346" s="1043"/>
      <c r="M346" s="1043"/>
      <c r="N346" s="1043"/>
      <c r="O346" s="1043"/>
      <c r="P346" s="1043"/>
      <c r="Q346" s="1043"/>
      <c r="R346" s="1043"/>
      <c r="S346" s="1043"/>
    </row>
    <row r="347" spans="1:19" s="2288" customFormat="1" x14ac:dyDescent="0.2">
      <c r="A347" s="1043"/>
      <c r="B347" s="1043"/>
      <c r="C347" s="1043"/>
      <c r="D347" s="1043"/>
      <c r="E347" s="1043"/>
      <c r="F347" s="1043"/>
      <c r="G347" s="1043"/>
      <c r="H347" s="1043"/>
      <c r="I347" s="1043"/>
      <c r="J347" s="1043"/>
      <c r="K347" s="1043"/>
      <c r="L347" s="1043"/>
      <c r="M347" s="1043"/>
      <c r="N347" s="1043"/>
      <c r="O347" s="1043"/>
      <c r="P347" s="1043"/>
      <c r="Q347" s="1043"/>
      <c r="R347" s="1043"/>
      <c r="S347" s="1043"/>
    </row>
    <row r="348" spans="1:19" s="2288" customFormat="1" x14ac:dyDescent="0.2">
      <c r="A348" s="1043"/>
      <c r="B348" s="1043"/>
      <c r="C348" s="1043"/>
      <c r="D348" s="1043"/>
      <c r="E348" s="1043"/>
      <c r="F348" s="1043"/>
      <c r="G348" s="1043"/>
      <c r="H348" s="1043"/>
      <c r="I348" s="1043"/>
      <c r="J348" s="1043"/>
      <c r="K348" s="1043"/>
      <c r="L348" s="1043"/>
      <c r="M348" s="1043"/>
      <c r="N348" s="1043"/>
      <c r="O348" s="1043"/>
      <c r="P348" s="1043"/>
      <c r="Q348" s="1043"/>
      <c r="R348" s="1043"/>
      <c r="S348" s="1043"/>
    </row>
    <row r="349" spans="1:19" s="2288" customFormat="1" x14ac:dyDescent="0.2">
      <c r="A349" s="1043"/>
      <c r="B349" s="1043"/>
      <c r="C349" s="1043"/>
      <c r="D349" s="1043"/>
      <c r="E349" s="1043"/>
      <c r="F349" s="1043"/>
      <c r="G349" s="1043"/>
      <c r="H349" s="1043"/>
      <c r="I349" s="1043"/>
      <c r="J349" s="1043"/>
      <c r="K349" s="1043"/>
      <c r="L349" s="1043"/>
      <c r="M349" s="1043"/>
      <c r="N349" s="1043"/>
      <c r="O349" s="1043"/>
      <c r="P349" s="1043"/>
      <c r="Q349" s="1043"/>
      <c r="R349" s="1043"/>
      <c r="S349" s="1043"/>
    </row>
    <row r="350" spans="1:19" s="2288" customFormat="1" x14ac:dyDescent="0.2">
      <c r="A350" s="1043"/>
      <c r="B350" s="1043"/>
      <c r="C350" s="1043"/>
      <c r="D350" s="1043"/>
      <c r="E350" s="1043"/>
      <c r="F350" s="1043"/>
      <c r="G350" s="1043"/>
      <c r="H350" s="1043"/>
      <c r="I350" s="1043"/>
      <c r="J350" s="1043"/>
      <c r="K350" s="1043"/>
      <c r="L350" s="1043"/>
      <c r="M350" s="1043"/>
      <c r="N350" s="1043"/>
      <c r="O350" s="1043"/>
      <c r="P350" s="1043"/>
      <c r="Q350" s="1043"/>
      <c r="R350" s="1043"/>
      <c r="S350" s="1043"/>
    </row>
    <row r="351" spans="1:19" s="2288" customFormat="1" x14ac:dyDescent="0.2">
      <c r="A351" s="1043"/>
      <c r="B351" s="1043"/>
      <c r="C351" s="1043"/>
      <c r="D351" s="1043"/>
      <c r="E351" s="1043"/>
      <c r="F351" s="1043"/>
      <c r="G351" s="1043"/>
      <c r="H351" s="1043"/>
      <c r="I351" s="1043"/>
      <c r="J351" s="1043"/>
      <c r="K351" s="1043"/>
      <c r="L351" s="1043"/>
      <c r="M351" s="1043"/>
      <c r="N351" s="1043"/>
      <c r="O351" s="1043"/>
      <c r="P351" s="1043"/>
      <c r="Q351" s="1043"/>
      <c r="R351" s="1043"/>
      <c r="S351" s="1043"/>
    </row>
    <row r="352" spans="1:19" s="2288" customFormat="1" x14ac:dyDescent="0.2">
      <c r="A352" s="1043"/>
      <c r="B352" s="1043"/>
      <c r="C352" s="1043"/>
      <c r="D352" s="1043"/>
      <c r="E352" s="1043"/>
      <c r="F352" s="1043"/>
      <c r="G352" s="1043"/>
      <c r="H352" s="1043"/>
      <c r="I352" s="1043"/>
      <c r="J352" s="1043"/>
      <c r="K352" s="1043"/>
      <c r="L352" s="1043"/>
      <c r="M352" s="1043"/>
      <c r="N352" s="1043"/>
      <c r="O352" s="1043"/>
      <c r="P352" s="1043"/>
      <c r="Q352" s="1043"/>
      <c r="R352" s="1043"/>
      <c r="S352" s="1043"/>
    </row>
    <row r="353" spans="1:19" s="2288" customFormat="1" x14ac:dyDescent="0.2">
      <c r="A353" s="1043"/>
      <c r="B353" s="1043"/>
      <c r="C353" s="1043"/>
      <c r="D353" s="1043"/>
      <c r="E353" s="1043"/>
      <c r="F353" s="1043"/>
      <c r="G353" s="1043"/>
      <c r="H353" s="1043"/>
      <c r="I353" s="1043"/>
      <c r="J353" s="1043"/>
      <c r="K353" s="1043"/>
      <c r="L353" s="1043"/>
      <c r="M353" s="1043"/>
      <c r="N353" s="1043"/>
      <c r="O353" s="1043"/>
      <c r="P353" s="1043"/>
      <c r="Q353" s="1043"/>
      <c r="R353" s="1043"/>
      <c r="S353" s="1043"/>
    </row>
    <row r="354" spans="1:19" s="2288" customFormat="1" x14ac:dyDescent="0.2">
      <c r="A354" s="1043"/>
      <c r="B354" s="1043"/>
      <c r="C354" s="1043"/>
      <c r="D354" s="1043"/>
      <c r="E354" s="1043"/>
      <c r="F354" s="1043"/>
      <c r="G354" s="1043"/>
      <c r="H354" s="1043"/>
      <c r="I354" s="1043"/>
      <c r="J354" s="1043"/>
      <c r="K354" s="1043"/>
      <c r="L354" s="1043"/>
      <c r="M354" s="1043"/>
      <c r="N354" s="1043"/>
      <c r="O354" s="1043"/>
      <c r="P354" s="1043"/>
      <c r="Q354" s="1043"/>
      <c r="R354" s="1043"/>
      <c r="S354" s="1043"/>
    </row>
    <row r="355" spans="1:19" s="2288" customFormat="1" x14ac:dyDescent="0.2">
      <c r="A355" s="1043"/>
      <c r="B355" s="1043"/>
      <c r="C355" s="1043"/>
      <c r="D355" s="1043"/>
      <c r="E355" s="1043"/>
      <c r="F355" s="1043"/>
      <c r="G355" s="1043"/>
      <c r="H355" s="1043"/>
      <c r="I355" s="1043"/>
      <c r="J355" s="1043"/>
      <c r="K355" s="1043"/>
      <c r="L355" s="1043"/>
      <c r="M355" s="1043"/>
      <c r="N355" s="1043"/>
      <c r="O355" s="1043"/>
      <c r="P355" s="1043"/>
      <c r="Q355" s="1043"/>
      <c r="R355" s="1043"/>
      <c r="S355" s="1043"/>
    </row>
    <row r="356" spans="1:19" s="2288" customFormat="1" x14ac:dyDescent="0.2">
      <c r="A356" s="1043"/>
      <c r="B356" s="1043"/>
      <c r="C356" s="1043"/>
      <c r="D356" s="1043"/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3"/>
      <c r="P356" s="1043"/>
      <c r="Q356" s="1043"/>
      <c r="R356" s="1043"/>
      <c r="S356" s="1043"/>
    </row>
    <row r="357" spans="1:19" s="2288" customFormat="1" x14ac:dyDescent="0.2">
      <c r="A357" s="1043"/>
      <c r="B357" s="1043"/>
      <c r="C357" s="1043"/>
      <c r="D357" s="1043"/>
      <c r="E357" s="1043"/>
      <c r="F357" s="1043"/>
      <c r="G357" s="1043"/>
      <c r="H357" s="1043"/>
      <c r="I357" s="1043"/>
      <c r="J357" s="1043"/>
      <c r="K357" s="1043"/>
      <c r="L357" s="1043"/>
      <c r="M357" s="1043"/>
      <c r="N357" s="1043"/>
      <c r="O357" s="1043"/>
      <c r="P357" s="1043"/>
      <c r="Q357" s="1043"/>
      <c r="R357" s="1043"/>
      <c r="S357" s="1043"/>
    </row>
    <row r="358" spans="1:19" s="2288" customFormat="1" x14ac:dyDescent="0.2">
      <c r="A358" s="1043"/>
      <c r="B358" s="1043"/>
      <c r="C358" s="1043"/>
      <c r="D358" s="1043"/>
      <c r="E358" s="1043"/>
      <c r="F358" s="1043"/>
      <c r="G358" s="1043"/>
      <c r="H358" s="1043"/>
      <c r="I358" s="1043"/>
      <c r="J358" s="1043"/>
      <c r="K358" s="1043"/>
      <c r="L358" s="1043"/>
      <c r="M358" s="1043"/>
      <c r="N358" s="1043"/>
      <c r="O358" s="1043"/>
      <c r="P358" s="1043"/>
      <c r="Q358" s="1043"/>
      <c r="R358" s="1043"/>
      <c r="S358" s="1043"/>
    </row>
    <row r="359" spans="1:19" s="2288" customFormat="1" x14ac:dyDescent="0.2">
      <c r="A359" s="1043"/>
      <c r="B359" s="1043"/>
      <c r="C359" s="1043"/>
      <c r="D359" s="1043"/>
      <c r="E359" s="1043"/>
      <c r="F359" s="1043"/>
      <c r="G359" s="1043"/>
      <c r="H359" s="1043"/>
      <c r="I359" s="1043"/>
      <c r="J359" s="1043"/>
      <c r="K359" s="1043"/>
      <c r="L359" s="1043"/>
      <c r="M359" s="1043"/>
      <c r="N359" s="1043"/>
      <c r="O359" s="1043"/>
      <c r="P359" s="1043"/>
      <c r="Q359" s="1043"/>
      <c r="R359" s="1043"/>
      <c r="S359" s="1043"/>
    </row>
    <row r="360" spans="1:19" s="2288" customFormat="1" x14ac:dyDescent="0.2">
      <c r="A360" s="1043"/>
      <c r="B360" s="1043"/>
      <c r="C360" s="1043"/>
      <c r="D360" s="1043"/>
      <c r="E360" s="1043"/>
      <c r="F360" s="1043"/>
      <c r="G360" s="1043"/>
      <c r="H360" s="1043"/>
      <c r="I360" s="1043"/>
      <c r="J360" s="1043"/>
      <c r="K360" s="1043"/>
      <c r="L360" s="1043"/>
      <c r="M360" s="1043"/>
      <c r="N360" s="1043"/>
      <c r="O360" s="1043"/>
      <c r="P360" s="1043"/>
      <c r="Q360" s="1043"/>
      <c r="R360" s="1043"/>
      <c r="S360" s="1043"/>
    </row>
    <row r="361" spans="1:19" s="2288" customFormat="1" x14ac:dyDescent="0.2">
      <c r="A361" s="1043"/>
      <c r="B361" s="1043"/>
      <c r="C361" s="1043"/>
      <c r="D361" s="1043"/>
      <c r="E361" s="1043"/>
      <c r="F361" s="1043"/>
      <c r="G361" s="1043"/>
      <c r="H361" s="1043"/>
      <c r="I361" s="1043"/>
      <c r="J361" s="1043"/>
      <c r="K361" s="1043"/>
      <c r="L361" s="1043"/>
      <c r="M361" s="1043"/>
      <c r="N361" s="1043"/>
      <c r="O361" s="1043"/>
      <c r="P361" s="1043"/>
      <c r="Q361" s="1043"/>
      <c r="R361" s="1043"/>
      <c r="S361" s="1043"/>
    </row>
    <row r="362" spans="1:19" s="2288" customFormat="1" x14ac:dyDescent="0.2">
      <c r="A362" s="1043"/>
      <c r="B362" s="1043"/>
      <c r="C362" s="1043"/>
      <c r="D362" s="1043"/>
      <c r="E362" s="1043"/>
      <c r="F362" s="1043"/>
      <c r="G362" s="1043"/>
      <c r="H362" s="1043"/>
      <c r="I362" s="1043"/>
      <c r="J362" s="1043"/>
      <c r="K362" s="1043"/>
      <c r="L362" s="1043"/>
      <c r="M362" s="1043"/>
      <c r="N362" s="1043"/>
      <c r="O362" s="1043"/>
      <c r="P362" s="1043"/>
      <c r="Q362" s="1043"/>
      <c r="R362" s="1043"/>
      <c r="S362" s="1043"/>
    </row>
    <row r="363" spans="1:19" s="2288" customFormat="1" x14ac:dyDescent="0.2">
      <c r="A363" s="1043"/>
      <c r="B363" s="1043"/>
      <c r="C363" s="1043"/>
      <c r="D363" s="1043"/>
      <c r="E363" s="1043"/>
      <c r="F363" s="1043"/>
      <c r="G363" s="1043"/>
      <c r="H363" s="1043"/>
      <c r="I363" s="1043"/>
      <c r="J363" s="1043"/>
      <c r="K363" s="1043"/>
      <c r="L363" s="1043"/>
      <c r="M363" s="1043"/>
      <c r="N363" s="1043"/>
      <c r="O363" s="1043"/>
      <c r="P363" s="1043"/>
      <c r="Q363" s="1043"/>
      <c r="R363" s="1043"/>
      <c r="S363" s="1043"/>
    </row>
    <row r="364" spans="1:19" s="2288" customFormat="1" x14ac:dyDescent="0.2">
      <c r="A364" s="1043"/>
      <c r="B364" s="1043"/>
      <c r="C364" s="1043"/>
      <c r="D364" s="1043"/>
      <c r="E364" s="1043"/>
      <c r="F364" s="1043"/>
      <c r="G364" s="1043"/>
      <c r="H364" s="1043"/>
      <c r="I364" s="1043"/>
      <c r="J364" s="1043"/>
      <c r="K364" s="1043"/>
      <c r="L364" s="1043"/>
      <c r="M364" s="1043"/>
      <c r="N364" s="1043"/>
      <c r="O364" s="1043"/>
      <c r="P364" s="1043"/>
      <c r="Q364" s="1043"/>
      <c r="R364" s="1043"/>
      <c r="S364" s="1043"/>
    </row>
    <row r="365" spans="1:19" s="2288" customFormat="1" x14ac:dyDescent="0.2">
      <c r="A365" s="1043"/>
      <c r="B365" s="1043"/>
      <c r="C365" s="1043"/>
      <c r="D365" s="1043"/>
      <c r="E365" s="1043"/>
      <c r="F365" s="1043"/>
      <c r="G365" s="1043"/>
      <c r="H365" s="1043"/>
      <c r="I365" s="1043"/>
      <c r="J365" s="1043"/>
      <c r="K365" s="1043"/>
      <c r="L365" s="1043"/>
      <c r="M365" s="1043"/>
      <c r="N365" s="1043"/>
      <c r="O365" s="1043"/>
      <c r="P365" s="1043"/>
      <c r="Q365" s="1043"/>
      <c r="R365" s="1043"/>
      <c r="S365" s="1043"/>
    </row>
    <row r="366" spans="1:19" s="2288" customFormat="1" x14ac:dyDescent="0.2">
      <c r="A366" s="1043"/>
      <c r="B366" s="1043"/>
      <c r="C366" s="1043"/>
      <c r="D366" s="1043"/>
      <c r="E366" s="1043"/>
      <c r="F366" s="1043"/>
      <c r="G366" s="1043"/>
      <c r="H366" s="1043"/>
      <c r="I366" s="1043"/>
      <c r="J366" s="1043"/>
      <c r="K366" s="1043"/>
      <c r="L366" s="1043"/>
      <c r="M366" s="1043"/>
      <c r="N366" s="1043"/>
      <c r="O366" s="1043"/>
      <c r="P366" s="1043"/>
      <c r="Q366" s="1043"/>
      <c r="R366" s="1043"/>
      <c r="S366" s="1043"/>
    </row>
    <row r="367" spans="1:19" s="2288" customFormat="1" x14ac:dyDescent="0.2">
      <c r="A367" s="1043"/>
      <c r="B367" s="1043"/>
      <c r="C367" s="1043"/>
      <c r="D367" s="1043"/>
      <c r="E367" s="1043"/>
      <c r="F367" s="1043"/>
      <c r="G367" s="1043"/>
      <c r="H367" s="1043"/>
      <c r="I367" s="1043"/>
      <c r="J367" s="1043"/>
      <c r="K367" s="1043"/>
      <c r="L367" s="1043"/>
      <c r="M367" s="1043"/>
      <c r="N367" s="1043"/>
      <c r="O367" s="1043"/>
      <c r="P367" s="1043"/>
      <c r="Q367" s="1043"/>
      <c r="R367" s="1043"/>
      <c r="S367" s="1043"/>
    </row>
    <row r="368" spans="1:19" s="2288" customFormat="1" x14ac:dyDescent="0.2">
      <c r="A368" s="1043"/>
      <c r="B368" s="1043"/>
      <c r="C368" s="1043"/>
      <c r="D368" s="1043"/>
      <c r="E368" s="1043"/>
      <c r="F368" s="1043"/>
      <c r="G368" s="1043"/>
      <c r="H368" s="1043"/>
      <c r="I368" s="1043"/>
      <c r="J368" s="1043"/>
      <c r="K368" s="1043"/>
      <c r="L368" s="1043"/>
      <c r="M368" s="1043"/>
      <c r="N368" s="1043"/>
      <c r="O368" s="1043"/>
      <c r="P368" s="1043"/>
      <c r="Q368" s="1043"/>
      <c r="R368" s="1043"/>
      <c r="S368" s="1043"/>
    </row>
    <row r="369" spans="1:19" s="2288" customFormat="1" x14ac:dyDescent="0.2">
      <c r="A369" s="1043"/>
      <c r="B369" s="1043"/>
      <c r="C369" s="1043"/>
      <c r="D369" s="1043"/>
      <c r="E369" s="1043"/>
      <c r="F369" s="1043"/>
      <c r="G369" s="1043"/>
      <c r="H369" s="1043"/>
      <c r="I369" s="1043"/>
      <c r="J369" s="1043"/>
      <c r="K369" s="1043"/>
      <c r="L369" s="1043"/>
      <c r="M369" s="1043"/>
      <c r="N369" s="1043"/>
      <c r="O369" s="1043"/>
      <c r="P369" s="1043"/>
      <c r="Q369" s="1043"/>
      <c r="R369" s="1043"/>
      <c r="S369" s="1043"/>
    </row>
    <row r="370" spans="1:19" s="2288" customFormat="1" x14ac:dyDescent="0.2">
      <c r="A370" s="1043"/>
      <c r="B370" s="1043"/>
      <c r="C370" s="1043"/>
      <c r="D370" s="1043"/>
      <c r="E370" s="1043"/>
      <c r="F370" s="1043"/>
      <c r="G370" s="1043"/>
      <c r="H370" s="1043"/>
      <c r="I370" s="1043"/>
      <c r="J370" s="1043"/>
      <c r="K370" s="1043"/>
      <c r="L370" s="1043"/>
      <c r="M370" s="1043"/>
      <c r="N370" s="1043"/>
      <c r="O370" s="1043"/>
      <c r="P370" s="1043"/>
      <c r="Q370" s="1043"/>
      <c r="R370" s="1043"/>
      <c r="S370" s="1043"/>
    </row>
    <row r="371" spans="1:19" s="2288" customFormat="1" x14ac:dyDescent="0.2">
      <c r="A371" s="1043"/>
      <c r="B371" s="1043"/>
      <c r="C371" s="1043"/>
      <c r="D371" s="1043"/>
      <c r="E371" s="1043"/>
      <c r="F371" s="1043"/>
      <c r="G371" s="1043"/>
      <c r="H371" s="1043"/>
      <c r="I371" s="1043"/>
      <c r="J371" s="1043"/>
      <c r="K371" s="1043"/>
      <c r="L371" s="1043"/>
      <c r="M371" s="1043"/>
      <c r="N371" s="1043"/>
      <c r="O371" s="1043"/>
      <c r="P371" s="1043"/>
      <c r="Q371" s="1043"/>
      <c r="R371" s="1043"/>
      <c r="S371" s="1043"/>
    </row>
    <row r="372" spans="1:19" s="2288" customFormat="1" x14ac:dyDescent="0.2">
      <c r="A372" s="1043"/>
      <c r="B372" s="1043"/>
      <c r="C372" s="1043"/>
      <c r="D372" s="1043"/>
      <c r="E372" s="1043"/>
      <c r="F372" s="1043"/>
      <c r="G372" s="1043"/>
      <c r="H372" s="1043"/>
      <c r="I372" s="1043"/>
      <c r="J372" s="1043"/>
      <c r="K372" s="1043"/>
      <c r="L372" s="1043"/>
      <c r="M372" s="1043"/>
      <c r="N372" s="1043"/>
      <c r="O372" s="1043"/>
      <c r="P372" s="1043"/>
      <c r="Q372" s="1043"/>
      <c r="R372" s="1043"/>
      <c r="S372" s="1043"/>
    </row>
    <row r="373" spans="1:19" s="2288" customFormat="1" x14ac:dyDescent="0.2">
      <c r="A373" s="1043"/>
      <c r="B373" s="1043"/>
      <c r="C373" s="1043"/>
      <c r="D373" s="1043"/>
      <c r="E373" s="1043"/>
      <c r="F373" s="1043"/>
      <c r="G373" s="1043"/>
      <c r="H373" s="1043"/>
      <c r="I373" s="1043"/>
      <c r="J373" s="1043"/>
      <c r="K373" s="1043"/>
      <c r="L373" s="1043"/>
      <c r="M373" s="1043"/>
      <c r="N373" s="1043"/>
      <c r="O373" s="1043"/>
      <c r="P373" s="1043"/>
      <c r="Q373" s="1043"/>
      <c r="R373" s="1043"/>
      <c r="S373" s="1043"/>
    </row>
    <row r="374" spans="1:19" s="2288" customFormat="1" x14ac:dyDescent="0.2">
      <c r="A374" s="1043"/>
      <c r="B374" s="1043"/>
      <c r="C374" s="1043"/>
      <c r="D374" s="1043"/>
      <c r="E374" s="1043"/>
      <c r="F374" s="1043"/>
      <c r="G374" s="1043"/>
      <c r="H374" s="1043"/>
      <c r="I374" s="1043"/>
      <c r="J374" s="1043"/>
      <c r="K374" s="1043"/>
      <c r="L374" s="1043"/>
      <c r="M374" s="1043"/>
      <c r="N374" s="1043"/>
      <c r="O374" s="1043"/>
      <c r="P374" s="1043"/>
      <c r="Q374" s="1043"/>
      <c r="R374" s="1043"/>
      <c r="S374" s="1043"/>
    </row>
    <row r="375" spans="1:19" s="2288" customFormat="1" x14ac:dyDescent="0.2">
      <c r="A375" s="1043"/>
      <c r="B375" s="1043"/>
      <c r="C375" s="1043"/>
      <c r="D375" s="1043"/>
      <c r="E375" s="1043"/>
      <c r="F375" s="1043"/>
      <c r="G375" s="1043"/>
      <c r="H375" s="1043"/>
      <c r="I375" s="1043"/>
      <c r="J375" s="1043"/>
      <c r="K375" s="1043"/>
      <c r="L375" s="1043"/>
      <c r="M375" s="1043"/>
      <c r="N375" s="1043"/>
      <c r="O375" s="1043"/>
      <c r="P375" s="1043"/>
      <c r="Q375" s="1043"/>
      <c r="R375" s="1043"/>
      <c r="S375" s="1043"/>
    </row>
    <row r="376" spans="1:19" s="2288" customFormat="1" x14ac:dyDescent="0.2">
      <c r="A376" s="1043"/>
      <c r="B376" s="1043"/>
      <c r="C376" s="1043"/>
      <c r="D376" s="1043"/>
      <c r="E376" s="1043"/>
      <c r="F376" s="1043"/>
      <c r="G376" s="1043"/>
      <c r="H376" s="1043"/>
      <c r="I376" s="1043"/>
      <c r="J376" s="1043"/>
      <c r="K376" s="1043"/>
      <c r="L376" s="1043"/>
      <c r="M376" s="1043"/>
      <c r="N376" s="1043"/>
      <c r="O376" s="1043"/>
      <c r="P376" s="1043"/>
      <c r="Q376" s="1043"/>
      <c r="R376" s="1043"/>
      <c r="S376" s="1043"/>
    </row>
    <row r="377" spans="1:19" s="2288" customFormat="1" x14ac:dyDescent="0.2">
      <c r="A377" s="1043"/>
      <c r="B377" s="1043"/>
      <c r="C377" s="1043"/>
      <c r="D377" s="1043"/>
      <c r="E377" s="1043"/>
      <c r="F377" s="1043"/>
      <c r="G377" s="1043"/>
      <c r="H377" s="1043"/>
      <c r="I377" s="1043"/>
      <c r="J377" s="1043"/>
      <c r="K377" s="1043"/>
      <c r="L377" s="1043"/>
      <c r="M377" s="1043"/>
      <c r="N377" s="1043"/>
      <c r="O377" s="1043"/>
      <c r="P377" s="1043"/>
      <c r="Q377" s="1043"/>
      <c r="R377" s="1043"/>
      <c r="S377" s="1043"/>
    </row>
    <row r="378" spans="1:19" s="2288" customFormat="1" x14ac:dyDescent="0.2">
      <c r="A378" s="1043"/>
      <c r="B378" s="1043"/>
      <c r="C378" s="1043"/>
      <c r="D378" s="1043"/>
      <c r="E378" s="1043"/>
      <c r="F378" s="1043"/>
      <c r="G378" s="1043"/>
      <c r="H378" s="1043"/>
      <c r="I378" s="1043"/>
      <c r="J378" s="1043"/>
      <c r="K378" s="1043"/>
      <c r="L378" s="1043"/>
      <c r="M378" s="1043"/>
      <c r="N378" s="1043"/>
      <c r="O378" s="1043"/>
      <c r="P378" s="1043"/>
      <c r="Q378" s="1043"/>
      <c r="R378" s="1043"/>
      <c r="S378" s="1043"/>
    </row>
    <row r="379" spans="1:19" s="2288" customFormat="1" x14ac:dyDescent="0.2">
      <c r="A379" s="1043"/>
      <c r="B379" s="1043"/>
      <c r="C379" s="1043"/>
      <c r="D379" s="1043"/>
      <c r="E379" s="1043"/>
      <c r="F379" s="1043"/>
      <c r="G379" s="1043"/>
      <c r="H379" s="1043"/>
      <c r="I379" s="1043"/>
      <c r="J379" s="1043"/>
      <c r="K379" s="1043"/>
      <c r="L379" s="1043"/>
      <c r="M379" s="1043"/>
      <c r="N379" s="1043"/>
      <c r="O379" s="1043"/>
      <c r="P379" s="1043"/>
      <c r="Q379" s="1043"/>
      <c r="R379" s="1043"/>
      <c r="S379" s="1043"/>
    </row>
    <row r="380" spans="1:19" s="2288" customFormat="1" x14ac:dyDescent="0.2">
      <c r="A380" s="1043"/>
      <c r="B380" s="1043"/>
      <c r="C380" s="1043"/>
      <c r="D380" s="1043"/>
      <c r="E380" s="1043"/>
      <c r="F380" s="1043"/>
      <c r="G380" s="1043"/>
      <c r="H380" s="1043"/>
      <c r="I380" s="1043"/>
      <c r="J380" s="1043"/>
      <c r="K380" s="1043"/>
      <c r="L380" s="1043"/>
      <c r="M380" s="1043"/>
      <c r="N380" s="1043"/>
      <c r="O380" s="1043"/>
      <c r="P380" s="1043"/>
      <c r="Q380" s="1043"/>
      <c r="R380" s="1043"/>
      <c r="S380" s="1043"/>
    </row>
    <row r="381" spans="1:19" s="2288" customFormat="1" x14ac:dyDescent="0.2">
      <c r="A381" s="1043"/>
      <c r="B381" s="1043"/>
      <c r="C381" s="1043"/>
      <c r="D381" s="1043"/>
      <c r="E381" s="1043"/>
      <c r="F381" s="1043"/>
      <c r="G381" s="1043"/>
      <c r="H381" s="1043"/>
      <c r="I381" s="1043"/>
      <c r="J381" s="1043"/>
      <c r="K381" s="1043"/>
      <c r="L381" s="1043"/>
      <c r="M381" s="1043"/>
      <c r="N381" s="1043"/>
      <c r="O381" s="1043"/>
      <c r="P381" s="1043"/>
      <c r="Q381" s="1043"/>
      <c r="R381" s="1043"/>
      <c r="S381" s="1043"/>
    </row>
    <row r="382" spans="1:19" s="2288" customFormat="1" x14ac:dyDescent="0.2">
      <c r="A382" s="1043"/>
      <c r="B382" s="1043"/>
      <c r="C382" s="1043"/>
      <c r="D382" s="1043"/>
      <c r="E382" s="1043"/>
      <c r="F382" s="1043"/>
      <c r="G382" s="1043"/>
      <c r="H382" s="1043"/>
      <c r="I382" s="1043"/>
      <c r="J382" s="1043"/>
      <c r="K382" s="1043"/>
      <c r="L382" s="1043"/>
      <c r="M382" s="1043"/>
      <c r="N382" s="1043"/>
      <c r="O382" s="1043"/>
      <c r="P382" s="1043"/>
      <c r="Q382" s="1043"/>
      <c r="R382" s="1043"/>
      <c r="S382" s="1043"/>
    </row>
    <row r="383" spans="1:19" s="2288" customFormat="1" x14ac:dyDescent="0.2">
      <c r="A383" s="1043"/>
      <c r="B383" s="1043"/>
      <c r="C383" s="1043"/>
      <c r="D383" s="1043"/>
      <c r="E383" s="1043"/>
      <c r="F383" s="1043"/>
      <c r="G383" s="1043"/>
      <c r="H383" s="1043"/>
      <c r="I383" s="1043"/>
      <c r="J383" s="1043"/>
      <c r="K383" s="1043"/>
      <c r="L383" s="1043"/>
      <c r="M383" s="1043"/>
      <c r="N383" s="1043"/>
      <c r="O383" s="1043"/>
      <c r="P383" s="1043"/>
      <c r="Q383" s="1043"/>
      <c r="R383" s="1043"/>
      <c r="S383" s="1043"/>
    </row>
    <row r="384" spans="1:19" s="2288" customFormat="1" x14ac:dyDescent="0.2">
      <c r="A384" s="1043"/>
      <c r="B384" s="1043"/>
      <c r="C384" s="1043"/>
      <c r="D384" s="1043"/>
      <c r="E384" s="1043"/>
      <c r="F384" s="1043"/>
      <c r="G384" s="1043"/>
      <c r="H384" s="1043"/>
      <c r="I384" s="1043"/>
      <c r="J384" s="1043"/>
      <c r="K384" s="1043"/>
      <c r="L384" s="1043"/>
      <c r="M384" s="1043"/>
      <c r="N384" s="1043"/>
      <c r="O384" s="1043"/>
      <c r="P384" s="1043"/>
      <c r="Q384" s="1043"/>
      <c r="R384" s="1043"/>
      <c r="S384" s="1043"/>
    </row>
    <row r="385" spans="1:19" s="2288" customFormat="1" x14ac:dyDescent="0.2">
      <c r="A385" s="1043"/>
      <c r="B385" s="1043"/>
      <c r="C385" s="1043"/>
      <c r="D385" s="1043"/>
      <c r="E385" s="1043"/>
      <c r="F385" s="1043"/>
      <c r="G385" s="1043"/>
      <c r="H385" s="1043"/>
      <c r="I385" s="1043"/>
      <c r="J385" s="1043"/>
      <c r="K385" s="1043"/>
      <c r="L385" s="1043"/>
      <c r="M385" s="1043"/>
      <c r="N385" s="1043"/>
      <c r="O385" s="1043"/>
      <c r="P385" s="1043"/>
      <c r="Q385" s="1043"/>
      <c r="R385" s="1043"/>
      <c r="S385" s="1043"/>
    </row>
    <row r="386" spans="1:19" s="2288" customFormat="1" x14ac:dyDescent="0.2">
      <c r="A386" s="1043"/>
      <c r="B386" s="1043"/>
      <c r="C386" s="1043"/>
      <c r="D386" s="1043"/>
      <c r="E386" s="1043"/>
      <c r="F386" s="1043"/>
      <c r="G386" s="1043"/>
      <c r="H386" s="1043"/>
      <c r="I386" s="1043"/>
      <c r="J386" s="1043"/>
      <c r="K386" s="1043"/>
      <c r="L386" s="1043"/>
      <c r="M386" s="1043"/>
      <c r="N386" s="1043"/>
      <c r="O386" s="1043"/>
      <c r="P386" s="1043"/>
      <c r="Q386" s="1043"/>
      <c r="R386" s="1043"/>
      <c r="S386" s="1043"/>
    </row>
    <row r="387" spans="1:19" s="2288" customFormat="1" x14ac:dyDescent="0.2">
      <c r="A387" s="1043"/>
      <c r="B387" s="1043"/>
      <c r="C387" s="1043"/>
      <c r="D387" s="1043"/>
      <c r="E387" s="1043"/>
      <c r="F387" s="1043"/>
      <c r="G387" s="1043"/>
      <c r="H387" s="1043"/>
      <c r="I387" s="1043"/>
      <c r="J387" s="1043"/>
      <c r="K387" s="1043"/>
      <c r="L387" s="1043"/>
      <c r="M387" s="1043"/>
      <c r="N387" s="1043"/>
      <c r="O387" s="1043"/>
      <c r="P387" s="1043"/>
      <c r="Q387" s="1043"/>
      <c r="R387" s="1043"/>
      <c r="S387" s="1043"/>
    </row>
    <row r="388" spans="1:19" s="2288" customFormat="1" x14ac:dyDescent="0.2">
      <c r="A388" s="1043"/>
      <c r="B388" s="1043"/>
      <c r="C388" s="1043"/>
      <c r="D388" s="1043"/>
      <c r="E388" s="1043"/>
      <c r="F388" s="1043"/>
      <c r="G388" s="1043"/>
      <c r="H388" s="1043"/>
      <c r="I388" s="1043"/>
      <c r="J388" s="1043"/>
      <c r="K388" s="1043"/>
      <c r="L388" s="1043"/>
      <c r="M388" s="1043"/>
      <c r="N388" s="1043"/>
      <c r="O388" s="1043"/>
      <c r="P388" s="1043"/>
      <c r="Q388" s="1043"/>
      <c r="R388" s="1043"/>
      <c r="S388" s="1043"/>
    </row>
    <row r="389" spans="1:19" s="2288" customFormat="1" x14ac:dyDescent="0.2">
      <c r="A389" s="1043"/>
      <c r="B389" s="1043"/>
      <c r="C389" s="1043"/>
      <c r="D389" s="1043"/>
      <c r="E389" s="1043"/>
      <c r="F389" s="1043"/>
      <c r="G389" s="1043"/>
      <c r="H389" s="1043"/>
      <c r="I389" s="1043"/>
      <c r="J389" s="1043"/>
      <c r="K389" s="1043"/>
      <c r="L389" s="1043"/>
      <c r="M389" s="1043"/>
      <c r="N389" s="1043"/>
      <c r="O389" s="1043"/>
      <c r="P389" s="1043"/>
      <c r="Q389" s="1043"/>
      <c r="R389" s="1043"/>
      <c r="S389" s="1043"/>
    </row>
    <row r="390" spans="1:19" s="2288" customFormat="1" x14ac:dyDescent="0.2">
      <c r="A390" s="1043"/>
      <c r="B390" s="1043"/>
      <c r="C390" s="1043"/>
      <c r="D390" s="1043"/>
      <c r="E390" s="1043"/>
      <c r="F390" s="1043"/>
      <c r="G390" s="1043"/>
      <c r="H390" s="1043"/>
      <c r="I390" s="1043"/>
      <c r="J390" s="1043"/>
      <c r="K390" s="1043"/>
      <c r="L390" s="1043"/>
      <c r="M390" s="1043"/>
      <c r="N390" s="1043"/>
      <c r="O390" s="1043"/>
      <c r="P390" s="1043"/>
      <c r="Q390" s="1043"/>
      <c r="R390" s="1043"/>
      <c r="S390" s="1043"/>
    </row>
    <row r="391" spans="1:19" s="2288" customFormat="1" x14ac:dyDescent="0.2">
      <c r="A391" s="1043"/>
      <c r="B391" s="1043"/>
      <c r="C391" s="1043"/>
      <c r="D391" s="1043"/>
      <c r="E391" s="1043"/>
      <c r="F391" s="1043"/>
      <c r="G391" s="1043"/>
      <c r="H391" s="1043"/>
      <c r="I391" s="1043"/>
      <c r="J391" s="1043"/>
      <c r="K391" s="1043"/>
      <c r="L391" s="1043"/>
      <c r="M391" s="1043"/>
      <c r="N391" s="1043"/>
      <c r="O391" s="1043"/>
      <c r="P391" s="1043"/>
      <c r="Q391" s="1043"/>
      <c r="R391" s="1043"/>
      <c r="S391" s="1043"/>
    </row>
    <row r="392" spans="1:19" s="2288" customFormat="1" x14ac:dyDescent="0.2">
      <c r="A392" s="1043"/>
      <c r="B392" s="1043"/>
      <c r="C392" s="1043"/>
      <c r="D392" s="1043"/>
      <c r="E392" s="1043"/>
      <c r="F392" s="1043"/>
      <c r="G392" s="1043"/>
      <c r="H392" s="1043"/>
      <c r="I392" s="1043"/>
      <c r="J392" s="1043"/>
      <c r="K392" s="1043"/>
      <c r="L392" s="1043"/>
      <c r="M392" s="1043"/>
      <c r="N392" s="1043"/>
      <c r="O392" s="1043"/>
      <c r="P392" s="1043"/>
      <c r="Q392" s="1043"/>
      <c r="R392" s="1043"/>
      <c r="S392" s="1043"/>
    </row>
    <row r="393" spans="1:19" s="2288" customFormat="1" x14ac:dyDescent="0.2">
      <c r="A393" s="1043"/>
      <c r="B393" s="1043"/>
      <c r="C393" s="1043"/>
      <c r="D393" s="1043"/>
      <c r="E393" s="1043"/>
      <c r="F393" s="1043"/>
      <c r="G393" s="1043"/>
      <c r="H393" s="1043"/>
      <c r="I393" s="1043"/>
      <c r="J393" s="1043"/>
      <c r="K393" s="1043"/>
      <c r="L393" s="1043"/>
      <c r="M393" s="1043"/>
      <c r="N393" s="1043"/>
      <c r="O393" s="1043"/>
      <c r="P393" s="1043"/>
      <c r="Q393" s="1043"/>
      <c r="R393" s="1043"/>
      <c r="S393" s="1043"/>
    </row>
    <row r="394" spans="1:19" s="2288" customFormat="1" x14ac:dyDescent="0.2">
      <c r="A394" s="1043"/>
      <c r="B394" s="1043"/>
      <c r="C394" s="1043"/>
      <c r="D394" s="1043"/>
      <c r="E394" s="1043"/>
      <c r="F394" s="1043"/>
      <c r="G394" s="1043"/>
      <c r="H394" s="1043"/>
      <c r="I394" s="1043"/>
      <c r="J394" s="1043"/>
      <c r="K394" s="1043"/>
      <c r="L394" s="1043"/>
      <c r="M394" s="1043"/>
      <c r="N394" s="1043"/>
      <c r="O394" s="1043"/>
      <c r="P394" s="1043"/>
      <c r="Q394" s="1043"/>
      <c r="R394" s="1043"/>
      <c r="S394" s="1043"/>
    </row>
    <row r="395" spans="1:19" s="2288" customFormat="1" x14ac:dyDescent="0.2">
      <c r="A395" s="1043"/>
      <c r="B395" s="1043"/>
      <c r="C395" s="1043"/>
      <c r="D395" s="1043"/>
      <c r="E395" s="1043"/>
      <c r="F395" s="1043"/>
      <c r="G395" s="1043"/>
      <c r="H395" s="1043"/>
      <c r="I395" s="1043"/>
      <c r="J395" s="1043"/>
      <c r="K395" s="1043"/>
      <c r="L395" s="1043"/>
      <c r="M395" s="1043"/>
      <c r="N395" s="1043"/>
      <c r="O395" s="1043"/>
      <c r="P395" s="1043"/>
      <c r="Q395" s="1043"/>
      <c r="R395" s="1043"/>
      <c r="S395" s="1043"/>
    </row>
    <row r="396" spans="1:19" s="2288" customFormat="1" x14ac:dyDescent="0.2">
      <c r="A396" s="1043"/>
      <c r="B396" s="1043"/>
      <c r="C396" s="1043"/>
      <c r="D396" s="1043"/>
      <c r="E396" s="1043"/>
      <c r="F396" s="1043"/>
      <c r="G396" s="1043"/>
      <c r="H396" s="1043"/>
      <c r="I396" s="1043"/>
      <c r="J396" s="1043"/>
      <c r="K396" s="1043"/>
      <c r="L396" s="1043"/>
      <c r="M396" s="1043"/>
      <c r="N396" s="1043"/>
      <c r="O396" s="1043"/>
      <c r="P396" s="1043"/>
      <c r="Q396" s="1043"/>
      <c r="R396" s="1043"/>
      <c r="S396" s="1043"/>
    </row>
    <row r="397" spans="1:19" s="2288" customFormat="1" x14ac:dyDescent="0.2">
      <c r="A397" s="1043"/>
      <c r="B397" s="1043"/>
      <c r="C397" s="1043"/>
      <c r="D397" s="1043"/>
      <c r="E397" s="1043"/>
      <c r="F397" s="1043"/>
      <c r="G397" s="1043"/>
      <c r="H397" s="1043"/>
      <c r="I397" s="1043"/>
      <c r="J397" s="1043"/>
      <c r="K397" s="1043"/>
      <c r="L397" s="1043"/>
      <c r="M397" s="1043"/>
      <c r="N397" s="1043"/>
      <c r="O397" s="1043"/>
      <c r="P397" s="1043"/>
      <c r="Q397" s="1043"/>
      <c r="R397" s="1043"/>
      <c r="S397" s="1043"/>
    </row>
    <row r="398" spans="1:19" s="2288" customFormat="1" x14ac:dyDescent="0.2">
      <c r="A398" s="1043"/>
      <c r="B398" s="1043"/>
      <c r="C398" s="1043"/>
      <c r="D398" s="1043"/>
      <c r="E398" s="1043"/>
      <c r="F398" s="1043"/>
      <c r="G398" s="1043"/>
      <c r="H398" s="1043"/>
      <c r="I398" s="1043"/>
      <c r="J398" s="1043"/>
      <c r="K398" s="1043"/>
      <c r="L398" s="1043"/>
      <c r="M398" s="1043"/>
      <c r="N398" s="1043"/>
      <c r="O398" s="1043"/>
      <c r="P398" s="1043"/>
      <c r="Q398" s="1043"/>
      <c r="R398" s="1043"/>
      <c r="S398" s="1043"/>
    </row>
    <row r="399" spans="1:19" s="2288" customFormat="1" x14ac:dyDescent="0.2">
      <c r="A399" s="1043"/>
      <c r="B399" s="1043"/>
      <c r="C399" s="1043"/>
      <c r="D399" s="1043"/>
      <c r="E399" s="1043"/>
      <c r="F399" s="1043"/>
      <c r="G399" s="1043"/>
      <c r="H399" s="1043"/>
      <c r="I399" s="1043"/>
      <c r="J399" s="1043"/>
      <c r="K399" s="1043"/>
      <c r="L399" s="1043"/>
      <c r="M399" s="1043"/>
      <c r="N399" s="1043"/>
      <c r="O399" s="1043"/>
      <c r="P399" s="1043"/>
      <c r="Q399" s="1043"/>
      <c r="R399" s="1043"/>
      <c r="S399" s="1043"/>
    </row>
    <row r="400" spans="1:19" s="2288" customFormat="1" x14ac:dyDescent="0.2">
      <c r="A400" s="1043"/>
      <c r="B400" s="1043"/>
      <c r="C400" s="1043"/>
      <c r="D400" s="1043"/>
      <c r="E400" s="1043"/>
      <c r="F400" s="1043"/>
      <c r="G400" s="1043"/>
      <c r="H400" s="1043"/>
      <c r="I400" s="1043"/>
      <c r="J400" s="1043"/>
      <c r="K400" s="1043"/>
      <c r="L400" s="1043"/>
      <c r="M400" s="1043"/>
      <c r="N400" s="1043"/>
      <c r="O400" s="1043"/>
      <c r="P400" s="1043"/>
      <c r="Q400" s="1043"/>
      <c r="R400" s="1043"/>
      <c r="S400" s="1043"/>
    </row>
    <row r="401" spans="1:19" s="2288" customFormat="1" x14ac:dyDescent="0.2">
      <c r="A401" s="1043"/>
      <c r="B401" s="1043"/>
      <c r="C401" s="1043"/>
      <c r="D401" s="1043"/>
      <c r="E401" s="1043"/>
      <c r="F401" s="1043"/>
      <c r="G401" s="1043"/>
      <c r="H401" s="1043"/>
      <c r="I401" s="1043"/>
      <c r="J401" s="1043"/>
      <c r="K401" s="1043"/>
      <c r="L401" s="1043"/>
      <c r="M401" s="1043"/>
      <c r="N401" s="1043"/>
      <c r="O401" s="1043"/>
      <c r="P401" s="1043"/>
      <c r="Q401" s="1043"/>
      <c r="R401" s="1043"/>
      <c r="S401" s="1043"/>
    </row>
    <row r="402" spans="1:19" s="2288" customFormat="1" x14ac:dyDescent="0.2">
      <c r="A402" s="1043"/>
      <c r="B402" s="1043"/>
      <c r="C402" s="1043"/>
      <c r="D402" s="1043"/>
      <c r="E402" s="1043"/>
      <c r="F402" s="1043"/>
      <c r="G402" s="1043"/>
      <c r="H402" s="1043"/>
      <c r="I402" s="1043"/>
      <c r="J402" s="1043"/>
      <c r="K402" s="1043"/>
      <c r="L402" s="1043"/>
      <c r="M402" s="1043"/>
      <c r="N402" s="1043"/>
      <c r="O402" s="1043"/>
      <c r="P402" s="1043"/>
      <c r="Q402" s="1043"/>
      <c r="R402" s="1043"/>
      <c r="S402" s="1043"/>
    </row>
    <row r="403" spans="1:19" s="2288" customFormat="1" x14ac:dyDescent="0.2">
      <c r="A403" s="1043"/>
      <c r="B403" s="1043"/>
      <c r="C403" s="1043"/>
      <c r="D403" s="1043"/>
      <c r="E403" s="1043"/>
      <c r="F403" s="1043"/>
      <c r="G403" s="1043"/>
      <c r="H403" s="1043"/>
      <c r="I403" s="1043"/>
      <c r="J403" s="1043"/>
      <c r="K403" s="1043"/>
      <c r="L403" s="1043"/>
      <c r="M403" s="1043"/>
      <c r="N403" s="1043"/>
      <c r="O403" s="1043"/>
      <c r="P403" s="1043"/>
      <c r="Q403" s="1043"/>
      <c r="R403" s="1043"/>
      <c r="S403" s="1043"/>
    </row>
    <row r="404" spans="1:19" s="2288" customFormat="1" x14ac:dyDescent="0.2">
      <c r="A404" s="1043"/>
      <c r="B404" s="1043"/>
      <c r="C404" s="1043"/>
      <c r="D404" s="1043"/>
      <c r="E404" s="1043"/>
      <c r="F404" s="1043"/>
      <c r="G404" s="1043"/>
      <c r="H404" s="1043"/>
      <c r="I404" s="1043"/>
      <c r="J404" s="1043"/>
      <c r="K404" s="1043"/>
      <c r="L404" s="1043"/>
      <c r="M404" s="1043"/>
      <c r="N404" s="1043"/>
      <c r="O404" s="1043"/>
      <c r="P404" s="1043"/>
      <c r="Q404" s="1043"/>
      <c r="R404" s="1043"/>
      <c r="S404" s="1043"/>
    </row>
    <row r="405" spans="1:19" s="2288" customFormat="1" x14ac:dyDescent="0.2">
      <c r="A405" s="1043"/>
      <c r="B405" s="1043"/>
      <c r="C405" s="1043"/>
      <c r="D405" s="1043"/>
      <c r="E405" s="1043"/>
      <c r="F405" s="1043"/>
      <c r="G405" s="1043"/>
      <c r="H405" s="1043"/>
      <c r="I405" s="1043"/>
      <c r="J405" s="1043"/>
      <c r="K405" s="1043"/>
      <c r="L405" s="1043"/>
      <c r="M405" s="1043"/>
      <c r="N405" s="1043"/>
      <c r="O405" s="1043"/>
      <c r="P405" s="1043"/>
      <c r="Q405" s="1043"/>
      <c r="R405" s="1043"/>
      <c r="S405" s="1043"/>
    </row>
    <row r="406" spans="1:19" s="2288" customFormat="1" x14ac:dyDescent="0.2">
      <c r="A406" s="1043"/>
      <c r="B406" s="1043"/>
      <c r="C406" s="1043"/>
      <c r="D406" s="1043"/>
      <c r="E406" s="1043"/>
      <c r="F406" s="1043"/>
      <c r="G406" s="1043"/>
      <c r="H406" s="1043"/>
      <c r="I406" s="1043"/>
      <c r="J406" s="1043"/>
      <c r="K406" s="1043"/>
      <c r="L406" s="1043"/>
      <c r="M406" s="1043"/>
      <c r="N406" s="1043"/>
      <c r="O406" s="1043"/>
      <c r="P406" s="1043"/>
      <c r="Q406" s="1043"/>
      <c r="R406" s="1043"/>
      <c r="S406" s="1043"/>
    </row>
    <row r="407" spans="1:19" s="2288" customFormat="1" x14ac:dyDescent="0.2">
      <c r="A407" s="1043"/>
      <c r="B407" s="1043"/>
      <c r="C407" s="1043"/>
      <c r="D407" s="1043"/>
      <c r="E407" s="1043"/>
      <c r="F407" s="1043"/>
      <c r="G407" s="1043"/>
      <c r="H407" s="1043"/>
      <c r="I407" s="1043"/>
      <c r="J407" s="1043"/>
      <c r="K407" s="1043"/>
      <c r="L407" s="1043"/>
      <c r="M407" s="1043"/>
      <c r="N407" s="1043"/>
      <c r="O407" s="1043"/>
      <c r="P407" s="1043"/>
      <c r="Q407" s="1043"/>
      <c r="R407" s="1043"/>
      <c r="S407" s="1043"/>
    </row>
    <row r="408" spans="1:19" s="2288" customFormat="1" x14ac:dyDescent="0.2">
      <c r="A408" s="1043"/>
      <c r="B408" s="1043"/>
      <c r="C408" s="1043"/>
      <c r="D408" s="1043"/>
      <c r="E408" s="1043"/>
      <c r="F408" s="1043"/>
      <c r="G408" s="1043"/>
      <c r="H408" s="1043"/>
      <c r="I408" s="1043"/>
      <c r="J408" s="1043"/>
      <c r="K408" s="1043"/>
      <c r="L408" s="1043"/>
      <c r="M408" s="1043"/>
      <c r="N408" s="1043"/>
      <c r="O408" s="1043"/>
      <c r="P408" s="1043"/>
      <c r="Q408" s="1043"/>
      <c r="R408" s="1043"/>
      <c r="S408" s="1043"/>
    </row>
    <row r="409" spans="1:19" s="2288" customFormat="1" x14ac:dyDescent="0.2">
      <c r="A409" s="1043"/>
      <c r="B409" s="1043"/>
      <c r="C409" s="1043"/>
      <c r="D409" s="1043"/>
      <c r="E409" s="1043"/>
      <c r="F409" s="1043"/>
      <c r="G409" s="1043"/>
      <c r="H409" s="1043"/>
      <c r="I409" s="1043"/>
      <c r="J409" s="1043"/>
      <c r="K409" s="1043"/>
      <c r="L409" s="1043"/>
      <c r="M409" s="1043"/>
      <c r="N409" s="1043"/>
      <c r="O409" s="1043"/>
      <c r="P409" s="1043"/>
      <c r="Q409" s="1043"/>
      <c r="R409" s="1043"/>
      <c r="S409" s="1043"/>
    </row>
    <row r="410" spans="1:19" s="2288" customFormat="1" x14ac:dyDescent="0.2">
      <c r="A410" s="1043"/>
      <c r="B410" s="1043"/>
      <c r="C410" s="1043"/>
      <c r="D410" s="1043"/>
      <c r="E410" s="1043"/>
      <c r="F410" s="1043"/>
      <c r="G410" s="1043"/>
      <c r="H410" s="1043"/>
      <c r="I410" s="1043"/>
      <c r="J410" s="1043"/>
      <c r="K410" s="1043"/>
      <c r="L410" s="1043"/>
      <c r="M410" s="1043"/>
      <c r="N410" s="1043"/>
      <c r="O410" s="1043"/>
      <c r="P410" s="1043"/>
      <c r="Q410" s="1043"/>
      <c r="R410" s="1043"/>
      <c r="S410" s="1043"/>
    </row>
    <row r="411" spans="1:19" s="2288" customFormat="1" x14ac:dyDescent="0.2">
      <c r="A411" s="1043"/>
      <c r="B411" s="1043"/>
      <c r="C411" s="1043"/>
      <c r="D411" s="1043"/>
      <c r="E411" s="1043"/>
      <c r="F411" s="1043"/>
      <c r="G411" s="1043"/>
      <c r="H411" s="1043"/>
      <c r="I411" s="1043"/>
      <c r="J411" s="1043"/>
      <c r="K411" s="1043"/>
      <c r="L411" s="1043"/>
      <c r="M411" s="1043"/>
      <c r="N411" s="1043"/>
      <c r="O411" s="1043"/>
      <c r="P411" s="1043"/>
      <c r="Q411" s="1043"/>
      <c r="R411" s="1043"/>
      <c r="S411" s="1043"/>
    </row>
    <row r="412" spans="1:19" s="2288" customFormat="1" x14ac:dyDescent="0.2">
      <c r="A412" s="1043"/>
      <c r="B412" s="1043"/>
      <c r="C412" s="1043"/>
      <c r="D412" s="1043"/>
      <c r="E412" s="1043"/>
      <c r="F412" s="1043"/>
      <c r="G412" s="1043"/>
      <c r="H412" s="1043"/>
      <c r="I412" s="1043"/>
      <c r="J412" s="1043"/>
      <c r="K412" s="1043"/>
      <c r="L412" s="1043"/>
      <c r="M412" s="1043"/>
      <c r="N412" s="1043"/>
      <c r="O412" s="1043"/>
      <c r="P412" s="1043"/>
      <c r="Q412" s="1043"/>
      <c r="R412" s="1043"/>
      <c r="S412" s="1043"/>
    </row>
    <row r="413" spans="1:19" s="2288" customFormat="1" x14ac:dyDescent="0.2">
      <c r="A413" s="1043"/>
      <c r="B413" s="1043"/>
      <c r="C413" s="1043"/>
      <c r="D413" s="1043"/>
      <c r="E413" s="1043"/>
      <c r="F413" s="1043"/>
      <c r="G413" s="1043"/>
      <c r="H413" s="1043"/>
      <c r="I413" s="1043"/>
      <c r="J413" s="1043"/>
      <c r="K413" s="1043"/>
      <c r="L413" s="1043"/>
      <c r="M413" s="1043"/>
      <c r="N413" s="1043"/>
      <c r="O413" s="1043"/>
      <c r="P413" s="1043"/>
      <c r="Q413" s="1043"/>
      <c r="R413" s="1043"/>
      <c r="S413" s="1043"/>
    </row>
    <row r="414" spans="1:19" s="2288" customFormat="1" x14ac:dyDescent="0.2">
      <c r="A414" s="1043"/>
      <c r="B414" s="1043"/>
      <c r="C414" s="1043"/>
      <c r="D414" s="1043"/>
      <c r="E414" s="1043"/>
      <c r="F414" s="1043"/>
      <c r="G414" s="1043"/>
      <c r="H414" s="1043"/>
      <c r="I414" s="1043"/>
      <c r="J414" s="1043"/>
      <c r="K414" s="1043"/>
      <c r="L414" s="1043"/>
      <c r="M414" s="1043"/>
      <c r="N414" s="1043"/>
      <c r="O414" s="1043"/>
      <c r="P414" s="1043"/>
      <c r="Q414" s="1043"/>
      <c r="R414" s="1043"/>
      <c r="S414" s="1043"/>
    </row>
    <row r="415" spans="1:19" s="2288" customFormat="1" x14ac:dyDescent="0.2">
      <c r="A415" s="1043"/>
      <c r="B415" s="1043"/>
      <c r="C415" s="1043"/>
      <c r="D415" s="1043"/>
      <c r="E415" s="1043"/>
      <c r="F415" s="1043"/>
      <c r="G415" s="1043"/>
      <c r="H415" s="1043"/>
      <c r="I415" s="1043"/>
      <c r="J415" s="1043"/>
      <c r="K415" s="1043"/>
      <c r="L415" s="1043"/>
      <c r="M415" s="1043"/>
      <c r="N415" s="1043"/>
      <c r="O415" s="1043"/>
      <c r="P415" s="1043"/>
      <c r="Q415" s="1043"/>
      <c r="R415" s="1043"/>
      <c r="S415" s="1043"/>
    </row>
    <row r="416" spans="1:19" s="2288" customFormat="1" x14ac:dyDescent="0.2">
      <c r="A416" s="1043"/>
      <c r="B416" s="1043"/>
      <c r="C416" s="1043"/>
      <c r="D416" s="1043"/>
      <c r="E416" s="1043"/>
      <c r="F416" s="1043"/>
      <c r="G416" s="1043"/>
      <c r="H416" s="1043"/>
      <c r="I416" s="1043"/>
      <c r="J416" s="1043"/>
      <c r="K416" s="1043"/>
      <c r="L416" s="1043"/>
      <c r="M416" s="1043"/>
      <c r="N416" s="1043"/>
      <c r="O416" s="1043"/>
      <c r="P416" s="1043"/>
      <c r="Q416" s="1043"/>
      <c r="R416" s="1043"/>
      <c r="S416" s="1043"/>
    </row>
    <row r="417" spans="1:19" s="2288" customFormat="1" x14ac:dyDescent="0.2">
      <c r="A417" s="1043"/>
      <c r="B417" s="1043"/>
      <c r="C417" s="1043"/>
      <c r="D417" s="1043"/>
      <c r="E417" s="1043"/>
      <c r="F417" s="1043"/>
      <c r="G417" s="1043"/>
      <c r="H417" s="1043"/>
      <c r="I417" s="1043"/>
      <c r="J417" s="1043"/>
      <c r="K417" s="1043"/>
      <c r="L417" s="1043"/>
      <c r="M417" s="1043"/>
      <c r="N417" s="1043"/>
      <c r="O417" s="1043"/>
      <c r="P417" s="1043"/>
      <c r="Q417" s="1043"/>
      <c r="R417" s="1043"/>
      <c r="S417" s="1043"/>
    </row>
    <row r="418" spans="1:19" s="2288" customFormat="1" x14ac:dyDescent="0.2">
      <c r="A418" s="1043"/>
      <c r="B418" s="1043"/>
      <c r="C418" s="1043"/>
      <c r="D418" s="1043"/>
      <c r="E418" s="1043"/>
      <c r="F418" s="1043"/>
      <c r="G418" s="1043"/>
      <c r="H418" s="1043"/>
      <c r="I418" s="1043"/>
      <c r="J418" s="1043"/>
      <c r="K418" s="1043"/>
      <c r="L418" s="1043"/>
      <c r="M418" s="1043"/>
      <c r="N418" s="1043"/>
      <c r="O418" s="1043"/>
      <c r="P418" s="1043"/>
      <c r="Q418" s="1043"/>
      <c r="R418" s="1043"/>
      <c r="S418" s="1043"/>
    </row>
    <row r="419" spans="1:19" s="2288" customFormat="1" x14ac:dyDescent="0.2">
      <c r="A419" s="1043"/>
      <c r="B419" s="1043"/>
      <c r="C419" s="1043"/>
      <c r="D419" s="1043"/>
      <c r="E419" s="1043"/>
      <c r="F419" s="1043"/>
      <c r="G419" s="1043"/>
      <c r="H419" s="1043"/>
      <c r="I419" s="1043"/>
      <c r="J419" s="1043"/>
      <c r="K419" s="1043"/>
      <c r="L419" s="1043"/>
      <c r="M419" s="1043"/>
      <c r="N419" s="1043"/>
      <c r="O419" s="1043"/>
      <c r="P419" s="1043"/>
      <c r="Q419" s="1043"/>
      <c r="R419" s="1043"/>
      <c r="S419" s="1043"/>
    </row>
  </sheetData>
  <mergeCells count="15">
    <mergeCell ref="A2:S3"/>
    <mergeCell ref="B4:D4"/>
    <mergeCell ref="E4:G4"/>
    <mergeCell ref="H4:J4"/>
    <mergeCell ref="K4:M4"/>
    <mergeCell ref="N4:P4"/>
    <mergeCell ref="Q4:S4"/>
    <mergeCell ref="Q33:R33"/>
    <mergeCell ref="A30:S31"/>
    <mergeCell ref="B32:D32"/>
    <mergeCell ref="E32:G32"/>
    <mergeCell ref="H32:J32"/>
    <mergeCell ref="K32:M32"/>
    <mergeCell ref="N32:P32"/>
    <mergeCell ref="Q32:S32"/>
  </mergeCells>
  <printOptions horizontalCentered="1"/>
  <pageMargins left="0.25" right="0.25" top="0.75" bottom="0.75" header="0.3" footer="0.3"/>
  <pageSetup paperSize="9" scale="70" orientation="portrait" r:id="rId1"/>
  <headerFooter>
    <oddFooter xml:space="preserve">&amp;C&amp;"Calibri,Regular"&amp;7&amp;K000000Fact book - Q1 2019
</oddFooter>
  </headerFooter>
  <ignoredErrors>
    <ignoredError sqref="O6 L6 F6 I6 R6 C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702FD-378B-4FAE-9C16-7942520D5198}">
  <sheetPr>
    <tabColor theme="6" tint="0.59999389629810485"/>
  </sheetPr>
  <dimension ref="A1:N329"/>
  <sheetViews>
    <sheetView view="pageLayout" topLeftCell="A57" zoomScaleNormal="100" zoomScaleSheetLayoutView="115" workbookViewId="0">
      <selection activeCell="C68" sqref="C68"/>
    </sheetView>
  </sheetViews>
  <sheetFormatPr defaultColWidth="9.109375" defaultRowHeight="10.199999999999999" x14ac:dyDescent="0.2"/>
  <cols>
    <col min="1" max="1" width="28.6640625" style="1942" customWidth="1"/>
    <col min="2" max="5" width="10.109375" style="1942" customWidth="1"/>
    <col min="6" max="6" width="10.109375" style="756" customWidth="1"/>
    <col min="7" max="7" width="10.109375" style="1942" customWidth="1"/>
    <col min="8" max="10" width="6.5546875" style="1942" customWidth="1"/>
    <col min="11" max="11" width="5.5546875" style="1942" hidden="1" customWidth="1"/>
    <col min="12" max="12" width="5.44140625" style="1942" hidden="1" customWidth="1"/>
    <col min="13" max="13" width="5.33203125" style="1942" hidden="1" customWidth="1"/>
    <col min="14" max="16384" width="9.109375" style="1942"/>
  </cols>
  <sheetData>
    <row r="1" spans="1:13" ht="13.5" customHeight="1" x14ac:dyDescent="0.25">
      <c r="A1" s="784" t="s">
        <v>321</v>
      </c>
      <c r="G1" s="783"/>
    </row>
    <row r="2" spans="1:13" ht="13.5" customHeight="1" x14ac:dyDescent="0.2">
      <c r="A2" s="782"/>
    </row>
    <row r="3" spans="1:13" ht="13.5" customHeight="1" thickBot="1" x14ac:dyDescent="0.25">
      <c r="A3" s="764" t="s">
        <v>193</v>
      </c>
      <c r="B3" s="2768" t="s">
        <v>1258</v>
      </c>
      <c r="C3" s="2768" t="s">
        <v>1126</v>
      </c>
      <c r="D3" s="2768" t="s">
        <v>1046</v>
      </c>
      <c r="E3" s="2769" t="s">
        <v>1257</v>
      </c>
      <c r="F3" s="2769" t="s">
        <v>1045</v>
      </c>
      <c r="G3" s="2770" t="s">
        <v>1256</v>
      </c>
      <c r="H3" s="1960"/>
      <c r="I3" s="1960"/>
      <c r="J3" s="1960"/>
    </row>
    <row r="4" spans="1:13" ht="13.5" customHeight="1" x14ac:dyDescent="0.2">
      <c r="A4" s="763" t="s">
        <v>319</v>
      </c>
      <c r="B4" s="2771">
        <v>1142</v>
      </c>
      <c r="C4" s="2771">
        <v>1123</v>
      </c>
      <c r="D4" s="2771">
        <v>1110</v>
      </c>
      <c r="E4" s="2771">
        <v>1116</v>
      </c>
      <c r="F4" s="2771">
        <v>1109</v>
      </c>
      <c r="G4" s="2771">
        <v>1116</v>
      </c>
      <c r="H4" s="1951"/>
      <c r="I4" s="1951"/>
      <c r="J4" s="1960"/>
    </row>
    <row r="5" spans="1:13" ht="13.5" customHeight="1" x14ac:dyDescent="0.2">
      <c r="A5" s="763" t="s">
        <v>318</v>
      </c>
      <c r="B5" s="2772">
        <v>-10</v>
      </c>
      <c r="C5" s="2772">
        <v>-2</v>
      </c>
      <c r="D5" s="2772">
        <v>-20</v>
      </c>
      <c r="E5" s="2772">
        <v>-38</v>
      </c>
      <c r="F5" s="2772">
        <v>0</v>
      </c>
      <c r="G5" s="2772">
        <v>-74</v>
      </c>
      <c r="H5" s="781"/>
      <c r="I5" s="781"/>
      <c r="J5" s="777"/>
      <c r="K5" s="1243"/>
      <c r="L5" s="1243"/>
      <c r="M5" s="1243"/>
    </row>
    <row r="6" spans="1:13" ht="13.5" customHeight="1" x14ac:dyDescent="0.2">
      <c r="A6" s="1950" t="s">
        <v>317</v>
      </c>
      <c r="B6" s="2773">
        <v>-30</v>
      </c>
      <c r="C6" s="2773">
        <v>-8</v>
      </c>
      <c r="D6" s="2773">
        <v>-20</v>
      </c>
      <c r="E6" s="2773">
        <v>-38</v>
      </c>
      <c r="F6" s="2773">
        <v>-8</v>
      </c>
      <c r="G6" s="2773">
        <v>-102</v>
      </c>
      <c r="H6" s="777"/>
      <c r="I6" s="777"/>
      <c r="J6" s="777"/>
      <c r="K6" s="1243"/>
      <c r="L6" s="1243"/>
      <c r="M6" s="1243"/>
    </row>
    <row r="7" spans="1:13" ht="13.5" customHeight="1" x14ac:dyDescent="0.2">
      <c r="A7" s="1950" t="s">
        <v>316</v>
      </c>
      <c r="B7" s="2773">
        <v>20</v>
      </c>
      <c r="C7" s="2773">
        <v>6</v>
      </c>
      <c r="D7" s="2773">
        <v>0</v>
      </c>
      <c r="E7" s="2773">
        <v>0</v>
      </c>
      <c r="F7" s="2773">
        <v>8</v>
      </c>
      <c r="G7" s="2773">
        <v>28</v>
      </c>
      <c r="H7" s="780"/>
      <c r="I7" s="780"/>
      <c r="J7" s="780"/>
      <c r="K7" s="1242"/>
      <c r="L7" s="1242"/>
      <c r="M7" s="1241"/>
    </row>
    <row r="8" spans="1:13" ht="13.5" customHeight="1" x14ac:dyDescent="0.2">
      <c r="A8" s="763" t="s">
        <v>315</v>
      </c>
      <c r="B8" s="2772">
        <v>4</v>
      </c>
      <c r="C8" s="2772">
        <v>6</v>
      </c>
      <c r="D8" s="2772">
        <v>7</v>
      </c>
      <c r="E8" s="2772">
        <v>7</v>
      </c>
      <c r="F8" s="2772">
        <v>-4</v>
      </c>
      <c r="G8" s="2772">
        <v>25</v>
      </c>
      <c r="H8" s="780"/>
      <c r="I8" s="780"/>
      <c r="J8" s="780"/>
      <c r="K8" s="1240"/>
      <c r="L8" s="1240"/>
      <c r="M8" s="1962"/>
    </row>
    <row r="9" spans="1:13" ht="13.5" customHeight="1" x14ac:dyDescent="0.2">
      <c r="A9" s="1950" t="s">
        <v>314</v>
      </c>
      <c r="B9" s="2773">
        <v>5</v>
      </c>
      <c r="C9" s="2773">
        <v>6</v>
      </c>
      <c r="D9" s="2773">
        <v>8</v>
      </c>
      <c r="E9" s="2773">
        <v>9</v>
      </c>
      <c r="F9" s="2773">
        <v>-3</v>
      </c>
      <c r="G9" s="2774">
        <v>29</v>
      </c>
      <c r="H9" s="780"/>
      <c r="I9" s="780"/>
      <c r="J9" s="780"/>
      <c r="K9" s="1239"/>
      <c r="L9" s="1239"/>
      <c r="M9" s="1238"/>
    </row>
    <row r="10" spans="1:13" ht="13.5" customHeight="1" x14ac:dyDescent="0.2">
      <c r="A10" s="1950" t="s">
        <v>313</v>
      </c>
      <c r="B10" s="2773">
        <v>-1</v>
      </c>
      <c r="C10" s="2773">
        <v>0</v>
      </c>
      <c r="D10" s="2773">
        <v>-1</v>
      </c>
      <c r="E10" s="2773">
        <v>-2</v>
      </c>
      <c r="F10" s="2773">
        <v>-1</v>
      </c>
      <c r="G10" s="2774">
        <v>-4</v>
      </c>
      <c r="H10" s="780"/>
      <c r="I10" s="780"/>
      <c r="J10" s="780"/>
      <c r="K10" s="1237"/>
      <c r="L10" s="1237"/>
      <c r="M10" s="1236"/>
    </row>
    <row r="11" spans="1:13" ht="13.5" customHeight="1" x14ac:dyDescent="0.2">
      <c r="A11" s="1950" t="s">
        <v>312</v>
      </c>
      <c r="B11" s="2773">
        <v>-28</v>
      </c>
      <c r="C11" s="2773">
        <v>0</v>
      </c>
      <c r="D11" s="2773">
        <v>14</v>
      </c>
      <c r="E11" s="2773">
        <v>14</v>
      </c>
      <c r="F11" s="2773">
        <v>-28</v>
      </c>
      <c r="G11" s="2774">
        <v>0</v>
      </c>
      <c r="H11" s="779"/>
      <c r="I11" s="779"/>
      <c r="J11" s="777"/>
      <c r="K11" s="1218"/>
      <c r="L11" s="1218"/>
      <c r="M11" s="1234"/>
    </row>
    <row r="12" spans="1:13" ht="13.5" customHeight="1" x14ac:dyDescent="0.2">
      <c r="A12" s="1950" t="s">
        <v>320</v>
      </c>
      <c r="B12" s="2773">
        <v>-52</v>
      </c>
      <c r="C12" s="2773">
        <v>15</v>
      </c>
      <c r="D12" s="2773">
        <v>12</v>
      </c>
      <c r="E12" s="2773">
        <v>11</v>
      </c>
      <c r="F12" s="2773">
        <v>39</v>
      </c>
      <c r="G12" s="2774">
        <v>-11</v>
      </c>
      <c r="H12" s="778"/>
      <c r="I12" s="778"/>
      <c r="J12" s="1235"/>
      <c r="K12" s="1218"/>
      <c r="L12" s="1218"/>
      <c r="M12" s="1234"/>
    </row>
    <row r="13" spans="1:13" ht="13.5" customHeight="1" x14ac:dyDescent="0.2">
      <c r="A13" s="2615" t="s">
        <v>1402</v>
      </c>
      <c r="B13" s="2773">
        <v>-15</v>
      </c>
      <c r="C13" s="2773">
        <v>59</v>
      </c>
      <c r="D13" s="2773">
        <v>-12</v>
      </c>
      <c r="E13" s="2773">
        <v>23.4</v>
      </c>
      <c r="F13" s="2773">
        <v>-26</v>
      </c>
      <c r="G13" s="2774">
        <v>9</v>
      </c>
      <c r="H13" s="778"/>
      <c r="I13" s="778"/>
      <c r="J13" s="1235"/>
      <c r="K13" s="1218"/>
      <c r="L13" s="1218"/>
      <c r="M13" s="1234"/>
    </row>
    <row r="14" spans="1:13" ht="13.5" customHeight="1" x14ac:dyDescent="0.2">
      <c r="A14" s="1950" t="s">
        <v>891</v>
      </c>
      <c r="B14" s="2773"/>
      <c r="C14" s="2773"/>
      <c r="D14" s="2773"/>
      <c r="E14" s="2773"/>
      <c r="F14" s="2773"/>
      <c r="G14" s="2774">
        <v>-5</v>
      </c>
      <c r="H14" s="778"/>
      <c r="I14" s="778"/>
      <c r="J14" s="1235"/>
      <c r="K14" s="1218"/>
      <c r="L14" s="1218"/>
      <c r="M14" s="1234"/>
    </row>
    <row r="15" spans="1:13" ht="13.5" customHeight="1" thickBot="1" x14ac:dyDescent="0.25">
      <c r="A15" s="1947" t="s">
        <v>310</v>
      </c>
      <c r="B15" s="2775">
        <v>-10</v>
      </c>
      <c r="C15" s="2775">
        <v>-9</v>
      </c>
      <c r="D15" s="2775">
        <v>-2</v>
      </c>
      <c r="E15" s="2775">
        <v>-3</v>
      </c>
      <c r="F15" s="2775">
        <v>-3</v>
      </c>
      <c r="G15" s="2776">
        <v>-19</v>
      </c>
      <c r="H15" s="1961"/>
      <c r="I15" s="1961"/>
      <c r="J15" s="1960"/>
      <c r="K15" s="1218"/>
      <c r="L15" s="1218"/>
      <c r="M15" s="1234"/>
    </row>
    <row r="16" spans="1:13" ht="17.25" customHeight="1" x14ac:dyDescent="0.2">
      <c r="A16" s="760" t="s">
        <v>309</v>
      </c>
      <c r="B16" s="2771">
        <v>1056</v>
      </c>
      <c r="C16" s="2771">
        <v>1142</v>
      </c>
      <c r="D16" s="2771">
        <v>1123</v>
      </c>
      <c r="E16" s="2771">
        <v>1110</v>
      </c>
      <c r="F16" s="2771">
        <v>1116</v>
      </c>
      <c r="G16" s="2771">
        <v>1056</v>
      </c>
      <c r="H16" s="767"/>
      <c r="I16" s="767"/>
      <c r="J16" s="1960"/>
      <c r="K16" s="1218"/>
      <c r="L16" s="1218"/>
      <c r="M16" s="1234"/>
    </row>
    <row r="17" spans="1:13" ht="13.5" customHeight="1" x14ac:dyDescent="0.2">
      <c r="F17" s="1942"/>
      <c r="G17" s="765"/>
      <c r="H17" s="776"/>
      <c r="I17" s="776"/>
      <c r="J17" s="777"/>
      <c r="K17" s="1217"/>
      <c r="L17" s="1217"/>
      <c r="M17" s="1232"/>
    </row>
    <row r="18" spans="1:13" ht="13.5" customHeight="1" thickBot="1" x14ac:dyDescent="0.25">
      <c r="A18" s="764" t="s">
        <v>196</v>
      </c>
      <c r="B18" s="2768" t="s">
        <v>1258</v>
      </c>
      <c r="C18" s="2768" t="s">
        <v>1126</v>
      </c>
      <c r="D18" s="2768" t="s">
        <v>1046</v>
      </c>
      <c r="E18" s="2769" t="s">
        <v>1257</v>
      </c>
      <c r="F18" s="2769" t="s">
        <v>1045</v>
      </c>
      <c r="G18" s="2770" t="s">
        <v>1256</v>
      </c>
      <c r="H18" s="776"/>
      <c r="I18" s="776"/>
      <c r="J18" s="1233"/>
      <c r="K18" s="1218"/>
      <c r="L18" s="1218"/>
      <c r="M18" s="1211"/>
    </row>
    <row r="19" spans="1:13" ht="13.5" customHeight="1" x14ac:dyDescent="0.2">
      <c r="A19" s="763" t="s">
        <v>319</v>
      </c>
      <c r="B19" s="758">
        <v>535</v>
      </c>
      <c r="C19" s="758">
        <v>507</v>
      </c>
      <c r="D19" s="758">
        <v>520</v>
      </c>
      <c r="E19" s="758">
        <v>539</v>
      </c>
      <c r="F19" s="758">
        <v>561</v>
      </c>
      <c r="G19" s="758">
        <v>539</v>
      </c>
      <c r="H19" s="776"/>
      <c r="I19" s="776"/>
      <c r="J19" s="1233"/>
      <c r="K19" s="1218"/>
      <c r="L19" s="1218"/>
      <c r="M19" s="1211"/>
    </row>
    <row r="20" spans="1:13" ht="13.5" customHeight="1" x14ac:dyDescent="0.2">
      <c r="A20" s="763" t="s">
        <v>318</v>
      </c>
      <c r="B20" s="758">
        <v>-5</v>
      </c>
      <c r="C20" s="758">
        <v>-3</v>
      </c>
      <c r="D20" s="758">
        <v>-11</v>
      </c>
      <c r="E20" s="758">
        <v>-30</v>
      </c>
      <c r="F20" s="758">
        <v>-5</v>
      </c>
      <c r="G20" s="762">
        <v>-51</v>
      </c>
      <c r="H20" s="1951"/>
      <c r="I20" s="1951"/>
      <c r="K20" s="1219"/>
      <c r="L20" s="1219"/>
      <c r="M20" s="1211"/>
    </row>
    <row r="21" spans="1:13" ht="13.5" customHeight="1" x14ac:dyDescent="0.2">
      <c r="A21" s="1950" t="s">
        <v>317</v>
      </c>
      <c r="B21" s="1958">
        <v>-18</v>
      </c>
      <c r="C21" s="1958">
        <v>-7</v>
      </c>
      <c r="D21" s="1958">
        <v>-11</v>
      </c>
      <c r="E21" s="1958">
        <v>-33</v>
      </c>
      <c r="F21" s="1958">
        <v>-9</v>
      </c>
      <c r="G21" s="1949">
        <v>-71</v>
      </c>
      <c r="H21" s="1951"/>
      <c r="I21" s="1951"/>
      <c r="K21" s="1217"/>
      <c r="L21" s="1217"/>
      <c r="M21" s="1212"/>
    </row>
    <row r="22" spans="1:13" ht="13.5" customHeight="1" x14ac:dyDescent="0.2">
      <c r="A22" s="1950" t="s">
        <v>316</v>
      </c>
      <c r="B22" s="1958">
        <v>13</v>
      </c>
      <c r="C22" s="1958">
        <v>4</v>
      </c>
      <c r="D22" s="1958">
        <v>0</v>
      </c>
      <c r="E22" s="1958">
        <v>3</v>
      </c>
      <c r="F22" s="1958">
        <v>4</v>
      </c>
      <c r="G22" s="1949">
        <v>20</v>
      </c>
      <c r="H22" s="775"/>
      <c r="I22" s="775"/>
      <c r="K22" s="1218"/>
      <c r="L22" s="1218"/>
      <c r="M22" s="1211"/>
    </row>
    <row r="23" spans="1:13" ht="13.5" customHeight="1" x14ac:dyDescent="0.2">
      <c r="A23" s="763" t="s">
        <v>315</v>
      </c>
      <c r="B23" s="758">
        <v>2</v>
      </c>
      <c r="C23" s="758">
        <v>2</v>
      </c>
      <c r="D23" s="758">
        <v>1</v>
      </c>
      <c r="E23" s="758">
        <v>0</v>
      </c>
      <c r="F23" s="758">
        <v>0</v>
      </c>
      <c r="G23" s="762">
        <v>7</v>
      </c>
      <c r="H23" s="1953"/>
      <c r="I23" s="1953"/>
      <c r="K23" s="1217"/>
      <c r="L23" s="1217"/>
      <c r="M23" s="1232"/>
    </row>
    <row r="24" spans="1:13" ht="13.5" customHeight="1" x14ac:dyDescent="0.2">
      <c r="A24" s="1950" t="s">
        <v>314</v>
      </c>
      <c r="B24" s="1958">
        <v>2</v>
      </c>
      <c r="C24" s="1958">
        <v>2</v>
      </c>
      <c r="D24" s="1958">
        <v>2</v>
      </c>
      <c r="E24" s="1958">
        <v>1</v>
      </c>
      <c r="F24" s="1958">
        <v>0</v>
      </c>
      <c r="G24" s="1948">
        <v>9</v>
      </c>
      <c r="H24" s="1953"/>
      <c r="I24" s="1953"/>
      <c r="K24" s="1216"/>
      <c r="L24" s="1216"/>
      <c r="M24" s="1211"/>
    </row>
    <row r="25" spans="1:13" ht="13.5" customHeight="1" x14ac:dyDescent="0.2">
      <c r="A25" s="1950" t="s">
        <v>313</v>
      </c>
      <c r="B25" s="1958">
        <v>0</v>
      </c>
      <c r="C25" s="1958">
        <v>0</v>
      </c>
      <c r="D25" s="1958">
        <v>-1</v>
      </c>
      <c r="E25" s="1958">
        <v>-1</v>
      </c>
      <c r="F25" s="1958">
        <v>0</v>
      </c>
      <c r="G25" s="1948">
        <v>-2</v>
      </c>
      <c r="H25" s="1959"/>
      <c r="I25" s="1953"/>
      <c r="K25" s="1215"/>
      <c r="L25" s="1215"/>
      <c r="M25" s="1231"/>
    </row>
    <row r="26" spans="1:13" ht="13.5" customHeight="1" x14ac:dyDescent="0.2">
      <c r="A26" s="1950" t="s">
        <v>312</v>
      </c>
      <c r="B26" s="1958">
        <v>-12</v>
      </c>
      <c r="C26" s="1958">
        <v>0</v>
      </c>
      <c r="D26" s="1958">
        <v>6</v>
      </c>
      <c r="E26" s="1958">
        <v>6</v>
      </c>
      <c r="F26" s="1958">
        <v>-12</v>
      </c>
      <c r="G26" s="1948">
        <v>0</v>
      </c>
      <c r="H26" s="1953"/>
      <c r="I26" s="1953"/>
      <c r="K26" s="1213"/>
      <c r="L26" s="1213"/>
      <c r="M26" s="1211"/>
    </row>
    <row r="27" spans="1:13" ht="13.5" customHeight="1" x14ac:dyDescent="0.2">
      <c r="A27" s="1950" t="s">
        <v>311</v>
      </c>
      <c r="B27" s="1958">
        <v>-3</v>
      </c>
      <c r="C27" s="1958">
        <v>29</v>
      </c>
      <c r="D27" s="1958">
        <v>-9</v>
      </c>
      <c r="E27" s="1958">
        <v>5</v>
      </c>
      <c r="F27" s="1958">
        <v>-5</v>
      </c>
      <c r="G27" s="1948">
        <v>22</v>
      </c>
      <c r="H27" s="767"/>
      <c r="I27" s="767"/>
      <c r="K27" s="1213"/>
      <c r="L27" s="1213"/>
      <c r="M27" s="1211"/>
    </row>
    <row r="28" spans="1:13" ht="13.5" customHeight="1" thickBot="1" x14ac:dyDescent="0.25">
      <c r="A28" s="1947" t="s">
        <v>310</v>
      </c>
      <c r="B28" s="1957">
        <v>-3</v>
      </c>
      <c r="C28" s="1957">
        <v>1</v>
      </c>
      <c r="D28" s="1957">
        <v>-1</v>
      </c>
      <c r="E28" s="1957">
        <v>-5</v>
      </c>
      <c r="F28" s="1957">
        <v>-4</v>
      </c>
      <c r="G28" s="1945">
        <v>-9</v>
      </c>
      <c r="H28" s="1953"/>
      <c r="I28" s="1953"/>
      <c r="K28" s="1213"/>
      <c r="L28" s="1213"/>
      <c r="M28" s="1211"/>
    </row>
    <row r="29" spans="1:13" ht="17.25" customHeight="1" x14ac:dyDescent="0.2">
      <c r="A29" s="760" t="s">
        <v>309</v>
      </c>
      <c r="B29" s="758">
        <v>517</v>
      </c>
      <c r="C29" s="758">
        <v>535</v>
      </c>
      <c r="D29" s="758">
        <v>507</v>
      </c>
      <c r="E29" s="758">
        <v>520</v>
      </c>
      <c r="F29" s="758">
        <v>539</v>
      </c>
      <c r="G29" s="758">
        <v>517</v>
      </c>
      <c r="H29" s="1953"/>
      <c r="I29" s="1953"/>
      <c r="K29" s="1208"/>
      <c r="L29" s="1208"/>
      <c r="M29" s="1212"/>
    </row>
    <row r="30" spans="1:13" ht="13.5" customHeight="1" x14ac:dyDescent="0.2">
      <c r="B30" s="765"/>
      <c r="C30" s="765"/>
      <c r="D30" s="765"/>
      <c r="E30" s="765"/>
      <c r="F30" s="765"/>
      <c r="G30" s="765"/>
      <c r="H30" s="1951"/>
      <c r="I30" s="1951"/>
      <c r="K30" s="1210"/>
      <c r="L30" s="1210"/>
      <c r="M30" s="1211"/>
    </row>
    <row r="31" spans="1:13" ht="13.5" customHeight="1" thickBot="1" x14ac:dyDescent="0.25">
      <c r="A31" s="764" t="s">
        <v>57</v>
      </c>
      <c r="B31" s="2768" t="s">
        <v>1258</v>
      </c>
      <c r="C31" s="2768" t="s">
        <v>1126</v>
      </c>
      <c r="D31" s="2768" t="s">
        <v>1046</v>
      </c>
      <c r="E31" s="2769" t="s">
        <v>1257</v>
      </c>
      <c r="F31" s="2769" t="s">
        <v>1045</v>
      </c>
      <c r="G31" s="2770" t="s">
        <v>1256</v>
      </c>
      <c r="H31" s="1951"/>
      <c r="I31" s="1951"/>
      <c r="K31" s="1210"/>
      <c r="L31" s="1210"/>
      <c r="M31" s="1211"/>
    </row>
    <row r="32" spans="1:13" ht="13.5" customHeight="1" x14ac:dyDescent="0.2">
      <c r="A32" s="763" t="s">
        <v>319</v>
      </c>
      <c r="B32" s="774">
        <v>347</v>
      </c>
      <c r="C32" s="774">
        <v>329</v>
      </c>
      <c r="D32" s="774">
        <v>333</v>
      </c>
      <c r="E32" s="774">
        <v>326</v>
      </c>
      <c r="F32" s="774">
        <v>313</v>
      </c>
      <c r="G32" s="773">
        <v>326</v>
      </c>
      <c r="H32" s="1951"/>
      <c r="I32" s="1951"/>
      <c r="K32" s="1210"/>
      <c r="L32" s="1210"/>
      <c r="M32" s="1211"/>
    </row>
    <row r="33" spans="1:14" ht="13.5" customHeight="1" x14ac:dyDescent="0.2">
      <c r="A33" s="763" t="s">
        <v>318</v>
      </c>
      <c r="B33" s="762">
        <v>2</v>
      </c>
      <c r="C33" s="762">
        <v>-1</v>
      </c>
      <c r="D33" s="762">
        <v>-4</v>
      </c>
      <c r="E33" s="762">
        <v>-4</v>
      </c>
      <c r="F33" s="762">
        <v>-2</v>
      </c>
      <c r="G33" s="762">
        <v>-6</v>
      </c>
      <c r="H33" s="1951"/>
      <c r="I33" s="1951"/>
      <c r="K33" s="1210"/>
      <c r="L33" s="1210"/>
      <c r="M33" s="1211"/>
    </row>
    <row r="34" spans="1:14" ht="13.5" customHeight="1" x14ac:dyDescent="0.2">
      <c r="A34" s="1950" t="s">
        <v>317</v>
      </c>
      <c r="B34" s="1949">
        <v>-4</v>
      </c>
      <c r="C34" s="1949">
        <v>-3</v>
      </c>
      <c r="D34" s="1949">
        <v>-4</v>
      </c>
      <c r="E34" s="1949">
        <v>-4</v>
      </c>
      <c r="F34" s="1949">
        <v>-4</v>
      </c>
      <c r="G34" s="1949">
        <v>-14</v>
      </c>
      <c r="H34" s="1951"/>
      <c r="I34" s="1951"/>
      <c r="K34" s="1210"/>
      <c r="L34" s="1210"/>
      <c r="M34" s="1211"/>
    </row>
    <row r="35" spans="1:14" ht="13.5" customHeight="1" x14ac:dyDescent="0.2">
      <c r="A35" s="1950" t="s">
        <v>316</v>
      </c>
      <c r="B35" s="1949">
        <v>6</v>
      </c>
      <c r="C35" s="1949">
        <v>2</v>
      </c>
      <c r="D35" s="1949">
        <v>0</v>
      </c>
      <c r="E35" s="1949">
        <v>0</v>
      </c>
      <c r="F35" s="1949">
        <v>2</v>
      </c>
      <c r="G35" s="1949">
        <v>8</v>
      </c>
      <c r="H35" s="1951"/>
      <c r="I35" s="1951"/>
      <c r="K35" s="1210"/>
      <c r="L35" s="1210"/>
      <c r="M35" s="1209"/>
    </row>
    <row r="36" spans="1:14" ht="13.5" customHeight="1" x14ac:dyDescent="0.25">
      <c r="A36" s="763" t="s">
        <v>315</v>
      </c>
      <c r="B36" s="762">
        <v>1</v>
      </c>
      <c r="C36" s="762">
        <v>3</v>
      </c>
      <c r="D36" s="762">
        <v>1</v>
      </c>
      <c r="E36" s="762">
        <v>5</v>
      </c>
      <c r="F36" s="762">
        <v>1</v>
      </c>
      <c r="G36" s="762">
        <v>7</v>
      </c>
      <c r="H36" s="1951"/>
      <c r="I36" s="772"/>
      <c r="J36" s="1951"/>
      <c r="K36" s="1208"/>
      <c r="L36" s="1208"/>
      <c r="M36" s="1206"/>
    </row>
    <row r="37" spans="1:14" s="1955" customFormat="1" ht="13.5" customHeight="1" x14ac:dyDescent="0.25">
      <c r="A37" s="1950" t="s">
        <v>314</v>
      </c>
      <c r="B37" s="1949">
        <v>1</v>
      </c>
      <c r="C37" s="1949">
        <v>3</v>
      </c>
      <c r="D37" s="1949">
        <v>1</v>
      </c>
      <c r="E37" s="1949">
        <v>5</v>
      </c>
      <c r="F37" s="1949">
        <v>1</v>
      </c>
      <c r="G37" s="1948">
        <v>8</v>
      </c>
      <c r="H37" s="1951"/>
      <c r="I37" s="772"/>
      <c r="J37" s="1951"/>
      <c r="K37" s="1230"/>
      <c r="L37" s="1230"/>
      <c r="M37" s="1230"/>
      <c r="N37" s="1942"/>
    </row>
    <row r="38" spans="1:14" ht="13.5" customHeight="1" x14ac:dyDescent="0.2">
      <c r="A38" s="1950" t="s">
        <v>313</v>
      </c>
      <c r="B38" s="1949">
        <v>0</v>
      </c>
      <c r="C38" s="1949">
        <v>0</v>
      </c>
      <c r="D38" s="1949">
        <v>0</v>
      </c>
      <c r="E38" s="1949">
        <v>0</v>
      </c>
      <c r="F38" s="1949">
        <v>0</v>
      </c>
      <c r="G38" s="1948">
        <v>-1</v>
      </c>
      <c r="H38" s="1956"/>
      <c r="I38" s="771"/>
      <c r="J38" s="1229"/>
      <c r="K38" s="1228"/>
      <c r="L38" s="1228"/>
      <c r="M38" s="1227"/>
      <c r="N38" s="1955"/>
    </row>
    <row r="39" spans="1:14" ht="13.5" customHeight="1" x14ac:dyDescent="0.2">
      <c r="A39" s="1950" t="s">
        <v>312</v>
      </c>
      <c r="B39" s="1949">
        <v>-6</v>
      </c>
      <c r="C39" s="1949">
        <v>0</v>
      </c>
      <c r="D39" s="1949">
        <v>3</v>
      </c>
      <c r="E39" s="1949">
        <v>3</v>
      </c>
      <c r="F39" s="1949">
        <v>-6</v>
      </c>
      <c r="G39" s="1948">
        <v>0</v>
      </c>
      <c r="H39" s="1951"/>
      <c r="I39" s="1954"/>
      <c r="J39" s="1953"/>
      <c r="K39" s="1226"/>
      <c r="L39" s="1225"/>
      <c r="M39" s="1225"/>
    </row>
    <row r="40" spans="1:14" ht="13.5" customHeight="1" x14ac:dyDescent="0.2">
      <c r="A40" s="1950" t="s">
        <v>311</v>
      </c>
      <c r="B40" s="1949">
        <v>-10</v>
      </c>
      <c r="C40" s="1949">
        <v>16</v>
      </c>
      <c r="D40" s="1949">
        <v>-4</v>
      </c>
      <c r="E40" s="1949">
        <v>3</v>
      </c>
      <c r="F40" s="1949">
        <v>20</v>
      </c>
      <c r="G40" s="1948">
        <v>7</v>
      </c>
      <c r="H40" s="1951"/>
      <c r="I40" s="1954"/>
      <c r="J40" s="1953"/>
      <c r="K40" s="1224"/>
      <c r="L40" s="1223"/>
      <c r="M40" s="1222"/>
    </row>
    <row r="41" spans="1:14" ht="13.5" customHeight="1" thickBot="1" x14ac:dyDescent="0.25">
      <c r="A41" s="1947" t="s">
        <v>310</v>
      </c>
      <c r="B41" s="1946">
        <v>-2</v>
      </c>
      <c r="C41" s="1946">
        <v>0</v>
      </c>
      <c r="D41" s="1946">
        <v>-1</v>
      </c>
      <c r="E41" s="1946">
        <v>-2</v>
      </c>
      <c r="F41" s="1946">
        <v>-1</v>
      </c>
      <c r="G41" s="1945">
        <v>-4</v>
      </c>
      <c r="H41" s="1951"/>
      <c r="I41" s="1954"/>
      <c r="J41" s="1953"/>
      <c r="K41" s="1221"/>
      <c r="L41" s="1221"/>
      <c r="M41" s="1220"/>
    </row>
    <row r="42" spans="1:14" ht="17.25" customHeight="1" x14ac:dyDescent="0.2">
      <c r="A42" s="760" t="s">
        <v>309</v>
      </c>
      <c r="B42" s="762">
        <v>334</v>
      </c>
      <c r="C42" s="762">
        <v>347</v>
      </c>
      <c r="D42" s="759">
        <v>329</v>
      </c>
      <c r="E42" s="759">
        <v>333</v>
      </c>
      <c r="F42" s="759">
        <v>326</v>
      </c>
      <c r="G42" s="758">
        <v>334</v>
      </c>
      <c r="H42" s="1951"/>
      <c r="I42" s="1954"/>
      <c r="J42" s="1953"/>
      <c r="K42" s="1218"/>
      <c r="L42" s="1218"/>
      <c r="M42" s="1211"/>
    </row>
    <row r="43" spans="1:14" ht="13.5" customHeight="1" x14ac:dyDescent="0.2">
      <c r="B43" s="765"/>
      <c r="C43" s="765"/>
      <c r="D43" s="765"/>
      <c r="E43" s="765"/>
      <c r="F43" s="765"/>
      <c r="G43" s="765"/>
      <c r="H43" s="1951"/>
      <c r="I43" s="768"/>
      <c r="J43" s="767"/>
      <c r="K43" s="1218"/>
      <c r="L43" s="1218"/>
      <c r="M43" s="1211"/>
    </row>
    <row r="44" spans="1:14" ht="13.5" customHeight="1" thickBot="1" x14ac:dyDescent="0.25">
      <c r="A44" s="764" t="s">
        <v>195</v>
      </c>
      <c r="B44" s="2768" t="s">
        <v>1258</v>
      </c>
      <c r="C44" s="2768" t="s">
        <v>1126</v>
      </c>
      <c r="D44" s="2768" t="s">
        <v>1046</v>
      </c>
      <c r="E44" s="2769" t="s">
        <v>1257</v>
      </c>
      <c r="F44" s="2769" t="s">
        <v>1045</v>
      </c>
      <c r="G44" s="2770" t="s">
        <v>1256</v>
      </c>
      <c r="H44" s="1951"/>
      <c r="I44" s="768"/>
      <c r="J44" s="1953"/>
      <c r="K44" s="1218"/>
      <c r="L44" s="1218"/>
      <c r="M44" s="1211"/>
    </row>
    <row r="45" spans="1:14" ht="13.5" customHeight="1" x14ac:dyDescent="0.2">
      <c r="A45" s="763" t="s">
        <v>319</v>
      </c>
      <c r="B45" s="762">
        <v>230</v>
      </c>
      <c r="C45" s="762">
        <v>234</v>
      </c>
      <c r="D45" s="762">
        <v>234</v>
      </c>
      <c r="E45" s="762">
        <v>228</v>
      </c>
      <c r="F45" s="762">
        <v>193</v>
      </c>
      <c r="G45" s="770">
        <v>228</v>
      </c>
      <c r="H45" s="1951"/>
      <c r="I45" s="1954"/>
      <c r="J45" s="1953"/>
      <c r="K45" s="1218"/>
      <c r="L45" s="1218"/>
      <c r="M45" s="1211"/>
    </row>
    <row r="46" spans="1:14" ht="13.5" customHeight="1" x14ac:dyDescent="0.2">
      <c r="A46" s="763" t="s">
        <v>318</v>
      </c>
      <c r="B46" s="762">
        <v>-7</v>
      </c>
      <c r="C46" s="762">
        <v>0</v>
      </c>
      <c r="D46" s="762">
        <v>-4</v>
      </c>
      <c r="E46" s="762">
        <v>-5</v>
      </c>
      <c r="F46" s="762">
        <v>4</v>
      </c>
      <c r="G46" s="769">
        <v>-17</v>
      </c>
      <c r="H46" s="1951"/>
      <c r="I46" s="1954"/>
      <c r="J46" s="1953"/>
      <c r="K46" s="1218"/>
      <c r="L46" s="1218"/>
      <c r="M46" s="1211"/>
    </row>
    <row r="47" spans="1:14" ht="13.5" customHeight="1" x14ac:dyDescent="0.2">
      <c r="A47" s="1950" t="s">
        <v>317</v>
      </c>
      <c r="B47" s="1949">
        <v>-8</v>
      </c>
      <c r="C47" s="1949">
        <v>0</v>
      </c>
      <c r="D47" s="1949">
        <v>-5</v>
      </c>
      <c r="E47" s="1949">
        <v>-3</v>
      </c>
      <c r="F47" s="1949">
        <v>2</v>
      </c>
      <c r="G47" s="1949">
        <v>-17</v>
      </c>
      <c r="H47" s="1951"/>
      <c r="I47" s="1954"/>
      <c r="J47" s="1953"/>
      <c r="K47" s="1217"/>
      <c r="L47" s="1217"/>
      <c r="M47" s="1212"/>
    </row>
    <row r="48" spans="1:14" ht="13.5" customHeight="1" x14ac:dyDescent="0.2">
      <c r="A48" s="1950" t="s">
        <v>316</v>
      </c>
      <c r="B48" s="1949">
        <v>1</v>
      </c>
      <c r="C48" s="1949">
        <v>0</v>
      </c>
      <c r="D48" s="1949">
        <v>1</v>
      </c>
      <c r="E48" s="1949">
        <v>-2</v>
      </c>
      <c r="F48" s="1949">
        <v>2</v>
      </c>
      <c r="G48" s="1949">
        <v>0</v>
      </c>
      <c r="H48" s="1951"/>
      <c r="I48" s="768"/>
      <c r="J48" s="767"/>
      <c r="K48" s="1218"/>
      <c r="L48" s="1218"/>
      <c r="M48" s="1211"/>
    </row>
    <row r="49" spans="1:13" ht="13.5" customHeight="1" x14ac:dyDescent="0.2">
      <c r="A49" s="763" t="s">
        <v>315</v>
      </c>
      <c r="B49" s="762">
        <v>0</v>
      </c>
      <c r="C49" s="762">
        <v>-1</v>
      </c>
      <c r="D49" s="762">
        <v>4</v>
      </c>
      <c r="E49" s="762">
        <v>4</v>
      </c>
      <c r="F49" s="762">
        <v>-4</v>
      </c>
      <c r="G49" s="766">
        <v>10</v>
      </c>
      <c r="H49" s="1951"/>
      <c r="I49" s="1951"/>
      <c r="K49" s="1218"/>
      <c r="L49" s="1218"/>
      <c r="M49" s="1211"/>
    </row>
    <row r="50" spans="1:13" ht="13.5" customHeight="1" x14ac:dyDescent="0.2">
      <c r="A50" s="1950" t="s">
        <v>314</v>
      </c>
      <c r="B50" s="1949">
        <v>0</v>
      </c>
      <c r="C50" s="1949">
        <v>-1</v>
      </c>
      <c r="D50" s="1949">
        <v>4</v>
      </c>
      <c r="E50" s="1949">
        <v>4</v>
      </c>
      <c r="F50" s="1949">
        <v>-3</v>
      </c>
      <c r="G50" s="1948">
        <v>10</v>
      </c>
      <c r="H50" s="1951"/>
      <c r="I50" s="1951"/>
      <c r="K50" s="1219"/>
      <c r="L50" s="1218"/>
      <c r="M50" s="1211"/>
    </row>
    <row r="51" spans="1:13" ht="13.5" customHeight="1" x14ac:dyDescent="0.2">
      <c r="A51" s="1950" t="s">
        <v>313</v>
      </c>
      <c r="B51" s="1949">
        <v>0</v>
      </c>
      <c r="C51" s="1949">
        <v>0</v>
      </c>
      <c r="D51" s="1949">
        <v>0</v>
      </c>
      <c r="E51" s="1949">
        <v>0</v>
      </c>
      <c r="F51" s="1949">
        <v>-1</v>
      </c>
      <c r="G51" s="1948">
        <v>0</v>
      </c>
      <c r="H51" s="1951"/>
      <c r="I51" s="1951"/>
      <c r="K51" s="1217"/>
      <c r="L51" s="1217"/>
      <c r="M51" s="1212"/>
    </row>
    <row r="52" spans="1:13" ht="13.5" customHeight="1" x14ac:dyDescent="0.2">
      <c r="A52" s="1950" t="s">
        <v>312</v>
      </c>
      <c r="B52" s="1949">
        <v>-5</v>
      </c>
      <c r="C52" s="1949">
        <v>0</v>
      </c>
      <c r="D52" s="1949">
        <v>3</v>
      </c>
      <c r="E52" s="1949">
        <v>3</v>
      </c>
      <c r="F52" s="1949">
        <v>-5</v>
      </c>
      <c r="G52" s="1948">
        <v>0</v>
      </c>
      <c r="H52" s="1952"/>
      <c r="I52" s="1951"/>
      <c r="K52" s="1218"/>
      <c r="L52" s="1218"/>
      <c r="M52" s="1211"/>
    </row>
    <row r="53" spans="1:13" ht="13.5" customHeight="1" x14ac:dyDescent="0.2">
      <c r="A53" s="1950" t="s">
        <v>311</v>
      </c>
      <c r="B53" s="1949">
        <v>-5</v>
      </c>
      <c r="C53" s="1949">
        <v>-3</v>
      </c>
      <c r="D53" s="1949">
        <v>-3</v>
      </c>
      <c r="E53" s="1949">
        <v>4</v>
      </c>
      <c r="F53" s="1949">
        <v>40</v>
      </c>
      <c r="G53" s="1948">
        <v>-8</v>
      </c>
      <c r="H53" s="1951"/>
      <c r="I53" s="1951"/>
      <c r="K53" s="1217"/>
      <c r="L53" s="1217"/>
      <c r="M53" s="1212"/>
    </row>
    <row r="54" spans="1:13" ht="13.5" customHeight="1" thickBot="1" x14ac:dyDescent="0.25">
      <c r="A54" s="1947" t="s">
        <v>310</v>
      </c>
      <c r="B54" s="1946">
        <v>-1</v>
      </c>
      <c r="C54" s="1946">
        <v>0</v>
      </c>
      <c r="D54" s="1946">
        <v>-1</v>
      </c>
      <c r="E54" s="1946">
        <v>-2</v>
      </c>
      <c r="F54" s="1946">
        <v>-1</v>
      </c>
      <c r="G54" s="1945">
        <v>-4</v>
      </c>
      <c r="H54" s="1951"/>
      <c r="I54" s="1951"/>
      <c r="K54" s="1216"/>
      <c r="L54" s="1216"/>
      <c r="M54" s="1211"/>
    </row>
    <row r="55" spans="1:13" ht="17.25" customHeight="1" x14ac:dyDescent="0.2">
      <c r="A55" s="760" t="s">
        <v>309</v>
      </c>
      <c r="B55" s="762">
        <v>213</v>
      </c>
      <c r="C55" s="762">
        <v>230</v>
      </c>
      <c r="D55" s="759">
        <v>234</v>
      </c>
      <c r="E55" s="759">
        <v>234</v>
      </c>
      <c r="F55" s="759">
        <v>228</v>
      </c>
      <c r="G55" s="758">
        <v>213</v>
      </c>
      <c r="H55" s="1951"/>
      <c r="I55" s="1951"/>
      <c r="K55" s="1215"/>
      <c r="L55" s="1215"/>
      <c r="M55" s="1214"/>
    </row>
    <row r="56" spans="1:13" ht="13.5" customHeight="1" x14ac:dyDescent="0.2">
      <c r="B56" s="765"/>
      <c r="C56" s="765"/>
      <c r="D56" s="765"/>
      <c r="E56" s="765"/>
      <c r="F56" s="765"/>
      <c r="G56" s="765"/>
      <c r="H56" s="1951"/>
      <c r="I56" s="1951"/>
      <c r="K56" s="1213"/>
      <c r="L56" s="1213"/>
      <c r="M56" s="1211"/>
    </row>
    <row r="57" spans="1:13" ht="13.5" customHeight="1" thickBot="1" x14ac:dyDescent="0.25">
      <c r="A57" s="764" t="s">
        <v>1078</v>
      </c>
      <c r="B57" s="2768" t="s">
        <v>1258</v>
      </c>
      <c r="C57" s="2768" t="s">
        <v>1126</v>
      </c>
      <c r="D57" s="2768" t="s">
        <v>1046</v>
      </c>
      <c r="E57" s="2769" t="s">
        <v>1257</v>
      </c>
      <c r="F57" s="2769" t="s">
        <v>1045</v>
      </c>
      <c r="G57" s="2770" t="s">
        <v>1256</v>
      </c>
      <c r="H57" s="1951"/>
      <c r="I57" s="1951"/>
      <c r="K57" s="1213"/>
      <c r="L57" s="1213"/>
      <c r="M57" s="1211"/>
    </row>
    <row r="58" spans="1:13" ht="13.5" customHeight="1" x14ac:dyDescent="0.2">
      <c r="A58" s="763" t="s">
        <v>319</v>
      </c>
      <c r="B58" s="762">
        <v>15</v>
      </c>
      <c r="C58" s="762">
        <v>18</v>
      </c>
      <c r="D58" s="762">
        <v>18</v>
      </c>
      <c r="E58" s="762">
        <v>18</v>
      </c>
      <c r="F58" s="762">
        <v>19</v>
      </c>
      <c r="G58" s="762">
        <v>18</v>
      </c>
      <c r="H58" s="1951"/>
      <c r="I58" s="1951"/>
      <c r="K58" s="1213"/>
      <c r="L58" s="1213"/>
      <c r="M58" s="1211"/>
    </row>
    <row r="59" spans="1:13" ht="13.5" customHeight="1" x14ac:dyDescent="0.2">
      <c r="A59" s="763" t="s">
        <v>318</v>
      </c>
      <c r="B59" s="762">
        <v>0</v>
      </c>
      <c r="C59" s="762">
        <v>0</v>
      </c>
      <c r="D59" s="762">
        <v>-3</v>
      </c>
      <c r="E59" s="762">
        <v>-1</v>
      </c>
      <c r="F59" s="762">
        <v>0</v>
      </c>
      <c r="G59" s="762">
        <v>0</v>
      </c>
      <c r="H59" s="1951"/>
      <c r="I59" s="1951"/>
      <c r="K59" s="1208"/>
      <c r="L59" s="1208"/>
      <c r="M59" s="1212"/>
    </row>
    <row r="60" spans="1:13" ht="13.5" customHeight="1" x14ac:dyDescent="0.2">
      <c r="A60" s="1950" t="s">
        <v>317</v>
      </c>
      <c r="B60" s="1949">
        <v>-1</v>
      </c>
      <c r="C60" s="1949">
        <v>1</v>
      </c>
      <c r="D60" s="1949">
        <v>-1</v>
      </c>
      <c r="E60" s="1949">
        <v>-1</v>
      </c>
      <c r="F60" s="1949">
        <v>0</v>
      </c>
      <c r="G60" s="1949">
        <v>0</v>
      </c>
      <c r="H60" s="1951"/>
      <c r="I60" s="1951"/>
      <c r="K60" s="1210"/>
      <c r="L60" s="1210"/>
      <c r="M60" s="1211"/>
    </row>
    <row r="61" spans="1:13" ht="13.5" customHeight="1" x14ac:dyDescent="0.2">
      <c r="A61" s="1950" t="s">
        <v>316</v>
      </c>
      <c r="B61" s="1949">
        <v>1</v>
      </c>
      <c r="C61" s="1949">
        <v>-1</v>
      </c>
      <c r="D61" s="1949">
        <v>-2</v>
      </c>
      <c r="E61" s="1949">
        <v>0</v>
      </c>
      <c r="F61" s="1949">
        <v>0</v>
      </c>
      <c r="G61" s="1949">
        <v>0</v>
      </c>
      <c r="H61" s="1951"/>
      <c r="I61" s="1951"/>
      <c r="K61" s="1210"/>
      <c r="L61" s="1210"/>
      <c r="M61" s="1211"/>
    </row>
    <row r="62" spans="1:13" ht="13.5" customHeight="1" x14ac:dyDescent="0.2">
      <c r="A62" s="763" t="s">
        <v>315</v>
      </c>
      <c r="B62" s="762">
        <v>1</v>
      </c>
      <c r="C62" s="762">
        <v>1</v>
      </c>
      <c r="D62" s="762">
        <v>1</v>
      </c>
      <c r="E62" s="762">
        <v>-1</v>
      </c>
      <c r="F62" s="762">
        <v>-1</v>
      </c>
      <c r="G62" s="762">
        <v>1</v>
      </c>
      <c r="H62" s="1951"/>
      <c r="I62" s="1951"/>
      <c r="K62" s="1210"/>
      <c r="L62" s="1210"/>
      <c r="M62" s="1211"/>
    </row>
    <row r="63" spans="1:13" ht="13.5" customHeight="1" x14ac:dyDescent="0.2">
      <c r="A63" s="1950" t="s">
        <v>314</v>
      </c>
      <c r="B63" s="1949">
        <v>1</v>
      </c>
      <c r="C63" s="1949">
        <v>1</v>
      </c>
      <c r="D63" s="1949">
        <v>1</v>
      </c>
      <c r="E63" s="1949">
        <v>-1</v>
      </c>
      <c r="F63" s="1949">
        <v>-1</v>
      </c>
      <c r="G63" s="1948">
        <v>1</v>
      </c>
      <c r="H63" s="1951"/>
      <c r="I63" s="1951"/>
      <c r="K63" s="1208"/>
      <c r="L63" s="1207"/>
      <c r="M63" s="1212"/>
    </row>
    <row r="64" spans="1:13" ht="13.5" customHeight="1" x14ac:dyDescent="0.2">
      <c r="A64" s="1950" t="s">
        <v>313</v>
      </c>
      <c r="B64" s="1949">
        <v>0</v>
      </c>
      <c r="C64" s="1949">
        <v>0</v>
      </c>
      <c r="D64" s="1949">
        <v>0</v>
      </c>
      <c r="E64" s="1949">
        <v>0</v>
      </c>
      <c r="F64" s="1949">
        <v>0</v>
      </c>
      <c r="G64" s="1948">
        <v>0</v>
      </c>
      <c r="H64" s="1951"/>
      <c r="I64" s="1951"/>
      <c r="K64" s="1210"/>
      <c r="L64" s="1210"/>
      <c r="M64" s="1211"/>
    </row>
    <row r="65" spans="1:13" ht="13.5" customHeight="1" x14ac:dyDescent="0.2">
      <c r="A65" s="1950" t="s">
        <v>312</v>
      </c>
      <c r="B65" s="1949">
        <v>-1</v>
      </c>
      <c r="C65" s="1949">
        <v>0</v>
      </c>
      <c r="D65" s="1949">
        <v>1</v>
      </c>
      <c r="E65" s="1949">
        <v>1</v>
      </c>
      <c r="F65" s="1949">
        <v>-1</v>
      </c>
      <c r="G65" s="1948">
        <v>0</v>
      </c>
      <c r="H65" s="1951"/>
      <c r="I65" s="1951"/>
      <c r="J65" s="1943"/>
      <c r="K65" s="1210"/>
      <c r="L65" s="1210"/>
      <c r="M65" s="1209"/>
    </row>
    <row r="66" spans="1:13" ht="13.5" customHeight="1" x14ac:dyDescent="0.2">
      <c r="A66" s="1950" t="s">
        <v>311</v>
      </c>
      <c r="B66" s="1949">
        <v>-2</v>
      </c>
      <c r="C66" s="1949">
        <v>-4</v>
      </c>
      <c r="D66" s="1949">
        <v>1</v>
      </c>
      <c r="E66" s="1949">
        <v>1</v>
      </c>
      <c r="F66" s="1949">
        <v>1</v>
      </c>
      <c r="G66" s="1948">
        <v>-6</v>
      </c>
      <c r="H66" s="1943"/>
      <c r="I66" s="1943"/>
      <c r="J66" s="1943"/>
      <c r="K66" s="1208"/>
      <c r="L66" s="1207"/>
      <c r="M66" s="1206"/>
    </row>
    <row r="67" spans="1:13" ht="13.5" customHeight="1" thickBot="1" x14ac:dyDescent="0.25">
      <c r="A67" s="1947" t="s">
        <v>310</v>
      </c>
      <c r="B67" s="1946">
        <v>0</v>
      </c>
      <c r="C67" s="1946">
        <v>0</v>
      </c>
      <c r="D67" s="1946">
        <v>0</v>
      </c>
      <c r="E67" s="1946">
        <v>0</v>
      </c>
      <c r="F67" s="1946">
        <v>0</v>
      </c>
      <c r="G67" s="1945">
        <v>0</v>
      </c>
      <c r="H67" s="1943"/>
      <c r="I67" s="1943"/>
      <c r="J67" s="1943"/>
      <c r="K67" s="1205"/>
      <c r="L67" s="1205"/>
      <c r="M67" s="1205"/>
    </row>
    <row r="68" spans="1:13" ht="17.25" customHeight="1" x14ac:dyDescent="0.2">
      <c r="A68" s="760" t="s">
        <v>309</v>
      </c>
      <c r="B68" s="762">
        <v>13</v>
      </c>
      <c r="C68" s="762">
        <v>15</v>
      </c>
      <c r="D68" s="759">
        <v>18</v>
      </c>
      <c r="E68" s="759">
        <v>18</v>
      </c>
      <c r="F68" s="759">
        <v>18</v>
      </c>
      <c r="G68" s="758">
        <v>13</v>
      </c>
      <c r="H68" s="1943"/>
      <c r="I68" s="1943"/>
      <c r="J68" s="1943"/>
      <c r="K68" s="1204"/>
      <c r="L68" s="1204"/>
      <c r="M68" s="1204"/>
    </row>
    <row r="69" spans="1:13" ht="20.100000000000001" customHeight="1" x14ac:dyDescent="0.2">
      <c r="H69" s="1944"/>
      <c r="I69" s="1943"/>
      <c r="J69" s="1943"/>
      <c r="K69" s="1943"/>
      <c r="L69" s="1943"/>
      <c r="M69" s="1943"/>
    </row>
    <row r="70" spans="1:13" ht="20.100000000000001" customHeight="1" x14ac:dyDescent="0.2">
      <c r="H70" s="1943"/>
      <c r="I70" s="1943"/>
      <c r="J70" s="1943"/>
    </row>
    <row r="71" spans="1:13" ht="20.100000000000001" customHeight="1" x14ac:dyDescent="0.2">
      <c r="A71" s="1943"/>
      <c r="B71" s="1943"/>
      <c r="C71" s="1943"/>
      <c r="D71" s="1943"/>
      <c r="E71" s="1943"/>
      <c r="F71" s="757"/>
      <c r="G71" s="1943"/>
      <c r="H71" s="1943"/>
      <c r="I71" s="1943"/>
      <c r="J71" s="1943"/>
    </row>
    <row r="72" spans="1:13" ht="20.100000000000001" customHeight="1" x14ac:dyDescent="0.2">
      <c r="A72" s="1943"/>
      <c r="B72" s="1943"/>
      <c r="C72" s="1943"/>
      <c r="D72" s="1943"/>
      <c r="E72" s="1943"/>
      <c r="F72" s="757"/>
      <c r="G72" s="1943"/>
      <c r="H72" s="1943"/>
      <c r="I72" s="1943"/>
      <c r="J72" s="1943"/>
    </row>
    <row r="73" spans="1:13" ht="20.100000000000001" customHeight="1" x14ac:dyDescent="0.2">
      <c r="G73" s="1943"/>
      <c r="H73" s="1943"/>
      <c r="I73" s="1943"/>
      <c r="J73" s="1943"/>
    </row>
    <row r="74" spans="1:13" ht="20.100000000000001" customHeight="1" x14ac:dyDescent="0.2"/>
    <row r="75" spans="1:13" ht="20.100000000000001" customHeight="1" x14ac:dyDescent="0.2"/>
    <row r="76" spans="1:13" ht="20.100000000000001" customHeight="1" x14ac:dyDescent="0.2"/>
    <row r="77" spans="1:13" ht="20.100000000000001" customHeight="1" x14ac:dyDescent="0.2"/>
    <row r="78" spans="1:13" ht="20.100000000000001" customHeight="1" x14ac:dyDescent="0.2"/>
    <row r="79" spans="1:13" ht="20.100000000000001" customHeight="1" x14ac:dyDescent="0.2"/>
    <row r="80" spans="1:13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</sheetData>
  <printOptions horizontalCentered="1"/>
  <pageMargins left="0.7" right="0.7" top="0.75" bottom="0.75" header="0.3" footer="0.3"/>
  <pageSetup paperSize="9" scale="78" orientation="portrait" r:id="rId1"/>
  <headerFooter>
    <oddFooter>&amp;C&amp;"Calibri"&amp;11&amp;K000000&amp;"Calibri,Regular"&amp;7&amp;K000000Fact book - Q1 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E5980-AA0A-425E-A2FE-F906685C677C}">
  <sheetPr>
    <tabColor theme="6" tint="0.59999389629810485"/>
  </sheetPr>
  <dimension ref="A1:R71"/>
  <sheetViews>
    <sheetView view="pageBreakPreview" zoomScale="120" zoomScaleNormal="100" zoomScaleSheetLayoutView="120" zoomScalePageLayoutView="85" workbookViewId="0"/>
  </sheetViews>
  <sheetFormatPr defaultColWidth="9.109375" defaultRowHeight="14.4" x14ac:dyDescent="0.3"/>
  <cols>
    <col min="1" max="1" width="23.33203125" customWidth="1"/>
    <col min="2" max="2" width="8.5546875" customWidth="1"/>
    <col min="3" max="5" width="6.6640625" customWidth="1"/>
    <col min="6" max="18" width="5" customWidth="1"/>
  </cols>
  <sheetData>
    <row r="1" spans="1:18" ht="13.5" customHeight="1" thickBot="1" x14ac:dyDescent="0.35">
      <c r="A1" s="173" t="s">
        <v>163</v>
      </c>
      <c r="B1" s="173"/>
      <c r="C1" s="173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1"/>
      <c r="O1" s="161"/>
      <c r="P1" s="161"/>
      <c r="Q1" s="160"/>
      <c r="R1" s="160"/>
    </row>
    <row r="2" spans="1:18" ht="13.5" customHeight="1" x14ac:dyDescent="0.3">
      <c r="A2" s="138"/>
      <c r="B2" s="137" t="s">
        <v>327</v>
      </c>
      <c r="C2" s="137" t="s">
        <v>327</v>
      </c>
      <c r="D2" s="137" t="s">
        <v>327</v>
      </c>
      <c r="E2" s="137" t="s">
        <v>327</v>
      </c>
      <c r="F2" s="750" t="s">
        <v>304</v>
      </c>
      <c r="G2" s="137" t="s">
        <v>326</v>
      </c>
      <c r="H2" s="137" t="s">
        <v>325</v>
      </c>
      <c r="I2" s="137" t="s">
        <v>305</v>
      </c>
      <c r="J2" s="137" t="s">
        <v>304</v>
      </c>
      <c r="K2" s="137" t="s">
        <v>326</v>
      </c>
      <c r="L2" s="137" t="s">
        <v>325</v>
      </c>
      <c r="M2" s="137" t="s">
        <v>305</v>
      </c>
      <c r="N2" s="137" t="s">
        <v>304</v>
      </c>
      <c r="O2" s="137" t="s">
        <v>326</v>
      </c>
      <c r="P2" s="137" t="s">
        <v>325</v>
      </c>
      <c r="Q2" s="137" t="s">
        <v>305</v>
      </c>
      <c r="R2" s="137" t="s">
        <v>304</v>
      </c>
    </row>
    <row r="3" spans="1:18" ht="13.5" customHeight="1" thickBot="1" x14ac:dyDescent="0.35">
      <c r="A3" s="136" t="s">
        <v>341</v>
      </c>
      <c r="B3" s="135">
        <v>2018</v>
      </c>
      <c r="C3" s="135">
        <v>2017</v>
      </c>
      <c r="D3" s="135">
        <v>2016</v>
      </c>
      <c r="E3" s="135">
        <v>2015</v>
      </c>
      <c r="F3" s="748">
        <v>2019</v>
      </c>
      <c r="G3" s="135">
        <v>2018</v>
      </c>
      <c r="H3" s="135">
        <v>2018</v>
      </c>
      <c r="I3" s="135">
        <v>2018</v>
      </c>
      <c r="J3" s="135">
        <v>2018</v>
      </c>
      <c r="K3" s="135">
        <v>2017</v>
      </c>
      <c r="L3" s="135">
        <v>2017</v>
      </c>
      <c r="M3" s="135">
        <v>2017</v>
      </c>
      <c r="N3" s="135">
        <v>2017</v>
      </c>
      <c r="O3" s="135">
        <v>2016</v>
      </c>
      <c r="P3" s="135">
        <v>2016</v>
      </c>
      <c r="Q3" s="135">
        <v>2016</v>
      </c>
      <c r="R3" s="135">
        <v>2016</v>
      </c>
    </row>
    <row r="4" spans="1:18" ht="13.5" customHeight="1" x14ac:dyDescent="0.3">
      <c r="A4" s="138" t="s">
        <v>357</v>
      </c>
      <c r="B4" s="171">
        <f>+G4+H4+I4+J4</f>
        <v>1440</v>
      </c>
      <c r="C4" s="171">
        <v>1543</v>
      </c>
      <c r="D4" s="171">
        <v>1369</v>
      </c>
      <c r="E4" s="171">
        <v>1261</v>
      </c>
      <c r="F4" s="747">
        <v>347</v>
      </c>
      <c r="G4" s="171">
        <v>360</v>
      </c>
      <c r="H4" s="171">
        <v>358</v>
      </c>
      <c r="I4" s="171">
        <v>364</v>
      </c>
      <c r="J4" s="171">
        <v>358</v>
      </c>
      <c r="K4" s="171">
        <v>394</v>
      </c>
      <c r="L4" s="171">
        <v>375</v>
      </c>
      <c r="M4" s="171">
        <v>393</v>
      </c>
      <c r="N4" s="171">
        <v>381</v>
      </c>
      <c r="O4" s="171">
        <v>365</v>
      </c>
      <c r="P4" s="171">
        <v>350</v>
      </c>
      <c r="Q4" s="171">
        <v>340</v>
      </c>
      <c r="R4" s="171">
        <v>314</v>
      </c>
    </row>
    <row r="5" spans="1:18" ht="13.5" customHeight="1" x14ac:dyDescent="0.3">
      <c r="A5" s="138" t="s">
        <v>356</v>
      </c>
      <c r="B5" s="171">
        <f>+G5+H5+I5+J5</f>
        <v>258</v>
      </c>
      <c r="C5" s="171">
        <v>313</v>
      </c>
      <c r="D5" s="171">
        <v>306</v>
      </c>
      <c r="E5" s="171">
        <v>299</v>
      </c>
      <c r="F5" s="747">
        <v>62</v>
      </c>
      <c r="G5" s="171">
        <v>64</v>
      </c>
      <c r="H5" s="171">
        <v>54</v>
      </c>
      <c r="I5" s="171">
        <v>59</v>
      </c>
      <c r="J5" s="171">
        <v>81</v>
      </c>
      <c r="K5" s="171">
        <v>83</v>
      </c>
      <c r="L5" s="171">
        <v>77</v>
      </c>
      <c r="M5" s="171">
        <v>74</v>
      </c>
      <c r="N5" s="171">
        <v>79</v>
      </c>
      <c r="O5" s="171">
        <v>88</v>
      </c>
      <c r="P5" s="171">
        <v>76</v>
      </c>
      <c r="Q5" s="171">
        <v>67</v>
      </c>
      <c r="R5" s="171">
        <v>75</v>
      </c>
    </row>
    <row r="6" spans="1:18" ht="13.5" customHeight="1" x14ac:dyDescent="0.3">
      <c r="A6" s="138" t="s">
        <v>355</v>
      </c>
      <c r="B6" s="171">
        <f>+G6+H6+I6+J6</f>
        <v>23</v>
      </c>
      <c r="C6" s="171">
        <v>27</v>
      </c>
      <c r="D6" s="171">
        <v>30</v>
      </c>
      <c r="E6" s="171">
        <v>31</v>
      </c>
      <c r="F6" s="747">
        <v>5</v>
      </c>
      <c r="G6" s="171">
        <v>7</v>
      </c>
      <c r="H6" s="171">
        <v>6</v>
      </c>
      <c r="I6" s="171">
        <v>5</v>
      </c>
      <c r="J6" s="171">
        <v>5</v>
      </c>
      <c r="K6" s="171">
        <v>6</v>
      </c>
      <c r="L6" s="171">
        <v>7</v>
      </c>
      <c r="M6" s="171">
        <v>7</v>
      </c>
      <c r="N6" s="171">
        <v>7</v>
      </c>
      <c r="O6" s="171">
        <v>8</v>
      </c>
      <c r="P6" s="171">
        <v>7</v>
      </c>
      <c r="Q6" s="171">
        <v>8</v>
      </c>
      <c r="R6" s="171">
        <v>7</v>
      </c>
    </row>
    <row r="7" spans="1:18" ht="23.25" customHeight="1" x14ac:dyDescent="0.3">
      <c r="A7" s="172" t="s">
        <v>354</v>
      </c>
      <c r="B7" s="171">
        <f>+G7+H7+I7+J7</f>
        <v>173</v>
      </c>
      <c r="C7" s="171">
        <v>224</v>
      </c>
      <c r="D7" s="171">
        <v>226</v>
      </c>
      <c r="E7" s="171">
        <v>225</v>
      </c>
      <c r="F7" s="747">
        <v>30</v>
      </c>
      <c r="G7" s="171">
        <v>53</v>
      </c>
      <c r="H7" s="171">
        <v>21</v>
      </c>
      <c r="I7" s="171">
        <v>65</v>
      </c>
      <c r="J7" s="171">
        <v>34</v>
      </c>
      <c r="K7" s="171">
        <v>45</v>
      </c>
      <c r="L7" s="171">
        <v>55</v>
      </c>
      <c r="M7" s="171">
        <v>48</v>
      </c>
      <c r="N7" s="171">
        <v>76</v>
      </c>
      <c r="O7" s="171">
        <v>69</v>
      </c>
      <c r="P7" s="171">
        <v>53</v>
      </c>
      <c r="Q7" s="171">
        <v>56</v>
      </c>
      <c r="R7" s="171">
        <v>48</v>
      </c>
    </row>
    <row r="8" spans="1:18" ht="13.5" customHeight="1" x14ac:dyDescent="0.3">
      <c r="A8" s="138" t="s">
        <v>353</v>
      </c>
      <c r="B8" s="171">
        <f>+G8+H8+I8+J8</f>
        <v>49</v>
      </c>
      <c r="C8" s="171">
        <v>59</v>
      </c>
      <c r="D8" s="171">
        <v>59</v>
      </c>
      <c r="E8" s="171">
        <v>55</v>
      </c>
      <c r="F8" s="747">
        <v>3</v>
      </c>
      <c r="G8" s="171">
        <v>15</v>
      </c>
      <c r="H8" s="171">
        <v>10</v>
      </c>
      <c r="I8" s="171">
        <v>17</v>
      </c>
      <c r="J8" s="171">
        <v>7</v>
      </c>
      <c r="K8" s="171">
        <v>19</v>
      </c>
      <c r="L8" s="171">
        <v>10</v>
      </c>
      <c r="M8" s="171">
        <v>17</v>
      </c>
      <c r="N8" s="171">
        <v>13</v>
      </c>
      <c r="O8" s="171">
        <v>18</v>
      </c>
      <c r="P8" s="171">
        <v>13</v>
      </c>
      <c r="Q8" s="171">
        <v>18</v>
      </c>
      <c r="R8" s="171">
        <v>10</v>
      </c>
    </row>
    <row r="9" spans="1:18" ht="13.5" customHeight="1" x14ac:dyDescent="0.3">
      <c r="A9" s="138" t="s">
        <v>352</v>
      </c>
      <c r="B9" s="171">
        <f>+G9+H9+I9+J9-1</f>
        <v>302</v>
      </c>
      <c r="C9" s="171">
        <v>307</v>
      </c>
      <c r="D9" s="171">
        <v>297</v>
      </c>
      <c r="E9" s="171">
        <v>307</v>
      </c>
      <c r="F9" s="747">
        <v>86</v>
      </c>
      <c r="G9" s="171">
        <v>72</v>
      </c>
      <c r="H9" s="171">
        <v>73</v>
      </c>
      <c r="I9" s="171">
        <v>82</v>
      </c>
      <c r="J9" s="171">
        <v>76</v>
      </c>
      <c r="K9" s="171">
        <v>73</v>
      </c>
      <c r="L9" s="171">
        <v>75</v>
      </c>
      <c r="M9" s="171">
        <v>84</v>
      </c>
      <c r="N9" s="171">
        <v>75</v>
      </c>
      <c r="O9" s="171">
        <v>83</v>
      </c>
      <c r="P9" s="171">
        <v>70</v>
      </c>
      <c r="Q9" s="171">
        <v>75</v>
      </c>
      <c r="R9" s="171">
        <v>69</v>
      </c>
    </row>
    <row r="10" spans="1:18" ht="13.5" customHeight="1" x14ac:dyDescent="0.3">
      <c r="A10" s="138" t="s">
        <v>351</v>
      </c>
      <c r="B10" s="171">
        <f>+G10+H10+I10+J10</f>
        <v>218</v>
      </c>
      <c r="C10" s="171">
        <v>228</v>
      </c>
      <c r="D10" s="171">
        <v>226</v>
      </c>
      <c r="E10" s="171">
        <v>271</v>
      </c>
      <c r="F10" s="747">
        <v>57</v>
      </c>
      <c r="G10" s="171">
        <v>49</v>
      </c>
      <c r="H10" s="171">
        <v>57</v>
      </c>
      <c r="I10" s="171">
        <v>58</v>
      </c>
      <c r="J10" s="171">
        <v>54</v>
      </c>
      <c r="K10" s="171">
        <v>51</v>
      </c>
      <c r="L10" s="171">
        <v>62</v>
      </c>
      <c r="M10" s="171">
        <v>64</v>
      </c>
      <c r="N10" s="171">
        <v>51</v>
      </c>
      <c r="O10" s="171">
        <v>54</v>
      </c>
      <c r="P10" s="171">
        <v>59</v>
      </c>
      <c r="Q10" s="171">
        <v>55</v>
      </c>
      <c r="R10" s="171">
        <v>58</v>
      </c>
    </row>
    <row r="11" spans="1:18" ht="13.5" customHeight="1" x14ac:dyDescent="0.3">
      <c r="A11" s="138" t="s">
        <v>350</v>
      </c>
      <c r="B11" s="171">
        <f>+G11+H11+I11+J11</f>
        <v>399</v>
      </c>
      <c r="C11" s="171">
        <v>465</v>
      </c>
      <c r="D11" s="171">
        <v>531</v>
      </c>
      <c r="E11" s="171">
        <v>548</v>
      </c>
      <c r="F11" s="747">
        <v>102</v>
      </c>
      <c r="G11" s="171">
        <v>92</v>
      </c>
      <c r="H11" s="171">
        <v>98</v>
      </c>
      <c r="I11" s="171">
        <v>112</v>
      </c>
      <c r="J11" s="171">
        <v>97</v>
      </c>
      <c r="K11" s="171">
        <v>115</v>
      </c>
      <c r="L11" s="171">
        <v>113</v>
      </c>
      <c r="M11" s="171">
        <v>115</v>
      </c>
      <c r="N11" s="171">
        <v>122</v>
      </c>
      <c r="O11" s="171">
        <v>133</v>
      </c>
      <c r="P11" s="171">
        <v>129</v>
      </c>
      <c r="Q11" s="171">
        <v>134</v>
      </c>
      <c r="R11" s="171">
        <v>135</v>
      </c>
    </row>
    <row r="12" spans="1:18" ht="13.5" customHeight="1" x14ac:dyDescent="0.3">
      <c r="A12" s="138" t="s">
        <v>349</v>
      </c>
      <c r="B12" s="171">
        <f>+G12+H12+I12+J12</f>
        <v>116</v>
      </c>
      <c r="C12" s="171">
        <v>143</v>
      </c>
      <c r="D12" s="171">
        <v>161</v>
      </c>
      <c r="E12" s="171">
        <v>177</v>
      </c>
      <c r="F12" s="747">
        <v>24</v>
      </c>
      <c r="G12" s="171">
        <v>22</v>
      </c>
      <c r="H12" s="171">
        <v>31</v>
      </c>
      <c r="I12" s="171">
        <v>30</v>
      </c>
      <c r="J12" s="171">
        <v>33</v>
      </c>
      <c r="K12" s="171">
        <v>32</v>
      </c>
      <c r="L12" s="171">
        <v>36</v>
      </c>
      <c r="M12" s="171">
        <v>36</v>
      </c>
      <c r="N12" s="171">
        <v>39</v>
      </c>
      <c r="O12" s="171">
        <v>39</v>
      </c>
      <c r="P12" s="171">
        <v>40</v>
      </c>
      <c r="Q12" s="171">
        <v>40</v>
      </c>
      <c r="R12" s="171">
        <v>42</v>
      </c>
    </row>
    <row r="13" spans="1:18" ht="13.5" customHeight="1" thickBot="1" x14ac:dyDescent="0.35">
      <c r="A13" s="138" t="s">
        <v>348</v>
      </c>
      <c r="B13" s="170">
        <f>+G13+H13+I13+J13+1</f>
        <v>15</v>
      </c>
      <c r="C13" s="170">
        <v>60</v>
      </c>
      <c r="D13" s="170">
        <v>33</v>
      </c>
      <c r="E13" s="170">
        <v>56</v>
      </c>
      <c r="F13" s="749">
        <v>21</v>
      </c>
      <c r="G13" s="170">
        <v>-14</v>
      </c>
      <c r="H13" s="170">
        <v>-5</v>
      </c>
      <c r="I13" s="170">
        <v>8</v>
      </c>
      <c r="J13" s="170">
        <v>25</v>
      </c>
      <c r="K13" s="170">
        <v>21</v>
      </c>
      <c r="L13" s="170">
        <v>4</v>
      </c>
      <c r="M13" s="170">
        <v>12</v>
      </c>
      <c r="N13" s="170">
        <v>23</v>
      </c>
      <c r="O13" s="170">
        <v>10</v>
      </c>
      <c r="P13" s="170">
        <v>-2</v>
      </c>
      <c r="Q13" s="170">
        <v>11</v>
      </c>
      <c r="R13" s="170">
        <v>14</v>
      </c>
    </row>
    <row r="14" spans="1:18" ht="13.5" customHeight="1" thickBot="1" x14ac:dyDescent="0.35">
      <c r="A14" s="169" t="s">
        <v>163</v>
      </c>
      <c r="B14" s="142">
        <f>+G14+H14+I14+J14</f>
        <v>2993</v>
      </c>
      <c r="C14" s="142">
        <v>3369</v>
      </c>
      <c r="D14" s="142">
        <v>3238</v>
      </c>
      <c r="E14" s="142">
        <v>3230</v>
      </c>
      <c r="F14" s="751">
        <v>737</v>
      </c>
      <c r="G14" s="142">
        <f>SUM(G4:G13)</f>
        <v>720</v>
      </c>
      <c r="H14" s="142">
        <f>SUM(H4:H13)</f>
        <v>703</v>
      </c>
      <c r="I14" s="142">
        <f>SUM(I4:I13)</f>
        <v>800</v>
      </c>
      <c r="J14" s="142">
        <v>770</v>
      </c>
      <c r="K14" s="142">
        <v>839</v>
      </c>
      <c r="L14" s="142">
        <v>814</v>
      </c>
      <c r="M14" s="142">
        <v>850</v>
      </c>
      <c r="N14" s="142">
        <v>866</v>
      </c>
      <c r="O14" s="142">
        <v>867</v>
      </c>
      <c r="P14" s="142">
        <v>795</v>
      </c>
      <c r="Q14" s="142">
        <v>804</v>
      </c>
      <c r="R14" s="142">
        <v>772</v>
      </c>
    </row>
    <row r="15" spans="1:18" ht="13.5" customHeight="1" x14ac:dyDescent="0.3">
      <c r="A15" s="168"/>
      <c r="B15" s="167"/>
      <c r="C15" s="167"/>
      <c r="D15" s="167"/>
      <c r="E15" s="166"/>
      <c r="F15" s="166"/>
      <c r="G15" s="166"/>
      <c r="H15" s="166"/>
      <c r="I15" s="166"/>
      <c r="J15" s="166"/>
      <c r="K15" s="166"/>
      <c r="L15" s="166"/>
      <c r="M15" s="166"/>
      <c r="N15" s="165"/>
      <c r="O15" s="165"/>
      <c r="P15" s="165"/>
      <c r="Q15" s="165"/>
      <c r="R15" s="165"/>
    </row>
    <row r="16" spans="1:18" ht="17.25" customHeight="1" x14ac:dyDescent="0.3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</row>
    <row r="17" spans="1:18" ht="13.5" customHeight="1" thickBot="1" x14ac:dyDescent="0.35">
      <c r="A17" s="163" t="s">
        <v>124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1"/>
      <c r="O17" s="161"/>
      <c r="P17" s="161"/>
      <c r="Q17" s="160"/>
      <c r="R17" s="160"/>
    </row>
    <row r="18" spans="1:18" ht="13.5" customHeight="1" x14ac:dyDescent="0.3">
      <c r="A18" s="138"/>
      <c r="B18" s="137" t="s">
        <v>327</v>
      </c>
      <c r="C18" s="137" t="s">
        <v>327</v>
      </c>
      <c r="D18" s="137" t="s">
        <v>327</v>
      </c>
      <c r="E18" s="137" t="s">
        <v>327</v>
      </c>
      <c r="F18" s="750" t="s">
        <v>304</v>
      </c>
      <c r="G18" s="137" t="s">
        <v>326</v>
      </c>
      <c r="H18" s="137" t="s">
        <v>325</v>
      </c>
      <c r="I18" s="137" t="s">
        <v>305</v>
      </c>
      <c r="J18" s="137" t="s">
        <v>304</v>
      </c>
      <c r="K18" s="137" t="s">
        <v>326</v>
      </c>
      <c r="L18" s="137" t="s">
        <v>325</v>
      </c>
      <c r="M18" s="137" t="s">
        <v>305</v>
      </c>
      <c r="N18" s="137" t="s">
        <v>304</v>
      </c>
      <c r="O18" s="137" t="s">
        <v>326</v>
      </c>
      <c r="P18" s="137" t="s">
        <v>325</v>
      </c>
      <c r="Q18" s="137" t="s">
        <v>305</v>
      </c>
      <c r="R18" s="137" t="s">
        <v>304</v>
      </c>
    </row>
    <row r="19" spans="1:18" ht="13.5" customHeight="1" thickBot="1" x14ac:dyDescent="0.35">
      <c r="A19" s="136" t="s">
        <v>341</v>
      </c>
      <c r="B19" s="135">
        <v>2018</v>
      </c>
      <c r="C19" s="135">
        <v>2017</v>
      </c>
      <c r="D19" s="135">
        <v>2016</v>
      </c>
      <c r="E19" s="135">
        <v>2015</v>
      </c>
      <c r="F19" s="748">
        <v>2019</v>
      </c>
      <c r="G19" s="135">
        <v>2018</v>
      </c>
      <c r="H19" s="135">
        <v>2018</v>
      </c>
      <c r="I19" s="135">
        <v>2018</v>
      </c>
      <c r="J19" s="135">
        <v>2018</v>
      </c>
      <c r="K19" s="135">
        <v>2017</v>
      </c>
      <c r="L19" s="135">
        <v>2017</v>
      </c>
      <c r="M19" s="135">
        <v>2017</v>
      </c>
      <c r="N19" s="135">
        <v>2017</v>
      </c>
      <c r="O19" s="135">
        <v>2016</v>
      </c>
      <c r="P19" s="135">
        <v>2016</v>
      </c>
      <c r="Q19" s="135">
        <v>2016</v>
      </c>
      <c r="R19" s="135">
        <v>2016</v>
      </c>
    </row>
    <row r="20" spans="1:18" ht="13.5" customHeight="1" x14ac:dyDescent="0.3">
      <c r="A20" s="159" t="s">
        <v>347</v>
      </c>
      <c r="B20" s="152">
        <f>+G20+H20+I20+J20-1</f>
        <v>-484</v>
      </c>
      <c r="C20" s="152">
        <v>-565</v>
      </c>
      <c r="D20" s="152">
        <v>-573</v>
      </c>
      <c r="E20" s="152">
        <v>-485</v>
      </c>
      <c r="F20" s="752">
        <v>-128</v>
      </c>
      <c r="G20" s="152">
        <v>-120</v>
      </c>
      <c r="H20" s="152">
        <v>-121</v>
      </c>
      <c r="I20" s="152">
        <v>-119</v>
      </c>
      <c r="J20" s="152">
        <v>-123</v>
      </c>
      <c r="K20" s="152">
        <v>-128</v>
      </c>
      <c r="L20" s="152">
        <v>-151</v>
      </c>
      <c r="M20" s="152">
        <v>-157</v>
      </c>
      <c r="N20" s="152">
        <v>-129</v>
      </c>
      <c r="O20" s="152">
        <v>-165</v>
      </c>
      <c r="P20" s="152">
        <v>-142</v>
      </c>
      <c r="Q20" s="152">
        <v>-138</v>
      </c>
      <c r="R20" s="152">
        <v>-128</v>
      </c>
    </row>
    <row r="21" spans="1:18" ht="13.5" customHeight="1" x14ac:dyDescent="0.3">
      <c r="A21" s="158" t="s">
        <v>346</v>
      </c>
      <c r="B21" s="157">
        <f>+G21+H21+I21+J21-1</f>
        <v>-60</v>
      </c>
      <c r="C21" s="157">
        <v>-66</v>
      </c>
      <c r="D21" s="157">
        <v>-79</v>
      </c>
      <c r="E21" s="157">
        <v>-84</v>
      </c>
      <c r="F21" s="755">
        <v>-12</v>
      </c>
      <c r="G21" s="157">
        <v>-26</v>
      </c>
      <c r="H21" s="157">
        <v>-10</v>
      </c>
      <c r="I21" s="157">
        <v>-12</v>
      </c>
      <c r="J21" s="157">
        <v>-11</v>
      </c>
      <c r="K21" s="157">
        <v>-21</v>
      </c>
      <c r="L21" s="157">
        <v>-14</v>
      </c>
      <c r="M21" s="157">
        <v>-16</v>
      </c>
      <c r="N21" s="157">
        <v>-15</v>
      </c>
      <c r="O21" s="157">
        <v>-33</v>
      </c>
      <c r="P21" s="157">
        <v>-13</v>
      </c>
      <c r="Q21" s="157">
        <v>-18</v>
      </c>
      <c r="R21" s="157">
        <v>-15</v>
      </c>
    </row>
    <row r="22" spans="1:18" ht="23.25" customHeight="1" x14ac:dyDescent="0.3">
      <c r="A22" s="158" t="s">
        <v>345</v>
      </c>
      <c r="B22" s="157">
        <f>+G22+H22+I22+J22</f>
        <v>-83</v>
      </c>
      <c r="C22" s="157">
        <v>-101</v>
      </c>
      <c r="D22" s="157">
        <v>-125</v>
      </c>
      <c r="E22" s="157">
        <v>-145</v>
      </c>
      <c r="F22" s="755">
        <v>-18</v>
      </c>
      <c r="G22" s="157">
        <v>-20</v>
      </c>
      <c r="H22" s="157">
        <v>-19</v>
      </c>
      <c r="I22" s="157">
        <v>-22</v>
      </c>
      <c r="J22" s="157">
        <v>-22</v>
      </c>
      <c r="K22" s="157">
        <v>-24</v>
      </c>
      <c r="L22" s="157">
        <v>-24</v>
      </c>
      <c r="M22" s="157">
        <v>-25</v>
      </c>
      <c r="N22" s="157">
        <v>-28</v>
      </c>
      <c r="O22" s="157">
        <v>-33</v>
      </c>
      <c r="P22" s="157">
        <v>-28</v>
      </c>
      <c r="Q22" s="157">
        <v>-31</v>
      </c>
      <c r="R22" s="157">
        <v>-33</v>
      </c>
    </row>
    <row r="23" spans="1:18" ht="13.5" customHeight="1" x14ac:dyDescent="0.3">
      <c r="A23" s="158" t="s">
        <v>344</v>
      </c>
      <c r="B23" s="157">
        <f>+G23+H23+I23+J23</f>
        <v>-312</v>
      </c>
      <c r="C23" s="157">
        <v>-309</v>
      </c>
      <c r="D23" s="157">
        <v>-309</v>
      </c>
      <c r="E23" s="157">
        <v>-373</v>
      </c>
      <c r="F23" s="755">
        <v>-30</v>
      </c>
      <c r="G23" s="157">
        <v>-83</v>
      </c>
      <c r="H23" s="157">
        <v>-71</v>
      </c>
      <c r="I23" s="157">
        <v>-84</v>
      </c>
      <c r="J23" s="157">
        <v>-74</v>
      </c>
      <c r="K23" s="157">
        <v>-84</v>
      </c>
      <c r="L23" s="157">
        <v>-72</v>
      </c>
      <c r="M23" s="157">
        <v>-76</v>
      </c>
      <c r="N23" s="157">
        <v>-77</v>
      </c>
      <c r="O23" s="157">
        <v>-79</v>
      </c>
      <c r="P23" s="157">
        <v>-75</v>
      </c>
      <c r="Q23" s="157">
        <v>-78</v>
      </c>
      <c r="R23" s="157">
        <v>-77</v>
      </c>
    </row>
    <row r="24" spans="1:18" ht="13.5" customHeight="1" thickBot="1" x14ac:dyDescent="0.35">
      <c r="A24" s="131" t="s">
        <v>343</v>
      </c>
      <c r="B24" s="156">
        <f>+G24+H24+I24+J24+2</f>
        <v>-627</v>
      </c>
      <c r="C24" s="156">
        <v>-581</v>
      </c>
      <c r="D24" s="156">
        <v>-560</v>
      </c>
      <c r="E24" s="156">
        <v>-398</v>
      </c>
      <c r="F24" s="754">
        <v>-406</v>
      </c>
      <c r="G24" s="156">
        <v>-141</v>
      </c>
      <c r="H24" s="156">
        <v>-102</v>
      </c>
      <c r="I24" s="156">
        <v>-113</v>
      </c>
      <c r="J24" s="754">
        <v>-273</v>
      </c>
      <c r="K24" s="156">
        <v>-168</v>
      </c>
      <c r="L24" s="156">
        <v>-116</v>
      </c>
      <c r="M24" s="156">
        <v>-159</v>
      </c>
      <c r="N24" s="156">
        <v>-138</v>
      </c>
      <c r="O24" s="156">
        <v>-165</v>
      </c>
      <c r="P24" s="156">
        <v>-131</v>
      </c>
      <c r="Q24" s="156">
        <v>-131</v>
      </c>
      <c r="R24" s="156">
        <v>-133</v>
      </c>
    </row>
    <row r="25" spans="1:18" ht="13.5" customHeight="1" thickBot="1" x14ac:dyDescent="0.35">
      <c r="A25" s="143" t="s">
        <v>342</v>
      </c>
      <c r="B25" s="155">
        <f>+G25+H25+I25+J25</f>
        <v>-1566</v>
      </c>
      <c r="C25" s="155">
        <v>-1622</v>
      </c>
      <c r="D25" s="155">
        <v>-1646</v>
      </c>
      <c r="E25" s="155">
        <v>-1485</v>
      </c>
      <c r="F25" s="753">
        <v>-594</v>
      </c>
      <c r="G25" s="155">
        <f>SUM(G20:G24)</f>
        <v>-390</v>
      </c>
      <c r="H25" s="155">
        <f>SUM(H20:H24)</f>
        <v>-323</v>
      </c>
      <c r="I25" s="155">
        <f>SUM(I20:I24)</f>
        <v>-350</v>
      </c>
      <c r="J25" s="753">
        <v>-503</v>
      </c>
      <c r="K25" s="155">
        <v>-425</v>
      </c>
      <c r="L25" s="155">
        <v>-377</v>
      </c>
      <c r="M25" s="155">
        <v>-433</v>
      </c>
      <c r="N25" s="155">
        <v>-387</v>
      </c>
      <c r="O25" s="155">
        <v>-475</v>
      </c>
      <c r="P25" s="155">
        <v>-389</v>
      </c>
      <c r="Q25" s="155">
        <v>-396</v>
      </c>
      <c r="R25" s="155">
        <v>-386</v>
      </c>
    </row>
    <row r="26" spans="1:18" ht="13.5" customHeight="1" x14ac:dyDescent="0.3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</row>
    <row r="27" spans="1:18" ht="13.5" customHeight="1" x14ac:dyDescent="0.3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</row>
    <row r="28" spans="1:18" ht="13.5" customHeight="1" thickBot="1" x14ac:dyDescent="0.35">
      <c r="A28" s="1589" t="s">
        <v>1030</v>
      </c>
      <c r="B28" s="1589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3"/>
      <c r="N28" s="153"/>
      <c r="O28" s="153"/>
      <c r="P28" s="153"/>
      <c r="Q28" s="153"/>
      <c r="R28" s="153"/>
    </row>
    <row r="29" spans="1:18" ht="17.25" customHeight="1" x14ac:dyDescent="0.3">
      <c r="A29" s="138"/>
      <c r="B29" s="138"/>
      <c r="C29" s="137" t="s">
        <v>327</v>
      </c>
      <c r="D29" s="137" t="s">
        <v>327</v>
      </c>
      <c r="E29" s="137" t="s">
        <v>327</v>
      </c>
      <c r="K29" s="137" t="s">
        <v>326</v>
      </c>
      <c r="L29" s="137" t="s">
        <v>325</v>
      </c>
      <c r="M29" s="137" t="s">
        <v>305</v>
      </c>
      <c r="N29" s="137" t="s">
        <v>304</v>
      </c>
      <c r="O29" s="137" t="s">
        <v>326</v>
      </c>
      <c r="P29" s="137" t="s">
        <v>325</v>
      </c>
      <c r="Q29" s="137" t="s">
        <v>305</v>
      </c>
      <c r="R29" s="137" t="s">
        <v>304</v>
      </c>
    </row>
    <row r="30" spans="1:18" ht="13.5" customHeight="1" thickBot="1" x14ac:dyDescent="0.35">
      <c r="A30" s="136" t="s">
        <v>341</v>
      </c>
      <c r="B30" s="136"/>
      <c r="C30" s="135">
        <v>2017</v>
      </c>
      <c r="D30" s="135">
        <v>2016</v>
      </c>
      <c r="E30" s="135">
        <v>2015</v>
      </c>
      <c r="K30" s="135">
        <v>2017</v>
      </c>
      <c r="L30" s="135">
        <v>2017</v>
      </c>
      <c r="M30" s="135">
        <v>2017</v>
      </c>
      <c r="N30" s="135">
        <v>2017</v>
      </c>
      <c r="O30" s="135">
        <v>2016</v>
      </c>
      <c r="P30" s="135">
        <v>2016</v>
      </c>
      <c r="Q30" s="135">
        <v>2016</v>
      </c>
      <c r="R30" s="135">
        <v>2016</v>
      </c>
    </row>
    <row r="31" spans="1:18" ht="13.5" customHeight="1" x14ac:dyDescent="0.3">
      <c r="A31" s="1192" t="s">
        <v>340</v>
      </c>
      <c r="B31" s="1192"/>
      <c r="C31" s="1191"/>
      <c r="D31" s="1191"/>
      <c r="E31" s="152"/>
      <c r="K31" s="152"/>
      <c r="L31" s="152"/>
      <c r="M31" s="152"/>
      <c r="N31" s="152"/>
      <c r="O31" s="1191"/>
      <c r="P31" s="1191"/>
      <c r="Q31" s="1191"/>
      <c r="R31" s="1191"/>
    </row>
    <row r="32" spans="1:18" ht="13.5" customHeight="1" x14ac:dyDescent="0.3">
      <c r="A32" s="147" t="s">
        <v>333</v>
      </c>
      <c r="B32" s="147"/>
      <c r="C32" s="146">
        <v>-1</v>
      </c>
      <c r="D32" s="146">
        <v>-1</v>
      </c>
      <c r="E32" s="146" t="s">
        <v>339</v>
      </c>
      <c r="K32" s="146">
        <v>0</v>
      </c>
      <c r="L32" s="146">
        <v>0</v>
      </c>
      <c r="M32" s="146">
        <v>-1</v>
      </c>
      <c r="N32" s="146" t="s">
        <v>88</v>
      </c>
      <c r="O32" s="146">
        <v>-1</v>
      </c>
      <c r="P32" s="146" t="s">
        <v>339</v>
      </c>
      <c r="Q32" s="146" t="s">
        <v>339</v>
      </c>
      <c r="R32" s="146">
        <v>0</v>
      </c>
    </row>
    <row r="33" spans="1:18" ht="13.5" customHeight="1" thickBot="1" x14ac:dyDescent="0.35">
      <c r="A33" s="131" t="s">
        <v>332</v>
      </c>
      <c r="B33" s="131"/>
      <c r="C33" s="151">
        <v>1</v>
      </c>
      <c r="D33" s="151">
        <v>1</v>
      </c>
      <c r="E33" s="151">
        <v>1</v>
      </c>
      <c r="K33" s="151">
        <v>1</v>
      </c>
      <c r="L33" s="151">
        <v>0</v>
      </c>
      <c r="M33" s="151">
        <v>0</v>
      </c>
      <c r="N33" s="151" t="s">
        <v>88</v>
      </c>
      <c r="O33" s="151">
        <v>1</v>
      </c>
      <c r="P33" s="151" t="s">
        <v>339</v>
      </c>
      <c r="Q33" s="151" t="s">
        <v>339</v>
      </c>
      <c r="R33" s="151">
        <v>0</v>
      </c>
    </row>
    <row r="34" spans="1:18" ht="13.5" customHeight="1" thickBot="1" x14ac:dyDescent="0.35">
      <c r="A34" s="143" t="s">
        <v>338</v>
      </c>
      <c r="B34" s="143"/>
      <c r="C34" s="142" t="s">
        <v>330</v>
      </c>
      <c r="D34" s="142" t="s">
        <v>330</v>
      </c>
      <c r="E34" s="142">
        <v>1</v>
      </c>
      <c r="K34" s="142">
        <v>1</v>
      </c>
      <c r="L34" s="142">
        <v>0</v>
      </c>
      <c r="M34" s="142">
        <v>-1</v>
      </c>
      <c r="N34" s="142" t="s">
        <v>88</v>
      </c>
      <c r="O34" s="142" t="s">
        <v>330</v>
      </c>
      <c r="P34" s="142" t="s">
        <v>330</v>
      </c>
      <c r="Q34" s="142" t="s">
        <v>330</v>
      </c>
      <c r="R34" s="142">
        <v>0</v>
      </c>
    </row>
    <row r="35" spans="1:18" ht="13.5" customHeight="1" x14ac:dyDescent="0.3">
      <c r="A35" s="150"/>
      <c r="B35" s="150"/>
      <c r="C35" s="149"/>
      <c r="D35" s="149"/>
      <c r="E35" s="149"/>
      <c r="K35" s="149"/>
      <c r="L35" s="149"/>
      <c r="M35" s="149"/>
      <c r="N35" s="149"/>
      <c r="O35" s="149"/>
      <c r="P35" s="149"/>
      <c r="Q35" s="149"/>
      <c r="R35" s="149"/>
    </row>
    <row r="36" spans="1:18" ht="13.5" customHeight="1" x14ac:dyDescent="0.3">
      <c r="A36" s="147" t="s">
        <v>335</v>
      </c>
      <c r="B36" s="147"/>
      <c r="C36" s="148">
        <v>-426</v>
      </c>
      <c r="D36" s="148">
        <v>-600</v>
      </c>
      <c r="E36" s="148">
        <v>-605</v>
      </c>
      <c r="K36" s="148">
        <v>-97</v>
      </c>
      <c r="L36" s="148">
        <v>-116</v>
      </c>
      <c r="M36" s="148">
        <v>-111</v>
      </c>
      <c r="N36" s="148">
        <v>-102</v>
      </c>
      <c r="O36" s="148">
        <v>-231</v>
      </c>
      <c r="P36" s="148">
        <v>-119</v>
      </c>
      <c r="Q36" s="148">
        <v>-119</v>
      </c>
      <c r="R36" s="148">
        <v>-131</v>
      </c>
    </row>
    <row r="37" spans="1:18" s="1955" customFormat="1" ht="13.5" customHeight="1" x14ac:dyDescent="0.2">
      <c r="A37" s="147" t="s">
        <v>334</v>
      </c>
      <c r="B37" s="147"/>
      <c r="C37" s="146">
        <v>300</v>
      </c>
      <c r="D37" s="146">
        <v>474</v>
      </c>
      <c r="E37" s="146">
        <v>448</v>
      </c>
      <c r="K37" s="146">
        <v>61</v>
      </c>
      <c r="L37" s="146">
        <v>86</v>
      </c>
      <c r="M37" s="146">
        <v>86</v>
      </c>
      <c r="N37" s="146">
        <v>67</v>
      </c>
      <c r="O37" s="146">
        <v>193</v>
      </c>
      <c r="P37" s="146">
        <v>91</v>
      </c>
      <c r="Q37" s="146">
        <v>90</v>
      </c>
      <c r="R37" s="146">
        <v>100</v>
      </c>
    </row>
    <row r="38" spans="1:18" ht="13.5" customHeight="1" x14ac:dyDescent="0.3">
      <c r="A38" s="147" t="s">
        <v>337</v>
      </c>
      <c r="B38" s="147"/>
      <c r="C38" s="146">
        <v>54</v>
      </c>
      <c r="D38" s="146">
        <v>57</v>
      </c>
      <c r="E38" s="146">
        <v>63</v>
      </c>
      <c r="K38" s="146">
        <v>13</v>
      </c>
      <c r="L38" s="146">
        <v>16</v>
      </c>
      <c r="M38" s="146">
        <v>14</v>
      </c>
      <c r="N38" s="146">
        <v>11</v>
      </c>
      <c r="O38" s="146">
        <v>21</v>
      </c>
      <c r="P38" s="146">
        <v>12</v>
      </c>
      <c r="Q38" s="146">
        <v>12</v>
      </c>
      <c r="R38" s="146">
        <v>12</v>
      </c>
    </row>
    <row r="39" spans="1:18" ht="13.5" customHeight="1" x14ac:dyDescent="0.3">
      <c r="A39" s="147" t="s">
        <v>333</v>
      </c>
      <c r="B39" s="147"/>
      <c r="C39" s="146">
        <v>-908</v>
      </c>
      <c r="D39" s="146">
        <v>-1056</v>
      </c>
      <c r="E39" s="146">
        <v>-1074</v>
      </c>
      <c r="K39" s="146">
        <v>-251</v>
      </c>
      <c r="L39" s="146">
        <v>-189</v>
      </c>
      <c r="M39" s="146">
        <v>-215</v>
      </c>
      <c r="N39" s="146">
        <v>-253</v>
      </c>
      <c r="O39" s="146">
        <v>-275</v>
      </c>
      <c r="P39" s="146">
        <v>-293</v>
      </c>
      <c r="Q39" s="146">
        <v>-248</v>
      </c>
      <c r="R39" s="146">
        <v>-240</v>
      </c>
    </row>
    <row r="40" spans="1:18" ht="13.5" customHeight="1" thickBot="1" x14ac:dyDescent="0.35">
      <c r="A40" s="145" t="s">
        <v>332</v>
      </c>
      <c r="B40" s="145"/>
      <c r="C40" s="144">
        <v>642</v>
      </c>
      <c r="D40" s="144">
        <v>639</v>
      </c>
      <c r="E40" s="144">
        <v>693</v>
      </c>
      <c r="K40" s="144">
        <v>202</v>
      </c>
      <c r="L40" s="144">
        <v>122</v>
      </c>
      <c r="M40" s="144">
        <v>147</v>
      </c>
      <c r="N40" s="144">
        <v>171</v>
      </c>
      <c r="O40" s="144">
        <v>165</v>
      </c>
      <c r="P40" s="144">
        <v>174</v>
      </c>
      <c r="Q40" s="144">
        <v>148</v>
      </c>
      <c r="R40" s="144">
        <v>152</v>
      </c>
    </row>
    <row r="41" spans="1:18" ht="13.5" customHeight="1" thickBot="1" x14ac:dyDescent="0.35">
      <c r="A41" s="143" t="s">
        <v>336</v>
      </c>
      <c r="B41" s="143"/>
      <c r="C41" s="142">
        <v>-338</v>
      </c>
      <c r="D41" s="142">
        <v>-486</v>
      </c>
      <c r="E41" s="142">
        <v>-475</v>
      </c>
      <c r="K41" s="142">
        <v>-72</v>
      </c>
      <c r="L41" s="142">
        <v>-81</v>
      </c>
      <c r="M41" s="142">
        <v>-79</v>
      </c>
      <c r="N41" s="142">
        <v>-106</v>
      </c>
      <c r="O41" s="142">
        <v>-127</v>
      </c>
      <c r="P41" s="142">
        <v>-135</v>
      </c>
      <c r="Q41" s="142">
        <v>-117</v>
      </c>
      <c r="R41" s="142">
        <v>-107</v>
      </c>
    </row>
    <row r="42" spans="1:18" ht="17.25" customHeight="1" x14ac:dyDescent="0.3">
      <c r="A42" s="150"/>
      <c r="B42" s="150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8" ht="13.5" customHeight="1" x14ac:dyDescent="0.3">
      <c r="A43" s="147" t="s">
        <v>335</v>
      </c>
      <c r="B43" s="147"/>
      <c r="C43" s="148">
        <v>-9</v>
      </c>
      <c r="D43" s="148">
        <v>-9</v>
      </c>
      <c r="E43" s="148">
        <v>-11</v>
      </c>
      <c r="K43" s="148">
        <v>-5</v>
      </c>
      <c r="L43" s="148">
        <v>-1</v>
      </c>
      <c r="M43" s="148">
        <v>-1</v>
      </c>
      <c r="N43" s="148">
        <v>-2</v>
      </c>
      <c r="O43" s="148">
        <v>-3</v>
      </c>
      <c r="P43" s="148">
        <v>-2</v>
      </c>
      <c r="Q43" s="148">
        <v>-2</v>
      </c>
      <c r="R43" s="148">
        <v>-2</v>
      </c>
    </row>
    <row r="44" spans="1:18" ht="13.5" customHeight="1" x14ac:dyDescent="0.3">
      <c r="A44" s="147" t="s">
        <v>334</v>
      </c>
      <c r="B44" s="147"/>
      <c r="C44" s="146">
        <v>9</v>
      </c>
      <c r="D44" s="146">
        <v>9</v>
      </c>
      <c r="E44" s="146">
        <v>11</v>
      </c>
      <c r="K44" s="146">
        <v>5</v>
      </c>
      <c r="L44" s="146">
        <v>1</v>
      </c>
      <c r="M44" s="146">
        <v>1</v>
      </c>
      <c r="N44" s="146">
        <v>2</v>
      </c>
      <c r="O44" s="146">
        <v>3</v>
      </c>
      <c r="P44" s="146">
        <v>2</v>
      </c>
      <c r="Q44" s="146">
        <v>3</v>
      </c>
      <c r="R44" s="146">
        <v>1</v>
      </c>
    </row>
    <row r="45" spans="1:18" ht="13.5" customHeight="1" x14ac:dyDescent="0.3">
      <c r="A45" s="147" t="s">
        <v>333</v>
      </c>
      <c r="B45" s="147"/>
      <c r="C45" s="146">
        <v>-92</v>
      </c>
      <c r="D45" s="146">
        <v>-96</v>
      </c>
      <c r="E45" s="146">
        <v>-104</v>
      </c>
      <c r="K45" s="146">
        <v>-17</v>
      </c>
      <c r="L45" s="146">
        <v>-15</v>
      </c>
      <c r="M45" s="146">
        <v>-38</v>
      </c>
      <c r="N45" s="146">
        <v>-22</v>
      </c>
      <c r="O45" s="146">
        <v>-23</v>
      </c>
      <c r="P45" s="146">
        <v>-21</v>
      </c>
      <c r="Q45" s="146">
        <v>-30</v>
      </c>
      <c r="R45" s="146">
        <v>-22</v>
      </c>
    </row>
    <row r="46" spans="1:18" ht="13.5" customHeight="1" thickBot="1" x14ac:dyDescent="0.35">
      <c r="A46" s="145" t="s">
        <v>332</v>
      </c>
      <c r="B46" s="145"/>
      <c r="C46" s="144">
        <v>61</v>
      </c>
      <c r="D46" s="144">
        <v>80</v>
      </c>
      <c r="E46" s="144">
        <v>99</v>
      </c>
      <c r="K46" s="144">
        <v>17</v>
      </c>
      <c r="L46" s="144">
        <v>17</v>
      </c>
      <c r="M46" s="144">
        <v>12</v>
      </c>
      <c r="N46" s="144">
        <v>15</v>
      </c>
      <c r="O46" s="144">
        <v>21</v>
      </c>
      <c r="P46" s="144">
        <v>21</v>
      </c>
      <c r="Q46" s="144">
        <v>19</v>
      </c>
      <c r="R46" s="144">
        <v>19</v>
      </c>
    </row>
    <row r="47" spans="1:18" ht="13.5" customHeight="1" thickBot="1" x14ac:dyDescent="0.35">
      <c r="A47" s="143" t="s">
        <v>331</v>
      </c>
      <c r="B47" s="143"/>
      <c r="C47" s="142">
        <v>-31</v>
      </c>
      <c r="D47" s="142">
        <v>-16</v>
      </c>
      <c r="E47" s="142">
        <v>-5</v>
      </c>
      <c r="K47" s="142">
        <v>0</v>
      </c>
      <c r="L47" s="142">
        <v>2</v>
      </c>
      <c r="M47" s="142">
        <v>-26</v>
      </c>
      <c r="N47" s="142">
        <v>-7</v>
      </c>
      <c r="O47" s="142">
        <v>-2</v>
      </c>
      <c r="P47" s="142" t="s">
        <v>330</v>
      </c>
      <c r="Q47" s="142">
        <v>-10</v>
      </c>
      <c r="R47" s="142">
        <v>-4</v>
      </c>
    </row>
    <row r="48" spans="1:18" ht="13.5" customHeight="1" thickBot="1" x14ac:dyDescent="0.35">
      <c r="A48" s="143"/>
      <c r="B48" s="143"/>
      <c r="C48" s="142"/>
      <c r="D48" s="142"/>
      <c r="E48" s="142"/>
      <c r="K48" s="142"/>
      <c r="L48" s="142"/>
      <c r="M48" s="142"/>
      <c r="N48" s="142"/>
      <c r="O48" s="142"/>
      <c r="P48" s="142"/>
      <c r="Q48" s="142"/>
      <c r="R48" s="142"/>
    </row>
    <row r="49" spans="1:18" ht="13.5" customHeight="1" thickBot="1" x14ac:dyDescent="0.35">
      <c r="A49" s="143" t="s">
        <v>329</v>
      </c>
      <c r="B49" s="143"/>
      <c r="C49" s="142">
        <v>-369</v>
      </c>
      <c r="D49" s="142">
        <v>-502</v>
      </c>
      <c r="E49" s="142">
        <v>-479</v>
      </c>
      <c r="K49" s="142">
        <v>-71</v>
      </c>
      <c r="L49" s="142">
        <v>-79</v>
      </c>
      <c r="M49" s="142">
        <v>-106</v>
      </c>
      <c r="N49" s="142">
        <v>-113</v>
      </c>
      <c r="O49" s="142">
        <v>-129</v>
      </c>
      <c r="P49" s="142">
        <v>-135</v>
      </c>
      <c r="Q49" s="142">
        <v>-127</v>
      </c>
      <c r="R49" s="142">
        <v>-111</v>
      </c>
    </row>
    <row r="50" spans="1:18" ht="13.5" customHeight="1" x14ac:dyDescent="0.3">
      <c r="A50" s="1190"/>
      <c r="B50" s="1190"/>
      <c r="C50" s="1189"/>
      <c r="D50" s="1189"/>
      <c r="E50" s="1189"/>
      <c r="F50" s="1189"/>
      <c r="G50" s="1189"/>
      <c r="H50" s="1189"/>
      <c r="I50" s="1189"/>
      <c r="J50" s="1189"/>
      <c r="K50" s="1189"/>
      <c r="L50" s="1189"/>
      <c r="M50" s="1189"/>
      <c r="N50" s="1189"/>
      <c r="O50" s="1189"/>
      <c r="P50" s="2807"/>
      <c r="Q50" s="2807"/>
      <c r="R50" s="2807"/>
    </row>
    <row r="51" spans="1:18" ht="13.5" customHeight="1" x14ac:dyDescent="0.3">
      <c r="A51" s="141" t="s">
        <v>328</v>
      </c>
      <c r="B51" s="141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39"/>
      <c r="N51" s="139"/>
      <c r="O51" s="139"/>
      <c r="P51" s="139"/>
      <c r="Q51" s="139"/>
      <c r="R51" s="139"/>
    </row>
    <row r="52" spans="1:18" ht="13.5" customHeight="1" x14ac:dyDescent="0.3">
      <c r="A52" s="138"/>
      <c r="B52" s="138"/>
      <c r="C52" s="137" t="s">
        <v>327</v>
      </c>
      <c r="D52" s="137" t="s">
        <v>327</v>
      </c>
      <c r="E52" s="137" t="s">
        <v>327</v>
      </c>
      <c r="K52" s="137" t="s">
        <v>326</v>
      </c>
      <c r="L52" s="137" t="s">
        <v>325</v>
      </c>
      <c r="M52" s="137" t="s">
        <v>305</v>
      </c>
      <c r="N52" s="137" t="s">
        <v>304</v>
      </c>
      <c r="O52" s="137" t="s">
        <v>326</v>
      </c>
      <c r="P52" s="137" t="s">
        <v>325</v>
      </c>
      <c r="Q52" s="137" t="s">
        <v>305</v>
      </c>
      <c r="R52" s="137" t="s">
        <v>304</v>
      </c>
    </row>
    <row r="53" spans="1:18" ht="13.5" customHeight="1" thickBot="1" x14ac:dyDescent="0.35">
      <c r="A53" s="136"/>
      <c r="B53" s="136"/>
      <c r="C53" s="135">
        <v>2017</v>
      </c>
      <c r="D53" s="135">
        <v>2016</v>
      </c>
      <c r="E53" s="135">
        <v>2015</v>
      </c>
      <c r="K53" s="135">
        <v>2017</v>
      </c>
      <c r="L53" s="135">
        <v>2017</v>
      </c>
      <c r="M53" s="135">
        <v>2017</v>
      </c>
      <c r="N53" s="135">
        <v>2017</v>
      </c>
      <c r="O53" s="135">
        <v>2016</v>
      </c>
      <c r="P53" s="135">
        <v>2016</v>
      </c>
      <c r="Q53" s="135">
        <v>2016</v>
      </c>
      <c r="R53" s="135">
        <v>2016</v>
      </c>
    </row>
    <row r="54" spans="1:18" ht="13.5" customHeight="1" x14ac:dyDescent="0.3">
      <c r="A54" s="1188" t="s">
        <v>324</v>
      </c>
      <c r="B54" s="1188"/>
      <c r="C54" s="1187">
        <v>12</v>
      </c>
      <c r="D54" s="1187">
        <v>15</v>
      </c>
      <c r="E54" s="1187">
        <v>14</v>
      </c>
      <c r="K54" s="133">
        <v>9</v>
      </c>
      <c r="L54" s="133">
        <v>10</v>
      </c>
      <c r="M54" s="133">
        <v>13</v>
      </c>
      <c r="N54" s="133">
        <v>14</v>
      </c>
      <c r="O54" s="133">
        <v>16</v>
      </c>
      <c r="P54" s="1187">
        <v>16</v>
      </c>
      <c r="Q54" s="1187">
        <v>15</v>
      </c>
      <c r="R54" s="1187">
        <v>13</v>
      </c>
    </row>
    <row r="55" spans="1:18" ht="17.25" customHeight="1" x14ac:dyDescent="0.3">
      <c r="A55" s="134" t="s">
        <v>323</v>
      </c>
      <c r="B55" s="134"/>
      <c r="C55" s="133">
        <v>15</v>
      </c>
      <c r="D55" s="133">
        <v>12</v>
      </c>
      <c r="E55" s="133">
        <v>13</v>
      </c>
      <c r="K55" s="133">
        <v>20</v>
      </c>
      <c r="L55" s="133">
        <v>12</v>
      </c>
      <c r="M55" s="133">
        <v>11</v>
      </c>
      <c r="N55" s="133">
        <v>16</v>
      </c>
      <c r="O55" s="133">
        <v>15</v>
      </c>
      <c r="P55" s="133">
        <v>7</v>
      </c>
      <c r="Q55" s="133">
        <v>13</v>
      </c>
      <c r="R55" s="133">
        <v>14</v>
      </c>
    </row>
    <row r="56" spans="1:18" ht="13.5" customHeight="1" thickBot="1" x14ac:dyDescent="0.35">
      <c r="A56" s="132" t="s">
        <v>322</v>
      </c>
      <c r="B56" s="132"/>
      <c r="C56" s="131">
        <v>-3</v>
      </c>
      <c r="D56" s="131">
        <v>3</v>
      </c>
      <c r="E56" s="131">
        <v>1</v>
      </c>
      <c r="K56" s="131">
        <v>-11</v>
      </c>
      <c r="L56" s="131">
        <v>-2</v>
      </c>
      <c r="M56" s="131">
        <v>2</v>
      </c>
      <c r="N56" s="131">
        <v>-2</v>
      </c>
      <c r="O56" s="131">
        <v>1</v>
      </c>
      <c r="P56" s="131">
        <v>9</v>
      </c>
      <c r="Q56" s="131">
        <v>2</v>
      </c>
      <c r="R56" s="131">
        <v>-1</v>
      </c>
    </row>
    <row r="57" spans="1:18" ht="9.75" customHeight="1" x14ac:dyDescent="0.3">
      <c r="A57" s="1354"/>
      <c r="B57" s="1354"/>
      <c r="C57" s="1352"/>
      <c r="D57" s="1352"/>
      <c r="E57" s="1351"/>
      <c r="F57" s="1351"/>
      <c r="G57" s="1351"/>
      <c r="H57" s="1351"/>
      <c r="I57" s="1351"/>
      <c r="J57" s="1351"/>
      <c r="K57" s="1351"/>
      <c r="L57" s="1352"/>
      <c r="M57" s="1951"/>
      <c r="N57" s="1951"/>
      <c r="O57" s="1942"/>
      <c r="P57" s="1213"/>
      <c r="Q57" s="1213"/>
      <c r="R57" s="1211"/>
    </row>
    <row r="58" spans="1:18" ht="13.5" hidden="1" customHeight="1" x14ac:dyDescent="0.3">
      <c r="A58" s="1344"/>
      <c r="B58" s="1344"/>
      <c r="C58" s="1346"/>
      <c r="D58" s="1346"/>
      <c r="E58" s="1347"/>
      <c r="F58" s="1347"/>
      <c r="G58" s="1347"/>
      <c r="H58" s="1347"/>
      <c r="I58" s="1347"/>
      <c r="J58" s="1347"/>
      <c r="K58" s="1347"/>
      <c r="L58" s="1346"/>
      <c r="M58" s="1951"/>
      <c r="N58" s="1951"/>
      <c r="O58" s="1942"/>
      <c r="P58" s="1208"/>
      <c r="Q58" s="1208"/>
      <c r="R58" s="1212"/>
    </row>
    <row r="59" spans="1:18" ht="13.5" hidden="1" customHeight="1" x14ac:dyDescent="0.3">
      <c r="A59" s="1950"/>
      <c r="B59" s="1950"/>
      <c r="C59" s="1949"/>
      <c r="D59" s="1949"/>
      <c r="E59" s="761"/>
      <c r="F59" s="761"/>
      <c r="G59" s="761"/>
      <c r="H59" s="761"/>
      <c r="I59" s="1390"/>
      <c r="J59" s="1390"/>
      <c r="K59" s="761"/>
      <c r="L59" s="1949"/>
      <c r="M59" s="1951"/>
      <c r="N59" s="1951"/>
      <c r="O59" s="1942"/>
      <c r="P59" s="1210"/>
      <c r="Q59" s="1210"/>
      <c r="R59" s="1211"/>
    </row>
    <row r="60" spans="1:18" ht="13.5" hidden="1" customHeight="1" x14ac:dyDescent="0.3">
      <c r="A60" s="1950"/>
      <c r="B60" s="1950"/>
      <c r="C60" s="1949"/>
      <c r="D60" s="1949"/>
      <c r="E60" s="761"/>
      <c r="F60" s="761"/>
      <c r="G60" s="761"/>
      <c r="H60" s="761"/>
      <c r="I60" s="1390"/>
      <c r="J60" s="1390"/>
      <c r="K60" s="761"/>
      <c r="L60" s="1949"/>
      <c r="M60" s="1951"/>
      <c r="N60" s="1951"/>
      <c r="O60" s="1942"/>
      <c r="P60" s="1210"/>
      <c r="Q60" s="1210"/>
      <c r="R60" s="1211"/>
    </row>
    <row r="61" spans="1:18" ht="13.5" hidden="1" customHeight="1" x14ac:dyDescent="0.3">
      <c r="A61" s="1344"/>
      <c r="B61" s="1344"/>
      <c r="C61" s="1346"/>
      <c r="D61" s="1346"/>
      <c r="E61" s="1347"/>
      <c r="F61" s="1347"/>
      <c r="G61" s="1347"/>
      <c r="H61" s="1347"/>
      <c r="I61" s="1347"/>
      <c r="J61" s="1347"/>
      <c r="K61" s="1347"/>
      <c r="L61" s="1346"/>
      <c r="M61" s="1951"/>
      <c r="N61" s="1951"/>
      <c r="O61" s="1942"/>
      <c r="P61" s="1210"/>
      <c r="Q61" s="1210"/>
      <c r="R61" s="1211"/>
    </row>
    <row r="62" spans="1:18" ht="13.5" hidden="1" customHeight="1" x14ac:dyDescent="0.3">
      <c r="A62" s="1950"/>
      <c r="B62" s="1950"/>
      <c r="C62" s="1949"/>
      <c r="D62" s="1949"/>
      <c r="E62" s="761"/>
      <c r="F62" s="761"/>
      <c r="G62" s="761"/>
      <c r="H62" s="761"/>
      <c r="I62" s="1390"/>
      <c r="J62" s="1390"/>
      <c r="K62" s="761"/>
      <c r="L62" s="1948"/>
      <c r="M62" s="1951"/>
      <c r="N62" s="1951"/>
      <c r="O62" s="1942"/>
      <c r="P62" s="1208"/>
      <c r="Q62" s="1207"/>
      <c r="R62" s="1212"/>
    </row>
    <row r="63" spans="1:18" ht="13.5" hidden="1" customHeight="1" x14ac:dyDescent="0.3">
      <c r="A63" s="1950"/>
      <c r="B63" s="1950"/>
      <c r="C63" s="1948"/>
      <c r="D63" s="1948"/>
      <c r="E63" s="1353"/>
      <c r="F63" s="1353"/>
      <c r="G63" s="1353"/>
      <c r="H63" s="1353"/>
      <c r="I63" s="1390"/>
      <c r="J63" s="1390"/>
      <c r="K63" s="761"/>
      <c r="L63" s="1948"/>
      <c r="M63" s="1951"/>
      <c r="N63" s="1951"/>
      <c r="O63" s="1942"/>
      <c r="P63" s="1210"/>
      <c r="Q63" s="1210"/>
      <c r="R63" s="1211"/>
    </row>
    <row r="64" spans="1:18" ht="13.5" hidden="1" customHeight="1" x14ac:dyDescent="0.3">
      <c r="A64" s="1950"/>
      <c r="B64" s="1950"/>
      <c r="C64" s="1949"/>
      <c r="D64" s="1949"/>
      <c r="E64" s="761"/>
      <c r="F64" s="761"/>
      <c r="G64" s="761"/>
      <c r="H64" s="761"/>
      <c r="I64" s="1390"/>
      <c r="J64" s="1390"/>
      <c r="K64" s="761"/>
      <c r="L64" s="1948"/>
      <c r="M64" s="1951"/>
      <c r="N64" s="1951"/>
      <c r="O64" s="1943"/>
      <c r="P64" s="1210"/>
      <c r="Q64" s="1210"/>
      <c r="R64" s="1209"/>
    </row>
    <row r="65" spans="1:18" ht="13.5" hidden="1" customHeight="1" x14ac:dyDescent="0.3">
      <c r="A65" s="1950"/>
      <c r="B65" s="1950"/>
      <c r="C65" s="1949"/>
      <c r="D65" s="1949"/>
      <c r="E65" s="761"/>
      <c r="F65" s="761"/>
      <c r="G65" s="761"/>
      <c r="H65" s="761"/>
      <c r="I65" s="1390"/>
      <c r="J65" s="1390"/>
      <c r="K65" s="761"/>
      <c r="L65" s="1948"/>
      <c r="M65" s="1943"/>
      <c r="N65" s="1943"/>
      <c r="O65" s="1943"/>
      <c r="P65" s="1208"/>
      <c r="Q65" s="1207"/>
      <c r="R65" s="1206"/>
    </row>
    <row r="66" spans="1:18" ht="13.5" hidden="1" customHeight="1" x14ac:dyDescent="0.3">
      <c r="A66" s="2065"/>
      <c r="B66" s="2065"/>
      <c r="C66" s="1948"/>
      <c r="D66" s="1948"/>
      <c r="E66" s="1353"/>
      <c r="F66" s="1353"/>
      <c r="G66" s="1353"/>
      <c r="H66" s="1353"/>
      <c r="I66" s="1389"/>
      <c r="J66" s="1389"/>
      <c r="K66" s="1353"/>
      <c r="L66" s="1948"/>
      <c r="M66" s="1943"/>
      <c r="N66" s="1943"/>
      <c r="O66" s="1943"/>
      <c r="P66" s="1205"/>
      <c r="Q66" s="1205"/>
      <c r="R66" s="1205"/>
    </row>
    <row r="67" spans="1:18" ht="13.5" hidden="1" customHeight="1" x14ac:dyDescent="0.3">
      <c r="A67" s="1348"/>
      <c r="B67" s="1348"/>
      <c r="C67" s="1349"/>
      <c r="D67" s="1349"/>
      <c r="E67" s="1350"/>
      <c r="F67" s="1350"/>
      <c r="G67" s="1350"/>
      <c r="H67" s="1350"/>
      <c r="I67" s="1350"/>
      <c r="J67" s="1350"/>
      <c r="K67" s="1350"/>
      <c r="L67" s="1345"/>
      <c r="M67" s="1943"/>
      <c r="N67" s="1943"/>
      <c r="O67" s="1943"/>
      <c r="P67" s="1204"/>
      <c r="Q67" s="1204"/>
      <c r="R67" s="1204"/>
    </row>
    <row r="68" spans="1:18" ht="17.25" hidden="1" customHeight="1" x14ac:dyDescent="0.3">
      <c r="A68" s="1942"/>
      <c r="B68" s="1942"/>
      <c r="C68" s="1942"/>
      <c r="D68" s="756"/>
      <c r="E68" s="756"/>
      <c r="F68" s="756"/>
      <c r="G68" s="756"/>
      <c r="H68" s="756"/>
      <c r="I68" s="1387"/>
      <c r="J68" s="1387"/>
      <c r="K68" s="756"/>
      <c r="L68" s="1942"/>
      <c r="M68" s="1944"/>
      <c r="N68" s="1943"/>
      <c r="O68" s="1943"/>
      <c r="P68" s="1943"/>
      <c r="Q68" s="1943"/>
      <c r="R68" s="1943"/>
    </row>
    <row r="69" spans="1:18" ht="19.5" hidden="1" customHeight="1" x14ac:dyDescent="0.3">
      <c r="A69" s="1942"/>
      <c r="B69" s="1942"/>
      <c r="C69" s="1942"/>
      <c r="D69" s="756"/>
      <c r="E69" s="756"/>
      <c r="F69" s="756"/>
      <c r="G69" s="756"/>
      <c r="H69" s="756"/>
      <c r="I69" s="1387"/>
      <c r="J69" s="1387"/>
      <c r="K69" s="756"/>
      <c r="L69" s="1942"/>
      <c r="M69" s="1943"/>
      <c r="N69" s="1943"/>
      <c r="O69" s="1943"/>
      <c r="P69" s="1942"/>
      <c r="Q69" s="1942"/>
      <c r="R69" s="1942"/>
    </row>
    <row r="70" spans="1:18" ht="19.5" hidden="1" customHeight="1" x14ac:dyDescent="0.3">
      <c r="A70" s="1943"/>
      <c r="B70" s="1943"/>
      <c r="C70" s="1943"/>
      <c r="D70" s="757"/>
      <c r="E70" s="757"/>
      <c r="F70" s="757"/>
      <c r="G70" s="757"/>
      <c r="H70" s="757"/>
      <c r="I70" s="1388"/>
      <c r="J70" s="1388"/>
      <c r="K70" s="757"/>
      <c r="L70" s="1943"/>
      <c r="M70" s="1943"/>
      <c r="N70" s="1943"/>
      <c r="O70" s="1943"/>
      <c r="P70" s="1942"/>
      <c r="Q70" s="1942"/>
      <c r="R70" s="1942"/>
    </row>
    <row r="71" spans="1:18" x14ac:dyDescent="0.3">
      <c r="A71" s="1942"/>
      <c r="B71" s="1942"/>
      <c r="C71" s="1942"/>
      <c r="D71" s="756"/>
      <c r="E71" s="756"/>
      <c r="F71" s="756"/>
      <c r="G71" s="756"/>
      <c r="H71" s="756"/>
      <c r="I71" s="1387"/>
      <c r="J71" s="1387"/>
      <c r="K71" s="756"/>
      <c r="L71" s="1942"/>
      <c r="M71" s="1942"/>
      <c r="N71" s="1942"/>
      <c r="O71" s="1942"/>
      <c r="P71" s="1942"/>
      <c r="Q71" s="1942"/>
      <c r="R71" s="1942"/>
    </row>
  </sheetData>
  <printOptions horizontalCentered="1"/>
  <pageMargins left="0.7" right="0.7" top="0.75" bottom="0.75" header="0.3" footer="0.3"/>
  <pageSetup paperSize="9" scale="75" fitToWidth="0" fitToHeight="0" orientation="portrait" r:id="rId1"/>
  <headerFooter>
    <oddFooter xml:space="preserve">&amp;C&amp;"Calibri,Regular"&amp;7&amp;K000000Fact book - Q1  2019
</oddFooter>
  </headerFooter>
  <ignoredErrors>
    <ignoredError sqref="B9 B13 B24" formula="1"/>
    <ignoredError sqref="G14:M14 G25:J25" formulaRange="1"/>
    <ignoredError sqref="C34:E34 E32:E33 O34:Q34 P32:R33 P4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59</vt:i4>
      </vt:variant>
    </vt:vector>
  </HeadingPairs>
  <TitlesOfParts>
    <vt:vector size="119" baseType="lpstr">
      <vt:lpstr>Factbook Q1 2019 </vt:lpstr>
      <vt:lpstr>Contents</vt:lpstr>
      <vt:lpstr>Overview start</vt:lpstr>
      <vt:lpstr>Nordea overview</vt:lpstr>
      <vt:lpstr>Financials start</vt:lpstr>
      <vt:lpstr>Key financial figures </vt:lpstr>
      <vt:lpstr>Key financial figures 2 </vt:lpstr>
      <vt:lpstr>NII - bridge  </vt:lpstr>
      <vt:lpstr>NCI, Expenses, Loan losses  </vt:lpstr>
      <vt:lpstr>Net loan losses  </vt:lpstr>
      <vt:lpstr>PeB</vt:lpstr>
      <vt:lpstr>BA - PeB  </vt:lpstr>
      <vt:lpstr>PeB - Den &amp; Fin       </vt:lpstr>
      <vt:lpstr>PeB - Nor &amp; Swe   </vt:lpstr>
      <vt:lpstr> PeB - Other     </vt:lpstr>
      <vt:lpstr>CBB  Start </vt:lpstr>
      <vt:lpstr>BA - CBB    </vt:lpstr>
      <vt:lpstr>BA - CBB Spec  </vt:lpstr>
      <vt:lpstr>Nordea Finance     </vt:lpstr>
      <vt:lpstr>WB start</vt:lpstr>
      <vt:lpstr>BA - WB  </vt:lpstr>
      <vt:lpstr>WM start</vt:lpstr>
      <vt:lpstr>BA - Asset &amp; Wealth Management </vt:lpstr>
      <vt:lpstr>A&amp;WMan - Nordic Private B &amp; Oth</vt:lpstr>
      <vt:lpstr>Wealth Mgmt - Life &amp; Pensio </vt:lpstr>
      <vt:lpstr>A&amp;WMan - AuM </vt:lpstr>
      <vt:lpstr>Group Functions and Other start</vt:lpstr>
      <vt:lpstr>Group Functions and Other </vt:lpstr>
      <vt:lpstr>Risk, liquidity, capital st </vt:lpstr>
      <vt:lpstr>Lending by sector </vt:lpstr>
      <vt:lpstr>Fair Value </vt:lpstr>
      <vt:lpstr>Lending by country and indu </vt:lpstr>
      <vt:lpstr>Lending by industry</vt:lpstr>
      <vt:lpstr>Credit portfolio by BU Q1 New</vt:lpstr>
      <vt:lpstr>Credit portfolio by BU Q4 N </vt:lpstr>
      <vt:lpstr>Shipping oil and oil services</vt:lpstr>
      <vt:lpstr>Impaired Loans 1 </vt:lpstr>
      <vt:lpstr>Impaired Loans 2</vt:lpstr>
      <vt:lpstr>Loans &amp; Impairment  </vt:lpstr>
      <vt:lpstr>Rating, Market risk</vt:lpstr>
      <vt:lpstr> LTV and amortization </vt:lpstr>
      <vt:lpstr>Own Funds &amp; Ratios </vt:lpstr>
      <vt:lpstr>REA &amp; Risk weights</vt:lpstr>
      <vt:lpstr>Requirement</vt:lpstr>
      <vt:lpstr>Market risk</vt:lpstr>
      <vt:lpstr>Own funds</vt:lpstr>
      <vt:lpstr>IRB</vt:lpstr>
      <vt:lpstr>REA - legal</vt:lpstr>
      <vt:lpstr>Graph </vt:lpstr>
      <vt:lpstr>Bank</vt:lpstr>
      <vt:lpstr>Bank2</vt:lpstr>
      <vt:lpstr>Bank3 </vt:lpstr>
      <vt:lpstr>Bank4 </vt:lpstr>
      <vt:lpstr>Bank5 </vt:lpstr>
      <vt:lpstr>Funding  </vt:lpstr>
      <vt:lpstr>Liquidity </vt:lpstr>
      <vt:lpstr>General info &amp; macro start</vt:lpstr>
      <vt:lpstr>Market shares    </vt:lpstr>
      <vt:lpstr>Info - Macroeconomic data   </vt:lpstr>
      <vt:lpstr>Contacts and financial calendar</vt:lpstr>
      <vt:lpstr>' LTV and amortization '!Print_Area</vt:lpstr>
      <vt:lpstr>' PeB - Other     '!Print_Area</vt:lpstr>
      <vt:lpstr>'A&amp;WMan - AuM '!Print_Area</vt:lpstr>
      <vt:lpstr>'A&amp;WMan - Nordic Private B &amp; Oth'!Print_Area</vt:lpstr>
      <vt:lpstr>'BA - Asset &amp; Wealth Management '!Print_Area</vt:lpstr>
      <vt:lpstr>'BA - CBB    '!Print_Area</vt:lpstr>
      <vt:lpstr>'BA - CBB Spec  '!Print_Area</vt:lpstr>
      <vt:lpstr>'BA - PeB  '!Print_Area</vt:lpstr>
      <vt:lpstr>'BA - WB  '!Print_Area</vt:lpstr>
      <vt:lpstr>Bank!Print_Area</vt:lpstr>
      <vt:lpstr>Bank2!Print_Area</vt:lpstr>
      <vt:lpstr>'Bank3 '!Print_Area</vt:lpstr>
      <vt:lpstr>'Bank4 '!Print_Area</vt:lpstr>
      <vt:lpstr>'Bank5 '!Print_Area</vt:lpstr>
      <vt:lpstr>'CBB  Start '!Print_Area</vt:lpstr>
      <vt:lpstr>'Contacts and financial calendar'!Print_Area</vt:lpstr>
      <vt:lpstr>Contents!Print_Area</vt:lpstr>
      <vt:lpstr>'Credit portfolio by BU Q1 New'!Print_Area</vt:lpstr>
      <vt:lpstr>'Credit portfolio by BU Q4 N '!Print_Area</vt:lpstr>
      <vt:lpstr>'Factbook Q1 2019 '!Print_Area</vt:lpstr>
      <vt:lpstr>'Fair Value '!Print_Area</vt:lpstr>
      <vt:lpstr>'Financials start'!Print_Area</vt:lpstr>
      <vt:lpstr>'Funding  '!Print_Area</vt:lpstr>
      <vt:lpstr>'General info &amp; macro start'!Print_Area</vt:lpstr>
      <vt:lpstr>'Graph '!Print_Area</vt:lpstr>
      <vt:lpstr>'Group Functions and Other '!Print_Area</vt:lpstr>
      <vt:lpstr>'Group Functions and Other start'!Print_Area</vt:lpstr>
      <vt:lpstr>'Impaired Loans 1 '!Print_Area</vt:lpstr>
      <vt:lpstr>'Impaired Loans 2'!Print_Area</vt:lpstr>
      <vt:lpstr>'Info - Macroeconomic data   '!Print_Area</vt:lpstr>
      <vt:lpstr>IRB!Print_Area</vt:lpstr>
      <vt:lpstr>'Key financial figures '!Print_Area</vt:lpstr>
      <vt:lpstr>'Key financial figures 2 '!Print_Area</vt:lpstr>
      <vt:lpstr>'Lending by industry'!Print_Area</vt:lpstr>
      <vt:lpstr>'Lending by sector '!Print_Area</vt:lpstr>
      <vt:lpstr>'Liquidity '!Print_Area</vt:lpstr>
      <vt:lpstr>'Loans &amp; Impairment  '!Print_Area</vt:lpstr>
      <vt:lpstr>'Market risk'!Print_Area</vt:lpstr>
      <vt:lpstr>'Market shares    '!Print_Area</vt:lpstr>
      <vt:lpstr>'NCI, Expenses, Loan losses  '!Print_Area</vt:lpstr>
      <vt:lpstr>'Net loan losses  '!Print_Area</vt:lpstr>
      <vt:lpstr>'NII - bridge  '!Print_Area</vt:lpstr>
      <vt:lpstr>'Nordea Finance     '!Print_Area</vt:lpstr>
      <vt:lpstr>'Nordea overview'!Print_Area</vt:lpstr>
      <vt:lpstr>'Overview start'!Print_Area</vt:lpstr>
      <vt:lpstr>'Own funds'!Print_Area</vt:lpstr>
      <vt:lpstr>'Own Funds &amp; Ratios '!Print_Area</vt:lpstr>
      <vt:lpstr>PeB!Print_Area</vt:lpstr>
      <vt:lpstr>'PeB - Den &amp; Fin       '!Print_Area</vt:lpstr>
      <vt:lpstr>'PeB - Nor &amp; Swe   '!Print_Area</vt:lpstr>
      <vt:lpstr>'Rating, Market risk'!Print_Area</vt:lpstr>
      <vt:lpstr>'REA - legal'!Print_Area</vt:lpstr>
      <vt:lpstr>'REA &amp; Risk weights'!Print_Area</vt:lpstr>
      <vt:lpstr>Requirement!Print_Area</vt:lpstr>
      <vt:lpstr>'Risk, liquidity, capital st '!Print_Area</vt:lpstr>
      <vt:lpstr>'WB start'!Print_Area</vt:lpstr>
      <vt:lpstr>'Wealth Mgmt - Life &amp; Pensio '!Print_Area</vt:lpstr>
      <vt:lpstr>'WM start'!Print_Area</vt:lpstr>
      <vt:lpstr>'Credit portfolio by BU Q4 N '!SAPCrosstab1</vt:lpstr>
    </vt:vector>
  </TitlesOfParts>
  <Company>Nordea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Brikho, Carolina</dc:creator>
  <cp:lastModifiedBy>Brikho, Carolina</cp:lastModifiedBy>
  <cp:lastPrinted>2019-04-29T17:11:46Z</cp:lastPrinted>
  <dcterms:created xsi:type="dcterms:W3CDTF">2017-10-04T11:39:15Z</dcterms:created>
  <dcterms:modified xsi:type="dcterms:W3CDTF">2019-05-02T12:04:16Z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ec17ee5-d002-416f-a486-c5f1fad2d957_Enabled">
    <vt:lpwstr>true</vt:lpwstr>
  </property>
  <property fmtid="{D5CDD505-2E9C-101B-9397-08002B2CF9AE}" pid="3" name="MSIP_Label_5ec17ee5-d002-416f-a486-c5f1fad2d957_SetDate">
    <vt:lpwstr>2019-04-25T11:37:49Z</vt:lpwstr>
  </property>
  <property fmtid="{D5CDD505-2E9C-101B-9397-08002B2CF9AE}" pid="4" name="MSIP_Label_5ec17ee5-d002-416f-a486-c5f1fad2d957_Method">
    <vt:lpwstr>Privileged</vt:lpwstr>
  </property>
  <property fmtid="{D5CDD505-2E9C-101B-9397-08002B2CF9AE}" pid="5" name="MSIP_Label_5ec17ee5-d002-416f-a486-c5f1fad2d957_Name">
    <vt:lpwstr>Open</vt:lpwstr>
  </property>
  <property fmtid="{D5CDD505-2E9C-101B-9397-08002B2CF9AE}" pid="6" name="MSIP_Label_5ec17ee5-d002-416f-a486-c5f1fad2d957_SiteId">
    <vt:lpwstr>8beccd60-0be6-4025-8e24-ca9ae679e1f4</vt:lpwstr>
  </property>
  <property fmtid="{D5CDD505-2E9C-101B-9397-08002B2CF9AE}" pid="7" name="MSIP_Label_5ec17ee5-d002-416f-a486-c5f1fad2d957_ActionId">
    <vt:lpwstr>8502dc24-479c-4d26-9360-0000f50b80a3</vt:lpwstr>
  </property>
</Properties>
</file>