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ustomProperty1.bin" ContentType="application/vnd.openxmlformats-officedocument.spreadsheetml.customProperty"/>
  <Override PartName="/xl/drawings/drawing10.xml" ContentType="application/vnd.openxmlformats-officedocument.drawing+xml"/>
  <Override PartName="/xl/customProperty2.bin" ContentType="application/vnd.openxmlformats-officedocument.spreadsheetml.customProperty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2.xml" ContentType="application/vnd.openxmlformats-officedocument.drawing+xml"/>
  <Override PartName="/xl/customProperty7.bin" ContentType="application/vnd.openxmlformats-officedocument.spreadsheetml.customProperty"/>
  <Override PartName="/xl/drawings/drawing13.xml" ContentType="application/vnd.openxmlformats-officedocument.drawing+xml"/>
  <Override PartName="/xl/customProperty8.bin" ContentType="application/vnd.openxmlformats-officedocument.spreadsheetml.customProperty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15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drawings/drawing16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17.xml" ContentType="application/vnd.openxmlformats-officedocument.drawingml.chartshapes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showInkAnnotation="0" updateLinks="never" codeName="ThisWorkbook"/>
  <mc:AlternateContent xmlns:mc="http://schemas.openxmlformats.org/markup-compatibility/2006">
    <mc:Choice Requires="x15">
      <x15ac:absPath xmlns:x15ac="http://schemas.microsoft.com/office/spreadsheetml/2010/11/ac" url="G:\INTERIM REPORTS\Interim reports 2019\Q2\Final\"/>
    </mc:Choice>
  </mc:AlternateContent>
  <xr:revisionPtr revIDLastSave="0" documentId="13_ncr:1_{651B6287-A1DA-4238-88AD-B699969CF552}" xr6:coauthVersionLast="41" xr6:coauthVersionMax="41" xr10:uidLastSave="{00000000-0000-0000-0000-000000000000}"/>
  <bookViews>
    <workbookView xWindow="-120" yWindow="-120" windowWidth="29040" windowHeight="15840" tabRatio="857" firstSheet="4" activeTab="6" xr2:uid="{00000000-000D-0000-FFFF-FFFF00000000}"/>
  </bookViews>
  <sheets>
    <sheet name="Factbook Q2 2019 " sheetId="2" r:id="rId1"/>
    <sheet name="Contents" sheetId="4" r:id="rId2"/>
    <sheet name="Overview start" sheetId="5" r:id="rId3"/>
    <sheet name="Nordea overview" sheetId="6" r:id="rId4"/>
    <sheet name="Financials start" sheetId="7" r:id="rId5"/>
    <sheet name="Key financial figures" sheetId="648" r:id="rId6"/>
    <sheet name="Key financial figures 2" sheetId="649" r:id="rId7"/>
    <sheet name="NII - bridge  " sheetId="639" r:id="rId8"/>
    <sheet name="NCI, Expenses, Loan losses " sheetId="645" r:id="rId9"/>
    <sheet name="Net loan losses  " sheetId="642" r:id="rId10"/>
    <sheet name="PeB" sheetId="11" r:id="rId11"/>
    <sheet name="BA - PeB  " sheetId="609" r:id="rId12"/>
    <sheet name="PeB - Den &amp; Fin       " sheetId="610" r:id="rId13"/>
    <sheet name="PeB - Nor &amp; Swe   " sheetId="611" r:id="rId14"/>
    <sheet name=" PeB - Other     " sheetId="612" r:id="rId15"/>
    <sheet name="CBB  Start  " sheetId="625" r:id="rId16"/>
    <sheet name="BA - CBB     " sheetId="626" r:id="rId17"/>
    <sheet name="BA - CBB Spec   " sheetId="627" r:id="rId18"/>
    <sheet name="Nordea Finance     " sheetId="628" r:id="rId19"/>
    <sheet name="WB " sheetId="629" r:id="rId20"/>
    <sheet name="BA - WB" sheetId="630" r:id="rId21"/>
    <sheet name="WM start" sheetId="631" r:id="rId22"/>
    <sheet name="BA - Asset &amp; Wealth Managem " sheetId="632" r:id="rId23"/>
    <sheet name="A&amp;WMan - Nordic Private B &amp; " sheetId="633" r:id="rId24"/>
    <sheet name="Wealth Mgmt - Life &amp; Pensio " sheetId="634" r:id="rId25"/>
    <sheet name="A&amp;WMan - AuM " sheetId="635" r:id="rId26"/>
    <sheet name="Group Functions and Others" sheetId="636" r:id="rId27"/>
    <sheet name="Group Functions and Other   " sheetId="637" r:id="rId28"/>
    <sheet name="Risk, liquidity, capital st " sheetId="323" r:id="rId29"/>
    <sheet name="Lending by sector" sheetId="601" r:id="rId30"/>
    <sheet name="Fair Value" sheetId="602" r:id="rId31"/>
    <sheet name="Lending by country and ind.1 " sheetId="603" r:id="rId32"/>
    <sheet name="Lending by country and ind.2" sheetId="640" r:id="rId33"/>
    <sheet name="Lending by industry " sheetId="604" r:id="rId34"/>
    <sheet name="Credit portfolio by BU Q2" sheetId="605" r:id="rId35"/>
    <sheet name="Credit portfolio by BU Q1" sheetId="606" r:id="rId36"/>
    <sheet name="Shipping oil and oil services" sheetId="607" r:id="rId37"/>
    <sheet name="Impaired Loans 1" sheetId="608" r:id="rId38"/>
    <sheet name="Impaired Loans 2" sheetId="549" r:id="rId39"/>
    <sheet name="Loans &amp; Impairment   " sheetId="641" r:id="rId40"/>
    <sheet name="Rating, Market risk" sheetId="435" r:id="rId41"/>
    <sheet name=" LTV and amortization" sheetId="557" r:id="rId42"/>
    <sheet name="Own Funds &amp; Ratios" sheetId="576" r:id="rId43"/>
    <sheet name="REA &amp; Risk weights)" sheetId="565" r:id="rId44"/>
    <sheet name="Requirement " sheetId="566" r:id="rId45"/>
    <sheet name="Market risk " sheetId="567" r:id="rId46"/>
    <sheet name="Own funds " sheetId="568" r:id="rId47"/>
    <sheet name="IRB " sheetId="569" r:id="rId48"/>
    <sheet name="REA - legal " sheetId="570" r:id="rId49"/>
    <sheet name="Bank " sheetId="571" r:id="rId50"/>
    <sheet name="Bank2 " sheetId="572" r:id="rId51"/>
    <sheet name="Bank3" sheetId="573" r:id="rId52"/>
    <sheet name="Bank4" sheetId="574" r:id="rId53"/>
    <sheet name="Bank5" sheetId="575" r:id="rId54"/>
    <sheet name="Funding " sheetId="558" r:id="rId55"/>
    <sheet name="Liquidity " sheetId="564" r:id="rId56"/>
    <sheet name="General info &amp; macro start" sheetId="64" r:id="rId57"/>
    <sheet name="Market shares   " sheetId="638" r:id="rId58"/>
    <sheet name="Info - Macroeconomic data   " sheetId="559" r:id="rId59"/>
    <sheet name="Contacts and financial calendar" sheetId="68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</externalReferences>
  <definedNames>
    <definedName name="___EUR2003" localSheetId="41">'[1]Calculated forecast'!$O$2</definedName>
    <definedName name="___EUR2003" localSheetId="54">'[1]Calculated forecast'!$O$2</definedName>
    <definedName name="___EUR2003" localSheetId="37">'[1]Calculated forecast'!$O$2</definedName>
    <definedName name="___EUR2003" localSheetId="58">'[2]Calculated forecast'!$O$2</definedName>
    <definedName name="___EUR2003" localSheetId="55">'[2]Calculated forecast'!$O$2</definedName>
    <definedName name="___EUR2003" localSheetId="57">'[1]Calculated forecast'!$O$2</definedName>
    <definedName name="___EUR2003" localSheetId="8">'[3]Calculated forecast'!$O$2</definedName>
    <definedName name="___EUR2003" localSheetId="9">'[3]Calculated forecast'!$O$2</definedName>
    <definedName name="___EUR2003" localSheetId="7">'[3]Calculated forecast'!$O$2</definedName>
    <definedName name="___EUR2003" localSheetId="36">'[1]Calculated forecast'!$O$2</definedName>
    <definedName name="___EUR2003">'[1]Calculated forecast'!$O$2</definedName>
    <definedName name="__EUR2003" localSheetId="41">'[1]Calculated forecast'!$O$2</definedName>
    <definedName name="__EUR2003" localSheetId="54">'[1]Calculated forecast'!$O$2</definedName>
    <definedName name="__EUR2003" localSheetId="37">'[1]Calculated forecast'!$O$2</definedName>
    <definedName name="__EUR2003" localSheetId="58">'[2]Calculated forecast'!$O$2</definedName>
    <definedName name="__EUR2003" localSheetId="55">'[2]Calculated forecast'!$O$2</definedName>
    <definedName name="__EUR2003" localSheetId="57">'[1]Calculated forecast'!$O$2</definedName>
    <definedName name="__EUR2003" localSheetId="8">'[3]Calculated forecast'!$O$2</definedName>
    <definedName name="__EUR2003" localSheetId="9">'[3]Calculated forecast'!$O$2</definedName>
    <definedName name="__EUR2003" localSheetId="7">'[3]Calculated forecast'!$O$2</definedName>
    <definedName name="__EUR2003" localSheetId="36">'[1]Calculated forecast'!$O$2</definedName>
    <definedName name="__EUR2003">'[1]Calculated forecast'!$O$2</definedName>
    <definedName name="__inv1" localSheetId="41">#REF!</definedName>
    <definedName name="__inv1" localSheetId="25">#REF!</definedName>
    <definedName name="__inv1" localSheetId="23">#REF!</definedName>
    <definedName name="__inv1" localSheetId="22">#REF!</definedName>
    <definedName name="__inv1" localSheetId="16">#REF!</definedName>
    <definedName name="__inv1" localSheetId="17">#REF!</definedName>
    <definedName name="__inv1" localSheetId="20">#REF!</definedName>
    <definedName name="__inv1" localSheetId="35">#REF!</definedName>
    <definedName name="__inv1" localSheetId="34">#REF!</definedName>
    <definedName name="__inv1" localSheetId="54">#REF!</definedName>
    <definedName name="__inv1" localSheetId="27">#REF!</definedName>
    <definedName name="__inv1" localSheetId="37">#REF!</definedName>
    <definedName name="__inv1" localSheetId="58">#REF!</definedName>
    <definedName name="__inv1" localSheetId="5">#REF!</definedName>
    <definedName name="__inv1" localSheetId="6">#REF!</definedName>
    <definedName name="__inv1" localSheetId="55">#REF!</definedName>
    <definedName name="__inv1" localSheetId="39">#REF!</definedName>
    <definedName name="__inv1" localSheetId="57">#REF!</definedName>
    <definedName name="__inv1" localSheetId="8">#REF!</definedName>
    <definedName name="__inv1" localSheetId="9">#REF!</definedName>
    <definedName name="__inv1" localSheetId="7">#REF!</definedName>
    <definedName name="__inv1" localSheetId="18">#REF!</definedName>
    <definedName name="__inv1" localSheetId="36">#REF!</definedName>
    <definedName name="__inv1" localSheetId="24">#REF!</definedName>
    <definedName name="__inv1">#REF!</definedName>
    <definedName name="__Key1" localSheetId="41">#REF!</definedName>
    <definedName name="__Key1" localSheetId="25">#REF!</definedName>
    <definedName name="__Key1" localSheetId="23">#REF!</definedName>
    <definedName name="__Key1" localSheetId="22">#REF!</definedName>
    <definedName name="__Key1" localSheetId="16">#REF!</definedName>
    <definedName name="__Key1" localSheetId="17">#REF!</definedName>
    <definedName name="__Key1" localSheetId="20">#REF!</definedName>
    <definedName name="__Key1" localSheetId="35">#REF!</definedName>
    <definedName name="__Key1" localSheetId="34">#REF!</definedName>
    <definedName name="__Key1" localSheetId="54">#REF!</definedName>
    <definedName name="__Key1" localSheetId="27">#REF!</definedName>
    <definedName name="__Key1" localSheetId="37">#REF!</definedName>
    <definedName name="__Key1" localSheetId="58">#REF!</definedName>
    <definedName name="__Key1" localSheetId="5">#REF!</definedName>
    <definedName name="__Key1" localSheetId="6">#REF!</definedName>
    <definedName name="__Key1" localSheetId="55">#REF!</definedName>
    <definedName name="__Key1" localSheetId="39">#REF!</definedName>
    <definedName name="__Key1" localSheetId="57">#REF!</definedName>
    <definedName name="__Key1" localSheetId="8">#REF!</definedName>
    <definedName name="__Key1" localSheetId="9">#REF!</definedName>
    <definedName name="__Key1" localSheetId="7">#REF!</definedName>
    <definedName name="__Key1" localSheetId="18">#REF!</definedName>
    <definedName name="__Key1" localSheetId="36">#REF!</definedName>
    <definedName name="__Key1" localSheetId="24">#REF!</definedName>
    <definedName name="__Key1">#REF!</definedName>
    <definedName name="__key2" localSheetId="41">#REF!</definedName>
    <definedName name="__key2" localSheetId="25">#REF!</definedName>
    <definedName name="__key2" localSheetId="23">#REF!</definedName>
    <definedName name="__key2" localSheetId="22">#REF!</definedName>
    <definedName name="__key2" localSheetId="16">#REF!</definedName>
    <definedName name="__key2" localSheetId="17">#REF!</definedName>
    <definedName name="__key2" localSheetId="20">#REF!</definedName>
    <definedName name="__key2" localSheetId="35">#REF!</definedName>
    <definedName name="__key2" localSheetId="34">#REF!</definedName>
    <definedName name="__key2" localSheetId="54">#REF!</definedName>
    <definedName name="__key2" localSheetId="27">#REF!</definedName>
    <definedName name="__key2" localSheetId="37">#REF!</definedName>
    <definedName name="__key2" localSheetId="58">#REF!</definedName>
    <definedName name="__key2" localSheetId="5">#REF!</definedName>
    <definedName name="__key2" localSheetId="6">#REF!</definedName>
    <definedName name="__key2" localSheetId="55">#REF!</definedName>
    <definedName name="__key2" localSheetId="39">#REF!</definedName>
    <definedName name="__key2" localSheetId="57">#REF!</definedName>
    <definedName name="__key2" localSheetId="8">#REF!</definedName>
    <definedName name="__key2" localSheetId="9">#REF!</definedName>
    <definedName name="__key2" localSheetId="7">#REF!</definedName>
    <definedName name="__key2" localSheetId="18">#REF!</definedName>
    <definedName name="__key2" localSheetId="36">#REF!</definedName>
    <definedName name="__key2" localSheetId="24">#REF!</definedName>
    <definedName name="__key2">#REF!</definedName>
    <definedName name="_AMO_UniqueIdentifier" hidden="1">"'965a6ed6-3ee4-4d00-96d5-1559ea48fc0d'"</definedName>
    <definedName name="_aum2" localSheetId="41">#REF!</definedName>
    <definedName name="_aum2" localSheetId="25">#REF!</definedName>
    <definedName name="_aum2" localSheetId="23">#REF!</definedName>
    <definedName name="_aum2" localSheetId="22">#REF!</definedName>
    <definedName name="_aum2" localSheetId="16">#REF!</definedName>
    <definedName name="_aum2" localSheetId="17">#REF!</definedName>
    <definedName name="_aum2" localSheetId="20">#REF!</definedName>
    <definedName name="_aum2" localSheetId="35">#REF!</definedName>
    <definedName name="_aum2" localSheetId="34">#REF!</definedName>
    <definedName name="_aum2" localSheetId="54">#REF!</definedName>
    <definedName name="_aum2" localSheetId="27">#REF!</definedName>
    <definedName name="_aum2" localSheetId="37">#REF!</definedName>
    <definedName name="_aum2" localSheetId="58">#REF!</definedName>
    <definedName name="_aum2" localSheetId="5">#REF!</definedName>
    <definedName name="_aum2" localSheetId="6">#REF!</definedName>
    <definedName name="_aum2" localSheetId="55">#REF!</definedName>
    <definedName name="_aum2" localSheetId="39">#REF!</definedName>
    <definedName name="_aum2" localSheetId="57">#REF!</definedName>
    <definedName name="_aum2" localSheetId="8">#REF!</definedName>
    <definedName name="_aum2" localSheetId="9">#REF!</definedName>
    <definedName name="_aum2" localSheetId="7">#REF!</definedName>
    <definedName name="_aum2" localSheetId="18">#REF!</definedName>
    <definedName name="_aum2" localSheetId="36">#REF!</definedName>
    <definedName name="_aum2" localSheetId="24">#REF!</definedName>
    <definedName name="_aum2">#REF!</definedName>
    <definedName name="_EUR2003" localSheetId="41">'[1]Calculated forecast'!$O$2</definedName>
    <definedName name="_EUR2003" localSheetId="54">'[1]Calculated forecast'!$O$2</definedName>
    <definedName name="_EUR2003" localSheetId="37">'[1]Calculated forecast'!$O$2</definedName>
    <definedName name="_EUR2003" localSheetId="58">'[2]Calculated forecast'!$O$2</definedName>
    <definedName name="_EUR2003" localSheetId="55">'[2]Calculated forecast'!$O$2</definedName>
    <definedName name="_EUR2003" localSheetId="57">'[1]Calculated forecast'!$O$2</definedName>
    <definedName name="_EUR2003" localSheetId="8">'[3]Calculated forecast'!$O$2</definedName>
    <definedName name="_EUR2003" localSheetId="9">'[3]Calculated forecast'!$O$2</definedName>
    <definedName name="_EUR2003" localSheetId="7">'[3]Calculated forecast'!$O$2</definedName>
    <definedName name="_EUR2003" localSheetId="36">'[1]Calculated forecast'!$O$2</definedName>
    <definedName name="_EUR2003">'[1]Calculated forecast'!$O$2</definedName>
    <definedName name="_inv1" localSheetId="41">#REF!</definedName>
    <definedName name="_inv1" localSheetId="25">#REF!</definedName>
    <definedName name="_inv1" localSheetId="23">#REF!</definedName>
    <definedName name="_inv1" localSheetId="22">#REF!</definedName>
    <definedName name="_inv1" localSheetId="16">#REF!</definedName>
    <definedName name="_inv1" localSheetId="17">#REF!</definedName>
    <definedName name="_inv1" localSheetId="20">#REF!</definedName>
    <definedName name="_inv1" localSheetId="35">#REF!</definedName>
    <definedName name="_inv1" localSheetId="34">#REF!</definedName>
    <definedName name="_inv1" localSheetId="54">#REF!</definedName>
    <definedName name="_inv1" localSheetId="27">#REF!</definedName>
    <definedName name="_inv1" localSheetId="37">#REF!</definedName>
    <definedName name="_inv1" localSheetId="58">#REF!</definedName>
    <definedName name="_inv1" localSheetId="5">#REF!</definedName>
    <definedName name="_inv1" localSheetId="6">#REF!</definedName>
    <definedName name="_inv1" localSheetId="55">#REF!</definedName>
    <definedName name="_inv1" localSheetId="39">#REF!</definedName>
    <definedName name="_inv1" localSheetId="57">#REF!</definedName>
    <definedName name="_inv1" localSheetId="8">#REF!</definedName>
    <definedName name="_inv1" localSheetId="9">#REF!</definedName>
    <definedName name="_inv1" localSheetId="7">#REF!</definedName>
    <definedName name="_inv1" localSheetId="18">#REF!</definedName>
    <definedName name="_inv1" localSheetId="36">#REF!</definedName>
    <definedName name="_inv1" localSheetId="24">#REF!</definedName>
    <definedName name="_inv1">#REF!</definedName>
    <definedName name="_Key1" localSheetId="41">#REF!</definedName>
    <definedName name="_Key1" localSheetId="25">#REF!</definedName>
    <definedName name="_Key1" localSheetId="23">#REF!</definedName>
    <definedName name="_Key1" localSheetId="22">#REF!</definedName>
    <definedName name="_Key1" localSheetId="16">#REF!</definedName>
    <definedName name="_Key1" localSheetId="17">#REF!</definedName>
    <definedName name="_Key1" localSheetId="20">#REF!</definedName>
    <definedName name="_Key1" localSheetId="35">#REF!</definedName>
    <definedName name="_Key1" localSheetId="34">#REF!</definedName>
    <definedName name="_Key1" localSheetId="54">#REF!</definedName>
    <definedName name="_Key1" localSheetId="27">#REF!</definedName>
    <definedName name="_Key1" localSheetId="37">#REF!</definedName>
    <definedName name="_Key1" localSheetId="58">#REF!</definedName>
    <definedName name="_Key1" localSheetId="5">#REF!</definedName>
    <definedName name="_Key1" localSheetId="6">#REF!</definedName>
    <definedName name="_Key1" localSheetId="55">#REF!</definedName>
    <definedName name="_Key1" localSheetId="39">#REF!</definedName>
    <definedName name="_Key1" localSheetId="57">#REF!</definedName>
    <definedName name="_Key1" localSheetId="8">#REF!</definedName>
    <definedName name="_Key1" localSheetId="9">#REF!</definedName>
    <definedName name="_Key1" localSheetId="7">#REF!</definedName>
    <definedName name="_Key1" localSheetId="18">#REF!</definedName>
    <definedName name="_Key1" localSheetId="36">#REF!</definedName>
    <definedName name="_Key1" localSheetId="24">#REF!</definedName>
    <definedName name="_Key1">#REF!</definedName>
    <definedName name="_key2" localSheetId="41">#REF!</definedName>
    <definedName name="_key2" localSheetId="25">#REF!</definedName>
    <definedName name="_key2" localSheetId="23">#REF!</definedName>
    <definedName name="_key2" localSheetId="22">#REF!</definedName>
    <definedName name="_key2" localSheetId="16">#REF!</definedName>
    <definedName name="_key2" localSheetId="17">#REF!</definedName>
    <definedName name="_key2" localSheetId="20">#REF!</definedName>
    <definedName name="_key2" localSheetId="35">#REF!</definedName>
    <definedName name="_key2" localSheetId="34">#REF!</definedName>
    <definedName name="_key2" localSheetId="54">#REF!</definedName>
    <definedName name="_key2" localSheetId="27">#REF!</definedName>
    <definedName name="_key2" localSheetId="37">#REF!</definedName>
    <definedName name="_key2" localSheetId="58">#REF!</definedName>
    <definedName name="_key2" localSheetId="5">#REF!</definedName>
    <definedName name="_key2" localSheetId="6">#REF!</definedName>
    <definedName name="_key2" localSheetId="55">#REF!</definedName>
    <definedName name="_key2" localSheetId="39">#REF!</definedName>
    <definedName name="_key2" localSheetId="57">#REF!</definedName>
    <definedName name="_key2" localSheetId="8">#REF!</definedName>
    <definedName name="_key2" localSheetId="9">#REF!</definedName>
    <definedName name="_key2" localSheetId="7">#REF!</definedName>
    <definedName name="_key2" localSheetId="18">#REF!</definedName>
    <definedName name="_key2" localSheetId="36">#REF!</definedName>
    <definedName name="_key2" localSheetId="24">#REF!</definedName>
    <definedName name="_key2">#REF!</definedName>
    <definedName name="_MM1" localSheetId="41">[4]XXX!$C$38</definedName>
    <definedName name="_MM1" localSheetId="54">[4]XXX!$C$38</definedName>
    <definedName name="_MM1" localSheetId="37">[4]XXX!$C$38</definedName>
    <definedName name="_MM1" localSheetId="58">[5]XXX!$C$38</definedName>
    <definedName name="_MM1" localSheetId="55">[5]XXX!$C$38</definedName>
    <definedName name="_MM1" localSheetId="57">[4]XXX!$C$38</definedName>
    <definedName name="_MM1" localSheetId="8">[6]XXX!$C$38</definedName>
    <definedName name="_MM1" localSheetId="9">[6]XXX!$C$38</definedName>
    <definedName name="_MM1" localSheetId="7">[6]XXX!$C$38</definedName>
    <definedName name="_MM1" localSheetId="36">[4]XXX!$C$38</definedName>
    <definedName name="_MM1">[4]XXX!$C$38</definedName>
    <definedName name="_Order1" hidden="1">255</definedName>
    <definedName name="_Order2" hidden="1">255</definedName>
    <definedName name="_Sort" localSheetId="41" hidden="1">'[7]Work Sheet'!#REF!</definedName>
    <definedName name="_Sort" localSheetId="25" hidden="1">'[7]Work Sheet'!#REF!</definedName>
    <definedName name="_Sort" localSheetId="23" hidden="1">'[7]Work Sheet'!#REF!</definedName>
    <definedName name="_Sort" localSheetId="22" hidden="1">'[7]Work Sheet'!#REF!</definedName>
    <definedName name="_Sort" localSheetId="16" hidden="1">'[7]Work Sheet'!#REF!</definedName>
    <definedName name="_Sort" localSheetId="17" hidden="1">'[7]Work Sheet'!#REF!</definedName>
    <definedName name="_Sort" localSheetId="20" hidden="1">'[7]Work Sheet'!#REF!</definedName>
    <definedName name="_Sort" localSheetId="35" hidden="1">'[7]Work Sheet'!#REF!</definedName>
    <definedName name="_Sort" localSheetId="34" hidden="1">'[7]Work Sheet'!#REF!</definedName>
    <definedName name="_Sort" localSheetId="30" hidden="1">'[7]Work Sheet'!#REF!</definedName>
    <definedName name="_Sort" localSheetId="54" hidden="1">'[7]Work Sheet'!#REF!</definedName>
    <definedName name="_Sort" localSheetId="27" hidden="1">'[7]Work Sheet'!#REF!</definedName>
    <definedName name="_Sort" localSheetId="58" hidden="1">'[7]Work Sheet'!#REF!</definedName>
    <definedName name="_Sort" localSheetId="5" hidden="1">'[7]Work Sheet'!#REF!</definedName>
    <definedName name="_Sort" localSheetId="6" hidden="1">'[7]Work Sheet'!#REF!</definedName>
    <definedName name="_Sort" localSheetId="33" hidden="1">'[7]Work Sheet'!#REF!</definedName>
    <definedName name="_Sort" localSheetId="55" hidden="1">'[7]Work Sheet'!#REF!</definedName>
    <definedName name="_Sort" localSheetId="39" hidden="1">'[7]Work Sheet'!#REF!</definedName>
    <definedName name="_Sort" localSheetId="57" hidden="1">'[7]Work Sheet'!#REF!</definedName>
    <definedName name="_Sort" localSheetId="8" hidden="1">'[7]Work Sheet'!#REF!</definedName>
    <definedName name="_Sort" localSheetId="9" hidden="1">'[7]Work Sheet'!#REF!</definedName>
    <definedName name="_Sort" localSheetId="7" hidden="1">'[7]Work Sheet'!#REF!</definedName>
    <definedName name="_Sort" localSheetId="18" hidden="1">'[7]Work Sheet'!#REF!</definedName>
    <definedName name="_Sort" localSheetId="42" hidden="1">'[7]Work Sheet'!#REF!</definedName>
    <definedName name="_Sort" localSheetId="24" hidden="1">'[7]Work Sheet'!#REF!</definedName>
    <definedName name="_Sort" hidden="1">'[7]Work Sheet'!#REF!</definedName>
    <definedName name="_YY1" localSheetId="41">[4]XXX!$C$36</definedName>
    <definedName name="_YY1" localSheetId="54">[4]XXX!$C$36</definedName>
    <definedName name="_YY1" localSheetId="37">[4]XXX!$C$36</definedName>
    <definedName name="_YY1" localSheetId="58">[5]XXX!$C$36</definedName>
    <definedName name="_YY1" localSheetId="55">[5]XXX!$C$36</definedName>
    <definedName name="_YY1" localSheetId="57">[4]XXX!$C$36</definedName>
    <definedName name="_YY1" localSheetId="8">[6]XXX!$C$36</definedName>
    <definedName name="_YY1" localSheetId="9">[6]XXX!$C$36</definedName>
    <definedName name="_YY1" localSheetId="7">[6]XXX!$C$36</definedName>
    <definedName name="_YY1" localSheetId="36">[4]XXX!$C$36</definedName>
    <definedName name="_YY1">[4]XXX!$C$36</definedName>
    <definedName name="A" localSheetId="41">#REF!</definedName>
    <definedName name="A" localSheetId="25">#REF!</definedName>
    <definedName name="A" localSheetId="23">#REF!</definedName>
    <definedName name="A" localSheetId="22">#REF!</definedName>
    <definedName name="A" localSheetId="16">#REF!</definedName>
    <definedName name="A" localSheetId="17">#REF!</definedName>
    <definedName name="A" localSheetId="20">#REF!</definedName>
    <definedName name="A" localSheetId="35">#REF!</definedName>
    <definedName name="A" localSheetId="34">#REF!</definedName>
    <definedName name="A" localSheetId="54">#REF!</definedName>
    <definedName name="A" localSheetId="27">#REF!</definedName>
    <definedName name="A" localSheetId="37">#REF!</definedName>
    <definedName name="A" localSheetId="58">#REF!</definedName>
    <definedName name="A" localSheetId="5">#REF!</definedName>
    <definedName name="A" localSheetId="6">#REF!</definedName>
    <definedName name="A" localSheetId="55">#REF!</definedName>
    <definedName name="A" localSheetId="39">#REF!</definedName>
    <definedName name="A" localSheetId="57">#REF!</definedName>
    <definedName name="A" localSheetId="8">#REF!</definedName>
    <definedName name="A" localSheetId="9">#REF!</definedName>
    <definedName name="A" localSheetId="7">#REF!</definedName>
    <definedName name="A" localSheetId="18">#REF!</definedName>
    <definedName name="A" localSheetId="36">#REF!</definedName>
    <definedName name="A" localSheetId="24">#REF!</definedName>
    <definedName name="A">#REF!</definedName>
    <definedName name="abc" localSheetId="17">#REF!</definedName>
    <definedName name="abc" localSheetId="54">#REF!</definedName>
    <definedName name="abc" localSheetId="27">#REF!</definedName>
    <definedName name="abc" localSheetId="58">#REF!</definedName>
    <definedName name="abc" localSheetId="55">#REF!</definedName>
    <definedName name="abc" localSheetId="39">#REF!</definedName>
    <definedName name="abc" localSheetId="57">#REF!</definedName>
    <definedName name="abc" localSheetId="8">#REF!</definedName>
    <definedName name="abc" localSheetId="9">#REF!</definedName>
    <definedName name="abc" localSheetId="7">#REF!</definedName>
    <definedName name="abc" localSheetId="18">#REF!</definedName>
    <definedName name="abc">#REF!</definedName>
    <definedName name="Afr" localSheetId="41">#REF!</definedName>
    <definedName name="Afr" localSheetId="25">#REF!</definedName>
    <definedName name="Afr" localSheetId="23">#REF!</definedName>
    <definedName name="Afr" localSheetId="22">#REF!</definedName>
    <definedName name="Afr" localSheetId="16">#REF!</definedName>
    <definedName name="Afr" localSheetId="17">#REF!</definedName>
    <definedName name="Afr" localSheetId="20">#REF!</definedName>
    <definedName name="Afr" localSheetId="35">#REF!</definedName>
    <definedName name="Afr" localSheetId="34">#REF!</definedName>
    <definedName name="Afr" localSheetId="54">#REF!</definedName>
    <definedName name="Afr" localSheetId="27">#REF!</definedName>
    <definedName name="Afr" localSheetId="37">#REF!</definedName>
    <definedName name="Afr" localSheetId="58">#REF!</definedName>
    <definedName name="Afr" localSheetId="5">#REF!</definedName>
    <definedName name="Afr" localSheetId="6">#REF!</definedName>
    <definedName name="Afr" localSheetId="55">#REF!</definedName>
    <definedName name="Afr" localSheetId="39">#REF!</definedName>
    <definedName name="Afr" localSheetId="57">#REF!</definedName>
    <definedName name="Afr" localSheetId="8">#REF!</definedName>
    <definedName name="Afr" localSheetId="9">#REF!</definedName>
    <definedName name="Afr" localSheetId="7">#REF!</definedName>
    <definedName name="Afr" localSheetId="18">#REF!</definedName>
    <definedName name="Afr" localSheetId="36">#REF!</definedName>
    <definedName name="Afr" localSheetId="24">#REF!</definedName>
    <definedName name="Afr">#REF!</definedName>
    <definedName name="AMKeyFig" localSheetId="41">#REF!</definedName>
    <definedName name="AMKeyFig" localSheetId="25">#REF!</definedName>
    <definedName name="AMKeyFig" localSheetId="23">#REF!</definedName>
    <definedName name="AMKeyFig" localSheetId="22">#REF!</definedName>
    <definedName name="AMKeyFig" localSheetId="16">#REF!</definedName>
    <definedName name="AMKeyFig" localSheetId="17">#REF!</definedName>
    <definedName name="AMKeyFig" localSheetId="20">#REF!</definedName>
    <definedName name="AMKeyFig" localSheetId="35">#REF!</definedName>
    <definedName name="AMKeyFig" localSheetId="34">#REF!</definedName>
    <definedName name="AMKeyFig" localSheetId="54">#REF!</definedName>
    <definedName name="AMKeyFig" localSheetId="27">#REF!</definedName>
    <definedName name="AMKeyFig" localSheetId="37">#REF!</definedName>
    <definedName name="AMKeyFig" localSheetId="58">#REF!</definedName>
    <definedName name="AMKeyFig" localSheetId="5">#REF!</definedName>
    <definedName name="AMKeyFig" localSheetId="6">#REF!</definedName>
    <definedName name="AMKeyFig" localSheetId="55">#REF!</definedName>
    <definedName name="AMKeyFig" localSheetId="39">#REF!</definedName>
    <definedName name="AMKeyFig" localSheetId="57">#REF!</definedName>
    <definedName name="AMKeyFig" localSheetId="8">#REF!</definedName>
    <definedName name="AMKeyFig" localSheetId="9">#REF!</definedName>
    <definedName name="AMKeyFig" localSheetId="7">#REF!</definedName>
    <definedName name="AMKeyFig" localSheetId="18">#REF!</definedName>
    <definedName name="AMKeyFig" localSheetId="36">#REF!</definedName>
    <definedName name="AMKeyFig" localSheetId="24">#REF!</definedName>
    <definedName name="AMKeyFig">#REF!</definedName>
    <definedName name="AMKeyFigLife" localSheetId="41">#REF!</definedName>
    <definedName name="AMKeyFigLife" localSheetId="25">#REF!</definedName>
    <definedName name="AMKeyFigLife" localSheetId="23">#REF!</definedName>
    <definedName name="AMKeyFigLife" localSheetId="22">#REF!</definedName>
    <definedName name="AMKeyFigLife" localSheetId="16">#REF!</definedName>
    <definedName name="AMKeyFigLife" localSheetId="17">#REF!</definedName>
    <definedName name="AMKeyFigLife" localSheetId="20">#REF!</definedName>
    <definedName name="AMKeyFigLife" localSheetId="35">#REF!</definedName>
    <definedName name="AMKeyFigLife" localSheetId="34">#REF!</definedName>
    <definedName name="AMKeyFigLife" localSheetId="54">#REF!</definedName>
    <definedName name="AMKeyFigLife" localSheetId="27">#REF!</definedName>
    <definedName name="AMKeyFigLife" localSheetId="37">#REF!</definedName>
    <definedName name="AMKeyFigLife" localSheetId="58">#REF!</definedName>
    <definedName name="AMKeyFigLife" localSheetId="5">#REF!</definedName>
    <definedName name="AMKeyFigLife" localSheetId="6">#REF!</definedName>
    <definedName name="AMKeyFigLife" localSheetId="55">#REF!</definedName>
    <definedName name="AMKeyFigLife" localSheetId="39">#REF!</definedName>
    <definedName name="AMKeyFigLife" localSheetId="57">#REF!</definedName>
    <definedName name="AMKeyFigLife" localSheetId="8">#REF!</definedName>
    <definedName name="AMKeyFigLife" localSheetId="9">#REF!</definedName>
    <definedName name="AMKeyFigLife" localSheetId="7">#REF!</definedName>
    <definedName name="AMKeyFigLife" localSheetId="18">#REF!</definedName>
    <definedName name="AMKeyFigLife" localSheetId="36">#REF!</definedName>
    <definedName name="AMKeyFigLife" localSheetId="24">#REF!</definedName>
    <definedName name="AMKeyFigLife">#REF!</definedName>
    <definedName name="AMVolume" localSheetId="41">#REF!</definedName>
    <definedName name="AMVolume" localSheetId="25">#REF!</definedName>
    <definedName name="AMVolume" localSheetId="23">#REF!</definedName>
    <definedName name="AMVolume" localSheetId="22">#REF!</definedName>
    <definedName name="AMVolume" localSheetId="16">#REF!</definedName>
    <definedName name="AMVolume" localSheetId="17">#REF!</definedName>
    <definedName name="AMVolume" localSheetId="20">#REF!</definedName>
    <definedName name="AMVolume" localSheetId="35">#REF!</definedName>
    <definedName name="AMVolume" localSheetId="34">#REF!</definedName>
    <definedName name="AMVolume" localSheetId="54">#REF!</definedName>
    <definedName name="AMVolume" localSheetId="27">#REF!</definedName>
    <definedName name="AMVolume" localSheetId="37">#REF!</definedName>
    <definedName name="AMVolume" localSheetId="58">#REF!</definedName>
    <definedName name="AMVolume" localSheetId="5">#REF!</definedName>
    <definedName name="AMVolume" localSheetId="6">#REF!</definedName>
    <definedName name="AMVolume" localSheetId="55">#REF!</definedName>
    <definedName name="AMVolume" localSheetId="39">#REF!</definedName>
    <definedName name="AMVolume" localSheetId="57">#REF!</definedName>
    <definedName name="AMVolume" localSheetId="8">#REF!</definedName>
    <definedName name="AMVolume" localSheetId="9">#REF!</definedName>
    <definedName name="AMVolume" localSheetId="7">#REF!</definedName>
    <definedName name="AMVolume" localSheetId="18">#REF!</definedName>
    <definedName name="AMVolume" localSheetId="36">#REF!</definedName>
    <definedName name="AMVolume" localSheetId="24">#REF!</definedName>
    <definedName name="AMVolume">#REF!</definedName>
    <definedName name="as" localSheetId="41" hidden="1">{"5 * utfall + budget",#N/A,FALSE,"T-0298";"5 * bolag",#N/A,FALSE,"T-0298";"Unibank, utfall alla",#N/A,FALSE,"T-0298";#N/A,#N/A,FALSE,"Koncernskulder";#N/A,#N/A,FALSE,"Koncernfakturering"}</definedName>
    <definedName name="as" localSheetId="25" hidden="1">{"5 * utfall + budget",#N/A,FALSE,"T-0298";"5 * bolag",#N/A,FALSE,"T-0298";"Unibank, utfall alla",#N/A,FALSE,"T-0298";#N/A,#N/A,FALSE,"Koncernskulder";#N/A,#N/A,FALSE,"Koncernfakturering"}</definedName>
    <definedName name="as" localSheetId="23" hidden="1">{"5 * utfall + budget",#N/A,FALSE,"T-0298";"5 * bolag",#N/A,FALSE,"T-0298";"Unibank, utfall alla",#N/A,FALSE,"T-0298";#N/A,#N/A,FALSE,"Koncernskulder";#N/A,#N/A,FALSE,"Koncernfakturering"}</definedName>
    <definedName name="as" localSheetId="22" hidden="1">{"5 * utfall + budget",#N/A,FALSE,"T-0298";"5 * bolag",#N/A,FALSE,"T-0298";"Unibank, utfall alla",#N/A,FALSE,"T-0298";#N/A,#N/A,FALSE,"Koncernskulder";#N/A,#N/A,FALSE,"Koncernfakturering"}</definedName>
    <definedName name="as" localSheetId="16" hidden="1">{"5 * utfall + budget",#N/A,FALSE,"T-0298";"5 * bolag",#N/A,FALSE,"T-0298";"Unibank, utfall alla",#N/A,FALSE,"T-0298";#N/A,#N/A,FALSE,"Koncernskulder";#N/A,#N/A,FALSE,"Koncernfakturering"}</definedName>
    <definedName name="as" localSheetId="17" hidden="1">{"5 * utfall + budget",#N/A,FALSE,"T-0298";"5 * bolag",#N/A,FALSE,"T-0298";"Unibank, utfall alla",#N/A,FALSE,"T-0298";#N/A,#N/A,FALSE,"Koncernskulder";#N/A,#N/A,FALSE,"Koncernfakturering"}</definedName>
    <definedName name="as" localSheetId="11" hidden="1">{"5 * utfall + budget",#N/A,FALSE,"T-0298";"5 * bolag",#N/A,FALSE,"T-0298";"Unibank, utfall alla",#N/A,FALSE,"T-0298";#N/A,#N/A,FALSE,"Koncernskulder";#N/A,#N/A,FALSE,"Koncernfakturering"}</definedName>
    <definedName name="as" localSheetId="20" hidden="1">{"5 * utfall + budget",#N/A,FALSE,"T-0298";"5 * bolag",#N/A,FALSE,"T-0298";"Unibank, utfall alla",#N/A,FALSE,"T-0298";#N/A,#N/A,FALSE,"Koncernskulder";#N/A,#N/A,FALSE,"Koncernfakturering"}</definedName>
    <definedName name="as" localSheetId="35" hidden="1">{"5 * utfall + budget",#N/A,FALSE,"T-0298";"5 * bolag",#N/A,FALSE,"T-0298";"Unibank, utfall alla",#N/A,FALSE,"T-0298";#N/A,#N/A,FALSE,"Koncernskulder";#N/A,#N/A,FALSE,"Koncernfakturering"}</definedName>
    <definedName name="as" localSheetId="34" hidden="1">{"5 * utfall + budget",#N/A,FALSE,"T-0298";"5 * bolag",#N/A,FALSE,"T-0298";"Unibank, utfall alla",#N/A,FALSE,"T-0298";#N/A,#N/A,FALSE,"Koncernskulder";#N/A,#N/A,FALSE,"Koncernfakturering"}</definedName>
    <definedName name="as" localSheetId="30" hidden="1">{"5 * utfall + budget",#N/A,FALSE,"T-0298";"5 * bolag",#N/A,FALSE,"T-0298";"Unibank, utfall alla",#N/A,FALSE,"T-0298";#N/A,#N/A,FALSE,"Koncernskulder";#N/A,#N/A,FALSE,"Koncernfakturering"}</definedName>
    <definedName name="as" localSheetId="54" hidden="1">{"5 * utfall + budget",#N/A,FALSE,"T-0298";"5 * bolag",#N/A,FALSE,"T-0298";"Unibank, utfall alla",#N/A,FALSE,"T-0298";#N/A,#N/A,FALSE,"Koncernskulder";#N/A,#N/A,FALSE,"Koncernfakturering"}</definedName>
    <definedName name="as" localSheetId="27" hidden="1">{"5 * utfall + budget",#N/A,FALSE,"T-0298";"5 * bolag",#N/A,FALSE,"T-0298";"Unibank, utfall alla",#N/A,FALSE,"T-0298";#N/A,#N/A,FALSE,"Koncernskulder";#N/A,#N/A,FALSE,"Koncernfakturering"}</definedName>
    <definedName name="as" localSheetId="37" hidden="1">{"5 * utfall + budget",#N/A,FALSE,"T-0298";"5 * bolag",#N/A,FALSE,"T-0298";"Unibank, utfall alla",#N/A,FALSE,"T-0298";#N/A,#N/A,FALSE,"Koncernskulder";#N/A,#N/A,FALSE,"Koncernfakturering"}</definedName>
    <definedName name="as" localSheetId="58" hidden="1">{"5 * utfall + budget",#N/A,FALSE,"T-0298";"5 * bolag",#N/A,FALSE,"T-0298";"Unibank, utfall alla",#N/A,FALSE,"T-0298";#N/A,#N/A,FALSE,"Koncernskulder";#N/A,#N/A,FALSE,"Koncernfakturering"}</definedName>
    <definedName name="as" localSheetId="5" hidden="1">{"5 * utfall + budget",#N/A,FALSE,"T-0298";"5 * bolag",#N/A,FALSE,"T-0298";"Unibank, utfall alla",#N/A,FALSE,"T-0298";#N/A,#N/A,FALSE,"Koncernskulder";#N/A,#N/A,FALSE,"Koncernfakturering"}</definedName>
    <definedName name="as" localSheetId="6" hidden="1">{"5 * utfall + budget",#N/A,FALSE,"T-0298";"5 * bolag",#N/A,FALSE,"T-0298";"Unibank, utfall alla",#N/A,FALSE,"T-0298";#N/A,#N/A,FALSE,"Koncernskulder";#N/A,#N/A,FALSE,"Koncernfakturering"}</definedName>
    <definedName name="as" localSheetId="55" hidden="1">{"5 * utfall + budget",#N/A,FALSE,"T-0298";"5 * bolag",#N/A,FALSE,"T-0298";"Unibank, utfall alla",#N/A,FALSE,"T-0298";#N/A,#N/A,FALSE,"Koncernskulder";#N/A,#N/A,FALSE,"Koncernfakturering"}</definedName>
    <definedName name="as" localSheetId="39" hidden="1">{"5 * utfall + budget",#N/A,FALSE,"T-0298";"5 * bolag",#N/A,FALSE,"T-0298";"Unibank, utfall alla",#N/A,FALSE,"T-0298";#N/A,#N/A,FALSE,"Koncernskulder";#N/A,#N/A,FALSE,"Koncernfakturering"}</definedName>
    <definedName name="as" localSheetId="57" hidden="1">{"5 * utfall + budget",#N/A,FALSE,"T-0298";"5 * bolag",#N/A,FALSE,"T-0298";"Unibank, utfall alla",#N/A,FALSE,"T-0298";#N/A,#N/A,FALSE,"Koncernskulder";#N/A,#N/A,FALSE,"Koncernfakturering"}</definedName>
    <definedName name="as" localSheetId="8" hidden="1">{"5 * utfall + budget",#N/A,FALSE,"T-0298";"5 * bolag",#N/A,FALSE,"T-0298";"Unibank, utfall alla",#N/A,FALSE,"T-0298";#N/A,#N/A,FALSE,"Koncernskulder";#N/A,#N/A,FALSE,"Koncernfakturering"}</definedName>
    <definedName name="as" localSheetId="9" hidden="1">{"5 * utfall + budget",#N/A,FALSE,"T-0298";"5 * bolag",#N/A,FALSE,"T-0298";"Unibank, utfall alla",#N/A,FALSE,"T-0298";#N/A,#N/A,FALSE,"Koncernskulder";#N/A,#N/A,FALSE,"Koncernfakturering"}</definedName>
    <definedName name="as" localSheetId="7" hidden="1">{"5 * utfall + budget",#N/A,FALSE,"T-0298";"5 * bolag",#N/A,FALSE,"T-0298";"Unibank, utfall alla",#N/A,FALSE,"T-0298";#N/A,#N/A,FALSE,"Koncernskulder";#N/A,#N/A,FALSE,"Koncernfakturering"}</definedName>
    <definedName name="as" localSheetId="18" hidden="1">{"5 * utfall + budget",#N/A,FALSE,"T-0298";"5 * bolag",#N/A,FALSE,"T-0298";"Unibank, utfall alla",#N/A,FALSE,"T-0298";#N/A,#N/A,FALSE,"Koncernskulder";#N/A,#N/A,FALSE,"Koncernfakturering"}</definedName>
    <definedName name="as" localSheetId="42" hidden="1">{"5 * utfall + budget",#N/A,FALSE,"T-0298";"5 * bolag",#N/A,FALSE,"T-0298";"Unibank, utfall alla",#N/A,FALSE,"T-0298";#N/A,#N/A,FALSE,"Koncernskulder";#N/A,#N/A,FALSE,"Koncernfakturering"}</definedName>
    <definedName name="as" localSheetId="40" hidden="1">{"5 * utfall + budget",#N/A,FALSE,"T-0298";"5 * bolag",#N/A,FALSE,"T-0298";"Unibank, utfall alla",#N/A,FALSE,"T-0298";#N/A,#N/A,FALSE,"Koncernskulder";#N/A,#N/A,FALSE,"Koncernfakturering"}</definedName>
    <definedName name="as" localSheetId="36" hidden="1">{"5 * utfall + budget",#N/A,FALSE,"T-0298";"5 * bolag",#N/A,FALSE,"T-0298";"Unibank, utfall alla",#N/A,FALSE,"T-0298";#N/A,#N/A,FALSE,"Koncernskulder";#N/A,#N/A,FALSE,"Koncernfakturering"}</definedName>
    <definedName name="as" localSheetId="24" hidden="1">{"5 * utfall + budget",#N/A,FALSE,"T-0298";"5 * bolag",#N/A,FALSE,"T-0298";"Unibank, utfall alla",#N/A,FALSE,"T-0298";#N/A,#N/A,FALSE,"Koncernskulder";#N/A,#N/A,FALSE,"Koncernfakturering"}</definedName>
    <definedName name="as" hidden="1">{"5 * utfall + budget",#N/A,FALSE,"T-0298";"5 * bolag",#N/A,FALSE,"T-0298";"Unibank, utfall alla",#N/A,FALSE,"T-0298";#N/A,#N/A,FALSE,"Koncernskulder";#N/A,#N/A,FALSE,"Koncernfakturering"}</definedName>
    <definedName name="asset" localSheetId="41">#REF!</definedName>
    <definedName name="asset" localSheetId="25">#REF!</definedName>
    <definedName name="asset" localSheetId="23">#REF!</definedName>
    <definedName name="asset" localSheetId="22">#REF!</definedName>
    <definedName name="asset" localSheetId="16">#REF!</definedName>
    <definedName name="asset" localSheetId="17">#REF!</definedName>
    <definedName name="asset" localSheetId="20">#REF!</definedName>
    <definedName name="asset" localSheetId="35">#REF!</definedName>
    <definedName name="asset" localSheetId="34">#REF!</definedName>
    <definedName name="asset" localSheetId="54">#REF!</definedName>
    <definedName name="asset" localSheetId="27">#REF!</definedName>
    <definedName name="asset" localSheetId="37">#REF!</definedName>
    <definedName name="asset" localSheetId="58">#REF!</definedName>
    <definedName name="asset" localSheetId="5">#REF!</definedName>
    <definedName name="asset" localSheetId="6">#REF!</definedName>
    <definedName name="asset" localSheetId="55">#REF!</definedName>
    <definedName name="asset" localSheetId="39">#REF!</definedName>
    <definedName name="asset" localSheetId="57">#REF!</definedName>
    <definedName name="asset" localSheetId="8">#REF!</definedName>
    <definedName name="asset" localSheetId="9">#REF!</definedName>
    <definedName name="asset" localSheetId="7">#REF!</definedName>
    <definedName name="asset" localSheetId="18">#REF!</definedName>
    <definedName name="asset" localSheetId="36">#REF!</definedName>
    <definedName name="asset" localSheetId="24">#REF!</definedName>
    <definedName name="asset">#REF!</definedName>
    <definedName name="asset1" localSheetId="41">#REF!</definedName>
    <definedName name="asset1" localSheetId="25">#REF!</definedName>
    <definedName name="asset1" localSheetId="23">#REF!</definedName>
    <definedName name="asset1" localSheetId="22">#REF!</definedName>
    <definedName name="asset1" localSheetId="16">#REF!</definedName>
    <definedName name="asset1" localSheetId="17">#REF!</definedName>
    <definedName name="asset1" localSheetId="20">#REF!</definedName>
    <definedName name="asset1" localSheetId="35">#REF!</definedName>
    <definedName name="asset1" localSheetId="34">#REF!</definedName>
    <definedName name="asset1" localSheetId="54">#REF!</definedName>
    <definedName name="asset1" localSheetId="27">#REF!</definedName>
    <definedName name="asset1" localSheetId="37">#REF!</definedName>
    <definedName name="asset1" localSheetId="58">#REF!</definedName>
    <definedName name="asset1" localSheetId="5">#REF!</definedName>
    <definedName name="asset1" localSheetId="6">#REF!</definedName>
    <definedName name="asset1" localSheetId="55">#REF!</definedName>
    <definedName name="asset1" localSheetId="39">#REF!</definedName>
    <definedName name="asset1" localSheetId="57">#REF!</definedName>
    <definedName name="asset1" localSheetId="8">#REF!</definedName>
    <definedName name="asset1" localSheetId="9">#REF!</definedName>
    <definedName name="asset1" localSheetId="7">#REF!</definedName>
    <definedName name="asset1" localSheetId="18">#REF!</definedName>
    <definedName name="asset1" localSheetId="36">#REF!</definedName>
    <definedName name="asset1" localSheetId="24">#REF!</definedName>
    <definedName name="asset1">#REF!</definedName>
    <definedName name="aum" localSheetId="41">#REF!</definedName>
    <definedName name="aum" localSheetId="25">#REF!</definedName>
    <definedName name="aum" localSheetId="23">#REF!</definedName>
    <definedName name="aum" localSheetId="22">#REF!</definedName>
    <definedName name="aum" localSheetId="16">#REF!</definedName>
    <definedName name="aum" localSheetId="17">#REF!</definedName>
    <definedName name="aum" localSheetId="20">#REF!</definedName>
    <definedName name="aum" localSheetId="35">#REF!</definedName>
    <definedName name="aum" localSheetId="34">#REF!</definedName>
    <definedName name="aum" localSheetId="54">#REF!</definedName>
    <definedName name="aum" localSheetId="27">#REF!</definedName>
    <definedName name="aum" localSheetId="37">#REF!</definedName>
    <definedName name="aum" localSheetId="58">#REF!</definedName>
    <definedName name="aum" localSheetId="5">#REF!</definedName>
    <definedName name="aum" localSheetId="6">#REF!</definedName>
    <definedName name="aum" localSheetId="55">#REF!</definedName>
    <definedName name="aum" localSheetId="39">#REF!</definedName>
    <definedName name="aum" localSheetId="57">#REF!</definedName>
    <definedName name="aum" localSheetId="8">#REF!</definedName>
    <definedName name="aum" localSheetId="9">#REF!</definedName>
    <definedName name="aum" localSheetId="7">#REF!</definedName>
    <definedName name="aum" localSheetId="18">#REF!</definedName>
    <definedName name="aum" localSheetId="36">#REF!</definedName>
    <definedName name="aum" localSheetId="24">#REF!</definedName>
    <definedName name="aum">#REF!</definedName>
    <definedName name="AUMs" localSheetId="41">#REF!</definedName>
    <definedName name="AUMs" localSheetId="25">#REF!</definedName>
    <definedName name="AUMs" localSheetId="23">#REF!</definedName>
    <definedName name="AUMs" localSheetId="22">#REF!</definedName>
    <definedName name="AUMs" localSheetId="16">#REF!</definedName>
    <definedName name="AUMs" localSheetId="17">#REF!</definedName>
    <definedName name="AUMs" localSheetId="20">#REF!</definedName>
    <definedName name="AUMs" localSheetId="35">#REF!</definedName>
    <definedName name="AUMs" localSheetId="34">#REF!</definedName>
    <definedName name="AUMs" localSheetId="54">#REF!</definedName>
    <definedName name="AUMs" localSheetId="27">#REF!</definedName>
    <definedName name="AUMs" localSheetId="37">#REF!</definedName>
    <definedName name="AUMs" localSheetId="58">#REF!</definedName>
    <definedName name="AUMs" localSheetId="5">#REF!</definedName>
    <definedName name="AUMs" localSheetId="6">#REF!</definedName>
    <definedName name="AUMs" localSheetId="55">#REF!</definedName>
    <definedName name="AUMs" localSheetId="39">#REF!</definedName>
    <definedName name="AUMs" localSheetId="57">#REF!</definedName>
    <definedName name="AUMs" localSheetId="8">#REF!</definedName>
    <definedName name="AUMs" localSheetId="9">#REF!</definedName>
    <definedName name="AUMs" localSheetId="7">#REF!</definedName>
    <definedName name="AUMs" localSheetId="18">#REF!</definedName>
    <definedName name="AUMs" localSheetId="36">#REF!</definedName>
    <definedName name="AUMs" localSheetId="24">#REF!</definedName>
    <definedName name="AUMs">#REF!</definedName>
    <definedName name="balance" localSheetId="41">#REF!</definedName>
    <definedName name="balance" localSheetId="25">#REF!</definedName>
    <definedName name="balance" localSheetId="23">#REF!</definedName>
    <definedName name="balance" localSheetId="22">#REF!</definedName>
    <definedName name="balance" localSheetId="16">#REF!</definedName>
    <definedName name="balance" localSheetId="17">#REF!</definedName>
    <definedName name="balance" localSheetId="20">#REF!</definedName>
    <definedName name="balance" localSheetId="35">#REF!</definedName>
    <definedName name="balance" localSheetId="34">#REF!</definedName>
    <definedName name="balance" localSheetId="54">#REF!</definedName>
    <definedName name="balance" localSheetId="27">#REF!</definedName>
    <definedName name="balance" localSheetId="37">#REF!</definedName>
    <definedName name="balance" localSheetId="58">#REF!</definedName>
    <definedName name="balance" localSheetId="5">#REF!</definedName>
    <definedName name="balance" localSheetId="6">#REF!</definedName>
    <definedName name="balance" localSheetId="55">#REF!</definedName>
    <definedName name="balance" localSheetId="39">#REF!</definedName>
    <definedName name="balance" localSheetId="57">#REF!</definedName>
    <definedName name="balance" localSheetId="8">#REF!</definedName>
    <definedName name="balance" localSheetId="9">#REF!</definedName>
    <definedName name="balance" localSheetId="7">#REF!</definedName>
    <definedName name="balance" localSheetId="18">#REF!</definedName>
    <definedName name="balance" localSheetId="36">#REF!</definedName>
    <definedName name="balance" localSheetId="24">#REF!</definedName>
    <definedName name="balance">#REF!</definedName>
    <definedName name="Balance_sheet__end_of_period" localSheetId="41">#REF!</definedName>
    <definedName name="Balance_sheet__end_of_period" localSheetId="25">#REF!</definedName>
    <definedName name="Balance_sheet__end_of_period" localSheetId="23">#REF!</definedName>
    <definedName name="Balance_sheet__end_of_period" localSheetId="22">#REF!</definedName>
    <definedName name="Balance_sheet__end_of_period" localSheetId="16">#REF!</definedName>
    <definedName name="Balance_sheet__end_of_period" localSheetId="17">#REF!</definedName>
    <definedName name="Balance_sheet__end_of_period" localSheetId="20">#REF!</definedName>
    <definedName name="Balance_sheet__end_of_period" localSheetId="35">#REF!</definedName>
    <definedName name="Balance_sheet__end_of_period" localSheetId="34">#REF!</definedName>
    <definedName name="Balance_sheet__end_of_period" localSheetId="54">#REF!</definedName>
    <definedName name="Balance_sheet__end_of_period" localSheetId="27">#REF!</definedName>
    <definedName name="Balance_sheet__end_of_period" localSheetId="37">#REF!</definedName>
    <definedName name="Balance_sheet__end_of_period" localSheetId="58">#REF!</definedName>
    <definedName name="Balance_sheet__end_of_period" localSheetId="5">#REF!</definedName>
    <definedName name="Balance_sheet__end_of_period" localSheetId="6">#REF!</definedName>
    <definedName name="Balance_sheet__end_of_period" localSheetId="55">#REF!</definedName>
    <definedName name="Balance_sheet__end_of_period" localSheetId="39">#REF!</definedName>
    <definedName name="Balance_sheet__end_of_period" localSheetId="57">#REF!</definedName>
    <definedName name="Balance_sheet__end_of_period" localSheetId="8">#REF!</definedName>
    <definedName name="Balance_sheet__end_of_period" localSheetId="9">#REF!</definedName>
    <definedName name="Balance_sheet__end_of_period" localSheetId="7">#REF!</definedName>
    <definedName name="Balance_sheet__end_of_period" localSheetId="18">#REF!</definedName>
    <definedName name="Balance_sheet__end_of_period" localSheetId="36">#REF!</definedName>
    <definedName name="Balance_sheet__end_of_period" localSheetId="24">#REF!</definedName>
    <definedName name="Balance_sheet__end_of_period">#REF!</definedName>
    <definedName name="balancesheet" localSheetId="41">#REF!</definedName>
    <definedName name="balancesheet" localSheetId="25">#REF!</definedName>
    <definedName name="balancesheet" localSheetId="23">#REF!</definedName>
    <definedName name="balancesheet" localSheetId="22">#REF!</definedName>
    <definedName name="balancesheet" localSheetId="16">#REF!</definedName>
    <definedName name="balancesheet" localSheetId="17">#REF!</definedName>
    <definedName name="balancesheet" localSheetId="20">#REF!</definedName>
    <definedName name="balancesheet" localSheetId="35">#REF!</definedName>
    <definedName name="balancesheet" localSheetId="34">#REF!</definedName>
    <definedName name="balancesheet" localSheetId="54">#REF!</definedName>
    <definedName name="balancesheet" localSheetId="27">#REF!</definedName>
    <definedName name="balancesheet" localSheetId="37">#REF!</definedName>
    <definedName name="balancesheet" localSheetId="58">#REF!</definedName>
    <definedName name="balancesheet" localSheetId="5">#REF!</definedName>
    <definedName name="balancesheet" localSheetId="6">#REF!</definedName>
    <definedName name="balancesheet" localSheetId="55">#REF!</definedName>
    <definedName name="balancesheet" localSheetId="39">#REF!</definedName>
    <definedName name="balancesheet" localSheetId="57">#REF!</definedName>
    <definedName name="balancesheet" localSheetId="8">#REF!</definedName>
    <definedName name="balancesheet" localSheetId="9">#REF!</definedName>
    <definedName name="balancesheet" localSheetId="7">#REF!</definedName>
    <definedName name="balancesheet" localSheetId="18">#REF!</definedName>
    <definedName name="balancesheet" localSheetId="36">#REF!</definedName>
    <definedName name="balancesheet" localSheetId="24">#REF!</definedName>
    <definedName name="balancesheet">#REF!</definedName>
    <definedName name="bankBaltics" localSheetId="41">#REF!</definedName>
    <definedName name="bankBaltics" localSheetId="25">#REF!</definedName>
    <definedName name="bankBaltics" localSheetId="23">#REF!</definedName>
    <definedName name="bankBaltics" localSheetId="22">#REF!</definedName>
    <definedName name="bankBaltics" localSheetId="16">#REF!</definedName>
    <definedName name="bankBaltics" localSheetId="17">#REF!</definedName>
    <definedName name="bankBaltics" localSheetId="20">#REF!</definedName>
    <definedName name="bankBaltics" localSheetId="35">#REF!</definedName>
    <definedName name="bankBaltics" localSheetId="34">#REF!</definedName>
    <definedName name="bankBaltics" localSheetId="54">#REF!</definedName>
    <definedName name="bankBaltics" localSheetId="27">#REF!</definedName>
    <definedName name="bankBaltics" localSheetId="37">#REF!</definedName>
    <definedName name="bankBaltics" localSheetId="58">#REF!</definedName>
    <definedName name="bankBaltics" localSheetId="5">#REF!</definedName>
    <definedName name="bankBaltics" localSheetId="6">#REF!</definedName>
    <definedName name="bankBaltics" localSheetId="55">#REF!</definedName>
    <definedName name="bankBaltics" localSheetId="39">#REF!</definedName>
    <definedName name="bankBaltics" localSheetId="57">#REF!</definedName>
    <definedName name="bankBaltics" localSheetId="8">#REF!</definedName>
    <definedName name="bankBaltics" localSheetId="9">#REF!</definedName>
    <definedName name="bankBaltics" localSheetId="7">#REF!</definedName>
    <definedName name="bankBaltics" localSheetId="18">#REF!</definedName>
    <definedName name="bankBaltics" localSheetId="36">#REF!</definedName>
    <definedName name="bankBaltics" localSheetId="24">#REF!</definedName>
    <definedName name="bankBaltics">#REF!</definedName>
    <definedName name="bankingRussia" localSheetId="41">#REF!</definedName>
    <definedName name="bankingRussia" localSheetId="25">#REF!</definedName>
    <definedName name="bankingRussia" localSheetId="23">#REF!</definedName>
    <definedName name="bankingRussia" localSheetId="22">#REF!</definedName>
    <definedName name="bankingRussia" localSheetId="16">#REF!</definedName>
    <definedName name="bankingRussia" localSheetId="17">#REF!</definedName>
    <definedName name="bankingRussia" localSheetId="20">#REF!</definedName>
    <definedName name="bankingRussia" localSheetId="35">#REF!</definedName>
    <definedName name="bankingRussia" localSheetId="34">#REF!</definedName>
    <definedName name="bankingRussia" localSheetId="54">#REF!</definedName>
    <definedName name="bankingRussia" localSheetId="27">#REF!</definedName>
    <definedName name="bankingRussia" localSheetId="37">#REF!</definedName>
    <definedName name="bankingRussia" localSheetId="58">#REF!</definedName>
    <definedName name="bankingRussia" localSheetId="5">#REF!</definedName>
    <definedName name="bankingRussia" localSheetId="6">#REF!</definedName>
    <definedName name="bankingRussia" localSheetId="55">#REF!</definedName>
    <definedName name="bankingRussia" localSheetId="39">#REF!</definedName>
    <definedName name="bankingRussia" localSheetId="57">#REF!</definedName>
    <definedName name="bankingRussia" localSheetId="8">#REF!</definedName>
    <definedName name="bankingRussia" localSheetId="9">#REF!</definedName>
    <definedName name="bankingRussia" localSheetId="7">#REF!</definedName>
    <definedName name="bankingRussia" localSheetId="18">#REF!</definedName>
    <definedName name="bankingRussia" localSheetId="36">#REF!</definedName>
    <definedName name="bankingRussia" localSheetId="24">#REF!</definedName>
    <definedName name="bankingRussia">#REF!</definedName>
    <definedName name="bankPoland" localSheetId="41">#REF!</definedName>
    <definedName name="bankPoland" localSheetId="25">#REF!</definedName>
    <definedName name="bankPoland" localSheetId="23">#REF!</definedName>
    <definedName name="bankPoland" localSheetId="22">#REF!</definedName>
    <definedName name="bankPoland" localSheetId="16">#REF!</definedName>
    <definedName name="bankPoland" localSheetId="17">#REF!</definedName>
    <definedName name="bankPoland" localSheetId="20">#REF!</definedName>
    <definedName name="bankPoland" localSheetId="35">#REF!</definedName>
    <definedName name="bankPoland" localSheetId="34">#REF!</definedName>
    <definedName name="bankPoland" localSheetId="54">#REF!</definedName>
    <definedName name="bankPoland" localSheetId="27">#REF!</definedName>
    <definedName name="bankPoland" localSheetId="37">#REF!</definedName>
    <definedName name="bankPoland" localSheetId="58">#REF!</definedName>
    <definedName name="bankPoland" localSheetId="5">#REF!</definedName>
    <definedName name="bankPoland" localSheetId="6">#REF!</definedName>
    <definedName name="bankPoland" localSheetId="55">#REF!</definedName>
    <definedName name="bankPoland" localSheetId="39">#REF!</definedName>
    <definedName name="bankPoland" localSheetId="57">#REF!</definedName>
    <definedName name="bankPoland" localSheetId="8">#REF!</definedName>
    <definedName name="bankPoland" localSheetId="9">#REF!</definedName>
    <definedName name="bankPoland" localSheetId="7">#REF!</definedName>
    <definedName name="bankPoland" localSheetId="18">#REF!</definedName>
    <definedName name="bankPoland" localSheetId="36">#REF!</definedName>
    <definedName name="bankPoland" localSheetId="24">#REF!</definedName>
    <definedName name="bankPoland">#REF!</definedName>
    <definedName name="BAtable" localSheetId="41">#REF!</definedName>
    <definedName name="BAtable" localSheetId="25">#REF!</definedName>
    <definedName name="BAtable" localSheetId="23">#REF!</definedName>
    <definedName name="BAtable" localSheetId="22">#REF!</definedName>
    <definedName name="BAtable" localSheetId="16">#REF!</definedName>
    <definedName name="BAtable" localSheetId="17">#REF!</definedName>
    <definedName name="BAtable" localSheetId="20">#REF!</definedName>
    <definedName name="BAtable" localSheetId="35">#REF!</definedName>
    <definedName name="BAtable" localSheetId="34">#REF!</definedName>
    <definedName name="BAtable" localSheetId="54">#REF!</definedName>
    <definedName name="BAtable" localSheetId="27">#REF!</definedName>
    <definedName name="BAtable" localSheetId="37">#REF!</definedName>
    <definedName name="BAtable" localSheetId="58">#REF!</definedName>
    <definedName name="BAtable" localSheetId="5">#REF!</definedName>
    <definedName name="BAtable" localSheetId="6">#REF!</definedName>
    <definedName name="BAtable" localSheetId="55">#REF!</definedName>
    <definedName name="BAtable" localSheetId="39">#REF!</definedName>
    <definedName name="BAtable" localSheetId="57">#REF!</definedName>
    <definedName name="BAtable" localSheetId="8">#REF!</definedName>
    <definedName name="BAtable" localSheetId="9">#REF!</definedName>
    <definedName name="BAtable" localSheetId="7">#REF!</definedName>
    <definedName name="BAtable" localSheetId="18">#REF!</definedName>
    <definedName name="BAtable" localSheetId="36">#REF!</definedName>
    <definedName name="BAtable" localSheetId="24">#REF!</definedName>
    <definedName name="BAtable">#REF!</definedName>
    <definedName name="BB" localSheetId="41">[8]Försäkringar!$AD$2</definedName>
    <definedName name="BB" localSheetId="54">[8]Försäkringar!$AD$2</definedName>
    <definedName name="BB" localSheetId="37">[8]Försäkringar!$AD$2</definedName>
    <definedName name="BB" localSheetId="58">[9]Försäkringar!$AD$2</definedName>
    <definedName name="BB" localSheetId="55">[9]Försäkringar!$AD$2</definedName>
    <definedName name="BB" localSheetId="57">[8]Försäkringar!$AD$2</definedName>
    <definedName name="BB" localSheetId="8">[10]Försäkringar!$AD$2</definedName>
    <definedName name="BB" localSheetId="9">[10]Försäkringar!$AD$2</definedName>
    <definedName name="BB" localSheetId="7">[10]Försäkringar!$AD$2</definedName>
    <definedName name="BB" localSheetId="36">[8]Försäkringar!$AD$2</definedName>
    <definedName name="BB">[8]Försäkringar!$AD$2</definedName>
    <definedName name="Bol" localSheetId="41">'[8]Konto koncern'!$A$6:$A$337</definedName>
    <definedName name="Bol" localSheetId="54">'[8]Konto koncern'!$A$6:$A$337</definedName>
    <definedName name="Bol" localSheetId="37">'[8]Konto koncern'!$A$6:$A$337</definedName>
    <definedName name="Bol" localSheetId="58">'[9]Konto koncern'!$A$6:$A$337</definedName>
    <definedName name="Bol" localSheetId="55">'[9]Konto koncern'!$A$6:$A$337</definedName>
    <definedName name="Bol" localSheetId="57">'[8]Konto koncern'!$A$6:$A$337</definedName>
    <definedName name="Bol" localSheetId="8">'[10]Konto koncern'!$A$6:$A$337</definedName>
    <definedName name="Bol" localSheetId="9">'[10]Konto koncern'!$A$6:$A$337</definedName>
    <definedName name="Bol" localSheetId="7">'[10]Konto koncern'!$A$6:$A$337</definedName>
    <definedName name="Bol" localSheetId="36">'[8]Konto koncern'!$A$6:$A$337</definedName>
    <definedName name="Bol">'[8]Konto koncern'!$A$6:$A$337</definedName>
    <definedName name="BPS" localSheetId="41">OFFSET([11]Chart!$Z$11,1,0,COUNTA([11]Chart!$Z$11:$Z$38)-1,1)</definedName>
    <definedName name="BPS" localSheetId="30">OFFSET([11]Chart!$Z$11,1,0,COUNTA([11]Chart!$Z$11:$Z$38)-1,1)</definedName>
    <definedName name="BPS" localSheetId="54">OFFSET([11]Chart!$Z$11,1,0,COUNTA([11]Chart!$Z$11:$Z$38)-1,1)</definedName>
    <definedName name="BPS" localSheetId="37">OFFSET([12]Chart!$Z$11,1,0,COUNTA([12]Chart!$Z$11:$Z$38)-1,1)</definedName>
    <definedName name="BPS" localSheetId="58">OFFSET([12]Chart!$Z$11,1,0,COUNTA([12]Chart!$Z$11:$Z$38)-1,1)</definedName>
    <definedName name="BPS" localSheetId="55">OFFSET([12]Chart!$Z$11,1,0,COUNTA([12]Chart!$Z$11:$Z$38)-1,1)</definedName>
    <definedName name="BPS" localSheetId="57">OFFSET([11]Chart!$Z$11,1,0,COUNTA([11]Chart!$Z$11:$Z$38)-1,1)</definedName>
    <definedName name="BPS" localSheetId="8">OFFSET([13]Chart!$Z$11,1,0,COUNTA([13]Chart!$Z$11:$Z$38)-1,1)</definedName>
    <definedName name="BPS" localSheetId="9">OFFSET([13]Chart!$Z$11,1,0,COUNTA([13]Chart!$Z$11:$Z$38)-1,1)</definedName>
    <definedName name="BPS" localSheetId="7">OFFSET([13]Chart!$Z$11,1,0,COUNTA([13]Chart!$Z$11:$Z$38)-1,1)</definedName>
    <definedName name="BPS" localSheetId="36">OFFSET([12]Chart!$Z$11,1,0,COUNTA([12]Chart!$Z$11:$Z$38)-1,1)</definedName>
    <definedName name="BPS">OFFSET([11]Chart!$Z$11,1,0,COUNTA([11]Chart!$Z$11:$Z$38)-1,1)</definedName>
    <definedName name="BPSVerticalchart" localSheetId="41">IF([11]Chart!$AG$16=1,OFFSET([11]Chart!$Z$11,1,0,COUNTA([11]Chart!$Z$11:$Z$33)-1,1),IF([11]Chart!$AG$16=2,OFFSET([11]Chart!$Z$11,1,0,COUNTA([11]Chart!$Z$11:$Z$38)-1,1),IF([11]Chart!$AG$16=3,OFFSET([11]Chart!$Z$11,1,0,COUNTA([11]Chart!$Z$11:$Z$21)-1,1),IF([11]Chart!$AG$16=4,OFFSET([11]Chart!$Z$11,1,0,COUNTA([11]Chart!$Z$11:$Z$28)-1,1)))))</definedName>
    <definedName name="BPSVerticalchart" localSheetId="30">IF([11]Chart!$AG$16=1,OFFSET([11]Chart!$Z$11,1,0,COUNTA([11]Chart!$Z$11:$Z$33)-1,1),IF([11]Chart!$AG$16=2,OFFSET([11]Chart!$Z$11,1,0,COUNTA([11]Chart!$Z$11:$Z$38)-1,1),IF([11]Chart!$AG$16=3,OFFSET([11]Chart!$Z$11,1,0,COUNTA([11]Chart!$Z$11:$Z$21)-1,1),IF([11]Chart!$AG$16=4,OFFSET([11]Chart!$Z$11,1,0,COUNTA([11]Chart!$Z$11:$Z$28)-1,1)))))</definedName>
    <definedName name="BPSVerticalchart" localSheetId="54">IF([11]Chart!$AG$16=1,OFFSET([11]Chart!$Z$11,1,0,COUNTA([11]Chart!$Z$11:$Z$33)-1,1),IF([11]Chart!$AG$16=2,OFFSET([11]Chart!$Z$11,1,0,COUNTA([11]Chart!$Z$11:$Z$38)-1,1),IF([11]Chart!$AG$16=3,OFFSET([11]Chart!$Z$11,1,0,COUNTA([11]Chart!$Z$11:$Z$21)-1,1),IF([11]Chart!$AG$16=4,OFFSET([11]Chart!$Z$11,1,0,COUNTA([11]Chart!$Z$11:$Z$28)-1,1)))))</definedName>
    <definedName name="BPSVerticalchart" localSheetId="37">IF([12]Chart!$AG$16=1,OFFSET([12]Chart!$Z$11,1,0,COUNTA([12]Chart!$Z$11:$Z$33)-1,1),IF([12]Chart!$AG$16=2,OFFSET([12]Chart!$Z$11,1,0,COUNTA([12]Chart!$Z$11:$Z$38)-1,1),IF([12]Chart!$AG$16=3,OFFSET([12]Chart!$Z$11,1,0,COUNTA([12]Chart!$Z$11:$Z$21)-1,1),IF([12]Chart!$AG$16=4,OFFSET([12]Chart!$Z$11,1,0,COUNTA([12]Chart!$Z$11:$Z$28)-1,1)))))</definedName>
    <definedName name="BPSVerticalchart" localSheetId="58">IF([12]Chart!$AG$16=1,OFFSET([12]Chart!$Z$11,1,0,COUNTA([12]Chart!$Z$11:$Z$33)-1,1),IF([12]Chart!$AG$16=2,OFFSET([12]Chart!$Z$11,1,0,COUNTA([12]Chart!$Z$11:$Z$38)-1,1),IF([12]Chart!$AG$16=3,OFFSET([12]Chart!$Z$11,1,0,COUNTA([12]Chart!$Z$11:$Z$21)-1,1),IF([12]Chart!$AG$16=4,OFFSET([12]Chart!$Z$11,1,0,COUNTA([12]Chart!$Z$11:$Z$28)-1,1)))))</definedName>
    <definedName name="BPSVerticalchart" localSheetId="55">IF([12]Chart!$AG$16=1,OFFSET([12]Chart!$Z$11,1,0,COUNTA([12]Chart!$Z$11:$Z$33)-1,1),IF([12]Chart!$AG$16=2,OFFSET([12]Chart!$Z$11,1,0,COUNTA([12]Chart!$Z$11:$Z$38)-1,1),IF([12]Chart!$AG$16=3,OFFSET([12]Chart!$Z$11,1,0,COUNTA([12]Chart!$Z$11:$Z$21)-1,1),IF([12]Chart!$AG$16=4,OFFSET([12]Chart!$Z$11,1,0,COUNTA([12]Chart!$Z$11:$Z$28)-1,1)))))</definedName>
    <definedName name="BPSVerticalchart" localSheetId="57">IF([11]Chart!$AG$16=1,OFFSET([11]Chart!$Z$11,1,0,COUNTA([11]Chart!$Z$11:$Z$33)-1,1),IF([11]Chart!$AG$16=2,OFFSET([11]Chart!$Z$11,1,0,COUNTA([11]Chart!$Z$11:$Z$38)-1,1),IF([11]Chart!$AG$16=3,OFFSET([11]Chart!$Z$11,1,0,COUNTA([11]Chart!$Z$11:$Z$21)-1,1),IF([11]Chart!$AG$16=4,OFFSET([11]Chart!$Z$11,1,0,COUNTA([11]Chart!$Z$11:$Z$28)-1,1)))))</definedName>
    <definedName name="BPSVerticalchart" localSheetId="8">IF([13]Chart!$AG$16=1,OFFSET([13]Chart!$Z$11,1,0,COUNTA([13]Chart!$Z$11:$Z$33)-1,1),IF([13]Chart!$AG$16=2,OFFSET([13]Chart!$Z$11,1,0,COUNTA([13]Chart!$Z$11:$Z$38)-1,1),IF([13]Chart!$AG$16=3,OFFSET([13]Chart!$Z$11,1,0,COUNTA([13]Chart!$Z$11:$Z$21)-1,1),IF([13]Chart!$AG$16=4,OFFSET([13]Chart!$Z$11,1,0,COUNTA([13]Chart!$Z$11:$Z$28)-1,1)))))</definedName>
    <definedName name="BPSVerticalchart" localSheetId="9">IF([13]Chart!$AG$16=1,OFFSET([13]Chart!$Z$11,1,0,COUNTA([13]Chart!$Z$11:$Z$33)-1,1),IF([13]Chart!$AG$16=2,OFFSET([13]Chart!$Z$11,1,0,COUNTA([13]Chart!$Z$11:$Z$38)-1,1),IF([13]Chart!$AG$16=3,OFFSET([13]Chart!$Z$11,1,0,COUNTA([13]Chart!$Z$11:$Z$21)-1,1),IF([13]Chart!$AG$16=4,OFFSET([13]Chart!$Z$11,1,0,COUNTA([13]Chart!$Z$11:$Z$28)-1,1)))))</definedName>
    <definedName name="BPSVerticalchart" localSheetId="7">IF([13]Chart!$AG$16=1,OFFSET([13]Chart!$Z$11,1,0,COUNTA([13]Chart!$Z$11:$Z$33)-1,1),IF([13]Chart!$AG$16=2,OFFSET([13]Chart!$Z$11,1,0,COUNTA([13]Chart!$Z$11:$Z$38)-1,1),IF([13]Chart!$AG$16=3,OFFSET([13]Chart!$Z$11,1,0,COUNTA([13]Chart!$Z$11:$Z$21)-1,1),IF([13]Chart!$AG$16=4,OFFSET([13]Chart!$Z$11,1,0,COUNTA([13]Chart!$Z$11:$Z$28)-1,1)))))</definedName>
    <definedName name="BPSVerticalchart" localSheetId="36">IF([12]Chart!$AG$16=1,OFFSET([12]Chart!$Z$11,1,0,COUNTA([12]Chart!$Z$11:$Z$33)-1,1),IF([12]Chart!$AG$16=2,OFFSET([12]Chart!$Z$11,1,0,COUNTA([12]Chart!$Z$11:$Z$38)-1,1),IF([12]Chart!$AG$16=3,OFFSET([12]Chart!$Z$11,1,0,COUNTA([12]Chart!$Z$11:$Z$21)-1,1),IF([12]Chart!$AG$16=4,OFFSET([12]Chart!$Z$11,1,0,COUNTA([12]Chart!$Z$11:$Z$28)-1,1)))))</definedName>
    <definedName name="BPSVerticalchart">IF([11]Chart!$AG$16=1,OFFSET([11]Chart!$Z$11,1,0,COUNTA([11]Chart!$Z$11:$Z$33)-1,1),IF([11]Chart!$AG$16=2,OFFSET([11]Chart!$Z$11,1,0,COUNTA([11]Chart!$Z$11:$Z$38)-1,1),IF([11]Chart!$AG$16=3,OFFSET([11]Chart!$Z$11,1,0,COUNTA([11]Chart!$Z$11:$Z$21)-1,1),IF([11]Chart!$AG$16=4,OFFSET([11]Chart!$Z$11,1,0,COUNTA([11]Chart!$Z$11:$Z$28)-1,1)))))</definedName>
    <definedName name="business" localSheetId="41">#REF!</definedName>
    <definedName name="business" localSheetId="25">#REF!</definedName>
    <definedName name="business" localSheetId="23">#REF!</definedName>
    <definedName name="business" localSheetId="22">#REF!</definedName>
    <definedName name="business" localSheetId="16">#REF!</definedName>
    <definedName name="business" localSheetId="17">#REF!</definedName>
    <definedName name="business" localSheetId="20">#REF!</definedName>
    <definedName name="business" localSheetId="35">#REF!</definedName>
    <definedName name="business" localSheetId="34">#REF!</definedName>
    <definedName name="business" localSheetId="54">#REF!</definedName>
    <definedName name="business" localSheetId="27">#REF!</definedName>
    <definedName name="business" localSheetId="37">#REF!</definedName>
    <definedName name="business" localSheetId="58">#REF!</definedName>
    <definedName name="business" localSheetId="5">#REF!</definedName>
    <definedName name="business" localSheetId="6">#REF!</definedName>
    <definedName name="business" localSheetId="55">#REF!</definedName>
    <definedName name="business" localSheetId="39">#REF!</definedName>
    <definedName name="business" localSheetId="57">#REF!</definedName>
    <definedName name="business" localSheetId="8">#REF!</definedName>
    <definedName name="business" localSheetId="9">#REF!</definedName>
    <definedName name="business" localSheetId="7">#REF!</definedName>
    <definedName name="business" localSheetId="18">#REF!</definedName>
    <definedName name="business" localSheetId="36">#REF!</definedName>
    <definedName name="business" localSheetId="24">#REF!</definedName>
    <definedName name="business">#REF!</definedName>
    <definedName name="cap.adequacy" localSheetId="41">#REF!</definedName>
    <definedName name="cap.adequacy" localSheetId="25">#REF!</definedName>
    <definedName name="cap.adequacy" localSheetId="23">#REF!</definedName>
    <definedName name="cap.adequacy" localSheetId="22">#REF!</definedName>
    <definedName name="cap.adequacy" localSheetId="16">#REF!</definedName>
    <definedName name="cap.adequacy" localSheetId="17">#REF!</definedName>
    <definedName name="cap.adequacy" localSheetId="20">#REF!</definedName>
    <definedName name="cap.adequacy" localSheetId="35">#REF!</definedName>
    <definedName name="cap.adequacy" localSheetId="34">#REF!</definedName>
    <definedName name="cap.adequacy" localSheetId="54">#REF!</definedName>
    <definedName name="cap.adequacy" localSheetId="27">#REF!</definedName>
    <definedName name="cap.adequacy" localSheetId="37">#REF!</definedName>
    <definedName name="cap.adequacy" localSheetId="58">#REF!</definedName>
    <definedName name="cap.adequacy" localSheetId="5">#REF!</definedName>
    <definedName name="cap.adequacy" localSheetId="6">#REF!</definedName>
    <definedName name="cap.adequacy" localSheetId="55">#REF!</definedName>
    <definedName name="cap.adequacy" localSheetId="39">#REF!</definedName>
    <definedName name="cap.adequacy" localSheetId="57">#REF!</definedName>
    <definedName name="cap.adequacy" localSheetId="8">#REF!</definedName>
    <definedName name="cap.adequacy" localSheetId="9">#REF!</definedName>
    <definedName name="cap.adequacy" localSheetId="7">#REF!</definedName>
    <definedName name="cap.adequacy" localSheetId="18">#REF!</definedName>
    <definedName name="cap.adequacy" localSheetId="36">#REF!</definedName>
    <definedName name="cap.adequacy" localSheetId="24">#REF!</definedName>
    <definedName name="cap.adequacy">#REF!</definedName>
    <definedName name="Capital_adequacy" localSheetId="41">#REF!</definedName>
    <definedName name="Capital_adequacy" localSheetId="25">#REF!</definedName>
    <definedName name="Capital_adequacy" localSheetId="23">#REF!</definedName>
    <definedName name="Capital_adequacy" localSheetId="22">#REF!</definedName>
    <definedName name="Capital_adequacy" localSheetId="16">#REF!</definedName>
    <definedName name="Capital_adequacy" localSheetId="17">#REF!</definedName>
    <definedName name="Capital_adequacy" localSheetId="20">#REF!</definedName>
    <definedName name="Capital_adequacy" localSheetId="35">#REF!</definedName>
    <definedName name="Capital_adequacy" localSheetId="34">#REF!</definedName>
    <definedName name="Capital_adequacy" localSheetId="54">#REF!</definedName>
    <definedName name="Capital_adequacy" localSheetId="27">#REF!</definedName>
    <definedName name="Capital_adequacy" localSheetId="37">#REF!</definedName>
    <definedName name="Capital_adequacy" localSheetId="58">#REF!</definedName>
    <definedName name="Capital_adequacy" localSheetId="5">#REF!</definedName>
    <definedName name="Capital_adequacy" localSheetId="6">#REF!</definedName>
    <definedName name="Capital_adequacy" localSheetId="55">#REF!</definedName>
    <definedName name="Capital_adequacy" localSheetId="39">#REF!</definedName>
    <definedName name="Capital_adequacy" localSheetId="57">#REF!</definedName>
    <definedName name="Capital_adequacy" localSheetId="8">#REF!</definedName>
    <definedName name="Capital_adequacy" localSheetId="9">#REF!</definedName>
    <definedName name="Capital_adequacy" localSheetId="7">#REF!</definedName>
    <definedName name="Capital_adequacy" localSheetId="18">#REF!</definedName>
    <definedName name="Capital_adequacy" localSheetId="36">#REF!</definedName>
    <definedName name="Capital_adequacy" localSheetId="24">#REF!</definedName>
    <definedName name="Capital_adequacy">#REF!</definedName>
    <definedName name="Carol" localSheetId="54">#REF!</definedName>
    <definedName name="Carol" localSheetId="27">#REF!</definedName>
    <definedName name="Carol" localSheetId="58">#REF!</definedName>
    <definedName name="Carol" localSheetId="55">#REF!</definedName>
    <definedName name="Carol" localSheetId="39">#REF!</definedName>
    <definedName name="Carol" localSheetId="57">#REF!</definedName>
    <definedName name="Carol" localSheetId="8">#REF!</definedName>
    <definedName name="Carol" localSheetId="9">#REF!</definedName>
    <definedName name="Carol" localSheetId="7">#REF!</definedName>
    <definedName name="Carol" localSheetId="18">#REF!</definedName>
    <definedName name="Carol">#REF!</definedName>
    <definedName name="cashflow" localSheetId="41">#REF!</definedName>
    <definedName name="cashflow" localSheetId="25">#REF!</definedName>
    <definedName name="cashflow" localSheetId="23">#REF!</definedName>
    <definedName name="cashflow" localSheetId="22">#REF!</definedName>
    <definedName name="cashflow" localSheetId="16">#REF!</definedName>
    <definedName name="cashflow" localSheetId="17">#REF!</definedName>
    <definedName name="cashflow" localSheetId="20">#REF!</definedName>
    <definedName name="cashflow" localSheetId="35">#REF!</definedName>
    <definedName name="cashflow" localSheetId="34">#REF!</definedName>
    <definedName name="cashflow" localSheetId="54">#REF!</definedName>
    <definedName name="cashflow" localSheetId="27">#REF!</definedName>
    <definedName name="cashflow" localSheetId="37">#REF!</definedName>
    <definedName name="cashflow" localSheetId="58">#REF!</definedName>
    <definedName name="cashflow" localSheetId="5">#REF!</definedName>
    <definedName name="cashflow" localSheetId="6">#REF!</definedName>
    <definedName name="cashflow" localSheetId="55">#REF!</definedName>
    <definedName name="cashflow" localSheetId="39">#REF!</definedName>
    <definedName name="cashflow" localSheetId="57">#REF!</definedName>
    <definedName name="cashflow" localSheetId="8">#REF!</definedName>
    <definedName name="cashflow" localSheetId="9">#REF!</definedName>
    <definedName name="cashflow" localSheetId="7">#REF!</definedName>
    <definedName name="cashflow" localSheetId="18">#REF!</definedName>
    <definedName name="cashflow" localSheetId="36">#REF!</definedName>
    <definedName name="cashflow" localSheetId="24">#REF!</definedName>
    <definedName name="cashflow">#REF!</definedName>
    <definedName name="CIBKeyFig" localSheetId="41">#REF!</definedName>
    <definedName name="CIBKeyFig" localSheetId="25">#REF!</definedName>
    <definedName name="CIBKeyFig" localSheetId="23">#REF!</definedName>
    <definedName name="CIBKeyFig" localSheetId="22">#REF!</definedName>
    <definedName name="CIBKeyFig" localSheetId="16">#REF!</definedName>
    <definedName name="CIBKeyFig" localSheetId="17">#REF!</definedName>
    <definedName name="CIBKeyFig" localSheetId="20">#REF!</definedName>
    <definedName name="CIBKeyFig" localSheetId="35">#REF!</definedName>
    <definedName name="CIBKeyFig" localSheetId="34">#REF!</definedName>
    <definedName name="CIBKeyFig" localSheetId="54">#REF!</definedName>
    <definedName name="CIBKeyFig" localSheetId="27">#REF!</definedName>
    <definedName name="CIBKeyFig" localSheetId="37">#REF!</definedName>
    <definedName name="CIBKeyFig" localSheetId="58">#REF!</definedName>
    <definedName name="CIBKeyFig" localSheetId="5">#REF!</definedName>
    <definedName name="CIBKeyFig" localSheetId="6">#REF!</definedName>
    <definedName name="CIBKeyFig" localSheetId="55">#REF!</definedName>
    <definedName name="CIBKeyFig" localSheetId="39">#REF!</definedName>
    <definedName name="CIBKeyFig" localSheetId="57">#REF!</definedName>
    <definedName name="CIBKeyFig" localSheetId="8">#REF!</definedName>
    <definedName name="CIBKeyFig" localSheetId="9">#REF!</definedName>
    <definedName name="CIBKeyFig" localSheetId="7">#REF!</definedName>
    <definedName name="CIBKeyFig" localSheetId="18">#REF!</definedName>
    <definedName name="CIBKeyFig" localSheetId="36">#REF!</definedName>
    <definedName name="CIBKeyFig" localSheetId="24">#REF!</definedName>
    <definedName name="CIBKeyFig">#REF!</definedName>
    <definedName name="CIBOP" localSheetId="41">#REF!</definedName>
    <definedName name="CIBOP" localSheetId="25">#REF!</definedName>
    <definedName name="CIBOP" localSheetId="23">#REF!</definedName>
    <definedName name="CIBOP" localSheetId="22">#REF!</definedName>
    <definedName name="CIBOP" localSheetId="16">#REF!</definedName>
    <definedName name="CIBOP" localSheetId="17">#REF!</definedName>
    <definedName name="CIBOP" localSheetId="20">#REF!</definedName>
    <definedName name="CIBOP" localSheetId="35">#REF!</definedName>
    <definedName name="CIBOP" localSheetId="34">#REF!</definedName>
    <definedName name="CIBOP" localSheetId="54">#REF!</definedName>
    <definedName name="CIBOP" localSheetId="27">#REF!</definedName>
    <definedName name="CIBOP" localSheetId="37">#REF!</definedName>
    <definedName name="CIBOP" localSheetId="58">#REF!</definedName>
    <definedName name="CIBOP" localSheetId="5">#REF!</definedName>
    <definedName name="CIBOP" localSheetId="6">#REF!</definedName>
    <definedName name="CIBOP" localSheetId="55">#REF!</definedName>
    <definedName name="CIBOP" localSheetId="39">#REF!</definedName>
    <definedName name="CIBOP" localSheetId="57">#REF!</definedName>
    <definedName name="CIBOP" localSheetId="8">#REF!</definedName>
    <definedName name="CIBOP" localSheetId="9">#REF!</definedName>
    <definedName name="CIBOP" localSheetId="7">#REF!</definedName>
    <definedName name="CIBOP" localSheetId="18">#REF!</definedName>
    <definedName name="CIBOP" localSheetId="36">#REF!</definedName>
    <definedName name="CIBOP" localSheetId="24">#REF!</definedName>
    <definedName name="CIBOP">#REF!</definedName>
    <definedName name="cmb" localSheetId="41">#REF!</definedName>
    <definedName name="cmb" localSheetId="25">#REF!</definedName>
    <definedName name="cmb" localSheetId="23">#REF!</definedName>
    <definedName name="cmb" localSheetId="22">#REF!</definedName>
    <definedName name="cmb" localSheetId="16">#REF!</definedName>
    <definedName name="cmb" localSheetId="17">#REF!</definedName>
    <definedName name="cmb" localSheetId="20">#REF!</definedName>
    <definedName name="cmb" localSheetId="35">#REF!</definedName>
    <definedName name="cmb" localSheetId="34">#REF!</definedName>
    <definedName name="cmb" localSheetId="54">#REF!</definedName>
    <definedName name="cmb" localSheetId="27">#REF!</definedName>
    <definedName name="cmb" localSheetId="37">#REF!</definedName>
    <definedName name="cmb" localSheetId="58">#REF!</definedName>
    <definedName name="cmb" localSheetId="5">#REF!</definedName>
    <definedName name="cmb" localSheetId="6">#REF!</definedName>
    <definedName name="cmb" localSheetId="55">#REF!</definedName>
    <definedName name="cmb" localSheetId="39">#REF!</definedName>
    <definedName name="cmb" localSheetId="57">#REF!</definedName>
    <definedName name="cmb" localSheetId="8">#REF!</definedName>
    <definedName name="cmb" localSheetId="9">#REF!</definedName>
    <definedName name="cmb" localSheetId="7">#REF!</definedName>
    <definedName name="cmb" localSheetId="18">#REF!</definedName>
    <definedName name="cmb" localSheetId="36">#REF!</definedName>
    <definedName name="cmb" localSheetId="24">#REF!</definedName>
    <definedName name="cmb">#REF!</definedName>
    <definedName name="cmb_cmb" localSheetId="41">#REF!</definedName>
    <definedName name="cmb_cmb" localSheetId="25">#REF!</definedName>
    <definedName name="cmb_cmb" localSheetId="23">#REF!</definedName>
    <definedName name="cmb_cmb" localSheetId="22">#REF!</definedName>
    <definedName name="cmb_cmb" localSheetId="16">#REF!</definedName>
    <definedName name="cmb_cmb" localSheetId="17">#REF!</definedName>
    <definedName name="cmb_cmb" localSheetId="20">#REF!</definedName>
    <definedName name="cmb_cmb" localSheetId="35">#REF!</definedName>
    <definedName name="cmb_cmb" localSheetId="34">#REF!</definedName>
    <definedName name="cmb_cmb" localSheetId="54">#REF!</definedName>
    <definedName name="cmb_cmb" localSheetId="27">#REF!</definedName>
    <definedName name="cmb_cmb" localSheetId="37">#REF!</definedName>
    <definedName name="cmb_cmb" localSheetId="58">#REF!</definedName>
    <definedName name="cmb_cmb" localSheetId="5">#REF!</definedName>
    <definedName name="cmb_cmb" localSheetId="6">#REF!</definedName>
    <definedName name="cmb_cmb" localSheetId="55">#REF!</definedName>
    <definedName name="cmb_cmb" localSheetId="39">#REF!</definedName>
    <definedName name="cmb_cmb" localSheetId="57">#REF!</definedName>
    <definedName name="cmb_cmb" localSheetId="8">#REF!</definedName>
    <definedName name="cmb_cmb" localSheetId="9">#REF!</definedName>
    <definedName name="cmb_cmb" localSheetId="7">#REF!</definedName>
    <definedName name="cmb_cmb" localSheetId="18">#REF!</definedName>
    <definedName name="cmb_cmb" localSheetId="36">#REF!</definedName>
    <definedName name="cmb_cmb" localSheetId="24">#REF!</definedName>
    <definedName name="cmb_cmb">#REF!</definedName>
    <definedName name="cmp" localSheetId="41">#REF!</definedName>
    <definedName name="cmp" localSheetId="25">#REF!</definedName>
    <definedName name="cmp" localSheetId="23">#REF!</definedName>
    <definedName name="cmp" localSheetId="22">#REF!</definedName>
    <definedName name="cmp" localSheetId="16">#REF!</definedName>
    <definedName name="cmp" localSheetId="17">#REF!</definedName>
    <definedName name="cmp" localSheetId="20">#REF!</definedName>
    <definedName name="cmp" localSheetId="35">#REF!</definedName>
    <definedName name="cmp" localSheetId="34">#REF!</definedName>
    <definedName name="cmp" localSheetId="54">#REF!</definedName>
    <definedName name="cmp" localSheetId="27">#REF!</definedName>
    <definedName name="cmp" localSheetId="37">#REF!</definedName>
    <definedName name="cmp" localSheetId="58">#REF!</definedName>
    <definedName name="cmp" localSheetId="5">#REF!</definedName>
    <definedName name="cmp" localSheetId="6">#REF!</definedName>
    <definedName name="cmp" localSheetId="55">#REF!</definedName>
    <definedName name="cmp" localSheetId="39">#REF!</definedName>
    <definedName name="cmp" localSheetId="57">#REF!</definedName>
    <definedName name="cmp" localSheetId="8">#REF!</definedName>
    <definedName name="cmp" localSheetId="9">#REF!</definedName>
    <definedName name="cmp" localSheetId="7">#REF!</definedName>
    <definedName name="cmp" localSheetId="18">#REF!</definedName>
    <definedName name="cmp" localSheetId="36">#REF!</definedName>
    <definedName name="cmp" localSheetId="24">#REF!</definedName>
    <definedName name="cmp">#REF!</definedName>
    <definedName name="CONS" localSheetId="41">OFFSET('[14]Chart Losses'!$M$7,COUNT('[14]Chart Losses'!$M$7:$M$50)-'[14]Chart Losses'!$H$1,,'[14]Chart Losses'!$H$1)</definedName>
    <definedName name="CONS" localSheetId="30">OFFSET('[14]Chart Losses'!$M$7,COUNT('[14]Chart Losses'!$M$7:$M$50)-'[14]Chart Losses'!$H$1,,'[14]Chart Losses'!$H$1)</definedName>
    <definedName name="CONS" localSheetId="54">OFFSET('[14]Chart Losses'!$M$7,COUNT('[14]Chart Losses'!$M$7:$M$50)-'[14]Chart Losses'!$H$1,,'[14]Chart Losses'!$H$1)</definedName>
    <definedName name="CONS" localSheetId="37">OFFSET('[15]Chart Losses'!$M$7,COUNT('[15]Chart Losses'!$M$7:$M$50)-'[15]Chart Losses'!$H$1,,'[15]Chart Losses'!$H$1)</definedName>
    <definedName name="CONS" localSheetId="58">OFFSET('[15]Chart Losses'!$M$7,COUNT('[15]Chart Losses'!$M$7:$M$50)-'[15]Chart Losses'!$H$1,,'[15]Chart Losses'!$H$1)</definedName>
    <definedName name="CONS" localSheetId="55">OFFSET('[15]Chart Losses'!$M$7,COUNT('[15]Chart Losses'!$M$7:$M$50)-'[15]Chart Losses'!$H$1,,'[15]Chart Losses'!$H$1)</definedName>
    <definedName name="CONS" localSheetId="57">OFFSET('[14]Chart Losses'!$M$7,COUNT('[14]Chart Losses'!$M$7:$M$50)-'[14]Chart Losses'!$H$1,,'[14]Chart Losses'!$H$1)</definedName>
    <definedName name="CONS" localSheetId="8">OFFSET('[16]Chart Losses'!$M$7,COUNT('[16]Chart Losses'!$M$7:$M$50)-'[16]Chart Losses'!$H$1,,'[16]Chart Losses'!$H$1)</definedName>
    <definedName name="CONS" localSheetId="9">OFFSET('[16]Chart Losses'!$M$7,COUNT('[16]Chart Losses'!$M$7:$M$50)-'[16]Chart Losses'!$H$1,,'[16]Chart Losses'!$H$1)</definedName>
    <definedName name="CONS" localSheetId="7">OFFSET('[16]Chart Losses'!$M$7,COUNT('[16]Chart Losses'!$M$7:$M$50)-'[16]Chart Losses'!$H$1,,'[16]Chart Losses'!$H$1)</definedName>
    <definedName name="CONS" localSheetId="36">OFFSET('[15]Chart Losses'!$M$7,COUNT('[15]Chart Losses'!$M$7:$M$50)-'[15]Chart Losses'!$H$1,,'[15]Chart Losses'!$H$1)</definedName>
    <definedName name="CONS">OFFSET('[14]Chart Losses'!$M$7,COUNT('[14]Chart Losses'!$M$7:$M$50)-'[14]Chart Losses'!$H$1,,'[14]Chart Losses'!$H$1)</definedName>
    <definedName name="CORP" localSheetId="41">OFFSET('[14]Chart Losses'!$J$7,COUNT('[14]Chart Losses'!$J$7:$J$50)-'[14]Chart Losses'!$H$1,,'[14]Chart Losses'!$H$1)</definedName>
    <definedName name="CORP" localSheetId="30">OFFSET('[14]Chart Losses'!$J$7,COUNT('[14]Chart Losses'!$J$7:$J$50)-'[14]Chart Losses'!$H$1,,'[14]Chart Losses'!$H$1)</definedName>
    <definedName name="CORP" localSheetId="54">OFFSET('[14]Chart Losses'!$J$7,COUNT('[14]Chart Losses'!$J$7:$J$50)-'[14]Chart Losses'!$H$1,,'[14]Chart Losses'!$H$1)</definedName>
    <definedName name="CORP" localSheetId="37">OFFSET('[15]Chart Losses'!$J$7,COUNT('[15]Chart Losses'!$J$7:$J$50)-'[15]Chart Losses'!$H$1,,'[15]Chart Losses'!$H$1)</definedName>
    <definedName name="CORP" localSheetId="58">OFFSET('[15]Chart Losses'!$J$7,COUNT('[15]Chart Losses'!$J$7:$J$50)-'[15]Chart Losses'!$H$1,,'[15]Chart Losses'!$H$1)</definedName>
    <definedName name="CORP" localSheetId="55">OFFSET('[15]Chart Losses'!$J$7,COUNT('[15]Chart Losses'!$J$7:$J$50)-'[15]Chart Losses'!$H$1,,'[15]Chart Losses'!$H$1)</definedName>
    <definedName name="CORP" localSheetId="57">OFFSET('[14]Chart Losses'!$J$7,COUNT('[14]Chart Losses'!$J$7:$J$50)-'[14]Chart Losses'!$H$1,,'[14]Chart Losses'!$H$1)</definedName>
    <definedName name="CORP" localSheetId="8">OFFSET('[16]Chart Losses'!$J$7,COUNT('[16]Chart Losses'!$J$7:$J$50)-'[16]Chart Losses'!$H$1,,'[16]Chart Losses'!$H$1)</definedName>
    <definedName name="CORP" localSheetId="9">OFFSET('[16]Chart Losses'!$J$7,COUNT('[16]Chart Losses'!$J$7:$J$50)-'[16]Chart Losses'!$H$1,,'[16]Chart Losses'!$H$1)</definedName>
    <definedName name="CORP" localSheetId="7">OFFSET('[16]Chart Losses'!$J$7,COUNT('[16]Chart Losses'!$J$7:$J$50)-'[16]Chart Losses'!$H$1,,'[16]Chart Losses'!$H$1)</definedName>
    <definedName name="CORP" localSheetId="36">OFFSET('[15]Chart Losses'!$J$7,COUNT('[15]Chart Losses'!$J$7:$J$50)-'[15]Chart Losses'!$H$1,,'[15]Chart Losses'!$H$1)</definedName>
    <definedName name="CORP">OFFSET('[14]Chart Losses'!$J$7,COUNT('[14]Chart Losses'!$J$7:$J$50)-'[14]Chart Losses'!$H$1,,'[14]Chart Losses'!$H$1)</definedName>
    <definedName name="corp.inst" localSheetId="41">#REF!</definedName>
    <definedName name="corp.inst" localSheetId="25">#REF!</definedName>
    <definedName name="corp.inst" localSheetId="23">#REF!</definedName>
    <definedName name="corp.inst" localSheetId="22">#REF!</definedName>
    <definedName name="corp.inst" localSheetId="16">#REF!</definedName>
    <definedName name="corp.inst" localSheetId="17">#REF!</definedName>
    <definedName name="corp.inst" localSheetId="20">#REF!</definedName>
    <definedName name="corp.inst" localSheetId="35">#REF!</definedName>
    <definedName name="corp.inst" localSheetId="34">#REF!</definedName>
    <definedName name="corp.inst" localSheetId="54">#REF!</definedName>
    <definedName name="corp.inst" localSheetId="27">#REF!</definedName>
    <definedName name="corp.inst" localSheetId="37">#REF!</definedName>
    <definedName name="corp.inst" localSheetId="58">#REF!</definedName>
    <definedName name="corp.inst" localSheetId="5">#REF!</definedName>
    <definedName name="corp.inst" localSheetId="6">#REF!</definedName>
    <definedName name="corp.inst" localSheetId="55">#REF!</definedName>
    <definedName name="corp.inst" localSheetId="39">#REF!</definedName>
    <definedName name="corp.inst" localSheetId="57">#REF!</definedName>
    <definedName name="corp.inst" localSheetId="8">#REF!</definedName>
    <definedName name="corp.inst" localSheetId="9">#REF!</definedName>
    <definedName name="corp.inst" localSheetId="7">#REF!</definedName>
    <definedName name="corp.inst" localSheetId="18">#REF!</definedName>
    <definedName name="corp.inst" localSheetId="36">#REF!</definedName>
    <definedName name="corp.inst" localSheetId="24">#REF!</definedName>
    <definedName name="corp.inst">#REF!</definedName>
    <definedName name="corp1" localSheetId="41">#REF!</definedName>
    <definedName name="corp1" localSheetId="25">#REF!</definedName>
    <definedName name="corp1" localSheetId="23">#REF!</definedName>
    <definedName name="corp1" localSheetId="22">#REF!</definedName>
    <definedName name="corp1" localSheetId="16">#REF!</definedName>
    <definedName name="corp1" localSheetId="17">#REF!</definedName>
    <definedName name="corp1" localSheetId="20">#REF!</definedName>
    <definedName name="corp1" localSheetId="35">#REF!</definedName>
    <definedName name="corp1" localSheetId="34">#REF!</definedName>
    <definedName name="corp1" localSheetId="54">#REF!</definedName>
    <definedName name="corp1" localSheetId="27">#REF!</definedName>
    <definedName name="corp1" localSheetId="37">#REF!</definedName>
    <definedName name="corp1" localSheetId="58">#REF!</definedName>
    <definedName name="corp1" localSheetId="5">#REF!</definedName>
    <definedName name="corp1" localSheetId="6">#REF!</definedName>
    <definedName name="corp1" localSheetId="55">#REF!</definedName>
    <definedName name="corp1" localSheetId="39">#REF!</definedName>
    <definedName name="corp1" localSheetId="57">#REF!</definedName>
    <definedName name="corp1" localSheetId="8">#REF!</definedName>
    <definedName name="corp1" localSheetId="9">#REF!</definedName>
    <definedName name="corp1" localSheetId="7">#REF!</definedName>
    <definedName name="corp1" localSheetId="18">#REF!</definedName>
    <definedName name="corp1" localSheetId="36">#REF!</definedName>
    <definedName name="corp1" localSheetId="24">#REF!</definedName>
    <definedName name="corp1">#REF!</definedName>
    <definedName name="_xlnm.Criteria" localSheetId="41">#REF!</definedName>
    <definedName name="_xlnm.Criteria" localSheetId="25">#REF!</definedName>
    <definedName name="_xlnm.Criteria" localSheetId="23">#REF!</definedName>
    <definedName name="_xlnm.Criteria" localSheetId="22">#REF!</definedName>
    <definedName name="_xlnm.Criteria" localSheetId="16">#REF!</definedName>
    <definedName name="_xlnm.Criteria" localSheetId="17">#REF!</definedName>
    <definedName name="_xlnm.Criteria" localSheetId="20">#REF!</definedName>
    <definedName name="_xlnm.Criteria" localSheetId="35">#REF!</definedName>
    <definedName name="_xlnm.Criteria" localSheetId="34">#REF!</definedName>
    <definedName name="_xlnm.Criteria" localSheetId="30">#REF!</definedName>
    <definedName name="_xlnm.Criteria" localSheetId="54">#REF!</definedName>
    <definedName name="_xlnm.Criteria" localSheetId="27">#REF!</definedName>
    <definedName name="_xlnm.Criteria" localSheetId="37">#REF!</definedName>
    <definedName name="_xlnm.Criteria" localSheetId="58">#REF!</definedName>
    <definedName name="_xlnm.Criteria" localSheetId="5">#REF!</definedName>
    <definedName name="_xlnm.Criteria" localSheetId="6">#REF!</definedName>
    <definedName name="_xlnm.Criteria" localSheetId="55">#REF!</definedName>
    <definedName name="_xlnm.Criteria" localSheetId="39">#REF!</definedName>
    <definedName name="_xlnm.Criteria" localSheetId="57">#REF!</definedName>
    <definedName name="_xlnm.Criteria" localSheetId="8">#REF!</definedName>
    <definedName name="_xlnm.Criteria" localSheetId="9">#REF!</definedName>
    <definedName name="_xlnm.Criteria" localSheetId="7">#REF!</definedName>
    <definedName name="_xlnm.Criteria" localSheetId="18">#REF!</definedName>
    <definedName name="_xlnm.Criteria" localSheetId="36">#REF!</definedName>
    <definedName name="_xlnm.Criteria" localSheetId="24">#REF!</definedName>
    <definedName name="_xlnm.Criteria">#REF!</definedName>
    <definedName name="cru_ytd" localSheetId="41">#REF!</definedName>
    <definedName name="cru_ytd" localSheetId="25">#REF!</definedName>
    <definedName name="cru_ytd" localSheetId="23">#REF!</definedName>
    <definedName name="cru_ytd" localSheetId="22">#REF!</definedName>
    <definedName name="cru_ytd" localSheetId="16">#REF!</definedName>
    <definedName name="cru_ytd" localSheetId="17">#REF!</definedName>
    <definedName name="cru_ytd" localSheetId="20">#REF!</definedName>
    <definedName name="cru_ytd" localSheetId="35">#REF!</definedName>
    <definedName name="cru_ytd" localSheetId="34">#REF!</definedName>
    <definedName name="cru_ytd" localSheetId="54">#REF!</definedName>
    <definedName name="cru_ytd" localSheetId="27">#REF!</definedName>
    <definedName name="cru_ytd" localSheetId="37">#REF!</definedName>
    <definedName name="cru_ytd" localSheetId="58">#REF!</definedName>
    <definedName name="cru_ytd" localSheetId="5">#REF!</definedName>
    <definedName name="cru_ytd" localSheetId="6">#REF!</definedName>
    <definedName name="cru_ytd" localSheetId="55">#REF!</definedName>
    <definedName name="cru_ytd" localSheetId="39">#REF!</definedName>
    <definedName name="cru_ytd" localSheetId="57">#REF!</definedName>
    <definedName name="cru_ytd" localSheetId="8">#REF!</definedName>
    <definedName name="cru_ytd" localSheetId="9">#REF!</definedName>
    <definedName name="cru_ytd" localSheetId="7">#REF!</definedName>
    <definedName name="cru_ytd" localSheetId="18">#REF!</definedName>
    <definedName name="cru_ytd" localSheetId="36">#REF!</definedName>
    <definedName name="cru_ytd" localSheetId="24">#REF!</definedName>
    <definedName name="cru_ytd">#REF!</definedName>
    <definedName name="cru_ytd_eng" localSheetId="41">#REF!</definedName>
    <definedName name="cru_ytd_eng" localSheetId="25">#REF!</definedName>
    <definedName name="cru_ytd_eng" localSheetId="23">#REF!</definedName>
    <definedName name="cru_ytd_eng" localSheetId="22">#REF!</definedName>
    <definedName name="cru_ytd_eng" localSheetId="16">#REF!</definedName>
    <definedName name="cru_ytd_eng" localSheetId="17">#REF!</definedName>
    <definedName name="cru_ytd_eng" localSheetId="20">#REF!</definedName>
    <definedName name="cru_ytd_eng" localSheetId="35">#REF!</definedName>
    <definedName name="cru_ytd_eng" localSheetId="34">#REF!</definedName>
    <definedName name="cru_ytd_eng" localSheetId="54">#REF!</definedName>
    <definedName name="cru_ytd_eng" localSheetId="27">#REF!</definedName>
    <definedName name="cru_ytd_eng" localSheetId="37">#REF!</definedName>
    <definedName name="cru_ytd_eng" localSheetId="58">#REF!</definedName>
    <definedName name="cru_ytd_eng" localSheetId="5">#REF!</definedName>
    <definedName name="cru_ytd_eng" localSheetId="6">#REF!</definedName>
    <definedName name="cru_ytd_eng" localSheetId="55">#REF!</definedName>
    <definedName name="cru_ytd_eng" localSheetId="39">#REF!</definedName>
    <definedName name="cru_ytd_eng" localSheetId="57">#REF!</definedName>
    <definedName name="cru_ytd_eng" localSheetId="8">#REF!</definedName>
    <definedName name="cru_ytd_eng" localSheetId="9">#REF!</definedName>
    <definedName name="cru_ytd_eng" localSheetId="7">#REF!</definedName>
    <definedName name="cru_ytd_eng" localSheetId="18">#REF!</definedName>
    <definedName name="cru_ytd_eng" localSheetId="36">#REF!</definedName>
    <definedName name="cru_ytd_eng" localSheetId="24">#REF!</definedName>
    <definedName name="cru_ytd_eng">#REF!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LocalConsolidationOnSubmit">1</definedName>
    <definedName name="csNFC_XL_Pensionfunds_Dim01">"="</definedName>
    <definedName name="csNFC_XL_Pensionfunds_Dim02">"="</definedName>
    <definedName name="csNFC_XL_Pensionfunds_Dim03">"="</definedName>
    <definedName name="csNFC_XL_Pensionfunds_Dim04">"="</definedName>
    <definedName name="csNFC_XL_Pensionfunds_Dim05">"="</definedName>
    <definedName name="csNFC_XL_Pensionfunds_Dim06">"="</definedName>
    <definedName name="csNFC_XL_Pensionfunds_Dim07">"="</definedName>
    <definedName name="csNFC_XL_Pensionfunds_Dim08">"="</definedName>
    <definedName name="csNFC_XL_Pensionfunds_Dim09">"="</definedName>
    <definedName name="csNFC_XL_Pensionfunds_Dim10">"="</definedName>
    <definedName name="csNFC_XL_Pensionfunds_Dim11" localSheetId="41">#REF!</definedName>
    <definedName name="csNFC_XL_Pensionfunds_Dim11" localSheetId="25">#REF!</definedName>
    <definedName name="csNFC_XL_Pensionfunds_Dim11" localSheetId="23">#REF!</definedName>
    <definedName name="csNFC_XL_Pensionfunds_Dim11" localSheetId="22">#REF!</definedName>
    <definedName name="csNFC_XL_Pensionfunds_Dim11" localSheetId="16">#REF!</definedName>
    <definedName name="csNFC_XL_Pensionfunds_Dim11" localSheetId="17">#REF!</definedName>
    <definedName name="csNFC_XL_Pensionfunds_Dim11" localSheetId="20">#REF!</definedName>
    <definedName name="csNFC_XL_Pensionfunds_Dim11" localSheetId="35">#REF!</definedName>
    <definedName name="csNFC_XL_Pensionfunds_Dim11" localSheetId="34">#REF!</definedName>
    <definedName name="csNFC_XL_Pensionfunds_Dim11" localSheetId="54">#REF!</definedName>
    <definedName name="csNFC_XL_Pensionfunds_Dim11" localSheetId="27">#REF!</definedName>
    <definedName name="csNFC_XL_Pensionfunds_Dim11" localSheetId="37">#REF!</definedName>
    <definedName name="csNFC_XL_Pensionfunds_Dim11" localSheetId="58">#REF!</definedName>
    <definedName name="csNFC_XL_Pensionfunds_Dim11" localSheetId="5">#REF!</definedName>
    <definedName name="csNFC_XL_Pensionfunds_Dim11" localSheetId="6">#REF!</definedName>
    <definedName name="csNFC_XL_Pensionfunds_Dim11" localSheetId="55">#REF!</definedName>
    <definedName name="csNFC_XL_Pensionfunds_Dim11" localSheetId="39">#REF!</definedName>
    <definedName name="csNFC_XL_Pensionfunds_Dim11" localSheetId="57">#REF!</definedName>
    <definedName name="csNFC_XL_Pensionfunds_Dim11" localSheetId="8">#REF!</definedName>
    <definedName name="csNFC_XL_Pensionfunds_Dim11" localSheetId="9">#REF!</definedName>
    <definedName name="csNFC_XL_Pensionfunds_Dim11" localSheetId="7">#REF!</definedName>
    <definedName name="csNFC_XL_Pensionfunds_Dim11" localSheetId="18">#REF!</definedName>
    <definedName name="csNFC_XL_Pensionfunds_Dim11" localSheetId="36">#REF!</definedName>
    <definedName name="csNFC_XL_Pensionfunds_Dim11" localSheetId="24">#REF!</definedName>
    <definedName name="csNFC_XL_Pensionfunds_Dim11">#REF!</definedName>
    <definedName name="csNFC_XL_Pensionfunds_Dim12">"="</definedName>
    <definedName name="csNFC_XL_PensionfundsAnchor" localSheetId="41">#REF!</definedName>
    <definedName name="csNFC_XL_PensionfundsAnchor" localSheetId="25">#REF!</definedName>
    <definedName name="csNFC_XL_PensionfundsAnchor" localSheetId="23">#REF!</definedName>
    <definedName name="csNFC_XL_PensionfundsAnchor" localSheetId="22">#REF!</definedName>
    <definedName name="csNFC_XL_PensionfundsAnchor" localSheetId="16">#REF!</definedName>
    <definedName name="csNFC_XL_PensionfundsAnchor" localSheetId="17">#REF!</definedName>
    <definedName name="csNFC_XL_PensionfundsAnchor" localSheetId="20">#REF!</definedName>
    <definedName name="csNFC_XL_PensionfundsAnchor" localSheetId="35">#REF!</definedName>
    <definedName name="csNFC_XL_PensionfundsAnchor" localSheetId="34">#REF!</definedName>
    <definedName name="csNFC_XL_PensionfundsAnchor" localSheetId="54">#REF!</definedName>
    <definedName name="csNFC_XL_PensionfundsAnchor" localSheetId="27">#REF!</definedName>
    <definedName name="csNFC_XL_PensionfundsAnchor" localSheetId="37">#REF!</definedName>
    <definedName name="csNFC_XL_PensionfundsAnchor" localSheetId="58">#REF!</definedName>
    <definedName name="csNFC_XL_PensionfundsAnchor" localSheetId="5">#REF!</definedName>
    <definedName name="csNFC_XL_PensionfundsAnchor" localSheetId="6">#REF!</definedName>
    <definedName name="csNFC_XL_PensionfundsAnchor" localSheetId="55">#REF!</definedName>
    <definedName name="csNFC_XL_PensionfundsAnchor" localSheetId="39">#REF!</definedName>
    <definedName name="csNFC_XL_PensionfundsAnchor" localSheetId="57">#REF!</definedName>
    <definedName name="csNFC_XL_PensionfundsAnchor" localSheetId="8">#REF!</definedName>
    <definedName name="csNFC_XL_PensionfundsAnchor" localSheetId="9">#REF!</definedName>
    <definedName name="csNFC_XL_PensionfundsAnchor" localSheetId="7">#REF!</definedName>
    <definedName name="csNFC_XL_PensionfundsAnchor" localSheetId="18">#REF!</definedName>
    <definedName name="csNFC_XL_PensionfundsAnchor" localSheetId="36">#REF!</definedName>
    <definedName name="csNFC_XL_PensionfundsAnchor" localSheetId="24">#REF!</definedName>
    <definedName name="csNFC_XL_PensionfundsAnchor">#REF!</definedName>
    <definedName name="csRefreshOnOpen">1</definedName>
    <definedName name="csRefreshOnRotate">1</definedName>
    <definedName name="Currency" localSheetId="41">[17]Factors!$B$13</definedName>
    <definedName name="Currency" localSheetId="54">[17]Factors!$B$13</definedName>
    <definedName name="Currency" localSheetId="37">[17]Factors!$B$13</definedName>
    <definedName name="Currency" localSheetId="58">[18]Factors!$B$13</definedName>
    <definedName name="Currency" localSheetId="55">[18]Factors!$B$13</definedName>
    <definedName name="Currency" localSheetId="57">[17]Factors!$B$13</definedName>
    <definedName name="Currency" localSheetId="8">[19]Factors!$B$13</definedName>
    <definedName name="Currency" localSheetId="9">[19]Factors!$B$13</definedName>
    <definedName name="Currency" localSheetId="7">[19]Factors!$B$13</definedName>
    <definedName name="Currency" localSheetId="36">[17]Factors!$B$13</definedName>
    <definedName name="Currency">[17]Factors!$B$13</definedName>
    <definedName name="cust" localSheetId="41">#REF!</definedName>
    <definedName name="cust" localSheetId="25">#REF!</definedName>
    <definedName name="cust" localSheetId="23">#REF!</definedName>
    <definedName name="cust" localSheetId="22">#REF!</definedName>
    <definedName name="cust" localSheetId="16">#REF!</definedName>
    <definedName name="cust" localSheetId="17">#REF!</definedName>
    <definedName name="cust" localSheetId="20">#REF!</definedName>
    <definedName name="cust" localSheetId="35">#REF!</definedName>
    <definedName name="cust" localSheetId="34">#REF!</definedName>
    <definedName name="cust" localSheetId="54">#REF!</definedName>
    <definedName name="cust" localSheetId="27">#REF!</definedName>
    <definedName name="cust" localSheetId="37">#REF!</definedName>
    <definedName name="cust" localSheetId="58">#REF!</definedName>
    <definedName name="cust" localSheetId="5">#REF!</definedName>
    <definedName name="cust" localSheetId="6">#REF!</definedName>
    <definedName name="cust" localSheetId="55">#REF!</definedName>
    <definedName name="cust" localSheetId="39">#REF!</definedName>
    <definedName name="cust" localSheetId="57">#REF!</definedName>
    <definedName name="cust" localSheetId="8">#REF!</definedName>
    <definedName name="cust" localSheetId="9">#REF!</definedName>
    <definedName name="cust" localSheetId="7">#REF!</definedName>
    <definedName name="cust" localSheetId="18">#REF!</definedName>
    <definedName name="cust" localSheetId="36">#REF!</definedName>
    <definedName name="cust" localSheetId="24">#REF!</definedName>
    <definedName name="cust">#REF!</definedName>
    <definedName name="cust_segm" localSheetId="41">#REF!</definedName>
    <definedName name="cust_segm" localSheetId="25">#REF!</definedName>
    <definedName name="cust_segm" localSheetId="23">#REF!</definedName>
    <definedName name="cust_segm" localSheetId="22">#REF!</definedName>
    <definedName name="cust_segm" localSheetId="16">#REF!</definedName>
    <definedName name="cust_segm" localSheetId="17">#REF!</definedName>
    <definedName name="cust_segm" localSheetId="20">#REF!</definedName>
    <definedName name="cust_segm" localSheetId="35">#REF!</definedName>
    <definedName name="cust_segm" localSheetId="34">#REF!</definedName>
    <definedName name="cust_segm" localSheetId="54">#REF!</definedName>
    <definedName name="cust_segm" localSheetId="27">#REF!</definedName>
    <definedName name="cust_segm" localSheetId="37">#REF!</definedName>
    <definedName name="cust_segm" localSheetId="58">#REF!</definedName>
    <definedName name="cust_segm" localSheetId="5">#REF!</definedName>
    <definedName name="cust_segm" localSheetId="6">#REF!</definedName>
    <definedName name="cust_segm" localSheetId="55">#REF!</definedName>
    <definedName name="cust_segm" localSheetId="39">#REF!</definedName>
    <definedName name="cust_segm" localSheetId="57">#REF!</definedName>
    <definedName name="cust_segm" localSheetId="8">#REF!</definedName>
    <definedName name="cust_segm" localSheetId="9">#REF!</definedName>
    <definedName name="cust_segm" localSheetId="7">#REF!</definedName>
    <definedName name="cust_segm" localSheetId="18">#REF!</definedName>
    <definedName name="cust_segm" localSheetId="36">#REF!</definedName>
    <definedName name="cust_segm" localSheetId="24">#REF!</definedName>
    <definedName name="cust_segm">#REF!</definedName>
    <definedName name="DanskMdRapport" localSheetId="41">[20]Månedsrapport!$A$1:$F$103</definedName>
    <definedName name="DanskMdRapport" localSheetId="54">[20]Månedsrapport!$A$1:$F$103</definedName>
    <definedName name="DanskMdRapport" localSheetId="37">[20]Månedsrapport!$A$1:$F$103</definedName>
    <definedName name="DanskMdRapport" localSheetId="58">[21]Månedsrapport!$A$1:$F$103</definedName>
    <definedName name="DanskMdRapport" localSheetId="55">[21]Månedsrapport!$A$1:$F$103</definedName>
    <definedName name="DanskMdRapport" localSheetId="57">[20]Månedsrapport!$A$1:$F$103</definedName>
    <definedName name="DanskMdRapport" localSheetId="8">[22]Månedsrapport!$A$1:$F$103</definedName>
    <definedName name="DanskMdRapport" localSheetId="9">[22]Månedsrapport!$A$1:$F$103</definedName>
    <definedName name="DanskMdRapport" localSheetId="7">[22]Månedsrapport!$A$1:$F$103</definedName>
    <definedName name="DanskMdRapport" localSheetId="36">[20]Månedsrapport!$A$1:$F$103</definedName>
    <definedName name="DanskMdRapport">[20]Månedsrapport!$A$1:$F$103</definedName>
    <definedName name="data_imp_start" localSheetId="41">[23]Beholdningsdata!#REF!</definedName>
    <definedName name="data_imp_start" localSheetId="25">[23]Beholdningsdata!#REF!</definedName>
    <definedName name="data_imp_start" localSheetId="23">[23]Beholdningsdata!#REF!</definedName>
    <definedName name="data_imp_start" localSheetId="22">[23]Beholdningsdata!#REF!</definedName>
    <definedName name="data_imp_start" localSheetId="16">[23]Beholdningsdata!#REF!</definedName>
    <definedName name="data_imp_start" localSheetId="17">[23]Beholdningsdata!#REF!</definedName>
    <definedName name="data_imp_start" localSheetId="20">[23]Beholdningsdata!#REF!</definedName>
    <definedName name="data_imp_start" localSheetId="35">[23]Beholdningsdata!#REF!</definedName>
    <definedName name="data_imp_start" localSheetId="34">[23]Beholdningsdata!#REF!</definedName>
    <definedName name="data_imp_start" localSheetId="54">[23]Beholdningsdata!#REF!</definedName>
    <definedName name="data_imp_start" localSheetId="27">[23]Beholdningsdata!#REF!</definedName>
    <definedName name="data_imp_start" localSheetId="37">[23]Beholdningsdata!#REF!</definedName>
    <definedName name="data_imp_start" localSheetId="58">[23]Beholdningsdata!#REF!</definedName>
    <definedName name="data_imp_start" localSheetId="5">[23]Beholdningsdata!#REF!</definedName>
    <definedName name="data_imp_start" localSheetId="6">[23]Beholdningsdata!#REF!</definedName>
    <definedName name="data_imp_start" localSheetId="55">[23]Beholdningsdata!#REF!</definedName>
    <definedName name="data_imp_start" localSheetId="39">[23]Beholdningsdata!#REF!</definedName>
    <definedName name="data_imp_start" localSheetId="57">[23]Beholdningsdata!#REF!</definedName>
    <definedName name="data_imp_start" localSheetId="8">[23]Beholdningsdata!#REF!</definedName>
    <definedName name="data_imp_start" localSheetId="9">[23]Beholdningsdata!#REF!</definedName>
    <definedName name="data_imp_start" localSheetId="7">[23]Beholdningsdata!#REF!</definedName>
    <definedName name="data_imp_start" localSheetId="18">[23]Beholdningsdata!#REF!</definedName>
    <definedName name="data_imp_start" localSheetId="36">[23]Beholdningsdata!#REF!</definedName>
    <definedName name="data_imp_start" localSheetId="24">[23]Beholdningsdata!#REF!</definedName>
    <definedName name="data_imp_start">[23]Beholdningsdata!#REF!</definedName>
    <definedName name="_xlnm.Database" localSheetId="41">#REF!</definedName>
    <definedName name="_xlnm.Database" localSheetId="25">#REF!</definedName>
    <definedName name="_xlnm.Database" localSheetId="23">#REF!</definedName>
    <definedName name="_xlnm.Database" localSheetId="22">#REF!</definedName>
    <definedName name="_xlnm.Database" localSheetId="16">#REF!</definedName>
    <definedName name="_xlnm.Database" localSheetId="17">#REF!</definedName>
    <definedName name="_xlnm.Database" localSheetId="20">#REF!</definedName>
    <definedName name="_xlnm.Database" localSheetId="35">#REF!</definedName>
    <definedName name="_xlnm.Database" localSheetId="34">#REF!</definedName>
    <definedName name="_xlnm.Database" localSheetId="30">#REF!</definedName>
    <definedName name="_xlnm.Database" localSheetId="54">#REF!</definedName>
    <definedName name="_xlnm.Database" localSheetId="27">#REF!</definedName>
    <definedName name="_xlnm.Database" localSheetId="37">#REF!</definedName>
    <definedName name="_xlnm.Database" localSheetId="58">#REF!</definedName>
    <definedName name="_xlnm.Database" localSheetId="5">#REF!</definedName>
    <definedName name="_xlnm.Database" localSheetId="6">#REF!</definedName>
    <definedName name="_xlnm.Database" localSheetId="55">#REF!</definedName>
    <definedName name="_xlnm.Database" localSheetId="39">#REF!</definedName>
    <definedName name="_xlnm.Database" localSheetId="57">#REF!</definedName>
    <definedName name="_xlnm.Database" localSheetId="8">#REF!</definedName>
    <definedName name="_xlnm.Database" localSheetId="9">#REF!</definedName>
    <definedName name="_xlnm.Database" localSheetId="7">#REF!</definedName>
    <definedName name="_xlnm.Database" localSheetId="18">#REF!</definedName>
    <definedName name="_xlnm.Database" localSheetId="36">#REF!</definedName>
    <definedName name="_xlnm.Database" localSheetId="24">#REF!</definedName>
    <definedName name="_xlnm.Database">#REF!</definedName>
    <definedName name="Date" localSheetId="41">'[24]Input Sheet'!$A$1</definedName>
    <definedName name="Date" localSheetId="54">'[24]Input Sheet'!$A$1</definedName>
    <definedName name="Date" localSheetId="37">'[24]Input Sheet'!$A$1</definedName>
    <definedName name="Date" localSheetId="58">'[25]Input Sheet'!$A$1</definedName>
    <definedName name="Date" localSheetId="55">'[25]Input Sheet'!$A$1</definedName>
    <definedName name="Date" localSheetId="57">'[24]Input Sheet'!$A$1</definedName>
    <definedName name="Date" localSheetId="8">'[26]Input Sheet'!$A$1</definedName>
    <definedName name="Date" localSheetId="9">'[26]Input Sheet'!$A$1</definedName>
    <definedName name="Date" localSheetId="7">'[26]Input Sheet'!$A$1</definedName>
    <definedName name="Date" localSheetId="36">'[24]Input Sheet'!$A$1</definedName>
    <definedName name="Date">'[24]Input Sheet'!$A$1</definedName>
    <definedName name="DatoValg" localSheetId="41">[20]HelpSheet!$C$5:$C$16</definedName>
    <definedName name="DatoValg" localSheetId="54">[20]HelpSheet!$C$5:$C$16</definedName>
    <definedName name="DatoValg" localSheetId="37">[20]HelpSheet!$C$5:$C$16</definedName>
    <definedName name="DatoValg" localSheetId="58">[21]HelpSheet!$C$5:$C$16</definedName>
    <definedName name="DatoValg" localSheetId="55">[21]HelpSheet!$C$5:$C$16</definedName>
    <definedName name="DatoValg" localSheetId="57">[20]HelpSheet!$C$5:$C$16</definedName>
    <definedName name="DatoValg" localSheetId="8">[22]HelpSheet!$C$5:$C$16</definedName>
    <definedName name="DatoValg" localSheetId="9">[22]HelpSheet!$C$5:$C$16</definedName>
    <definedName name="DatoValg" localSheetId="7">[22]HelpSheet!$C$5:$C$16</definedName>
    <definedName name="DatoValg" localSheetId="36">[20]HelpSheet!$C$5:$C$16</definedName>
    <definedName name="DatoValg">[20]HelpSheet!$C$5:$C$16</definedName>
    <definedName name="DATUM" localSheetId="41">OFFSET('[14]Chart Losses'!$H$7,COUNT('[14]Chart Losses'!$H$7:$H$50)-'[14]Chart Losses'!$H$1,,'[14]Chart Losses'!$H$1)</definedName>
    <definedName name="DATUM" localSheetId="30">OFFSET('[14]Chart Losses'!$H$7,COUNT('[14]Chart Losses'!$H$7:$H$50)-'[14]Chart Losses'!$H$1,,'[14]Chart Losses'!$H$1)</definedName>
    <definedName name="DATUM" localSheetId="54">OFFSET('[14]Chart Losses'!$H$7,COUNT('[14]Chart Losses'!$H$7:$H$50)-'[14]Chart Losses'!$H$1,,'[14]Chart Losses'!$H$1)</definedName>
    <definedName name="DATUM" localSheetId="37">OFFSET('[15]Chart Losses'!$H$7,COUNT('[15]Chart Losses'!$H$7:$H$50)-'[15]Chart Losses'!$H$1,,'[15]Chart Losses'!$H$1)</definedName>
    <definedName name="DATUM" localSheetId="58">OFFSET('[15]Chart Losses'!$H$7,COUNT('[15]Chart Losses'!$H$7:$H$50)-'[15]Chart Losses'!$H$1,,'[15]Chart Losses'!$H$1)</definedName>
    <definedName name="DATUM" localSheetId="55">OFFSET('[15]Chart Losses'!$H$7,COUNT('[15]Chart Losses'!$H$7:$H$50)-'[15]Chart Losses'!$H$1,,'[15]Chart Losses'!$H$1)</definedName>
    <definedName name="DATUM" localSheetId="57">OFFSET('[14]Chart Losses'!$H$7,COUNT('[14]Chart Losses'!$H$7:$H$50)-'[14]Chart Losses'!$H$1,,'[14]Chart Losses'!$H$1)</definedName>
    <definedName name="DATUM" localSheetId="8">OFFSET('[16]Chart Losses'!$H$7,COUNT('[16]Chart Losses'!$H$7:$H$50)-'[16]Chart Losses'!$H$1,,'[16]Chart Losses'!$H$1)</definedName>
    <definedName name="DATUM" localSheetId="9">OFFSET('[16]Chart Losses'!$H$7,COUNT('[16]Chart Losses'!$H$7:$H$50)-'[16]Chart Losses'!$H$1,,'[16]Chart Losses'!$H$1)</definedName>
    <definedName name="DATUM" localSheetId="7">OFFSET('[16]Chart Losses'!$H$7,COUNT('[16]Chart Losses'!$H$7:$H$50)-'[16]Chart Losses'!$H$1,,'[16]Chart Losses'!$H$1)</definedName>
    <definedName name="DATUM" localSheetId="36">OFFSET('[15]Chart Losses'!$H$7,COUNT('[15]Chart Losses'!$H$7:$H$50)-'[15]Chart Losses'!$H$1,,'[15]Chart Losses'!$H$1)</definedName>
    <definedName name="DATUM">OFFSET('[14]Chart Losses'!$H$7,COUNT('[14]Chart Losses'!$H$7:$H$50)-'[14]Chart Losses'!$H$1,,'[14]Chart Losses'!$H$1)</definedName>
    <definedName name="DB" localSheetId="41">'[8]Konto koncern'!$A$3:$O$335</definedName>
    <definedName name="DB" localSheetId="54">'[8]Konto koncern'!$A$3:$O$335</definedName>
    <definedName name="DB" localSheetId="37">'[8]Konto koncern'!$A$3:$O$335</definedName>
    <definedName name="DB" localSheetId="58">'[9]Konto koncern'!$A$3:$O$335</definedName>
    <definedName name="DB" localSheetId="55">'[9]Konto koncern'!$A$3:$O$335</definedName>
    <definedName name="DB" localSheetId="57">'[8]Konto koncern'!$A$3:$O$335</definedName>
    <definedName name="DB" localSheetId="8">'[10]Konto koncern'!$A$3:$O$335</definedName>
    <definedName name="DB" localSheetId="9">'[10]Konto koncern'!$A$3:$O$335</definedName>
    <definedName name="DB" localSheetId="7">'[10]Konto koncern'!$A$3:$O$335</definedName>
    <definedName name="DB" localSheetId="36">'[8]Konto koncern'!$A$3:$O$335</definedName>
    <definedName name="DB">'[8]Konto koncern'!$A$3:$O$335</definedName>
    <definedName name="dddd" localSheetId="41" hidden="1">{#N/A,#N/A,TRUE,"Forside";#N/A,#N/A,TRUE,"Contents";#N/A,#N/A,TRUE,"Opera. income stat.";#N/A,#N/A,TRUE,"Business area ";#N/A,#N/A,TRUE,"Statutory income statem."}</definedName>
    <definedName name="dddd" localSheetId="25" hidden="1">{#N/A,#N/A,TRUE,"Forside";#N/A,#N/A,TRUE,"Contents";#N/A,#N/A,TRUE,"Opera. income stat.";#N/A,#N/A,TRUE,"Business area ";#N/A,#N/A,TRUE,"Statutory income statem."}</definedName>
    <definedName name="dddd" localSheetId="23" hidden="1">{#N/A,#N/A,TRUE,"Forside";#N/A,#N/A,TRUE,"Contents";#N/A,#N/A,TRUE,"Opera. income stat.";#N/A,#N/A,TRUE,"Business area ";#N/A,#N/A,TRUE,"Statutory income statem."}</definedName>
    <definedName name="dddd" localSheetId="22" hidden="1">{#N/A,#N/A,TRUE,"Forside";#N/A,#N/A,TRUE,"Contents";#N/A,#N/A,TRUE,"Opera. income stat.";#N/A,#N/A,TRUE,"Business area ";#N/A,#N/A,TRUE,"Statutory income statem."}</definedName>
    <definedName name="dddd" localSheetId="16" hidden="1">{#N/A,#N/A,TRUE,"Forside";#N/A,#N/A,TRUE,"Contents";#N/A,#N/A,TRUE,"Opera. income stat.";#N/A,#N/A,TRUE,"Business area ";#N/A,#N/A,TRUE,"Statutory income statem."}</definedName>
    <definedName name="dddd" localSheetId="17" hidden="1">{#N/A,#N/A,TRUE,"Forside";#N/A,#N/A,TRUE,"Contents";#N/A,#N/A,TRUE,"Opera. income stat.";#N/A,#N/A,TRUE,"Business area ";#N/A,#N/A,TRUE,"Statutory income statem."}</definedName>
    <definedName name="dddd" localSheetId="11" hidden="1">{#N/A,#N/A,TRUE,"Forside";#N/A,#N/A,TRUE,"Contents";#N/A,#N/A,TRUE,"Opera. income stat.";#N/A,#N/A,TRUE,"Business area ";#N/A,#N/A,TRUE,"Statutory income statem."}</definedName>
    <definedName name="dddd" localSheetId="20" hidden="1">{#N/A,#N/A,TRUE,"Forside";#N/A,#N/A,TRUE,"Contents";#N/A,#N/A,TRUE,"Opera. income stat.";#N/A,#N/A,TRUE,"Business area ";#N/A,#N/A,TRUE,"Statutory income statem."}</definedName>
    <definedName name="dddd" localSheetId="35" hidden="1">{#N/A,#N/A,TRUE,"Forside";#N/A,#N/A,TRUE,"Contents";#N/A,#N/A,TRUE,"Opera. income stat.";#N/A,#N/A,TRUE,"Business area ";#N/A,#N/A,TRUE,"Statutory income statem."}</definedName>
    <definedName name="dddd" localSheetId="34" hidden="1">{#N/A,#N/A,TRUE,"Forside";#N/A,#N/A,TRUE,"Contents";#N/A,#N/A,TRUE,"Opera. income stat.";#N/A,#N/A,TRUE,"Business area ";#N/A,#N/A,TRUE,"Statutory income statem."}</definedName>
    <definedName name="dddd" localSheetId="30" hidden="1">{#N/A,#N/A,TRUE,"Forside";#N/A,#N/A,TRUE,"Contents";#N/A,#N/A,TRUE,"Opera. income stat.";#N/A,#N/A,TRUE,"Business area ";#N/A,#N/A,TRUE,"Statutory income statem."}</definedName>
    <definedName name="dddd" localSheetId="54" hidden="1">{#N/A,#N/A,TRUE,"Forside";#N/A,#N/A,TRUE,"Contents";#N/A,#N/A,TRUE,"Opera. income stat.";#N/A,#N/A,TRUE,"Business area ";#N/A,#N/A,TRUE,"Statutory income statem."}</definedName>
    <definedName name="dddd" localSheetId="27" hidden="1">{#N/A,#N/A,TRUE,"Forside";#N/A,#N/A,TRUE,"Contents";#N/A,#N/A,TRUE,"Opera. income stat.";#N/A,#N/A,TRUE,"Business area ";#N/A,#N/A,TRUE,"Statutory income statem."}</definedName>
    <definedName name="dddd" localSheetId="37" hidden="1">{#N/A,#N/A,TRUE,"Forside";#N/A,#N/A,TRUE,"Contents";#N/A,#N/A,TRUE,"Opera. income stat.";#N/A,#N/A,TRUE,"Business area ";#N/A,#N/A,TRUE,"Statutory income statem."}</definedName>
    <definedName name="dddd" localSheetId="58" hidden="1">{#N/A,#N/A,TRUE,"Forside";#N/A,#N/A,TRUE,"Contents";#N/A,#N/A,TRUE,"Opera. income stat.";#N/A,#N/A,TRUE,"Business area ";#N/A,#N/A,TRUE,"Statutory income statem."}</definedName>
    <definedName name="dddd" localSheetId="5" hidden="1">{#N/A,#N/A,TRUE,"Forside";#N/A,#N/A,TRUE,"Contents";#N/A,#N/A,TRUE,"Opera. income stat.";#N/A,#N/A,TRUE,"Business area ";#N/A,#N/A,TRUE,"Statutory income statem."}</definedName>
    <definedName name="dddd" localSheetId="6" hidden="1">{#N/A,#N/A,TRUE,"Forside";#N/A,#N/A,TRUE,"Contents";#N/A,#N/A,TRUE,"Opera. income stat.";#N/A,#N/A,TRUE,"Business area ";#N/A,#N/A,TRUE,"Statutory income statem."}</definedName>
    <definedName name="dddd" localSheetId="55" hidden="1">{#N/A,#N/A,TRUE,"Forside";#N/A,#N/A,TRUE,"Contents";#N/A,#N/A,TRUE,"Opera. income stat.";#N/A,#N/A,TRUE,"Business area ";#N/A,#N/A,TRUE,"Statutory income statem."}</definedName>
    <definedName name="dddd" localSheetId="39" hidden="1">{#N/A,#N/A,TRUE,"Forside";#N/A,#N/A,TRUE,"Contents";#N/A,#N/A,TRUE,"Opera. income stat.";#N/A,#N/A,TRUE,"Business area ";#N/A,#N/A,TRUE,"Statutory income statem."}</definedName>
    <definedName name="dddd" localSheetId="57" hidden="1">{#N/A,#N/A,TRUE,"Forside";#N/A,#N/A,TRUE,"Contents";#N/A,#N/A,TRUE,"Opera. income stat.";#N/A,#N/A,TRUE,"Business area ";#N/A,#N/A,TRUE,"Statutory income statem."}</definedName>
    <definedName name="dddd" localSheetId="8" hidden="1">{#N/A,#N/A,TRUE,"Forside";#N/A,#N/A,TRUE,"Contents";#N/A,#N/A,TRUE,"Opera. income stat.";#N/A,#N/A,TRUE,"Business area ";#N/A,#N/A,TRUE,"Statutory income statem."}</definedName>
    <definedName name="dddd" localSheetId="9" hidden="1">{#N/A,#N/A,TRUE,"Forside";#N/A,#N/A,TRUE,"Contents";#N/A,#N/A,TRUE,"Opera. income stat.";#N/A,#N/A,TRUE,"Business area ";#N/A,#N/A,TRUE,"Statutory income statem."}</definedName>
    <definedName name="dddd" localSheetId="7" hidden="1">{#N/A,#N/A,TRUE,"Forside";#N/A,#N/A,TRUE,"Contents";#N/A,#N/A,TRUE,"Opera. income stat.";#N/A,#N/A,TRUE,"Business area ";#N/A,#N/A,TRUE,"Statutory income statem."}</definedName>
    <definedName name="dddd" localSheetId="18" hidden="1">{#N/A,#N/A,TRUE,"Forside";#N/A,#N/A,TRUE,"Contents";#N/A,#N/A,TRUE,"Opera. income stat.";#N/A,#N/A,TRUE,"Business area ";#N/A,#N/A,TRUE,"Statutory income statem."}</definedName>
    <definedName name="dddd" localSheetId="42" hidden="1">{#N/A,#N/A,TRUE,"Forside";#N/A,#N/A,TRUE,"Contents";#N/A,#N/A,TRUE,"Opera. income stat.";#N/A,#N/A,TRUE,"Business area ";#N/A,#N/A,TRUE,"Statutory income statem."}</definedName>
    <definedName name="dddd" localSheetId="40" hidden="1">{#N/A,#N/A,TRUE,"Forside";#N/A,#N/A,TRUE,"Contents";#N/A,#N/A,TRUE,"Opera. income stat.";#N/A,#N/A,TRUE,"Business area ";#N/A,#N/A,TRUE,"Statutory income statem."}</definedName>
    <definedName name="dddd" localSheetId="36" hidden="1">{#N/A,#N/A,TRUE,"Forside";#N/A,#N/A,TRUE,"Contents";#N/A,#N/A,TRUE,"Opera. income stat.";#N/A,#N/A,TRUE,"Business area ";#N/A,#N/A,TRUE,"Statutory income statem."}</definedName>
    <definedName name="dddd" localSheetId="24" hidden="1">{#N/A,#N/A,TRUE,"Forside";#N/A,#N/A,TRUE,"Contents";#N/A,#N/A,TRUE,"Opera. income stat.";#N/A,#N/A,TRUE,"Business area ";#N/A,#N/A,TRUE,"Statutory income statem."}</definedName>
    <definedName name="dddd" hidden="1">{#N/A,#N/A,TRUE,"Forside";#N/A,#N/A,TRUE,"Contents";#N/A,#N/A,TRUE,"Opera. income stat.";#N/A,#N/A,TRUE,"Business area ";#N/A,#N/A,TRUE,"Statutory income statem."}</definedName>
    <definedName name="DeafaultedLoans" localSheetId="41">#REF!</definedName>
    <definedName name="DeafaultedLoans" localSheetId="25">#REF!</definedName>
    <definedName name="DeafaultedLoans" localSheetId="23">#REF!</definedName>
    <definedName name="DeafaultedLoans" localSheetId="22">#REF!</definedName>
    <definedName name="DeafaultedLoans" localSheetId="16">#REF!</definedName>
    <definedName name="DeafaultedLoans" localSheetId="17">#REF!</definedName>
    <definedName name="DeafaultedLoans" localSheetId="20">#REF!</definedName>
    <definedName name="DeafaultedLoans" localSheetId="35">#REF!</definedName>
    <definedName name="DeafaultedLoans" localSheetId="34">#REF!</definedName>
    <definedName name="DeafaultedLoans" localSheetId="54">#REF!</definedName>
    <definedName name="DeafaultedLoans" localSheetId="27">#REF!</definedName>
    <definedName name="DeafaultedLoans" localSheetId="37">#REF!</definedName>
    <definedName name="DeafaultedLoans" localSheetId="58">#REF!</definedName>
    <definedName name="DeafaultedLoans" localSheetId="5">#REF!</definedName>
    <definedName name="DeafaultedLoans" localSheetId="6">#REF!</definedName>
    <definedName name="DeafaultedLoans" localSheetId="55">#REF!</definedName>
    <definedName name="DeafaultedLoans" localSheetId="39">#REF!</definedName>
    <definedName name="DeafaultedLoans" localSheetId="57">#REF!</definedName>
    <definedName name="DeafaultedLoans" localSheetId="8">#REF!</definedName>
    <definedName name="DeafaultedLoans" localSheetId="9">#REF!</definedName>
    <definedName name="DeafaultedLoans" localSheetId="7">#REF!</definedName>
    <definedName name="DeafaultedLoans" localSheetId="18">#REF!</definedName>
    <definedName name="DeafaultedLoans" localSheetId="36">#REF!</definedName>
    <definedName name="DeafaultedLoans" localSheetId="24">#REF!</definedName>
    <definedName name="DeafaultedLoans">#REF!</definedName>
    <definedName name="Denmark" localSheetId="41">[27]Sheet1!$C$17</definedName>
    <definedName name="Denmark" localSheetId="54">[27]Sheet1!$C$17</definedName>
    <definedName name="Denmark" localSheetId="37">[27]Sheet1!$C$17</definedName>
    <definedName name="Denmark" localSheetId="58">[28]Sheet1!$C$17</definedName>
    <definedName name="Denmark" localSheetId="55">[28]Sheet1!$C$17</definedName>
    <definedName name="Denmark" localSheetId="57">[27]Sheet1!$C$17</definedName>
    <definedName name="Denmark" localSheetId="8">[29]Sheet1!$C$17</definedName>
    <definedName name="Denmark" localSheetId="9">[29]Sheet1!$C$17</definedName>
    <definedName name="Denmark" localSheetId="7">[29]Sheet1!$C$17</definedName>
    <definedName name="Denmark" localSheetId="36">[27]Sheet1!$C$17</definedName>
    <definedName name="Denmark">[27]Sheet1!$C$17</definedName>
    <definedName name="derivatives" localSheetId="41">#REF!</definedName>
    <definedName name="derivatives" localSheetId="25">#REF!</definedName>
    <definedName name="derivatives" localSheetId="23">#REF!</definedName>
    <definedName name="derivatives" localSheetId="22">#REF!</definedName>
    <definedName name="derivatives" localSheetId="16">#REF!</definedName>
    <definedName name="derivatives" localSheetId="17">#REF!</definedName>
    <definedName name="derivatives" localSheetId="20">#REF!</definedName>
    <definedName name="derivatives" localSheetId="35">#REF!</definedName>
    <definedName name="derivatives" localSheetId="34">#REF!</definedName>
    <definedName name="derivatives" localSheetId="54">#REF!</definedName>
    <definedName name="derivatives" localSheetId="27">#REF!</definedName>
    <definedName name="derivatives" localSheetId="37">#REF!</definedName>
    <definedName name="derivatives" localSheetId="58">#REF!</definedName>
    <definedName name="derivatives" localSheetId="5">#REF!</definedName>
    <definedName name="derivatives" localSheetId="6">#REF!</definedName>
    <definedName name="derivatives" localSheetId="55">#REF!</definedName>
    <definedName name="derivatives" localSheetId="39">#REF!</definedName>
    <definedName name="derivatives" localSheetId="57">#REF!</definedName>
    <definedName name="derivatives" localSheetId="8">#REF!</definedName>
    <definedName name="derivatives" localSheetId="9">#REF!</definedName>
    <definedName name="derivatives" localSheetId="7">#REF!</definedName>
    <definedName name="derivatives" localSheetId="18">#REF!</definedName>
    <definedName name="derivatives" localSheetId="36">#REF!</definedName>
    <definedName name="derivatives" localSheetId="24">#REF!</definedName>
    <definedName name="derivatives">#REF!</definedName>
    <definedName name="DK_DKK_V" localSheetId="41">[27]Sheet1!$C$21</definedName>
    <definedName name="DK_DKK_V" localSheetId="54">[27]Sheet1!$C$21</definedName>
    <definedName name="DK_DKK_V" localSheetId="37">[27]Sheet1!$C$21</definedName>
    <definedName name="DK_DKK_V" localSheetId="58">[28]Sheet1!$C$21</definedName>
    <definedName name="DK_DKK_V" localSheetId="55">[28]Sheet1!$C$21</definedName>
    <definedName name="DK_DKK_V" localSheetId="57">[27]Sheet1!$C$21</definedName>
    <definedName name="DK_DKK_V" localSheetId="8">[29]Sheet1!$C$21</definedName>
    <definedName name="DK_DKK_V" localSheetId="9">[29]Sheet1!$C$21</definedName>
    <definedName name="DK_DKK_V" localSheetId="7">[29]Sheet1!$C$21</definedName>
    <definedName name="DK_DKK_V" localSheetId="36">[27]Sheet1!$C$21</definedName>
    <definedName name="DK_DKK_V">[27]Sheet1!$C$21</definedName>
    <definedName name="DK_EURO_V" localSheetId="41">[30]Sheet1!$C$12</definedName>
    <definedName name="DK_EURO_V" localSheetId="54">[30]Sheet1!$C$12</definedName>
    <definedName name="DK_EURO_V" localSheetId="37">[30]Sheet1!$C$12</definedName>
    <definedName name="DK_EURO_V" localSheetId="58">[31]Sheet1!$C$12</definedName>
    <definedName name="DK_EURO_V" localSheetId="55">[31]Sheet1!$C$12</definedName>
    <definedName name="DK_EURO_V" localSheetId="57">[30]Sheet1!$C$12</definedName>
    <definedName name="DK_EURO_V" localSheetId="8">[32]Sheet1!$C$12</definedName>
    <definedName name="DK_EURO_V" localSheetId="9">[32]Sheet1!$C$12</definedName>
    <definedName name="DK_EURO_V" localSheetId="7">[32]Sheet1!$C$12</definedName>
    <definedName name="DK_EURO_V" localSheetId="36">[30]Sheet1!$C$12</definedName>
    <definedName name="DK_EURO_V">[30]Sheet1!$C$12</definedName>
    <definedName name="dollarkurs" localSheetId="41">[33]Forecast!$C$182</definedName>
    <definedName name="dollarkurs" localSheetId="54">[33]Forecast!$C$182</definedName>
    <definedName name="dollarkurs" localSheetId="37">[33]Forecast!$C$182</definedName>
    <definedName name="dollarkurs" localSheetId="58">[34]Forecast!$C$182</definedName>
    <definedName name="dollarkurs" localSheetId="55">[34]Forecast!$C$182</definedName>
    <definedName name="dollarkurs" localSheetId="57">[33]Forecast!$C$182</definedName>
    <definedName name="dollarkurs" localSheetId="8">[35]Forecast!$C$182</definedName>
    <definedName name="dollarkurs" localSheetId="9">[35]Forecast!$C$182</definedName>
    <definedName name="dollarkurs" localSheetId="7">[35]Forecast!$C$182</definedName>
    <definedName name="dollarkurs" localSheetId="36">[33]Forecast!$C$182</definedName>
    <definedName name="dollarkurs">[33]Forecast!$C$182</definedName>
    <definedName name="EngelskMdRapport" localSheetId="41">[20]Månedsrapport!#REF!</definedName>
    <definedName name="EngelskMdRapport" localSheetId="25">[20]Månedsrapport!#REF!</definedName>
    <definedName name="EngelskMdRapport" localSheetId="23">[20]Månedsrapport!#REF!</definedName>
    <definedName name="EngelskMdRapport" localSheetId="22">[20]Månedsrapport!#REF!</definedName>
    <definedName name="EngelskMdRapport" localSheetId="16">[20]Månedsrapport!#REF!</definedName>
    <definedName name="EngelskMdRapport" localSheetId="17">[20]Månedsrapport!#REF!</definedName>
    <definedName name="EngelskMdRapport" localSheetId="20">[20]Månedsrapport!#REF!</definedName>
    <definedName name="EngelskMdRapport" localSheetId="35">[20]Månedsrapport!#REF!</definedName>
    <definedName name="EngelskMdRapport" localSheetId="34">[20]Månedsrapport!#REF!</definedName>
    <definedName name="EngelskMdRapport" localSheetId="54">[20]Månedsrapport!#REF!</definedName>
    <definedName name="EngelskMdRapport" localSheetId="27">[20]Månedsrapport!#REF!</definedName>
    <definedName name="EngelskMdRapport" localSheetId="37">[20]Månedsrapport!#REF!</definedName>
    <definedName name="EngelskMdRapport" localSheetId="58">[21]Månedsrapport!#REF!</definedName>
    <definedName name="EngelskMdRapport" localSheetId="5">[65]Månedsrapport!#REF!</definedName>
    <definedName name="EngelskMdRapport" localSheetId="6">[65]Månedsrapport!#REF!</definedName>
    <definedName name="EngelskMdRapport" localSheetId="55">[21]Månedsrapport!#REF!</definedName>
    <definedName name="EngelskMdRapport" localSheetId="39">[20]Månedsrapport!#REF!</definedName>
    <definedName name="EngelskMdRapport" localSheetId="57">[20]Månedsrapport!#REF!</definedName>
    <definedName name="EngelskMdRapport" localSheetId="8">[22]Månedsrapport!#REF!</definedName>
    <definedName name="EngelskMdRapport" localSheetId="9">[22]Månedsrapport!#REF!</definedName>
    <definedName name="EngelskMdRapport" localSheetId="7">[22]Månedsrapport!#REF!</definedName>
    <definedName name="EngelskMdRapport" localSheetId="18">[20]Månedsrapport!#REF!</definedName>
    <definedName name="EngelskMdRapport" localSheetId="36">[20]Månedsrapport!#REF!</definedName>
    <definedName name="EngelskMdRapport" localSheetId="24">[20]Månedsrapport!#REF!</definedName>
    <definedName name="EngelskMdRapport">[20]Månedsrapport!#REF!</definedName>
    <definedName name="EUR" localSheetId="41">'[36]Budget 2001'!$J$1</definedName>
    <definedName name="EUR" localSheetId="54">'[36]Budget 2001'!$J$1</definedName>
    <definedName name="EUR" localSheetId="37">'[36]Budget 2001'!$J$1</definedName>
    <definedName name="EUR" localSheetId="58">'[37]Budget 2001'!$J$1</definedName>
    <definedName name="EUR" localSheetId="55">'[37]Budget 2001'!$J$1</definedName>
    <definedName name="EUR" localSheetId="57">'[36]Budget 2001'!$J$1</definedName>
    <definedName name="EUR" localSheetId="8">'[38]Budget 2001'!$J$1</definedName>
    <definedName name="EUR" localSheetId="9">'[38]Budget 2001'!$J$1</definedName>
    <definedName name="EUR" localSheetId="7">'[38]Budget 2001'!$J$1</definedName>
    <definedName name="EUR" localSheetId="36">'[36]Budget 2001'!$J$1</definedName>
    <definedName name="EUR">'[36]Budget 2001'!$J$1</definedName>
    <definedName name="EUR_1.kv." localSheetId="41">#REF!</definedName>
    <definedName name="EUR_1.kv." localSheetId="25">#REF!</definedName>
    <definedName name="EUR_1.kv." localSheetId="23">#REF!</definedName>
    <definedName name="EUR_1.kv." localSheetId="22">#REF!</definedName>
    <definedName name="EUR_1.kv." localSheetId="16">#REF!</definedName>
    <definedName name="EUR_1.kv." localSheetId="17">#REF!</definedName>
    <definedName name="EUR_1.kv." localSheetId="20">#REF!</definedName>
    <definedName name="EUR_1.kv." localSheetId="35">#REF!</definedName>
    <definedName name="EUR_1.kv." localSheetId="34">#REF!</definedName>
    <definedName name="EUR_1.kv." localSheetId="54">#REF!</definedName>
    <definedName name="EUR_1.kv." localSheetId="27">#REF!</definedName>
    <definedName name="EUR_1.kv." localSheetId="37">#REF!</definedName>
    <definedName name="EUR_1.kv." localSheetId="58">#REF!</definedName>
    <definedName name="EUR_1.kv." localSheetId="5">#REF!</definedName>
    <definedName name="EUR_1.kv." localSheetId="6">#REF!</definedName>
    <definedName name="EUR_1.kv." localSheetId="55">#REF!</definedName>
    <definedName name="EUR_1.kv." localSheetId="39">#REF!</definedName>
    <definedName name="EUR_1.kv." localSheetId="57">#REF!</definedName>
    <definedName name="EUR_1.kv." localSheetId="8">#REF!</definedName>
    <definedName name="EUR_1.kv." localSheetId="9">#REF!</definedName>
    <definedName name="EUR_1.kv." localSheetId="7">#REF!</definedName>
    <definedName name="EUR_1.kv." localSheetId="18">#REF!</definedName>
    <definedName name="EUR_1.kv." localSheetId="36">#REF!</definedName>
    <definedName name="EUR_1.kv." localSheetId="24">#REF!</definedName>
    <definedName name="EUR_1.kv.">#REF!</definedName>
    <definedName name="EUR_2.kv." localSheetId="41">#REF!</definedName>
    <definedName name="EUR_2.kv." localSheetId="25">#REF!</definedName>
    <definedName name="EUR_2.kv." localSheetId="23">#REF!</definedName>
    <definedName name="EUR_2.kv." localSheetId="22">#REF!</definedName>
    <definedName name="EUR_2.kv." localSheetId="16">#REF!</definedName>
    <definedName name="EUR_2.kv." localSheetId="17">#REF!</definedName>
    <definedName name="EUR_2.kv." localSheetId="20">#REF!</definedName>
    <definedName name="EUR_2.kv." localSheetId="35">#REF!</definedName>
    <definedName name="EUR_2.kv." localSheetId="34">#REF!</definedName>
    <definedName name="EUR_2.kv." localSheetId="54">#REF!</definedName>
    <definedName name="EUR_2.kv." localSheetId="27">#REF!</definedName>
    <definedName name="EUR_2.kv." localSheetId="37">#REF!</definedName>
    <definedName name="EUR_2.kv." localSheetId="58">#REF!</definedName>
    <definedName name="EUR_2.kv." localSheetId="5">#REF!</definedName>
    <definedName name="EUR_2.kv." localSheetId="6">#REF!</definedName>
    <definedName name="EUR_2.kv." localSheetId="55">#REF!</definedName>
    <definedName name="EUR_2.kv." localSheetId="39">#REF!</definedName>
    <definedName name="EUR_2.kv." localSheetId="57">#REF!</definedName>
    <definedName name="EUR_2.kv." localSheetId="8">#REF!</definedName>
    <definedName name="EUR_2.kv." localSheetId="9">#REF!</definedName>
    <definedName name="EUR_2.kv." localSheetId="7">#REF!</definedName>
    <definedName name="EUR_2.kv." localSheetId="18">#REF!</definedName>
    <definedName name="EUR_2.kv." localSheetId="36">#REF!</definedName>
    <definedName name="EUR_2.kv." localSheetId="24">#REF!</definedName>
    <definedName name="EUR_2.kv.">#REF!</definedName>
    <definedName name="EUR_3.kv." localSheetId="41">#REF!</definedName>
    <definedName name="EUR_3.kv." localSheetId="25">#REF!</definedName>
    <definedName name="EUR_3.kv." localSheetId="23">#REF!</definedName>
    <definedName name="EUR_3.kv." localSheetId="22">#REF!</definedName>
    <definedName name="EUR_3.kv." localSheetId="16">#REF!</definedName>
    <definedName name="EUR_3.kv." localSheetId="17">#REF!</definedName>
    <definedName name="EUR_3.kv." localSheetId="20">#REF!</definedName>
    <definedName name="EUR_3.kv." localSheetId="35">#REF!</definedName>
    <definedName name="EUR_3.kv." localSheetId="34">#REF!</definedName>
    <definedName name="EUR_3.kv." localSheetId="54">#REF!</definedName>
    <definedName name="EUR_3.kv." localSheetId="27">#REF!</definedName>
    <definedName name="EUR_3.kv." localSheetId="37">#REF!</definedName>
    <definedName name="EUR_3.kv." localSheetId="58">#REF!</definedName>
    <definedName name="EUR_3.kv." localSheetId="5">#REF!</definedName>
    <definedName name="EUR_3.kv." localSheetId="6">#REF!</definedName>
    <definedName name="EUR_3.kv." localSheetId="55">#REF!</definedName>
    <definedName name="EUR_3.kv." localSheetId="39">#REF!</definedName>
    <definedName name="EUR_3.kv." localSheetId="57">#REF!</definedName>
    <definedName name="EUR_3.kv." localSheetId="8">#REF!</definedName>
    <definedName name="EUR_3.kv." localSheetId="9">#REF!</definedName>
    <definedName name="EUR_3.kv." localSheetId="7">#REF!</definedName>
    <definedName name="EUR_3.kv." localSheetId="18">#REF!</definedName>
    <definedName name="EUR_3.kv." localSheetId="36">#REF!</definedName>
    <definedName name="EUR_3.kv." localSheetId="24">#REF!</definedName>
    <definedName name="EUR_3.kv.">#REF!</definedName>
    <definedName name="EUR_30.06." localSheetId="41">#REF!</definedName>
    <definedName name="EUR_30.06." localSheetId="25">#REF!</definedName>
    <definedName name="EUR_30.06." localSheetId="23">#REF!</definedName>
    <definedName name="EUR_30.06." localSheetId="22">#REF!</definedName>
    <definedName name="EUR_30.06." localSheetId="16">#REF!</definedName>
    <definedName name="EUR_30.06." localSheetId="17">#REF!</definedName>
    <definedName name="EUR_30.06." localSheetId="20">#REF!</definedName>
    <definedName name="EUR_30.06." localSheetId="35">#REF!</definedName>
    <definedName name="EUR_30.06." localSheetId="34">#REF!</definedName>
    <definedName name="EUR_30.06." localSheetId="54">#REF!</definedName>
    <definedName name="EUR_30.06." localSheetId="27">#REF!</definedName>
    <definedName name="EUR_30.06." localSheetId="37">#REF!</definedName>
    <definedName name="EUR_30.06." localSheetId="58">#REF!</definedName>
    <definedName name="EUR_30.06." localSheetId="5">#REF!</definedName>
    <definedName name="EUR_30.06." localSheetId="6">#REF!</definedName>
    <definedName name="EUR_30.06." localSheetId="55">#REF!</definedName>
    <definedName name="EUR_30.06." localSheetId="39">#REF!</definedName>
    <definedName name="EUR_30.06." localSheetId="57">#REF!</definedName>
    <definedName name="EUR_30.06." localSheetId="8">#REF!</definedName>
    <definedName name="EUR_30.06." localSheetId="9">#REF!</definedName>
    <definedName name="EUR_30.06." localSheetId="7">#REF!</definedName>
    <definedName name="EUR_30.06." localSheetId="18">#REF!</definedName>
    <definedName name="EUR_30.06." localSheetId="36">#REF!</definedName>
    <definedName name="EUR_30.06." localSheetId="24">#REF!</definedName>
    <definedName name="EUR_30.06.">#REF!</definedName>
    <definedName name="EUR_30.09." localSheetId="41">#REF!</definedName>
    <definedName name="EUR_30.09." localSheetId="25">#REF!</definedName>
    <definedName name="EUR_30.09." localSheetId="23">#REF!</definedName>
    <definedName name="EUR_30.09." localSheetId="22">#REF!</definedName>
    <definedName name="EUR_30.09." localSheetId="16">#REF!</definedName>
    <definedName name="EUR_30.09." localSheetId="17">#REF!</definedName>
    <definedName name="EUR_30.09." localSheetId="20">#REF!</definedName>
    <definedName name="EUR_30.09." localSheetId="35">#REF!</definedName>
    <definedName name="EUR_30.09." localSheetId="34">#REF!</definedName>
    <definedName name="EUR_30.09." localSheetId="54">#REF!</definedName>
    <definedName name="EUR_30.09." localSheetId="27">#REF!</definedName>
    <definedName name="EUR_30.09." localSheetId="37">#REF!</definedName>
    <definedName name="EUR_30.09." localSheetId="58">#REF!</definedName>
    <definedName name="EUR_30.09." localSheetId="5">#REF!</definedName>
    <definedName name="EUR_30.09." localSheetId="6">#REF!</definedName>
    <definedName name="EUR_30.09." localSheetId="55">#REF!</definedName>
    <definedName name="EUR_30.09." localSheetId="39">#REF!</definedName>
    <definedName name="EUR_30.09." localSheetId="57">#REF!</definedName>
    <definedName name="EUR_30.09." localSheetId="8">#REF!</definedName>
    <definedName name="EUR_30.09." localSheetId="9">#REF!</definedName>
    <definedName name="EUR_30.09." localSheetId="7">#REF!</definedName>
    <definedName name="EUR_30.09." localSheetId="18">#REF!</definedName>
    <definedName name="EUR_30.09." localSheetId="36">#REF!</definedName>
    <definedName name="EUR_30.09." localSheetId="24">#REF!</definedName>
    <definedName name="EUR_30.09.">#REF!</definedName>
    <definedName name="EUR_31.03." localSheetId="41">#REF!</definedName>
    <definedName name="EUR_31.03." localSheetId="25">#REF!</definedName>
    <definedName name="EUR_31.03." localSheetId="23">#REF!</definedName>
    <definedName name="EUR_31.03." localSheetId="22">#REF!</definedName>
    <definedName name="EUR_31.03." localSheetId="16">#REF!</definedName>
    <definedName name="EUR_31.03." localSheetId="17">#REF!</definedName>
    <definedName name="EUR_31.03." localSheetId="20">#REF!</definedName>
    <definedName name="EUR_31.03." localSheetId="35">#REF!</definedName>
    <definedName name="EUR_31.03." localSheetId="34">#REF!</definedName>
    <definedName name="EUR_31.03." localSheetId="54">#REF!</definedName>
    <definedName name="EUR_31.03." localSheetId="27">#REF!</definedName>
    <definedName name="EUR_31.03." localSheetId="37">#REF!</definedName>
    <definedName name="EUR_31.03." localSheetId="58">#REF!</definedName>
    <definedName name="EUR_31.03." localSheetId="5">#REF!</definedName>
    <definedName name="EUR_31.03." localSheetId="6">#REF!</definedName>
    <definedName name="EUR_31.03." localSheetId="55">#REF!</definedName>
    <definedName name="EUR_31.03." localSheetId="39">#REF!</definedName>
    <definedName name="EUR_31.03." localSheetId="57">#REF!</definedName>
    <definedName name="EUR_31.03." localSheetId="8">#REF!</definedName>
    <definedName name="EUR_31.03." localSheetId="9">#REF!</definedName>
    <definedName name="EUR_31.03." localSheetId="7">#REF!</definedName>
    <definedName name="EUR_31.03." localSheetId="18">#REF!</definedName>
    <definedName name="EUR_31.03." localSheetId="36">#REF!</definedName>
    <definedName name="EUR_31.03." localSheetId="24">#REF!</definedName>
    <definedName name="EUR_31.03.">#REF!</definedName>
    <definedName name="EUR_4.kv." localSheetId="41">#REF!</definedName>
    <definedName name="EUR_4.kv." localSheetId="25">#REF!</definedName>
    <definedName name="EUR_4.kv." localSheetId="23">#REF!</definedName>
    <definedName name="EUR_4.kv." localSheetId="22">#REF!</definedName>
    <definedName name="EUR_4.kv." localSheetId="16">#REF!</definedName>
    <definedName name="EUR_4.kv." localSheetId="17">#REF!</definedName>
    <definedName name="EUR_4.kv." localSheetId="20">#REF!</definedName>
    <definedName name="EUR_4.kv." localSheetId="35">#REF!</definedName>
    <definedName name="EUR_4.kv." localSheetId="34">#REF!</definedName>
    <definedName name="EUR_4.kv." localSheetId="54">#REF!</definedName>
    <definedName name="EUR_4.kv." localSheetId="27">#REF!</definedName>
    <definedName name="EUR_4.kv." localSheetId="37">#REF!</definedName>
    <definedName name="EUR_4.kv." localSheetId="58">#REF!</definedName>
    <definedName name="EUR_4.kv." localSheetId="5">#REF!</definedName>
    <definedName name="EUR_4.kv." localSheetId="6">#REF!</definedName>
    <definedName name="EUR_4.kv." localSheetId="55">#REF!</definedName>
    <definedName name="EUR_4.kv." localSheetId="39">#REF!</definedName>
    <definedName name="EUR_4.kv." localSheetId="57">#REF!</definedName>
    <definedName name="EUR_4.kv." localSheetId="8">#REF!</definedName>
    <definedName name="EUR_4.kv." localSheetId="9">#REF!</definedName>
    <definedName name="EUR_4.kv." localSheetId="7">#REF!</definedName>
    <definedName name="EUR_4.kv." localSheetId="18">#REF!</definedName>
    <definedName name="EUR_4.kv." localSheetId="36">#REF!</definedName>
    <definedName name="EUR_4.kv." localSheetId="24">#REF!</definedName>
    <definedName name="EUR_4.kv.">#REF!</definedName>
    <definedName name="EUR_Primo" localSheetId="41">#REF!</definedName>
    <definedName name="EUR_Primo" localSheetId="25">#REF!</definedName>
    <definedName name="EUR_Primo" localSheetId="23">#REF!</definedName>
    <definedName name="EUR_Primo" localSheetId="22">#REF!</definedName>
    <definedName name="EUR_Primo" localSheetId="16">#REF!</definedName>
    <definedName name="EUR_Primo" localSheetId="17">#REF!</definedName>
    <definedName name="EUR_Primo" localSheetId="20">#REF!</definedName>
    <definedName name="EUR_Primo" localSheetId="35">#REF!</definedName>
    <definedName name="EUR_Primo" localSheetId="34">#REF!</definedName>
    <definedName name="EUR_Primo" localSheetId="54">#REF!</definedName>
    <definedName name="EUR_Primo" localSheetId="27">#REF!</definedName>
    <definedName name="EUR_Primo" localSheetId="37">#REF!</definedName>
    <definedName name="EUR_Primo" localSheetId="58">#REF!</definedName>
    <definedName name="EUR_Primo" localSheetId="5">#REF!</definedName>
    <definedName name="EUR_Primo" localSheetId="6">#REF!</definedName>
    <definedName name="EUR_Primo" localSheetId="55">#REF!</definedName>
    <definedName name="EUR_Primo" localSheetId="39">#REF!</definedName>
    <definedName name="EUR_Primo" localSheetId="57">#REF!</definedName>
    <definedName name="EUR_Primo" localSheetId="8">#REF!</definedName>
    <definedName name="EUR_Primo" localSheetId="9">#REF!</definedName>
    <definedName name="EUR_Primo" localSheetId="7">#REF!</definedName>
    <definedName name="EUR_Primo" localSheetId="18">#REF!</definedName>
    <definedName name="EUR_Primo" localSheetId="36">#REF!</definedName>
    <definedName name="EUR_Primo" localSheetId="24">#REF!</definedName>
    <definedName name="EUR_Primo">#REF!</definedName>
    <definedName name="EUR_Ultimo" localSheetId="41">#REF!</definedName>
    <definedName name="EUR_Ultimo" localSheetId="25">#REF!</definedName>
    <definedName name="EUR_Ultimo" localSheetId="23">#REF!</definedName>
    <definedName name="EUR_Ultimo" localSheetId="22">#REF!</definedName>
    <definedName name="EUR_Ultimo" localSheetId="16">#REF!</definedName>
    <definedName name="EUR_Ultimo" localSheetId="17">#REF!</definedName>
    <definedName name="EUR_Ultimo" localSheetId="20">#REF!</definedName>
    <definedName name="EUR_Ultimo" localSheetId="35">#REF!</definedName>
    <definedName name="EUR_Ultimo" localSheetId="34">#REF!</definedName>
    <definedName name="EUR_Ultimo" localSheetId="54">#REF!</definedName>
    <definedName name="EUR_Ultimo" localSheetId="27">#REF!</definedName>
    <definedName name="EUR_Ultimo" localSheetId="37">#REF!</definedName>
    <definedName name="EUR_Ultimo" localSheetId="58">#REF!</definedName>
    <definedName name="EUR_Ultimo" localSheetId="5">#REF!</definedName>
    <definedName name="EUR_Ultimo" localSheetId="6">#REF!</definedName>
    <definedName name="EUR_Ultimo" localSheetId="55">#REF!</definedName>
    <definedName name="EUR_Ultimo" localSheetId="39">#REF!</definedName>
    <definedName name="EUR_Ultimo" localSheetId="57">#REF!</definedName>
    <definedName name="EUR_Ultimo" localSheetId="8">#REF!</definedName>
    <definedName name="EUR_Ultimo" localSheetId="9">#REF!</definedName>
    <definedName name="EUR_Ultimo" localSheetId="7">#REF!</definedName>
    <definedName name="EUR_Ultimo" localSheetId="18">#REF!</definedName>
    <definedName name="EUR_Ultimo" localSheetId="36">#REF!</definedName>
    <definedName name="EUR_Ultimo" localSheetId="24">#REF!</definedName>
    <definedName name="EUR_Ultimo">#REF!</definedName>
    <definedName name="euro" localSheetId="41">'[39]KF 97-01'!$Q$39</definedName>
    <definedName name="euro" localSheetId="54">'[39]KF 97-01'!$Q$39</definedName>
    <definedName name="euro" localSheetId="37">'[39]KF 97-01'!$Q$39</definedName>
    <definedName name="euro" localSheetId="58">'[40]KF 97-01'!$Q$39</definedName>
    <definedName name="euro" localSheetId="55">'[40]KF 97-01'!$Q$39</definedName>
    <definedName name="euro" localSheetId="57">'[39]KF 97-01'!$Q$39</definedName>
    <definedName name="euro" localSheetId="8">'[41]KF 97-01'!$Q$39</definedName>
    <definedName name="euro" localSheetId="9">'[41]KF 97-01'!$Q$39</definedName>
    <definedName name="euro" localSheetId="7">'[41]KF 97-01'!$Q$39</definedName>
    <definedName name="euro" localSheetId="36">'[39]KF 97-01'!$Q$39</definedName>
    <definedName name="euro">'[39]KF 97-01'!$Q$39</definedName>
    <definedName name="Euro01" localSheetId="41">[20]Valutakurser!$F$8</definedName>
    <definedName name="Euro01" localSheetId="54">[20]Valutakurser!$F$8</definedName>
    <definedName name="Euro01" localSheetId="37">[20]Valutakurser!$F$8</definedName>
    <definedName name="Euro01" localSheetId="58">[21]Valutakurser!$F$8</definedName>
    <definedName name="Euro01" localSheetId="55">[21]Valutakurser!$F$8</definedName>
    <definedName name="Euro01" localSheetId="57">[20]Valutakurser!$F$8</definedName>
    <definedName name="Euro01" localSheetId="8">[22]Valutakurser!$F$8</definedName>
    <definedName name="Euro01" localSheetId="9">[22]Valutakurser!$F$8</definedName>
    <definedName name="Euro01" localSheetId="7">[22]Valutakurser!$F$8</definedName>
    <definedName name="Euro01" localSheetId="36">[20]Valutakurser!$F$8</definedName>
    <definedName name="Euro01">[20]Valutakurser!$F$8</definedName>
    <definedName name="Euro02" localSheetId="41">[20]Valutakurser!$G$8</definedName>
    <definedName name="Euro02" localSheetId="54">[20]Valutakurser!$G$8</definedName>
    <definedName name="Euro02" localSheetId="37">[20]Valutakurser!$G$8</definedName>
    <definedName name="Euro02" localSheetId="58">[21]Valutakurser!$G$8</definedName>
    <definedName name="Euro02" localSheetId="55">[21]Valutakurser!$G$8</definedName>
    <definedName name="Euro02" localSheetId="57">[20]Valutakurser!$G$8</definedName>
    <definedName name="Euro02" localSheetId="8">[22]Valutakurser!$G$8</definedName>
    <definedName name="Euro02" localSheetId="9">[22]Valutakurser!$G$8</definedName>
    <definedName name="Euro02" localSheetId="7">[22]Valutakurser!$G$8</definedName>
    <definedName name="Euro02" localSheetId="36">[20]Valutakurser!$G$8</definedName>
    <definedName name="Euro02">[20]Valutakurser!$G$8</definedName>
    <definedName name="Euro03" localSheetId="41">[20]Valutakurser!$H$8</definedName>
    <definedName name="Euro03" localSheetId="54">[20]Valutakurser!$H$8</definedName>
    <definedName name="Euro03" localSheetId="37">[20]Valutakurser!$H$8</definedName>
    <definedName name="Euro03" localSheetId="58">[21]Valutakurser!$H$8</definedName>
    <definedName name="Euro03" localSheetId="55">[21]Valutakurser!$H$8</definedName>
    <definedName name="Euro03" localSheetId="57">[20]Valutakurser!$H$8</definedName>
    <definedName name="Euro03" localSheetId="8">[22]Valutakurser!$H$8</definedName>
    <definedName name="Euro03" localSheetId="9">[22]Valutakurser!$H$8</definedName>
    <definedName name="Euro03" localSheetId="7">[22]Valutakurser!$H$8</definedName>
    <definedName name="Euro03" localSheetId="36">[20]Valutakurser!$H$8</definedName>
    <definedName name="Euro03">[20]Valutakurser!$H$8</definedName>
    <definedName name="Euro04" localSheetId="41">[20]Valutakurser!$I$8</definedName>
    <definedName name="Euro04" localSheetId="54">[20]Valutakurser!$I$8</definedName>
    <definedName name="Euro04" localSheetId="37">[20]Valutakurser!$I$8</definedName>
    <definedName name="Euro04" localSheetId="58">[21]Valutakurser!$I$8</definedName>
    <definedName name="Euro04" localSheetId="55">[21]Valutakurser!$I$8</definedName>
    <definedName name="Euro04" localSheetId="57">[20]Valutakurser!$I$8</definedName>
    <definedName name="Euro04" localSheetId="8">[22]Valutakurser!$I$8</definedName>
    <definedName name="Euro04" localSheetId="9">[22]Valutakurser!$I$8</definedName>
    <definedName name="Euro04" localSheetId="7">[22]Valutakurser!$I$8</definedName>
    <definedName name="Euro04" localSheetId="36">[20]Valutakurser!$I$8</definedName>
    <definedName name="Euro04">[20]Valutakurser!$I$8</definedName>
    <definedName name="Euro05" localSheetId="41">[20]Valutakurser!$J$8</definedName>
    <definedName name="Euro05" localSheetId="54">[20]Valutakurser!$J$8</definedName>
    <definedName name="Euro05" localSheetId="37">[20]Valutakurser!$J$8</definedName>
    <definedName name="Euro05" localSheetId="58">[21]Valutakurser!$J$8</definedName>
    <definedName name="Euro05" localSheetId="55">[21]Valutakurser!$J$8</definedName>
    <definedName name="Euro05" localSheetId="57">[20]Valutakurser!$J$8</definedName>
    <definedName name="Euro05" localSheetId="8">[22]Valutakurser!$J$8</definedName>
    <definedName name="Euro05" localSheetId="9">[22]Valutakurser!$J$8</definedName>
    <definedName name="Euro05" localSheetId="7">[22]Valutakurser!$J$8</definedName>
    <definedName name="Euro05" localSheetId="36">[20]Valutakurser!$J$8</definedName>
    <definedName name="Euro05">[20]Valutakurser!$J$8</definedName>
    <definedName name="Euro06" localSheetId="41">[20]Valutakurser!$K$8</definedName>
    <definedName name="Euro06" localSheetId="54">[20]Valutakurser!$K$8</definedName>
    <definedName name="Euro06" localSheetId="37">[20]Valutakurser!$K$8</definedName>
    <definedName name="Euro06" localSheetId="58">[21]Valutakurser!$K$8</definedName>
    <definedName name="Euro06" localSheetId="55">[21]Valutakurser!$K$8</definedName>
    <definedName name="Euro06" localSheetId="57">[20]Valutakurser!$K$8</definedName>
    <definedName name="Euro06" localSheetId="8">[22]Valutakurser!$K$8</definedName>
    <definedName name="Euro06" localSheetId="9">[22]Valutakurser!$K$8</definedName>
    <definedName name="Euro06" localSheetId="7">[22]Valutakurser!$K$8</definedName>
    <definedName name="Euro06" localSheetId="36">[20]Valutakurser!$K$8</definedName>
    <definedName name="Euro06">[20]Valutakurser!$K$8</definedName>
    <definedName name="Euro07" localSheetId="41">[20]Valutakurser!$L$8</definedName>
    <definedName name="Euro07" localSheetId="54">[20]Valutakurser!$L$8</definedName>
    <definedName name="Euro07" localSheetId="37">[20]Valutakurser!$L$8</definedName>
    <definedName name="Euro07" localSheetId="58">[21]Valutakurser!$L$8</definedName>
    <definedName name="Euro07" localSheetId="55">[21]Valutakurser!$L$8</definedName>
    <definedName name="Euro07" localSheetId="57">[20]Valutakurser!$L$8</definedName>
    <definedName name="Euro07" localSheetId="8">[22]Valutakurser!$L$8</definedName>
    <definedName name="Euro07" localSheetId="9">[22]Valutakurser!$L$8</definedName>
    <definedName name="Euro07" localSheetId="7">[22]Valutakurser!$L$8</definedName>
    <definedName name="Euro07" localSheetId="36">[20]Valutakurser!$L$8</definedName>
    <definedName name="Euro07">[20]Valutakurser!$L$8</definedName>
    <definedName name="Euro08" localSheetId="41">[20]Valutakurser!$M$8</definedName>
    <definedName name="Euro08" localSheetId="54">[20]Valutakurser!$M$8</definedName>
    <definedName name="Euro08" localSheetId="37">[20]Valutakurser!$M$8</definedName>
    <definedName name="Euro08" localSheetId="58">[21]Valutakurser!$M$8</definedName>
    <definedName name="Euro08" localSheetId="55">[21]Valutakurser!$M$8</definedName>
    <definedName name="Euro08" localSheetId="57">[20]Valutakurser!$M$8</definedName>
    <definedName name="Euro08" localSheetId="8">[22]Valutakurser!$M$8</definedName>
    <definedName name="Euro08" localSheetId="9">[22]Valutakurser!$M$8</definedName>
    <definedName name="Euro08" localSheetId="7">[22]Valutakurser!$M$8</definedName>
    <definedName name="Euro08" localSheetId="36">[20]Valutakurser!$M$8</definedName>
    <definedName name="Euro08">[20]Valutakurser!$M$8</definedName>
    <definedName name="Euro09" localSheetId="41">[20]Valutakurser!$N$8</definedName>
    <definedName name="Euro09" localSheetId="54">[20]Valutakurser!$N$8</definedName>
    <definedName name="Euro09" localSheetId="37">[20]Valutakurser!$N$8</definedName>
    <definedName name="Euro09" localSheetId="58">[21]Valutakurser!$N$8</definedName>
    <definedName name="Euro09" localSheetId="55">[21]Valutakurser!$N$8</definedName>
    <definedName name="Euro09" localSheetId="57">[20]Valutakurser!$N$8</definedName>
    <definedName name="Euro09" localSheetId="8">[22]Valutakurser!$N$8</definedName>
    <definedName name="Euro09" localSheetId="9">[22]Valutakurser!$N$8</definedName>
    <definedName name="Euro09" localSheetId="7">[22]Valutakurser!$N$8</definedName>
    <definedName name="Euro09" localSheetId="36">[20]Valutakurser!$N$8</definedName>
    <definedName name="Euro09">[20]Valutakurser!$N$8</definedName>
    <definedName name="Euro10" localSheetId="41">[20]Valutakurser!$O$8</definedName>
    <definedName name="Euro10" localSheetId="54">[20]Valutakurser!$O$8</definedName>
    <definedName name="Euro10" localSheetId="37">[20]Valutakurser!$O$8</definedName>
    <definedName name="Euro10" localSheetId="58">[21]Valutakurser!$O$8</definedName>
    <definedName name="Euro10" localSheetId="55">[21]Valutakurser!$O$8</definedName>
    <definedName name="Euro10" localSheetId="57">[20]Valutakurser!$O$8</definedName>
    <definedName name="Euro10" localSheetId="8">[22]Valutakurser!$O$8</definedName>
    <definedName name="Euro10" localSheetId="9">[22]Valutakurser!$O$8</definedName>
    <definedName name="Euro10" localSheetId="7">[22]Valutakurser!$O$8</definedName>
    <definedName name="Euro10" localSheetId="36">[20]Valutakurser!$O$8</definedName>
    <definedName name="Euro10">[20]Valutakurser!$O$8</definedName>
    <definedName name="Euro11" localSheetId="41">[20]Valutakurser!$P$8</definedName>
    <definedName name="Euro11" localSheetId="54">[20]Valutakurser!$P$8</definedName>
    <definedName name="Euro11" localSheetId="37">[20]Valutakurser!$P$8</definedName>
    <definedName name="Euro11" localSheetId="58">[21]Valutakurser!$P$8</definedName>
    <definedName name="Euro11" localSheetId="55">[21]Valutakurser!$P$8</definedName>
    <definedName name="Euro11" localSheetId="57">[20]Valutakurser!$P$8</definedName>
    <definedName name="Euro11" localSheetId="8">[22]Valutakurser!$P$8</definedName>
    <definedName name="Euro11" localSheetId="9">[22]Valutakurser!$P$8</definedName>
    <definedName name="Euro11" localSheetId="7">[22]Valutakurser!$P$8</definedName>
    <definedName name="Euro11" localSheetId="36">[20]Valutakurser!$P$8</definedName>
    <definedName name="Euro11">[20]Valutakurser!$P$8</definedName>
    <definedName name="Euro12" localSheetId="41">[20]Valutakurser!$Q$8</definedName>
    <definedName name="Euro12" localSheetId="54">[20]Valutakurser!$Q$8</definedName>
    <definedName name="Euro12" localSheetId="37">[20]Valutakurser!$Q$8</definedName>
    <definedName name="Euro12" localSheetId="58">[21]Valutakurser!$Q$8</definedName>
    <definedName name="Euro12" localSheetId="55">[21]Valutakurser!$Q$8</definedName>
    <definedName name="Euro12" localSheetId="57">[20]Valutakurser!$Q$8</definedName>
    <definedName name="Euro12" localSheetId="8">[22]Valutakurser!$Q$8</definedName>
    <definedName name="Euro12" localSheetId="9">[22]Valutakurser!$Q$8</definedName>
    <definedName name="Euro12" localSheetId="7">[22]Valutakurser!$Q$8</definedName>
    <definedName name="Euro12" localSheetId="36">[20]Valutakurser!$Q$8</definedName>
    <definedName name="Euro12">[20]Valutakurser!$Q$8</definedName>
    <definedName name="EuroBeregnet" localSheetId="41">[20]Investment_assets!$C$47:$AX$55</definedName>
    <definedName name="EuroBeregnet" localSheetId="54">[20]Investment_assets!$C$47:$AX$55</definedName>
    <definedName name="EuroBeregnet" localSheetId="37">[20]Investment_assets!$C$47:$AX$55</definedName>
    <definedName name="EuroBeregnet" localSheetId="58">[21]Investment_assets!$C$47:$AX$55</definedName>
    <definedName name="EuroBeregnet" localSheetId="55">[21]Investment_assets!$C$47:$AX$55</definedName>
    <definedName name="EuroBeregnet" localSheetId="57">[20]Investment_assets!$C$47:$AX$55</definedName>
    <definedName name="EuroBeregnet" localSheetId="8">[22]Investment_assets!$C$47:$AX$55</definedName>
    <definedName name="EuroBeregnet" localSheetId="9">[22]Investment_assets!$C$47:$AX$55</definedName>
    <definedName name="EuroBeregnet" localSheetId="7">[22]Investment_assets!$C$47:$AX$55</definedName>
    <definedName name="EuroBeregnet" localSheetId="36">[20]Investment_assets!$C$47:$AX$55</definedName>
    <definedName name="EuroBeregnet">[20]Investment_assets!$C$47:$AX$55</definedName>
    <definedName name="EuroKurs1" localSheetId="41">[20]HelpSheet!$G$21</definedName>
    <definedName name="EuroKurs1" localSheetId="54">[20]HelpSheet!$G$21</definedName>
    <definedName name="EuroKurs1" localSheetId="37">[20]HelpSheet!$G$21</definedName>
    <definedName name="EuroKurs1" localSheetId="58">[21]HelpSheet!$G$21</definedName>
    <definedName name="EuroKurs1" localSheetId="55">[21]HelpSheet!$G$21</definedName>
    <definedName name="EuroKurs1" localSheetId="57">[20]HelpSheet!$G$21</definedName>
    <definedName name="EuroKurs1" localSheetId="8">[22]HelpSheet!$G$21</definedName>
    <definedName name="EuroKurs1" localSheetId="9">[22]HelpSheet!$G$21</definedName>
    <definedName name="EuroKurs1" localSheetId="7">[22]HelpSheet!$G$21</definedName>
    <definedName name="EuroKurs1" localSheetId="36">[20]HelpSheet!$G$21</definedName>
    <definedName name="EuroKurs1">[20]HelpSheet!$G$21</definedName>
    <definedName name="EuroKurs2" localSheetId="41">[20]HelpSheet!$G$23</definedName>
    <definedName name="EuroKurs2" localSheetId="54">[20]HelpSheet!$G$23</definedName>
    <definedName name="EuroKurs2" localSheetId="37">[20]HelpSheet!$G$23</definedName>
    <definedName name="EuroKurs2" localSheetId="58">[21]HelpSheet!$G$23</definedName>
    <definedName name="EuroKurs2" localSheetId="55">[21]HelpSheet!$G$23</definedName>
    <definedName name="EuroKurs2" localSheetId="57">[20]HelpSheet!$G$23</definedName>
    <definedName name="EuroKurs2" localSheetId="8">[22]HelpSheet!$G$23</definedName>
    <definedName name="EuroKurs2" localSheetId="9">[22]HelpSheet!$G$23</definedName>
    <definedName name="EuroKurs2" localSheetId="7">[22]HelpSheet!$G$23</definedName>
    <definedName name="EuroKurs2" localSheetId="36">[20]HelpSheet!$G$23</definedName>
    <definedName name="EuroKurs2">[20]HelpSheet!$G$23</definedName>
    <definedName name="EuroKurs3" localSheetId="41">[20]HelpSheet!$G$25</definedName>
    <definedName name="EuroKurs3" localSheetId="54">[20]HelpSheet!$G$25</definedName>
    <definedName name="EuroKurs3" localSheetId="37">[20]HelpSheet!$G$25</definedName>
    <definedName name="EuroKurs3" localSheetId="58">[21]HelpSheet!$G$25</definedName>
    <definedName name="EuroKurs3" localSheetId="55">[21]HelpSheet!$G$25</definedName>
    <definedName name="EuroKurs3" localSheetId="57">[20]HelpSheet!$G$25</definedName>
    <definedName name="EuroKurs3" localSheetId="8">[22]HelpSheet!$G$25</definedName>
    <definedName name="EuroKurs3" localSheetId="9">[22]HelpSheet!$G$25</definedName>
    <definedName name="EuroKurs3" localSheetId="7">[22]HelpSheet!$G$25</definedName>
    <definedName name="EuroKurs3" localSheetId="36">[20]HelpSheet!$G$25</definedName>
    <definedName name="EuroKurs3">[20]HelpSheet!$G$25</definedName>
    <definedName name="EuroLastYear" localSheetId="41">[20]Valutakurser!$E$8</definedName>
    <definedName name="EuroLastYear" localSheetId="54">[20]Valutakurser!$E$8</definedName>
    <definedName name="EuroLastYear" localSheetId="37">[20]Valutakurser!$E$8</definedName>
    <definedName name="EuroLastYear" localSheetId="58">[21]Valutakurser!$E$8</definedName>
    <definedName name="EuroLastYear" localSheetId="55">[21]Valutakurser!$E$8</definedName>
    <definedName name="EuroLastYear" localSheetId="57">[20]Valutakurser!$E$8</definedName>
    <definedName name="EuroLastYear" localSheetId="8">[22]Valutakurser!$E$8</definedName>
    <definedName name="EuroLastYear" localSheetId="9">[22]Valutakurser!$E$8</definedName>
    <definedName name="EuroLastYear" localSheetId="7">[22]Valutakurser!$E$8</definedName>
    <definedName name="EuroLastYear" localSheetId="36">[20]Valutakurser!$E$8</definedName>
    <definedName name="EuroLastYear">[20]Valutakurser!$E$8</definedName>
    <definedName name="Exch.rate" localSheetId="41">'[42]LTS&amp;L'!$I$5</definedName>
    <definedName name="Exch.rate" localSheetId="54">'[42]LTS&amp;L'!$I$5</definedName>
    <definedName name="Exch.rate" localSheetId="37">'[42]LTS&amp;L'!$I$5</definedName>
    <definedName name="Exch.rate" localSheetId="58">'[43]LTS&amp;L'!$I$5</definedName>
    <definedName name="Exch.rate" localSheetId="55">'[43]LTS&amp;L'!$I$5</definedName>
    <definedName name="Exch.rate" localSheetId="57">'[42]LTS&amp;L'!$I$5</definedName>
    <definedName name="Exch.rate" localSheetId="8">'[44]LTS&amp;L'!$I$5</definedName>
    <definedName name="Exch.rate" localSheetId="9">'[44]LTS&amp;L'!$I$5</definedName>
    <definedName name="Exch.rate" localSheetId="7">'[44]LTS&amp;L'!$I$5</definedName>
    <definedName name="Exch.rate" localSheetId="36">'[42]LTS&amp;L'!$I$5</definedName>
    <definedName name="Exch.rate">'[42]LTS&amp;L'!$I$5</definedName>
    <definedName name="exchange" localSheetId="41">#REF!</definedName>
    <definedName name="exchange" localSheetId="25">#REF!</definedName>
    <definedName name="exchange" localSheetId="23">#REF!</definedName>
    <definedName name="exchange" localSheetId="22">#REF!</definedName>
    <definedName name="exchange" localSheetId="16">#REF!</definedName>
    <definedName name="exchange" localSheetId="17">#REF!</definedName>
    <definedName name="exchange" localSheetId="20">#REF!</definedName>
    <definedName name="exchange" localSheetId="35">#REF!</definedName>
    <definedName name="exchange" localSheetId="34">#REF!</definedName>
    <definedName name="exchange" localSheetId="54">#REF!</definedName>
    <definedName name="exchange" localSheetId="27">#REF!</definedName>
    <definedName name="exchange" localSheetId="37">#REF!</definedName>
    <definedName name="exchange" localSheetId="58">#REF!</definedName>
    <definedName name="exchange" localSheetId="5">#REF!</definedName>
    <definedName name="exchange" localSheetId="6">#REF!</definedName>
    <definedName name="exchange" localSheetId="55">#REF!</definedName>
    <definedName name="exchange" localSheetId="39">#REF!</definedName>
    <definedName name="exchange" localSheetId="57">#REF!</definedName>
    <definedName name="exchange" localSheetId="8">#REF!</definedName>
    <definedName name="exchange" localSheetId="9">#REF!</definedName>
    <definedName name="exchange" localSheetId="7">#REF!</definedName>
    <definedName name="exchange" localSheetId="18">#REF!</definedName>
    <definedName name="exchange" localSheetId="36">#REF!</definedName>
    <definedName name="exchange" localSheetId="24">#REF!</definedName>
    <definedName name="exchange">#REF!</definedName>
    <definedName name="Exchange_rates_applied" localSheetId="41">#REF!</definedName>
    <definedName name="Exchange_rates_applied" localSheetId="25">#REF!</definedName>
    <definedName name="Exchange_rates_applied" localSheetId="23">#REF!</definedName>
    <definedName name="Exchange_rates_applied" localSheetId="22">#REF!</definedName>
    <definedName name="Exchange_rates_applied" localSheetId="16">#REF!</definedName>
    <definedName name="Exchange_rates_applied" localSheetId="17">#REF!</definedName>
    <definedName name="Exchange_rates_applied" localSheetId="20">#REF!</definedName>
    <definedName name="Exchange_rates_applied" localSheetId="35">#REF!</definedName>
    <definedName name="Exchange_rates_applied" localSheetId="34">#REF!</definedName>
    <definedName name="Exchange_rates_applied" localSheetId="54">#REF!</definedName>
    <definedName name="Exchange_rates_applied" localSheetId="27">#REF!</definedName>
    <definedName name="Exchange_rates_applied" localSheetId="37">#REF!</definedName>
    <definedName name="Exchange_rates_applied" localSheetId="58">#REF!</definedName>
    <definedName name="Exchange_rates_applied" localSheetId="5">#REF!</definedName>
    <definedName name="Exchange_rates_applied" localSheetId="6">#REF!</definedName>
    <definedName name="Exchange_rates_applied" localSheetId="55">#REF!</definedName>
    <definedName name="Exchange_rates_applied" localSheetId="39">#REF!</definedName>
    <definedName name="Exchange_rates_applied" localSheetId="57">#REF!</definedName>
    <definedName name="Exchange_rates_applied" localSheetId="8">#REF!</definedName>
    <definedName name="Exchange_rates_applied" localSheetId="9">#REF!</definedName>
    <definedName name="Exchange_rates_applied" localSheetId="7">#REF!</definedName>
    <definedName name="Exchange_rates_applied" localSheetId="18">#REF!</definedName>
    <definedName name="Exchange_rates_applied" localSheetId="36">#REF!</definedName>
    <definedName name="Exchange_rates_applied" localSheetId="24">#REF!</definedName>
    <definedName name="Exchange_rates_applied">#REF!</definedName>
    <definedName name="_xlnm.Extract" localSheetId="41">#REF!</definedName>
    <definedName name="_xlnm.Extract" localSheetId="25">#REF!</definedName>
    <definedName name="_xlnm.Extract" localSheetId="23">#REF!</definedName>
    <definedName name="_xlnm.Extract" localSheetId="22">#REF!</definedName>
    <definedName name="_xlnm.Extract" localSheetId="16">#REF!</definedName>
    <definedName name="_xlnm.Extract" localSheetId="17">#REF!</definedName>
    <definedName name="_xlnm.Extract" localSheetId="20">#REF!</definedName>
    <definedName name="_xlnm.Extract" localSheetId="35">#REF!</definedName>
    <definedName name="_xlnm.Extract" localSheetId="34">#REF!</definedName>
    <definedName name="_xlnm.Extract" localSheetId="30">#REF!</definedName>
    <definedName name="_xlnm.Extract" localSheetId="54">#REF!</definedName>
    <definedName name="_xlnm.Extract" localSheetId="27">#REF!</definedName>
    <definedName name="_xlnm.Extract" localSheetId="37">#REF!</definedName>
    <definedName name="_xlnm.Extract" localSheetId="58">#REF!</definedName>
    <definedName name="_xlnm.Extract" localSheetId="5">#REF!</definedName>
    <definedName name="_xlnm.Extract" localSheetId="6">#REF!</definedName>
    <definedName name="_xlnm.Extract" localSheetId="55">#REF!</definedName>
    <definedName name="_xlnm.Extract" localSheetId="39">#REF!</definedName>
    <definedName name="_xlnm.Extract" localSheetId="57">#REF!</definedName>
    <definedName name="_xlnm.Extract" localSheetId="8">#REF!</definedName>
    <definedName name="_xlnm.Extract" localSheetId="9">#REF!</definedName>
    <definedName name="_xlnm.Extract" localSheetId="7">#REF!</definedName>
    <definedName name="_xlnm.Extract" localSheetId="18">#REF!</definedName>
    <definedName name="_xlnm.Extract" localSheetId="36">#REF!</definedName>
    <definedName name="_xlnm.Extract" localSheetId="24">#REF!</definedName>
    <definedName name="_xlnm.Extract">#REF!</definedName>
    <definedName name="ff" localSheetId="41">[45]English!$B$162:$I$213</definedName>
    <definedName name="ff" localSheetId="54">[45]English!$B$162:$I$213</definedName>
    <definedName name="ff" localSheetId="37">[45]English!$B$162:$I$213</definedName>
    <definedName name="ff" localSheetId="58">[46]English!$B$162:$I$213</definedName>
    <definedName name="ff" localSheetId="55">[46]English!$B$162:$I$213</definedName>
    <definedName name="ff" localSheetId="57">[45]English!$B$162:$I$213</definedName>
    <definedName name="ff" localSheetId="8">[47]English!$B$162:$I$213</definedName>
    <definedName name="ff" localSheetId="9">[47]English!$B$162:$I$213</definedName>
    <definedName name="ff" localSheetId="7">[47]English!$B$162:$I$213</definedName>
    <definedName name="ff" localSheetId="36">[45]English!$B$162:$I$213</definedName>
    <definedName name="ff">[45]English!$B$162:$I$213</definedName>
    <definedName name="FI_EURO_V" localSheetId="41">[30]Sheet1!$C$13</definedName>
    <definedName name="FI_EURO_V" localSheetId="54">[30]Sheet1!$C$13</definedName>
    <definedName name="FI_EURO_V" localSheetId="37">[30]Sheet1!$C$13</definedName>
    <definedName name="FI_EURO_V" localSheetId="58">[31]Sheet1!$C$13</definedName>
    <definedName name="FI_EURO_V" localSheetId="55">[31]Sheet1!$C$13</definedName>
    <definedName name="FI_EURO_V" localSheetId="57">[30]Sheet1!$C$13</definedName>
    <definedName name="FI_EURO_V" localSheetId="8">[32]Sheet1!$C$13</definedName>
    <definedName name="FI_EURO_V" localSheetId="9">[32]Sheet1!$C$13</definedName>
    <definedName name="FI_EURO_V" localSheetId="7">[32]Sheet1!$C$13</definedName>
    <definedName name="FI_EURO_V" localSheetId="36">[30]Sheet1!$C$13</definedName>
    <definedName name="FI_EURO_V">[30]Sheet1!$C$13</definedName>
    <definedName name="FID" localSheetId="41">#REF!</definedName>
    <definedName name="FID" localSheetId="25">#REF!</definedName>
    <definedName name="FID" localSheetId="23">#REF!</definedName>
    <definedName name="FID" localSheetId="22">#REF!</definedName>
    <definedName name="FID" localSheetId="16">#REF!</definedName>
    <definedName name="FID" localSheetId="17">#REF!</definedName>
    <definedName name="FID" localSheetId="20">#REF!</definedName>
    <definedName name="FID" localSheetId="35">#REF!</definedName>
    <definedName name="FID" localSheetId="34">#REF!</definedName>
    <definedName name="FID" localSheetId="54">#REF!</definedName>
    <definedName name="FID" localSheetId="27">#REF!</definedName>
    <definedName name="FID" localSheetId="37">#REF!</definedName>
    <definedName name="FID" localSheetId="58">#REF!</definedName>
    <definedName name="FID" localSheetId="5">#REF!</definedName>
    <definedName name="FID" localSheetId="6">#REF!</definedName>
    <definedName name="FID" localSheetId="55">#REF!</definedName>
    <definedName name="FID" localSheetId="39">#REF!</definedName>
    <definedName name="FID" localSheetId="57">#REF!</definedName>
    <definedName name="FID" localSheetId="8">#REF!</definedName>
    <definedName name="FID" localSheetId="9">#REF!</definedName>
    <definedName name="FID" localSheetId="7">#REF!</definedName>
    <definedName name="FID" localSheetId="18">#REF!</definedName>
    <definedName name="FID" localSheetId="36">#REF!</definedName>
    <definedName name="FID" localSheetId="24">#REF!</definedName>
    <definedName name="FID">#REF!</definedName>
    <definedName name="fid_sosi" localSheetId="41">#REF!</definedName>
    <definedName name="fid_sosi" localSheetId="25">#REF!</definedName>
    <definedName name="fid_sosi" localSheetId="23">#REF!</definedName>
    <definedName name="fid_sosi" localSheetId="22">#REF!</definedName>
    <definedName name="fid_sosi" localSheetId="16">#REF!</definedName>
    <definedName name="fid_sosi" localSheetId="17">#REF!</definedName>
    <definedName name="fid_sosi" localSheetId="20">#REF!</definedName>
    <definedName name="fid_sosi" localSheetId="35">#REF!</definedName>
    <definedName name="fid_sosi" localSheetId="34">#REF!</definedName>
    <definedName name="fid_sosi" localSheetId="54">#REF!</definedName>
    <definedName name="fid_sosi" localSheetId="27">#REF!</definedName>
    <definedName name="fid_sosi" localSheetId="37">#REF!</definedName>
    <definedName name="fid_sosi" localSheetId="58">#REF!</definedName>
    <definedName name="fid_sosi" localSheetId="5">#REF!</definedName>
    <definedName name="fid_sosi" localSheetId="6">#REF!</definedName>
    <definedName name="fid_sosi" localSheetId="55">#REF!</definedName>
    <definedName name="fid_sosi" localSheetId="39">#REF!</definedName>
    <definedName name="fid_sosi" localSheetId="57">#REF!</definedName>
    <definedName name="fid_sosi" localSheetId="8">#REF!</definedName>
    <definedName name="fid_sosi" localSheetId="9">#REF!</definedName>
    <definedName name="fid_sosi" localSheetId="7">#REF!</definedName>
    <definedName name="fid_sosi" localSheetId="18">#REF!</definedName>
    <definedName name="fid_sosi" localSheetId="36">#REF!</definedName>
    <definedName name="fid_sosi" localSheetId="24">#REF!</definedName>
    <definedName name="fid_sosi">#REF!</definedName>
    <definedName name="FIM_1.kv." localSheetId="41">#REF!</definedName>
    <definedName name="FIM_1.kv." localSheetId="25">#REF!</definedName>
    <definedName name="FIM_1.kv." localSheetId="23">#REF!</definedName>
    <definedName name="FIM_1.kv." localSheetId="22">#REF!</definedName>
    <definedName name="FIM_1.kv." localSheetId="16">#REF!</definedName>
    <definedName name="FIM_1.kv." localSheetId="17">#REF!</definedName>
    <definedName name="FIM_1.kv." localSheetId="20">#REF!</definedName>
    <definedName name="FIM_1.kv." localSheetId="35">#REF!</definedName>
    <definedName name="FIM_1.kv." localSheetId="34">#REF!</definedName>
    <definedName name="FIM_1.kv." localSheetId="54">#REF!</definedName>
    <definedName name="FIM_1.kv." localSheetId="27">#REF!</definedName>
    <definedName name="FIM_1.kv." localSheetId="37">#REF!</definedName>
    <definedName name="FIM_1.kv." localSheetId="58">#REF!</definedName>
    <definedName name="FIM_1.kv." localSheetId="5">#REF!</definedName>
    <definedName name="FIM_1.kv." localSheetId="6">#REF!</definedName>
    <definedName name="FIM_1.kv." localSheetId="55">#REF!</definedName>
    <definedName name="FIM_1.kv." localSheetId="39">#REF!</definedName>
    <definedName name="FIM_1.kv." localSheetId="57">#REF!</definedName>
    <definedName name="FIM_1.kv." localSheetId="8">#REF!</definedName>
    <definedName name="FIM_1.kv." localSheetId="9">#REF!</definedName>
    <definedName name="FIM_1.kv." localSheetId="7">#REF!</definedName>
    <definedName name="FIM_1.kv." localSheetId="18">#REF!</definedName>
    <definedName name="FIM_1.kv." localSheetId="36">#REF!</definedName>
    <definedName name="FIM_1.kv." localSheetId="24">#REF!</definedName>
    <definedName name="FIM_1.kv.">#REF!</definedName>
    <definedName name="FIM_2.kv." localSheetId="41">#REF!</definedName>
    <definedName name="FIM_2.kv." localSheetId="25">#REF!</definedName>
    <definedName name="FIM_2.kv." localSheetId="23">#REF!</definedName>
    <definedName name="FIM_2.kv." localSheetId="22">#REF!</definedName>
    <definedName name="FIM_2.kv." localSheetId="16">#REF!</definedName>
    <definedName name="FIM_2.kv." localSheetId="17">#REF!</definedName>
    <definedName name="FIM_2.kv." localSheetId="20">#REF!</definedName>
    <definedName name="FIM_2.kv." localSheetId="35">#REF!</definedName>
    <definedName name="FIM_2.kv." localSheetId="34">#REF!</definedName>
    <definedName name="FIM_2.kv." localSheetId="54">#REF!</definedName>
    <definedName name="FIM_2.kv." localSheetId="27">#REF!</definedName>
    <definedName name="FIM_2.kv." localSheetId="37">#REF!</definedName>
    <definedName name="FIM_2.kv." localSheetId="58">#REF!</definedName>
    <definedName name="FIM_2.kv." localSheetId="5">#REF!</definedName>
    <definedName name="FIM_2.kv." localSheetId="6">#REF!</definedName>
    <definedName name="FIM_2.kv." localSheetId="55">#REF!</definedName>
    <definedName name="FIM_2.kv." localSheetId="39">#REF!</definedName>
    <definedName name="FIM_2.kv." localSheetId="57">#REF!</definedName>
    <definedName name="FIM_2.kv." localSheetId="8">#REF!</definedName>
    <definedName name="FIM_2.kv." localSheetId="9">#REF!</definedName>
    <definedName name="FIM_2.kv." localSheetId="7">#REF!</definedName>
    <definedName name="FIM_2.kv." localSheetId="18">#REF!</definedName>
    <definedName name="FIM_2.kv." localSheetId="36">#REF!</definedName>
    <definedName name="FIM_2.kv." localSheetId="24">#REF!</definedName>
    <definedName name="FIM_2.kv.">#REF!</definedName>
    <definedName name="FIM_3.kv." localSheetId="41">#REF!</definedName>
    <definedName name="FIM_3.kv." localSheetId="25">#REF!</definedName>
    <definedName name="FIM_3.kv." localSheetId="23">#REF!</definedName>
    <definedName name="FIM_3.kv." localSheetId="22">#REF!</definedName>
    <definedName name="FIM_3.kv." localSheetId="16">#REF!</definedName>
    <definedName name="FIM_3.kv." localSheetId="17">#REF!</definedName>
    <definedName name="FIM_3.kv." localSheetId="20">#REF!</definedName>
    <definedName name="FIM_3.kv." localSheetId="35">#REF!</definedName>
    <definedName name="FIM_3.kv." localSheetId="34">#REF!</definedName>
    <definedName name="FIM_3.kv." localSheetId="54">#REF!</definedName>
    <definedName name="FIM_3.kv." localSheetId="27">#REF!</definedName>
    <definedName name="FIM_3.kv." localSheetId="37">#REF!</definedName>
    <definedName name="FIM_3.kv." localSheetId="58">#REF!</definedName>
    <definedName name="FIM_3.kv." localSheetId="5">#REF!</definedName>
    <definedName name="FIM_3.kv." localSheetId="6">#REF!</definedName>
    <definedName name="FIM_3.kv." localSheetId="55">#REF!</definedName>
    <definedName name="FIM_3.kv." localSheetId="39">#REF!</definedName>
    <definedName name="FIM_3.kv." localSheetId="57">#REF!</definedName>
    <definedName name="FIM_3.kv." localSheetId="8">#REF!</definedName>
    <definedName name="FIM_3.kv." localSheetId="9">#REF!</definedName>
    <definedName name="FIM_3.kv." localSheetId="7">#REF!</definedName>
    <definedName name="FIM_3.kv." localSheetId="18">#REF!</definedName>
    <definedName name="FIM_3.kv." localSheetId="36">#REF!</definedName>
    <definedName name="FIM_3.kv." localSheetId="24">#REF!</definedName>
    <definedName name="FIM_3.kv.">#REF!</definedName>
    <definedName name="FIM_30.06." localSheetId="41">#REF!</definedName>
    <definedName name="FIM_30.06." localSheetId="25">#REF!</definedName>
    <definedName name="FIM_30.06." localSheetId="23">#REF!</definedName>
    <definedName name="FIM_30.06." localSheetId="22">#REF!</definedName>
    <definedName name="FIM_30.06." localSheetId="16">#REF!</definedName>
    <definedName name="FIM_30.06." localSheetId="17">#REF!</definedName>
    <definedName name="FIM_30.06." localSheetId="20">#REF!</definedName>
    <definedName name="FIM_30.06." localSheetId="35">#REF!</definedName>
    <definedName name="FIM_30.06." localSheetId="34">#REF!</definedName>
    <definedName name="FIM_30.06." localSheetId="54">#REF!</definedName>
    <definedName name="FIM_30.06." localSheetId="27">#REF!</definedName>
    <definedName name="FIM_30.06." localSheetId="37">#REF!</definedName>
    <definedName name="FIM_30.06." localSheetId="58">#REF!</definedName>
    <definedName name="FIM_30.06." localSheetId="5">#REF!</definedName>
    <definedName name="FIM_30.06." localSheetId="6">#REF!</definedName>
    <definedName name="FIM_30.06." localSheetId="55">#REF!</definedName>
    <definedName name="FIM_30.06." localSheetId="39">#REF!</definedName>
    <definedName name="FIM_30.06." localSheetId="57">#REF!</definedName>
    <definedName name="FIM_30.06." localSheetId="8">#REF!</definedName>
    <definedName name="FIM_30.06." localSheetId="9">#REF!</definedName>
    <definedName name="FIM_30.06." localSheetId="7">#REF!</definedName>
    <definedName name="FIM_30.06." localSheetId="18">#REF!</definedName>
    <definedName name="FIM_30.06." localSheetId="36">#REF!</definedName>
    <definedName name="FIM_30.06." localSheetId="24">#REF!</definedName>
    <definedName name="FIM_30.06.">#REF!</definedName>
    <definedName name="FIM_30.09." localSheetId="41">#REF!</definedName>
    <definedName name="FIM_30.09." localSheetId="25">#REF!</definedName>
    <definedName name="FIM_30.09." localSheetId="23">#REF!</definedName>
    <definedName name="FIM_30.09." localSheetId="22">#REF!</definedName>
    <definedName name="FIM_30.09." localSheetId="16">#REF!</definedName>
    <definedName name="FIM_30.09." localSheetId="17">#REF!</definedName>
    <definedName name="FIM_30.09." localSheetId="20">#REF!</definedName>
    <definedName name="FIM_30.09." localSheetId="35">#REF!</definedName>
    <definedName name="FIM_30.09." localSheetId="34">#REF!</definedName>
    <definedName name="FIM_30.09." localSheetId="54">#REF!</definedName>
    <definedName name="FIM_30.09." localSheetId="27">#REF!</definedName>
    <definedName name="FIM_30.09." localSheetId="37">#REF!</definedName>
    <definedName name="FIM_30.09." localSheetId="58">#REF!</definedName>
    <definedName name="FIM_30.09." localSheetId="5">#REF!</definedName>
    <definedName name="FIM_30.09." localSheetId="6">#REF!</definedName>
    <definedName name="FIM_30.09." localSheetId="55">#REF!</definedName>
    <definedName name="FIM_30.09." localSheetId="39">#REF!</definedName>
    <definedName name="FIM_30.09." localSheetId="57">#REF!</definedName>
    <definedName name="FIM_30.09." localSheetId="8">#REF!</definedName>
    <definedName name="FIM_30.09." localSheetId="9">#REF!</definedName>
    <definedName name="FIM_30.09." localSheetId="7">#REF!</definedName>
    <definedName name="FIM_30.09." localSheetId="18">#REF!</definedName>
    <definedName name="FIM_30.09." localSheetId="36">#REF!</definedName>
    <definedName name="FIM_30.09." localSheetId="24">#REF!</definedName>
    <definedName name="FIM_30.09.">#REF!</definedName>
    <definedName name="FIM_31.03." localSheetId="41">#REF!</definedName>
    <definedName name="FIM_31.03." localSheetId="25">#REF!</definedName>
    <definedName name="FIM_31.03." localSheetId="23">#REF!</definedName>
    <definedName name="FIM_31.03." localSheetId="22">#REF!</definedName>
    <definedName name="FIM_31.03." localSheetId="16">#REF!</definedName>
    <definedName name="FIM_31.03." localSheetId="17">#REF!</definedName>
    <definedName name="FIM_31.03." localSheetId="20">#REF!</definedName>
    <definedName name="FIM_31.03." localSheetId="35">#REF!</definedName>
    <definedName name="FIM_31.03." localSheetId="34">#REF!</definedName>
    <definedName name="FIM_31.03." localSheetId="54">#REF!</definedName>
    <definedName name="FIM_31.03." localSheetId="27">#REF!</definedName>
    <definedName name="FIM_31.03." localSheetId="37">#REF!</definedName>
    <definedName name="FIM_31.03." localSheetId="58">#REF!</definedName>
    <definedName name="FIM_31.03." localSheetId="5">#REF!</definedName>
    <definedName name="FIM_31.03." localSheetId="6">#REF!</definedName>
    <definedName name="FIM_31.03." localSheetId="55">#REF!</definedName>
    <definedName name="FIM_31.03." localSheetId="39">#REF!</definedName>
    <definedName name="FIM_31.03." localSheetId="57">#REF!</definedName>
    <definedName name="FIM_31.03." localSheetId="8">#REF!</definedName>
    <definedName name="FIM_31.03." localSheetId="9">#REF!</definedName>
    <definedName name="FIM_31.03." localSheetId="7">#REF!</definedName>
    <definedName name="FIM_31.03." localSheetId="18">#REF!</definedName>
    <definedName name="FIM_31.03." localSheetId="36">#REF!</definedName>
    <definedName name="FIM_31.03." localSheetId="24">#REF!</definedName>
    <definedName name="FIM_31.03.">#REF!</definedName>
    <definedName name="FIM_4.kv." localSheetId="41">#REF!</definedName>
    <definedName name="FIM_4.kv." localSheetId="25">#REF!</definedName>
    <definedName name="FIM_4.kv." localSheetId="23">#REF!</definedName>
    <definedName name="FIM_4.kv." localSheetId="22">#REF!</definedName>
    <definedName name="FIM_4.kv." localSheetId="16">#REF!</definedName>
    <definedName name="FIM_4.kv." localSheetId="17">#REF!</definedName>
    <definedName name="FIM_4.kv." localSheetId="20">#REF!</definedName>
    <definedName name="FIM_4.kv." localSheetId="35">#REF!</definedName>
    <definedName name="FIM_4.kv." localSheetId="34">#REF!</definedName>
    <definedName name="FIM_4.kv." localSheetId="54">#REF!</definedName>
    <definedName name="FIM_4.kv." localSheetId="27">#REF!</definedName>
    <definedName name="FIM_4.kv." localSheetId="37">#REF!</definedName>
    <definedName name="FIM_4.kv." localSheetId="58">#REF!</definedName>
    <definedName name="FIM_4.kv." localSheetId="5">#REF!</definedName>
    <definedName name="FIM_4.kv." localSheetId="6">#REF!</definedName>
    <definedName name="FIM_4.kv." localSheetId="55">#REF!</definedName>
    <definedName name="FIM_4.kv." localSheetId="39">#REF!</definedName>
    <definedName name="FIM_4.kv." localSheetId="57">#REF!</definedName>
    <definedName name="FIM_4.kv." localSheetId="8">#REF!</definedName>
    <definedName name="FIM_4.kv." localSheetId="9">#REF!</definedName>
    <definedName name="FIM_4.kv." localSheetId="7">#REF!</definedName>
    <definedName name="FIM_4.kv." localSheetId="18">#REF!</definedName>
    <definedName name="FIM_4.kv." localSheetId="36">#REF!</definedName>
    <definedName name="FIM_4.kv." localSheetId="24">#REF!</definedName>
    <definedName name="FIM_4.kv.">#REF!</definedName>
    <definedName name="FIM_balansdagskurs" localSheetId="41">[33]Forecast!$D$27</definedName>
    <definedName name="FIM_balansdagskurs" localSheetId="54">[33]Forecast!$D$27</definedName>
    <definedName name="FIM_balansdagskurs" localSheetId="37">[33]Forecast!$D$27</definedName>
    <definedName name="FIM_balansdagskurs" localSheetId="58">[34]Forecast!$D$27</definedName>
    <definedName name="FIM_balansdagskurs" localSheetId="55">[34]Forecast!$D$27</definedName>
    <definedName name="FIM_balansdagskurs" localSheetId="57">[33]Forecast!$D$27</definedName>
    <definedName name="FIM_balansdagskurs" localSheetId="8">[35]Forecast!$D$27</definedName>
    <definedName name="FIM_balansdagskurs" localSheetId="9">[35]Forecast!$D$27</definedName>
    <definedName name="FIM_balansdagskurs" localSheetId="7">[35]Forecast!$D$27</definedName>
    <definedName name="FIM_balansdagskurs" localSheetId="36">[33]Forecast!$D$27</definedName>
    <definedName name="FIM_balansdagskurs">[33]Forecast!$D$27</definedName>
    <definedName name="FIM_genomsnittskurs" localSheetId="41">[33]Forecast!$D$28</definedName>
    <definedName name="FIM_genomsnittskurs" localSheetId="54">[33]Forecast!$D$28</definedName>
    <definedName name="FIM_genomsnittskurs" localSheetId="37">[33]Forecast!$D$28</definedName>
    <definedName name="FIM_genomsnittskurs" localSheetId="58">[34]Forecast!$D$28</definedName>
    <definedName name="FIM_genomsnittskurs" localSheetId="55">[34]Forecast!$D$28</definedName>
    <definedName name="FIM_genomsnittskurs" localSheetId="57">[33]Forecast!$D$28</definedName>
    <definedName name="FIM_genomsnittskurs" localSheetId="8">[35]Forecast!$D$28</definedName>
    <definedName name="FIM_genomsnittskurs" localSheetId="9">[35]Forecast!$D$28</definedName>
    <definedName name="FIM_genomsnittskurs" localSheetId="7">[35]Forecast!$D$28</definedName>
    <definedName name="FIM_genomsnittskurs" localSheetId="36">[33]Forecast!$D$28</definedName>
    <definedName name="FIM_genomsnittskurs">[33]Forecast!$D$28</definedName>
    <definedName name="FIM_investeringskurs" localSheetId="41">[33]Forecast!$D$24</definedName>
    <definedName name="FIM_investeringskurs" localSheetId="54">[33]Forecast!$D$24</definedName>
    <definedName name="FIM_investeringskurs" localSheetId="37">[33]Forecast!$D$24</definedName>
    <definedName name="FIM_investeringskurs" localSheetId="58">[34]Forecast!$D$24</definedName>
    <definedName name="FIM_investeringskurs" localSheetId="55">[34]Forecast!$D$24</definedName>
    <definedName name="FIM_investeringskurs" localSheetId="57">[33]Forecast!$D$24</definedName>
    <definedName name="FIM_investeringskurs" localSheetId="8">[35]Forecast!$D$24</definedName>
    <definedName name="FIM_investeringskurs" localSheetId="9">[35]Forecast!$D$24</definedName>
    <definedName name="FIM_investeringskurs" localSheetId="7">[35]Forecast!$D$24</definedName>
    <definedName name="FIM_investeringskurs" localSheetId="36">[33]Forecast!$D$24</definedName>
    <definedName name="FIM_investeringskurs">[33]Forecast!$D$24</definedName>
    <definedName name="FIM_Investeringskurs_950405" localSheetId="41">[33]Forecast!#REF!</definedName>
    <definedName name="FIM_Investeringskurs_950405" localSheetId="25">[33]Forecast!#REF!</definedName>
    <definedName name="FIM_Investeringskurs_950405" localSheetId="23">[33]Forecast!#REF!</definedName>
    <definedName name="FIM_Investeringskurs_950405" localSheetId="22">[33]Forecast!#REF!</definedName>
    <definedName name="FIM_Investeringskurs_950405" localSheetId="16">[33]Forecast!#REF!</definedName>
    <definedName name="FIM_Investeringskurs_950405" localSheetId="17">[33]Forecast!#REF!</definedName>
    <definedName name="FIM_Investeringskurs_950405" localSheetId="20">[33]Forecast!#REF!</definedName>
    <definedName name="FIM_Investeringskurs_950405" localSheetId="35">[33]Forecast!#REF!</definedName>
    <definedName name="FIM_Investeringskurs_950405" localSheetId="34">[33]Forecast!#REF!</definedName>
    <definedName name="FIM_Investeringskurs_950405" localSheetId="54">[33]Forecast!#REF!</definedName>
    <definedName name="FIM_Investeringskurs_950405" localSheetId="27">[33]Forecast!#REF!</definedName>
    <definedName name="FIM_Investeringskurs_950405" localSheetId="37">[33]Forecast!#REF!</definedName>
    <definedName name="FIM_Investeringskurs_950405" localSheetId="58">[34]Forecast!#REF!</definedName>
    <definedName name="FIM_Investeringskurs_950405" localSheetId="5">[66]Forecast!#REF!</definedName>
    <definedName name="FIM_Investeringskurs_950405" localSheetId="6">[66]Forecast!#REF!</definedName>
    <definedName name="FIM_Investeringskurs_950405" localSheetId="55">[34]Forecast!#REF!</definedName>
    <definedName name="FIM_Investeringskurs_950405" localSheetId="39">[33]Forecast!#REF!</definedName>
    <definedName name="FIM_Investeringskurs_950405" localSheetId="57">[33]Forecast!#REF!</definedName>
    <definedName name="FIM_Investeringskurs_950405" localSheetId="8">[35]Forecast!#REF!</definedName>
    <definedName name="FIM_Investeringskurs_950405" localSheetId="9">[35]Forecast!#REF!</definedName>
    <definedName name="FIM_Investeringskurs_950405" localSheetId="7">[35]Forecast!#REF!</definedName>
    <definedName name="FIM_Investeringskurs_950405" localSheetId="18">[33]Forecast!#REF!</definedName>
    <definedName name="FIM_Investeringskurs_950405" localSheetId="36">[33]Forecast!#REF!</definedName>
    <definedName name="FIM_Investeringskurs_950405" localSheetId="24">[33]Forecast!#REF!</definedName>
    <definedName name="FIM_Investeringskurs_950405">[33]Forecast!#REF!</definedName>
    <definedName name="FIM_Investeringskurs_951109" localSheetId="41">[33]Forecast!#REF!</definedName>
    <definedName name="FIM_Investeringskurs_951109" localSheetId="25">[33]Forecast!#REF!</definedName>
    <definedName name="FIM_Investeringskurs_951109" localSheetId="23">[33]Forecast!#REF!</definedName>
    <definedName name="FIM_Investeringskurs_951109" localSheetId="22">[33]Forecast!#REF!</definedName>
    <definedName name="FIM_Investeringskurs_951109" localSheetId="16">[33]Forecast!#REF!</definedName>
    <definedName name="FIM_Investeringskurs_951109" localSheetId="17">[33]Forecast!#REF!</definedName>
    <definedName name="FIM_Investeringskurs_951109" localSheetId="20">[33]Forecast!#REF!</definedName>
    <definedName name="FIM_Investeringskurs_951109" localSheetId="35">[33]Forecast!#REF!</definedName>
    <definedName name="FIM_Investeringskurs_951109" localSheetId="34">[33]Forecast!#REF!</definedName>
    <definedName name="FIM_Investeringskurs_951109" localSheetId="54">[33]Forecast!#REF!</definedName>
    <definedName name="FIM_Investeringskurs_951109" localSheetId="27">[33]Forecast!#REF!</definedName>
    <definedName name="FIM_Investeringskurs_951109" localSheetId="37">[33]Forecast!#REF!</definedName>
    <definedName name="FIM_Investeringskurs_951109" localSheetId="58">[34]Forecast!#REF!</definedName>
    <definedName name="FIM_Investeringskurs_951109" localSheetId="5">[66]Forecast!#REF!</definedName>
    <definedName name="FIM_Investeringskurs_951109" localSheetId="6">[66]Forecast!#REF!</definedName>
    <definedName name="FIM_Investeringskurs_951109" localSheetId="55">[34]Forecast!#REF!</definedName>
    <definedName name="FIM_Investeringskurs_951109" localSheetId="39">[33]Forecast!#REF!</definedName>
    <definedName name="FIM_Investeringskurs_951109" localSheetId="57">[33]Forecast!#REF!</definedName>
    <definedName name="FIM_Investeringskurs_951109" localSheetId="8">[35]Forecast!#REF!</definedName>
    <definedName name="FIM_Investeringskurs_951109" localSheetId="9">[35]Forecast!#REF!</definedName>
    <definedName name="FIM_Investeringskurs_951109" localSheetId="7">[35]Forecast!#REF!</definedName>
    <definedName name="FIM_Investeringskurs_951109" localSheetId="18">[33]Forecast!#REF!</definedName>
    <definedName name="FIM_Investeringskurs_951109" localSheetId="36">[33]Forecast!#REF!</definedName>
    <definedName name="FIM_Investeringskurs_951109" localSheetId="24">[33]Forecast!#REF!</definedName>
    <definedName name="FIM_Investeringskurs_951109">[33]Forecast!#REF!</definedName>
    <definedName name="FIM_Investeringskurs_AÄtillskott" localSheetId="41">[33]Forecast!$D$25</definedName>
    <definedName name="FIM_Investeringskurs_AÄtillskott" localSheetId="54">[33]Forecast!$D$25</definedName>
    <definedName name="FIM_Investeringskurs_AÄtillskott" localSheetId="37">[33]Forecast!$D$25</definedName>
    <definedName name="FIM_Investeringskurs_AÄtillskott" localSheetId="58">[34]Forecast!$D$25</definedName>
    <definedName name="FIM_Investeringskurs_AÄtillskott" localSheetId="55">[34]Forecast!$D$25</definedName>
    <definedName name="FIM_Investeringskurs_AÄtillskott" localSheetId="57">[33]Forecast!$D$25</definedName>
    <definedName name="FIM_Investeringskurs_AÄtillskott" localSheetId="8">[35]Forecast!$D$25</definedName>
    <definedName name="FIM_Investeringskurs_AÄtillskott" localSheetId="9">[35]Forecast!$D$25</definedName>
    <definedName name="FIM_Investeringskurs_AÄtillskott" localSheetId="7">[35]Forecast!$D$25</definedName>
    <definedName name="FIM_Investeringskurs_AÄtillskott" localSheetId="36">[33]Forecast!$D$25</definedName>
    <definedName name="FIM_Investeringskurs_AÄtillskott">[33]Forecast!$D$25</definedName>
    <definedName name="FIM_Primo" localSheetId="41">#REF!</definedName>
    <definedName name="FIM_Primo" localSheetId="25">#REF!</definedName>
    <definedName name="FIM_Primo" localSheetId="23">#REF!</definedName>
    <definedName name="FIM_Primo" localSheetId="22">#REF!</definedName>
    <definedName name="FIM_Primo" localSheetId="16">#REF!</definedName>
    <definedName name="FIM_Primo" localSheetId="17">#REF!</definedName>
    <definedName name="FIM_Primo" localSheetId="20">#REF!</definedName>
    <definedName name="FIM_Primo" localSheetId="35">#REF!</definedName>
    <definedName name="FIM_Primo" localSheetId="34">#REF!</definedName>
    <definedName name="FIM_Primo" localSheetId="54">#REF!</definedName>
    <definedName name="FIM_Primo" localSheetId="27">#REF!</definedName>
    <definedName name="FIM_Primo" localSheetId="37">#REF!</definedName>
    <definedName name="FIM_Primo" localSheetId="58">#REF!</definedName>
    <definedName name="FIM_Primo" localSheetId="5">#REF!</definedName>
    <definedName name="FIM_Primo" localSheetId="6">#REF!</definedName>
    <definedName name="FIM_Primo" localSheetId="55">#REF!</definedName>
    <definedName name="FIM_Primo" localSheetId="39">#REF!</definedName>
    <definedName name="FIM_Primo" localSheetId="57">#REF!</definedName>
    <definedName name="FIM_Primo" localSheetId="8">#REF!</definedName>
    <definedName name="FIM_Primo" localSheetId="9">#REF!</definedName>
    <definedName name="FIM_Primo" localSheetId="7">#REF!</definedName>
    <definedName name="FIM_Primo" localSheetId="18">#REF!</definedName>
    <definedName name="FIM_Primo" localSheetId="36">#REF!</definedName>
    <definedName name="FIM_Primo" localSheetId="24">#REF!</definedName>
    <definedName name="FIM_Primo">#REF!</definedName>
    <definedName name="FIM_Ultimo" localSheetId="41">#REF!</definedName>
    <definedName name="FIM_Ultimo" localSheetId="25">#REF!</definedName>
    <definedName name="FIM_Ultimo" localSheetId="23">#REF!</definedName>
    <definedName name="FIM_Ultimo" localSheetId="22">#REF!</definedName>
    <definedName name="FIM_Ultimo" localSheetId="16">#REF!</definedName>
    <definedName name="FIM_Ultimo" localSheetId="17">#REF!</definedName>
    <definedName name="FIM_Ultimo" localSheetId="20">#REF!</definedName>
    <definedName name="FIM_Ultimo" localSheetId="35">#REF!</definedName>
    <definedName name="FIM_Ultimo" localSheetId="34">#REF!</definedName>
    <definedName name="FIM_Ultimo" localSheetId="54">#REF!</definedName>
    <definedName name="FIM_Ultimo" localSheetId="27">#REF!</definedName>
    <definedName name="FIM_Ultimo" localSheetId="37">#REF!</definedName>
    <definedName name="FIM_Ultimo" localSheetId="58">#REF!</definedName>
    <definedName name="FIM_Ultimo" localSheetId="5">#REF!</definedName>
    <definedName name="FIM_Ultimo" localSheetId="6">#REF!</definedName>
    <definedName name="FIM_Ultimo" localSheetId="55">#REF!</definedName>
    <definedName name="FIM_Ultimo" localSheetId="39">#REF!</definedName>
    <definedName name="FIM_Ultimo" localSheetId="57">#REF!</definedName>
    <definedName name="FIM_Ultimo" localSheetId="8">#REF!</definedName>
    <definedName name="FIM_Ultimo" localSheetId="9">#REF!</definedName>
    <definedName name="FIM_Ultimo" localSheetId="7">#REF!</definedName>
    <definedName name="FIM_Ultimo" localSheetId="18">#REF!</definedName>
    <definedName name="FIM_Ultimo" localSheetId="36">#REF!</definedName>
    <definedName name="FIM_Ultimo" localSheetId="24">#REF!</definedName>
    <definedName name="FIM_Ultimo">#REF!</definedName>
    <definedName name="Finland" localSheetId="41">[27]Sheet1!$C$18</definedName>
    <definedName name="Finland" localSheetId="54">[27]Sheet1!$C$18</definedName>
    <definedName name="Finland" localSheetId="37">[27]Sheet1!$C$18</definedName>
    <definedName name="Finland" localSheetId="58">[28]Sheet1!$C$18</definedName>
    <definedName name="Finland" localSheetId="55">[28]Sheet1!$C$18</definedName>
    <definedName name="Finland" localSheetId="57">[27]Sheet1!$C$18</definedName>
    <definedName name="Finland" localSheetId="8">[29]Sheet1!$C$18</definedName>
    <definedName name="Finland" localSheetId="9">[29]Sheet1!$C$18</definedName>
    <definedName name="Finland" localSheetId="7">[29]Sheet1!$C$18</definedName>
    <definedName name="Finland" localSheetId="36">[27]Sheet1!$C$18</definedName>
    <definedName name="Finland">[27]Sheet1!$C$18</definedName>
    <definedName name="GBP_1.kv." localSheetId="41">#REF!</definedName>
    <definedName name="GBP_1.kv." localSheetId="25">#REF!</definedName>
    <definedName name="GBP_1.kv." localSheetId="23">#REF!</definedName>
    <definedName name="GBP_1.kv." localSheetId="22">#REF!</definedName>
    <definedName name="GBP_1.kv." localSheetId="16">#REF!</definedName>
    <definedName name="GBP_1.kv." localSheetId="17">#REF!</definedName>
    <definedName name="GBP_1.kv." localSheetId="20">#REF!</definedName>
    <definedName name="GBP_1.kv." localSheetId="35">#REF!</definedName>
    <definedName name="GBP_1.kv." localSheetId="34">#REF!</definedName>
    <definedName name="GBP_1.kv." localSheetId="54">#REF!</definedName>
    <definedName name="GBP_1.kv." localSheetId="27">#REF!</definedName>
    <definedName name="GBP_1.kv." localSheetId="37">#REF!</definedName>
    <definedName name="GBP_1.kv." localSheetId="58">#REF!</definedName>
    <definedName name="GBP_1.kv." localSheetId="5">#REF!</definedName>
    <definedName name="GBP_1.kv." localSheetId="6">#REF!</definedName>
    <definedName name="GBP_1.kv." localSheetId="55">#REF!</definedName>
    <definedName name="GBP_1.kv." localSheetId="39">#REF!</definedName>
    <definedName name="GBP_1.kv." localSheetId="57">#REF!</definedName>
    <definedName name="GBP_1.kv." localSheetId="8">#REF!</definedName>
    <definedName name="GBP_1.kv." localSheetId="9">#REF!</definedName>
    <definedName name="GBP_1.kv." localSheetId="7">#REF!</definedName>
    <definedName name="GBP_1.kv." localSheetId="18">#REF!</definedName>
    <definedName name="GBP_1.kv." localSheetId="36">#REF!</definedName>
    <definedName name="GBP_1.kv." localSheetId="24">#REF!</definedName>
    <definedName name="GBP_1.kv.">#REF!</definedName>
    <definedName name="GBP_2.kv." localSheetId="41">#REF!</definedName>
    <definedName name="GBP_2.kv." localSheetId="25">#REF!</definedName>
    <definedName name="GBP_2.kv." localSheetId="23">#REF!</definedName>
    <definedName name="GBP_2.kv." localSheetId="22">#REF!</definedName>
    <definedName name="GBP_2.kv." localSheetId="16">#REF!</definedName>
    <definedName name="GBP_2.kv." localSheetId="17">#REF!</definedName>
    <definedName name="GBP_2.kv." localSheetId="20">#REF!</definedName>
    <definedName name="GBP_2.kv." localSheetId="35">#REF!</definedName>
    <definedName name="GBP_2.kv." localSheetId="34">#REF!</definedName>
    <definedName name="GBP_2.kv." localSheetId="54">#REF!</definedName>
    <definedName name="GBP_2.kv." localSheetId="27">#REF!</definedName>
    <definedName name="GBP_2.kv." localSheetId="37">#REF!</definedName>
    <definedName name="GBP_2.kv." localSheetId="58">#REF!</definedName>
    <definedName name="GBP_2.kv." localSheetId="5">#REF!</definedName>
    <definedName name="GBP_2.kv." localSheetId="6">#REF!</definedName>
    <definedName name="GBP_2.kv." localSheetId="55">#REF!</definedName>
    <definedName name="GBP_2.kv." localSheetId="39">#REF!</definedName>
    <definedName name="GBP_2.kv." localSheetId="57">#REF!</definedName>
    <definedName name="GBP_2.kv." localSheetId="8">#REF!</definedName>
    <definedName name="GBP_2.kv." localSheetId="9">#REF!</definedName>
    <definedName name="GBP_2.kv." localSheetId="7">#REF!</definedName>
    <definedName name="GBP_2.kv." localSheetId="18">#REF!</definedName>
    <definedName name="GBP_2.kv." localSheetId="36">#REF!</definedName>
    <definedName name="GBP_2.kv." localSheetId="24">#REF!</definedName>
    <definedName name="GBP_2.kv.">#REF!</definedName>
    <definedName name="GBP_3.kv." localSheetId="41">#REF!</definedName>
    <definedName name="GBP_3.kv." localSheetId="25">#REF!</definedName>
    <definedName name="GBP_3.kv." localSheetId="23">#REF!</definedName>
    <definedName name="GBP_3.kv." localSheetId="22">#REF!</definedName>
    <definedName name="GBP_3.kv." localSheetId="16">#REF!</definedName>
    <definedName name="GBP_3.kv." localSheetId="17">#REF!</definedName>
    <definedName name="GBP_3.kv." localSheetId="20">#REF!</definedName>
    <definedName name="GBP_3.kv." localSheetId="35">#REF!</definedName>
    <definedName name="GBP_3.kv." localSheetId="34">#REF!</definedName>
    <definedName name="GBP_3.kv." localSheetId="54">#REF!</definedName>
    <definedName name="GBP_3.kv." localSheetId="27">#REF!</definedName>
    <definedName name="GBP_3.kv." localSheetId="37">#REF!</definedName>
    <definedName name="GBP_3.kv." localSheetId="58">#REF!</definedName>
    <definedName name="GBP_3.kv." localSheetId="5">#REF!</definedName>
    <definedName name="GBP_3.kv." localSheetId="6">#REF!</definedName>
    <definedName name="GBP_3.kv." localSheetId="55">#REF!</definedName>
    <definedName name="GBP_3.kv." localSheetId="39">#REF!</definedName>
    <definedName name="GBP_3.kv." localSheetId="57">#REF!</definedName>
    <definedName name="GBP_3.kv." localSheetId="8">#REF!</definedName>
    <definedName name="GBP_3.kv." localSheetId="9">#REF!</definedName>
    <definedName name="GBP_3.kv." localSheetId="7">#REF!</definedName>
    <definedName name="GBP_3.kv." localSheetId="18">#REF!</definedName>
    <definedName name="GBP_3.kv." localSheetId="36">#REF!</definedName>
    <definedName name="GBP_3.kv." localSheetId="24">#REF!</definedName>
    <definedName name="GBP_3.kv.">#REF!</definedName>
    <definedName name="GBP_30.06." localSheetId="41">#REF!</definedName>
    <definedName name="GBP_30.06." localSheetId="25">#REF!</definedName>
    <definedName name="GBP_30.06." localSheetId="23">#REF!</definedName>
    <definedName name="GBP_30.06." localSheetId="22">#REF!</definedName>
    <definedName name="GBP_30.06." localSheetId="16">#REF!</definedName>
    <definedName name="GBP_30.06." localSheetId="17">#REF!</definedName>
    <definedName name="GBP_30.06." localSheetId="20">#REF!</definedName>
    <definedName name="GBP_30.06." localSheetId="35">#REF!</definedName>
    <definedName name="GBP_30.06." localSheetId="34">#REF!</definedName>
    <definedName name="GBP_30.06." localSheetId="54">#REF!</definedName>
    <definedName name="GBP_30.06." localSheetId="27">#REF!</definedName>
    <definedName name="GBP_30.06." localSheetId="37">#REF!</definedName>
    <definedName name="GBP_30.06." localSheetId="58">#REF!</definedName>
    <definedName name="GBP_30.06." localSheetId="5">#REF!</definedName>
    <definedName name="GBP_30.06." localSheetId="6">#REF!</definedName>
    <definedName name="GBP_30.06." localSheetId="55">#REF!</definedName>
    <definedName name="GBP_30.06." localSheetId="39">#REF!</definedName>
    <definedName name="GBP_30.06." localSheetId="57">#REF!</definedName>
    <definedName name="GBP_30.06." localSheetId="8">#REF!</definedName>
    <definedName name="GBP_30.06." localSheetId="9">#REF!</definedName>
    <definedName name="GBP_30.06." localSheetId="7">#REF!</definedName>
    <definedName name="GBP_30.06." localSheetId="18">#REF!</definedName>
    <definedName name="GBP_30.06." localSheetId="36">#REF!</definedName>
    <definedName name="GBP_30.06." localSheetId="24">#REF!</definedName>
    <definedName name="GBP_30.06.">#REF!</definedName>
    <definedName name="GBP_30.09." localSheetId="41">#REF!</definedName>
    <definedName name="GBP_30.09." localSheetId="25">#REF!</definedName>
    <definedName name="GBP_30.09." localSheetId="23">#REF!</definedName>
    <definedName name="GBP_30.09." localSheetId="22">#REF!</definedName>
    <definedName name="GBP_30.09." localSheetId="16">#REF!</definedName>
    <definedName name="GBP_30.09." localSheetId="17">#REF!</definedName>
    <definedName name="GBP_30.09." localSheetId="20">#REF!</definedName>
    <definedName name="GBP_30.09." localSheetId="35">#REF!</definedName>
    <definedName name="GBP_30.09." localSheetId="34">#REF!</definedName>
    <definedName name="GBP_30.09." localSheetId="54">#REF!</definedName>
    <definedName name="GBP_30.09." localSheetId="27">#REF!</definedName>
    <definedName name="GBP_30.09." localSheetId="37">#REF!</definedName>
    <definedName name="GBP_30.09." localSheetId="58">#REF!</definedName>
    <definedName name="GBP_30.09." localSheetId="5">#REF!</definedName>
    <definedName name="GBP_30.09." localSheetId="6">#REF!</definedName>
    <definedName name="GBP_30.09." localSheetId="55">#REF!</definedName>
    <definedName name="GBP_30.09." localSheetId="39">#REF!</definedName>
    <definedName name="GBP_30.09." localSheetId="57">#REF!</definedName>
    <definedName name="GBP_30.09." localSheetId="8">#REF!</definedName>
    <definedName name="GBP_30.09." localSheetId="9">#REF!</definedName>
    <definedName name="GBP_30.09." localSheetId="7">#REF!</definedName>
    <definedName name="GBP_30.09." localSheetId="18">#REF!</definedName>
    <definedName name="GBP_30.09." localSheetId="36">#REF!</definedName>
    <definedName name="GBP_30.09." localSheetId="24">#REF!</definedName>
    <definedName name="GBP_30.09.">#REF!</definedName>
    <definedName name="GBP_31.03." localSheetId="41">#REF!</definedName>
    <definedName name="GBP_31.03." localSheetId="25">#REF!</definedName>
    <definedName name="GBP_31.03." localSheetId="23">#REF!</definedName>
    <definedName name="GBP_31.03." localSheetId="22">#REF!</definedName>
    <definedName name="GBP_31.03." localSheetId="16">#REF!</definedName>
    <definedName name="GBP_31.03." localSheetId="17">#REF!</definedName>
    <definedName name="GBP_31.03." localSheetId="20">#REF!</definedName>
    <definedName name="GBP_31.03." localSheetId="35">#REF!</definedName>
    <definedName name="GBP_31.03." localSheetId="34">#REF!</definedName>
    <definedName name="GBP_31.03." localSheetId="54">#REF!</definedName>
    <definedName name="GBP_31.03." localSheetId="27">#REF!</definedName>
    <definedName name="GBP_31.03." localSheetId="37">#REF!</definedName>
    <definedName name="GBP_31.03." localSheetId="58">#REF!</definedName>
    <definedName name="GBP_31.03." localSheetId="5">#REF!</definedName>
    <definedName name="GBP_31.03." localSheetId="6">#REF!</definedName>
    <definedName name="GBP_31.03." localSheetId="55">#REF!</definedName>
    <definedName name="GBP_31.03." localSheetId="39">#REF!</definedName>
    <definedName name="GBP_31.03." localSheetId="57">#REF!</definedName>
    <definedName name="GBP_31.03." localSheetId="8">#REF!</definedName>
    <definedName name="GBP_31.03." localSheetId="9">#REF!</definedName>
    <definedName name="GBP_31.03." localSheetId="7">#REF!</definedName>
    <definedName name="GBP_31.03." localSheetId="18">#REF!</definedName>
    <definedName name="GBP_31.03." localSheetId="36">#REF!</definedName>
    <definedName name="GBP_31.03." localSheetId="24">#REF!</definedName>
    <definedName name="GBP_31.03.">#REF!</definedName>
    <definedName name="GBP_4.kv." localSheetId="41">#REF!</definedName>
    <definedName name="GBP_4.kv." localSheetId="25">#REF!</definedName>
    <definedName name="GBP_4.kv." localSheetId="23">#REF!</definedName>
    <definedName name="GBP_4.kv." localSheetId="22">#REF!</definedName>
    <definedName name="GBP_4.kv." localSheetId="16">#REF!</definedName>
    <definedName name="GBP_4.kv." localSheetId="17">#REF!</definedName>
    <definedName name="GBP_4.kv." localSheetId="20">#REF!</definedName>
    <definedName name="GBP_4.kv." localSheetId="35">#REF!</definedName>
    <definedName name="GBP_4.kv." localSheetId="34">#REF!</definedName>
    <definedName name="GBP_4.kv." localSheetId="54">#REF!</definedName>
    <definedName name="GBP_4.kv." localSheetId="27">#REF!</definedName>
    <definedName name="GBP_4.kv." localSheetId="37">#REF!</definedName>
    <definedName name="GBP_4.kv." localSheetId="58">#REF!</definedName>
    <definedName name="GBP_4.kv." localSheetId="5">#REF!</definedName>
    <definedName name="GBP_4.kv." localSheetId="6">#REF!</definedName>
    <definedName name="GBP_4.kv." localSheetId="55">#REF!</definedName>
    <definedName name="GBP_4.kv." localSheetId="39">#REF!</definedName>
    <definedName name="GBP_4.kv." localSheetId="57">#REF!</definedName>
    <definedName name="GBP_4.kv." localSheetId="8">#REF!</definedName>
    <definedName name="GBP_4.kv." localSheetId="9">#REF!</definedName>
    <definedName name="GBP_4.kv." localSheetId="7">#REF!</definedName>
    <definedName name="GBP_4.kv." localSheetId="18">#REF!</definedName>
    <definedName name="GBP_4.kv." localSheetId="36">#REF!</definedName>
    <definedName name="GBP_4.kv." localSheetId="24">#REF!</definedName>
    <definedName name="GBP_4.kv.">#REF!</definedName>
    <definedName name="GBP_Primo" localSheetId="41">#REF!</definedName>
    <definedName name="GBP_Primo" localSheetId="25">#REF!</definedName>
    <definedName name="GBP_Primo" localSheetId="23">#REF!</definedName>
    <definedName name="GBP_Primo" localSheetId="22">#REF!</definedName>
    <definedName name="GBP_Primo" localSheetId="16">#REF!</definedName>
    <definedName name="GBP_Primo" localSheetId="17">#REF!</definedName>
    <definedName name="GBP_Primo" localSheetId="20">#REF!</definedName>
    <definedName name="GBP_Primo" localSheetId="35">#REF!</definedName>
    <definedName name="GBP_Primo" localSheetId="34">#REF!</definedName>
    <definedName name="GBP_Primo" localSheetId="54">#REF!</definedName>
    <definedName name="GBP_Primo" localSheetId="27">#REF!</definedName>
    <definedName name="GBP_Primo" localSheetId="37">#REF!</definedName>
    <definedName name="GBP_Primo" localSheetId="58">#REF!</definedName>
    <definedName name="GBP_Primo" localSheetId="5">#REF!</definedName>
    <definedName name="GBP_Primo" localSheetId="6">#REF!</definedName>
    <definedName name="GBP_Primo" localSheetId="55">#REF!</definedName>
    <definedName name="GBP_Primo" localSheetId="39">#REF!</definedName>
    <definedName name="GBP_Primo" localSheetId="57">#REF!</definedName>
    <definedName name="GBP_Primo" localSheetId="8">#REF!</definedName>
    <definedName name="GBP_Primo" localSheetId="9">#REF!</definedName>
    <definedName name="GBP_Primo" localSheetId="7">#REF!</definedName>
    <definedName name="GBP_Primo" localSheetId="18">#REF!</definedName>
    <definedName name="GBP_Primo" localSheetId="36">#REF!</definedName>
    <definedName name="GBP_Primo" localSheetId="24">#REF!</definedName>
    <definedName name="GBP_Primo">#REF!</definedName>
    <definedName name="GBP_Ultimo" localSheetId="41">#REF!</definedName>
    <definedName name="GBP_Ultimo" localSheetId="25">#REF!</definedName>
    <definedName name="GBP_Ultimo" localSheetId="23">#REF!</definedName>
    <definedName name="GBP_Ultimo" localSheetId="22">#REF!</definedName>
    <definedName name="GBP_Ultimo" localSheetId="16">#REF!</definedName>
    <definedName name="GBP_Ultimo" localSheetId="17">#REF!</definedName>
    <definedName name="GBP_Ultimo" localSheetId="20">#REF!</definedName>
    <definedName name="GBP_Ultimo" localSheetId="35">#REF!</definedName>
    <definedName name="GBP_Ultimo" localSheetId="34">#REF!</definedName>
    <definedName name="GBP_Ultimo" localSheetId="54">#REF!</definedName>
    <definedName name="GBP_Ultimo" localSheetId="27">#REF!</definedName>
    <definedName name="GBP_Ultimo" localSheetId="37">#REF!</definedName>
    <definedName name="GBP_Ultimo" localSheetId="58">#REF!</definedName>
    <definedName name="GBP_Ultimo" localSheetId="5">#REF!</definedName>
    <definedName name="GBP_Ultimo" localSheetId="6">#REF!</definedName>
    <definedName name="GBP_Ultimo" localSheetId="55">#REF!</definedName>
    <definedName name="GBP_Ultimo" localSheetId="39">#REF!</definedName>
    <definedName name="GBP_Ultimo" localSheetId="57">#REF!</definedName>
    <definedName name="GBP_Ultimo" localSheetId="8">#REF!</definedName>
    <definedName name="GBP_Ultimo" localSheetId="9">#REF!</definedName>
    <definedName name="GBP_Ultimo" localSheetId="7">#REF!</definedName>
    <definedName name="GBP_Ultimo" localSheetId="18">#REF!</definedName>
    <definedName name="GBP_Ultimo" localSheetId="36">#REF!</definedName>
    <definedName name="GBP_Ultimo" localSheetId="24">#REF!</definedName>
    <definedName name="GBP_Ultimo">#REF!</definedName>
    <definedName name="gcc" localSheetId="41">#REF!</definedName>
    <definedName name="gcc" localSheetId="25">#REF!</definedName>
    <definedName name="gcc" localSheetId="23">#REF!</definedName>
    <definedName name="gcc" localSheetId="22">#REF!</definedName>
    <definedName name="gcc" localSheetId="16">#REF!</definedName>
    <definedName name="gcc" localSheetId="17">#REF!</definedName>
    <definedName name="gcc" localSheetId="20">#REF!</definedName>
    <definedName name="gcc" localSheetId="35">#REF!</definedName>
    <definedName name="gcc" localSheetId="34">#REF!</definedName>
    <definedName name="gcc" localSheetId="54">#REF!</definedName>
    <definedName name="gcc" localSheetId="27">#REF!</definedName>
    <definedName name="gcc" localSheetId="37">#REF!</definedName>
    <definedName name="gcc" localSheetId="58">#REF!</definedName>
    <definedName name="gcc" localSheetId="5">#REF!</definedName>
    <definedName name="gcc" localSheetId="6">#REF!</definedName>
    <definedName name="gcc" localSheetId="55">#REF!</definedName>
    <definedName name="gcc" localSheetId="39">#REF!</definedName>
    <definedName name="gcc" localSheetId="57">#REF!</definedName>
    <definedName name="gcc" localSheetId="8">#REF!</definedName>
    <definedName name="gcc" localSheetId="9">#REF!</definedName>
    <definedName name="gcc" localSheetId="7">#REF!</definedName>
    <definedName name="gcc" localSheetId="18">#REF!</definedName>
    <definedName name="gcc" localSheetId="36">#REF!</definedName>
    <definedName name="gcc" localSheetId="24">#REF!</definedName>
    <definedName name="gcc">#REF!</definedName>
    <definedName name="gcc_other" localSheetId="41">#REF!</definedName>
    <definedName name="gcc_other" localSheetId="25">#REF!</definedName>
    <definedName name="gcc_other" localSheetId="23">#REF!</definedName>
    <definedName name="gcc_other" localSheetId="22">#REF!</definedName>
    <definedName name="gcc_other" localSheetId="16">#REF!</definedName>
    <definedName name="gcc_other" localSheetId="17">#REF!</definedName>
    <definedName name="gcc_other" localSheetId="20">#REF!</definedName>
    <definedName name="gcc_other" localSheetId="35">#REF!</definedName>
    <definedName name="gcc_other" localSheetId="34">#REF!</definedName>
    <definedName name="gcc_other" localSheetId="54">#REF!</definedName>
    <definedName name="gcc_other" localSheetId="27">#REF!</definedName>
    <definedName name="gcc_other" localSheetId="37">#REF!</definedName>
    <definedName name="gcc_other" localSheetId="58">#REF!</definedName>
    <definedName name="gcc_other" localSheetId="5">#REF!</definedName>
    <definedName name="gcc_other" localSheetId="6">#REF!</definedName>
    <definedName name="gcc_other" localSheetId="55">#REF!</definedName>
    <definedName name="gcc_other" localSheetId="39">#REF!</definedName>
    <definedName name="gcc_other" localSheetId="57">#REF!</definedName>
    <definedName name="gcc_other" localSheetId="8">#REF!</definedName>
    <definedName name="gcc_other" localSheetId="9">#REF!</definedName>
    <definedName name="gcc_other" localSheetId="7">#REF!</definedName>
    <definedName name="gcc_other" localSheetId="18">#REF!</definedName>
    <definedName name="gcc_other" localSheetId="36">#REF!</definedName>
    <definedName name="gcc_other" localSheetId="24">#REF!</definedName>
    <definedName name="gcc_other">#REF!</definedName>
    <definedName name="General" localSheetId="41">#REF!</definedName>
    <definedName name="General" localSheetId="25">#REF!</definedName>
    <definedName name="General" localSheetId="23">#REF!</definedName>
    <definedName name="General" localSheetId="22">#REF!</definedName>
    <definedName name="General" localSheetId="16">#REF!</definedName>
    <definedName name="General" localSheetId="17">#REF!</definedName>
    <definedName name="General" localSheetId="20">#REF!</definedName>
    <definedName name="General" localSheetId="35">#REF!</definedName>
    <definedName name="General" localSheetId="34">#REF!</definedName>
    <definedName name="General" localSheetId="54">#REF!</definedName>
    <definedName name="General" localSheetId="27">#REF!</definedName>
    <definedName name="General" localSheetId="37">#REF!</definedName>
    <definedName name="General" localSheetId="58">#REF!</definedName>
    <definedName name="General" localSheetId="5">#REF!</definedName>
    <definedName name="General" localSheetId="6">#REF!</definedName>
    <definedName name="General" localSheetId="55">#REF!</definedName>
    <definedName name="General" localSheetId="39">#REF!</definedName>
    <definedName name="General" localSheetId="57">#REF!</definedName>
    <definedName name="General" localSheetId="8">#REF!</definedName>
    <definedName name="General" localSheetId="9">#REF!</definedName>
    <definedName name="General" localSheetId="7">#REF!</definedName>
    <definedName name="General" localSheetId="18">#REF!</definedName>
    <definedName name="General" localSheetId="36">#REF!</definedName>
    <definedName name="General" localSheetId="24">#REF!</definedName>
    <definedName name="General">#REF!</definedName>
    <definedName name="general1" localSheetId="41">#REF!</definedName>
    <definedName name="general1" localSheetId="25">#REF!</definedName>
    <definedName name="general1" localSheetId="23">#REF!</definedName>
    <definedName name="general1" localSheetId="22">#REF!</definedName>
    <definedName name="general1" localSheetId="16">#REF!</definedName>
    <definedName name="general1" localSheetId="17">#REF!</definedName>
    <definedName name="general1" localSheetId="20">#REF!</definedName>
    <definedName name="general1" localSheetId="35">#REF!</definedName>
    <definedName name="general1" localSheetId="34">#REF!</definedName>
    <definedName name="general1" localSheetId="54">#REF!</definedName>
    <definedName name="general1" localSheetId="27">#REF!</definedName>
    <definedName name="general1" localSheetId="37">#REF!</definedName>
    <definedName name="general1" localSheetId="58">#REF!</definedName>
    <definedName name="general1" localSheetId="5">#REF!</definedName>
    <definedName name="general1" localSheetId="6">#REF!</definedName>
    <definedName name="general1" localSheetId="55">#REF!</definedName>
    <definedName name="general1" localSheetId="39">#REF!</definedName>
    <definedName name="general1" localSheetId="57">#REF!</definedName>
    <definedName name="general1" localSheetId="8">#REF!</definedName>
    <definedName name="general1" localSheetId="9">#REF!</definedName>
    <definedName name="general1" localSheetId="7">#REF!</definedName>
    <definedName name="general1" localSheetId="18">#REF!</definedName>
    <definedName name="general1" localSheetId="36">#REF!</definedName>
    <definedName name="general1" localSheetId="24">#REF!</definedName>
    <definedName name="general1">#REF!</definedName>
    <definedName name="GenInsKeyFig" localSheetId="41">#REF!</definedName>
    <definedName name="GenInsKeyFig" localSheetId="25">#REF!</definedName>
    <definedName name="GenInsKeyFig" localSheetId="23">#REF!</definedName>
    <definedName name="GenInsKeyFig" localSheetId="22">#REF!</definedName>
    <definedName name="GenInsKeyFig" localSheetId="16">#REF!</definedName>
    <definedName name="GenInsKeyFig" localSheetId="17">#REF!</definedName>
    <definedName name="GenInsKeyFig" localSheetId="20">#REF!</definedName>
    <definedName name="GenInsKeyFig" localSheetId="35">#REF!</definedName>
    <definedName name="GenInsKeyFig" localSheetId="34">#REF!</definedName>
    <definedName name="GenInsKeyFig" localSheetId="54">#REF!</definedName>
    <definedName name="GenInsKeyFig" localSheetId="27">#REF!</definedName>
    <definedName name="GenInsKeyFig" localSheetId="37">#REF!</definedName>
    <definedName name="GenInsKeyFig" localSheetId="58">#REF!</definedName>
    <definedName name="GenInsKeyFig" localSheetId="5">#REF!</definedName>
    <definedName name="GenInsKeyFig" localSheetId="6">#REF!</definedName>
    <definedName name="GenInsKeyFig" localSheetId="55">#REF!</definedName>
    <definedName name="GenInsKeyFig" localSheetId="39">#REF!</definedName>
    <definedName name="GenInsKeyFig" localSheetId="57">#REF!</definedName>
    <definedName name="GenInsKeyFig" localSheetId="8">#REF!</definedName>
    <definedName name="GenInsKeyFig" localSheetId="9">#REF!</definedName>
    <definedName name="GenInsKeyFig" localSheetId="7">#REF!</definedName>
    <definedName name="GenInsKeyFig" localSheetId="18">#REF!</definedName>
    <definedName name="GenInsKeyFig" localSheetId="36">#REF!</definedName>
    <definedName name="GenInsKeyFig" localSheetId="24">#REF!</definedName>
    <definedName name="GenInsKeyFig">#REF!</definedName>
    <definedName name="ggg" localSheetId="41" hidden="1">{"5 * utfall + budget",#N/A,FALSE,"T-0298";"5 * bolag",#N/A,FALSE,"T-0298";"Unibank, utfall alla",#N/A,FALSE,"T-0298";#N/A,#N/A,FALSE,"Koncernskulder";#N/A,#N/A,FALSE,"Koncernfakturering"}</definedName>
    <definedName name="ggg" localSheetId="25" hidden="1">{"5 * utfall + budget",#N/A,FALSE,"T-0298";"5 * bolag",#N/A,FALSE,"T-0298";"Unibank, utfall alla",#N/A,FALSE,"T-0298";#N/A,#N/A,FALSE,"Koncernskulder";#N/A,#N/A,FALSE,"Koncernfakturering"}</definedName>
    <definedName name="ggg" localSheetId="23" hidden="1">{"5 * utfall + budget",#N/A,FALSE,"T-0298";"5 * bolag",#N/A,FALSE,"T-0298";"Unibank, utfall alla",#N/A,FALSE,"T-0298";#N/A,#N/A,FALSE,"Koncernskulder";#N/A,#N/A,FALSE,"Koncernfakturering"}</definedName>
    <definedName name="ggg" localSheetId="22" hidden="1">{"5 * utfall + budget",#N/A,FALSE,"T-0298";"5 * bolag",#N/A,FALSE,"T-0298";"Unibank, utfall alla",#N/A,FALSE,"T-0298";#N/A,#N/A,FALSE,"Koncernskulder";#N/A,#N/A,FALSE,"Koncernfakturering"}</definedName>
    <definedName name="ggg" localSheetId="16" hidden="1">{"5 * utfall + budget",#N/A,FALSE,"T-0298";"5 * bolag",#N/A,FALSE,"T-0298";"Unibank, utfall alla",#N/A,FALSE,"T-0298";#N/A,#N/A,FALSE,"Koncernskulder";#N/A,#N/A,FALSE,"Koncernfakturering"}</definedName>
    <definedName name="ggg" localSheetId="17" hidden="1">{"5 * utfall + budget",#N/A,FALSE,"T-0298";"5 * bolag",#N/A,FALSE,"T-0298";"Unibank, utfall alla",#N/A,FALSE,"T-0298";#N/A,#N/A,FALSE,"Koncernskulder";#N/A,#N/A,FALSE,"Koncernfakturering"}</definedName>
    <definedName name="ggg" localSheetId="11" hidden="1">{"5 * utfall + budget",#N/A,FALSE,"T-0298";"5 * bolag",#N/A,FALSE,"T-0298";"Unibank, utfall alla",#N/A,FALSE,"T-0298";#N/A,#N/A,FALSE,"Koncernskulder";#N/A,#N/A,FALSE,"Koncernfakturering"}</definedName>
    <definedName name="ggg" localSheetId="20" hidden="1">{"5 * utfall + budget",#N/A,FALSE,"T-0298";"5 * bolag",#N/A,FALSE,"T-0298";"Unibank, utfall alla",#N/A,FALSE,"T-0298";#N/A,#N/A,FALSE,"Koncernskulder";#N/A,#N/A,FALSE,"Koncernfakturering"}</definedName>
    <definedName name="ggg" localSheetId="35" hidden="1">{"5 * utfall + budget",#N/A,FALSE,"T-0298";"5 * bolag",#N/A,FALSE,"T-0298";"Unibank, utfall alla",#N/A,FALSE,"T-0298";#N/A,#N/A,FALSE,"Koncernskulder";#N/A,#N/A,FALSE,"Koncernfakturering"}</definedName>
    <definedName name="ggg" localSheetId="34" hidden="1">{"5 * utfall + budget",#N/A,FALSE,"T-0298";"5 * bolag",#N/A,FALSE,"T-0298";"Unibank, utfall alla",#N/A,FALSE,"T-0298";#N/A,#N/A,FALSE,"Koncernskulder";#N/A,#N/A,FALSE,"Koncernfakturering"}</definedName>
    <definedName name="ggg" localSheetId="30" hidden="1">{"5 * utfall + budget",#N/A,FALSE,"T-0298";"5 * bolag",#N/A,FALSE,"T-0298";"Unibank, utfall alla",#N/A,FALSE,"T-0298";#N/A,#N/A,FALSE,"Koncernskulder";#N/A,#N/A,FALSE,"Koncernfakturering"}</definedName>
    <definedName name="ggg" localSheetId="54" hidden="1">{"5 * utfall + budget",#N/A,FALSE,"T-0298";"5 * bolag",#N/A,FALSE,"T-0298";"Unibank, utfall alla",#N/A,FALSE,"T-0298";#N/A,#N/A,FALSE,"Koncernskulder";#N/A,#N/A,FALSE,"Koncernfakturering"}</definedName>
    <definedName name="ggg" localSheetId="27" hidden="1">{"5 * utfall + budget",#N/A,FALSE,"T-0298";"5 * bolag",#N/A,FALSE,"T-0298";"Unibank, utfall alla",#N/A,FALSE,"T-0298";#N/A,#N/A,FALSE,"Koncernskulder";#N/A,#N/A,FALSE,"Koncernfakturering"}</definedName>
    <definedName name="ggg" localSheetId="37" hidden="1">{"5 * utfall + budget",#N/A,FALSE,"T-0298";"5 * bolag",#N/A,FALSE,"T-0298";"Unibank, utfall alla",#N/A,FALSE,"T-0298";#N/A,#N/A,FALSE,"Koncernskulder";#N/A,#N/A,FALSE,"Koncernfakturering"}</definedName>
    <definedName name="ggg" localSheetId="58" hidden="1">{"5 * utfall + budget",#N/A,FALSE,"T-0298";"5 * bolag",#N/A,FALSE,"T-0298";"Unibank, utfall alla",#N/A,FALSE,"T-0298";#N/A,#N/A,FALSE,"Koncernskulder";#N/A,#N/A,FALSE,"Koncernfakturering"}</definedName>
    <definedName name="ggg" localSheetId="5" hidden="1">{"5 * utfall + budget",#N/A,FALSE,"T-0298";"5 * bolag",#N/A,FALSE,"T-0298";"Unibank, utfall alla",#N/A,FALSE,"T-0298";#N/A,#N/A,FALSE,"Koncernskulder";#N/A,#N/A,FALSE,"Koncernfakturering"}</definedName>
    <definedName name="ggg" localSheetId="6" hidden="1">{"5 * utfall + budget",#N/A,FALSE,"T-0298";"5 * bolag",#N/A,FALSE,"T-0298";"Unibank, utfall alla",#N/A,FALSE,"T-0298";#N/A,#N/A,FALSE,"Koncernskulder";#N/A,#N/A,FALSE,"Koncernfakturering"}</definedName>
    <definedName name="ggg" localSheetId="55" hidden="1">{"5 * utfall + budget",#N/A,FALSE,"T-0298";"5 * bolag",#N/A,FALSE,"T-0298";"Unibank, utfall alla",#N/A,FALSE,"T-0298";#N/A,#N/A,FALSE,"Koncernskulder";#N/A,#N/A,FALSE,"Koncernfakturering"}</definedName>
    <definedName name="ggg" localSheetId="39" hidden="1">{"5 * utfall + budget",#N/A,FALSE,"T-0298";"5 * bolag",#N/A,FALSE,"T-0298";"Unibank, utfall alla",#N/A,FALSE,"T-0298";#N/A,#N/A,FALSE,"Koncernskulder";#N/A,#N/A,FALSE,"Koncernfakturering"}</definedName>
    <definedName name="ggg" localSheetId="57" hidden="1">{"5 * utfall + budget",#N/A,FALSE,"T-0298";"5 * bolag",#N/A,FALSE,"T-0298";"Unibank, utfall alla",#N/A,FALSE,"T-0298";#N/A,#N/A,FALSE,"Koncernskulder";#N/A,#N/A,FALSE,"Koncernfakturering"}</definedName>
    <definedName name="ggg" localSheetId="8" hidden="1">{"5 * utfall + budget",#N/A,FALSE,"T-0298";"5 * bolag",#N/A,FALSE,"T-0298";"Unibank, utfall alla",#N/A,FALSE,"T-0298";#N/A,#N/A,FALSE,"Koncernskulder";#N/A,#N/A,FALSE,"Koncernfakturering"}</definedName>
    <definedName name="ggg" localSheetId="9" hidden="1">{"5 * utfall + budget",#N/A,FALSE,"T-0298";"5 * bolag",#N/A,FALSE,"T-0298";"Unibank, utfall alla",#N/A,FALSE,"T-0298";#N/A,#N/A,FALSE,"Koncernskulder";#N/A,#N/A,FALSE,"Koncernfakturering"}</definedName>
    <definedName name="ggg" localSheetId="7" hidden="1">{"5 * utfall + budget",#N/A,FALSE,"T-0298";"5 * bolag",#N/A,FALSE,"T-0298";"Unibank, utfall alla",#N/A,FALSE,"T-0298";#N/A,#N/A,FALSE,"Koncernskulder";#N/A,#N/A,FALSE,"Koncernfakturering"}</definedName>
    <definedName name="ggg" localSheetId="18" hidden="1">{"5 * utfall + budget",#N/A,FALSE,"T-0298";"5 * bolag",#N/A,FALSE,"T-0298";"Unibank, utfall alla",#N/A,FALSE,"T-0298";#N/A,#N/A,FALSE,"Koncernskulder";#N/A,#N/A,FALSE,"Koncernfakturering"}</definedName>
    <definedName name="ggg" localSheetId="42" hidden="1">{"5 * utfall + budget",#N/A,FALSE,"T-0298";"5 * bolag",#N/A,FALSE,"T-0298";"Unibank, utfall alla",#N/A,FALSE,"T-0298";#N/A,#N/A,FALSE,"Koncernskulder";#N/A,#N/A,FALSE,"Koncernfakturering"}</definedName>
    <definedName name="ggg" localSheetId="40" hidden="1">{"5 * utfall + budget",#N/A,FALSE,"T-0298";"5 * bolag",#N/A,FALSE,"T-0298";"Unibank, utfall alla",#N/A,FALSE,"T-0298";#N/A,#N/A,FALSE,"Koncernskulder";#N/A,#N/A,FALSE,"Koncernfakturering"}</definedName>
    <definedName name="ggg" localSheetId="36" hidden="1">{"5 * utfall + budget",#N/A,FALSE,"T-0298";"5 * bolag",#N/A,FALSE,"T-0298";"Unibank, utfall alla",#N/A,FALSE,"T-0298";#N/A,#N/A,FALSE,"Koncernskulder";#N/A,#N/A,FALSE,"Koncernfakturering"}</definedName>
    <definedName name="ggg" localSheetId="24" hidden="1">{"5 * utfall + budget",#N/A,FALSE,"T-0298";"5 * bolag",#N/A,FALSE,"T-0298";"Unibank, utfall alla",#N/A,FALSE,"T-0298";#N/A,#N/A,FALSE,"Koncernskulder";#N/A,#N/A,FALSE,"Koncernfakturering"}</definedName>
    <definedName name="ggg" hidden="1">{"5 * utfall + budget",#N/A,FALSE,"T-0298";"5 * bolag",#N/A,FALSE,"T-0298";"Unibank, utfall alla",#N/A,FALSE,"T-0298";#N/A,#N/A,FALSE,"Koncernskulder";#N/A,#N/A,FALSE,"Koncernfakturering"}</definedName>
    <definedName name="GROUP" localSheetId="41">OFFSET('[14]Chart Losses'!$I$7,COUNT('[14]Chart Losses'!$I$7:$I$50)-'[14]Chart Losses'!$H$1,,'[14]Chart Losses'!$H$1)</definedName>
    <definedName name="GROUP" localSheetId="30">OFFSET('[14]Chart Losses'!$I$7,COUNT('[14]Chart Losses'!$I$7:$I$50)-'[14]Chart Losses'!$H$1,,'[14]Chart Losses'!$H$1)</definedName>
    <definedName name="GROUP" localSheetId="54">OFFSET('[14]Chart Losses'!$I$7,COUNT('[14]Chart Losses'!$I$7:$I$50)-'[14]Chart Losses'!$H$1,,'[14]Chart Losses'!$H$1)</definedName>
    <definedName name="GROUP" localSheetId="37">OFFSET('[15]Chart Losses'!$I$7,COUNT('[15]Chart Losses'!$I$7:$I$50)-'[15]Chart Losses'!$H$1,,'[15]Chart Losses'!$H$1)</definedName>
    <definedName name="GROUP" localSheetId="58">OFFSET('[15]Chart Losses'!$I$7,COUNT('[15]Chart Losses'!$I$7:$I$50)-'[15]Chart Losses'!$H$1,,'[15]Chart Losses'!$H$1)</definedName>
    <definedName name="GROUP" localSheetId="55">OFFSET('[15]Chart Losses'!$I$7,COUNT('[15]Chart Losses'!$I$7:$I$50)-'[15]Chart Losses'!$H$1,,'[15]Chart Losses'!$H$1)</definedName>
    <definedName name="GROUP" localSheetId="57">OFFSET('[14]Chart Losses'!$I$7,COUNT('[14]Chart Losses'!$I$7:$I$50)-'[14]Chart Losses'!$H$1,,'[14]Chart Losses'!$H$1)</definedName>
    <definedName name="GROUP" localSheetId="8">OFFSET('[16]Chart Losses'!$I$7,COUNT('[16]Chart Losses'!$I$7:$I$50)-'[16]Chart Losses'!$H$1,,'[16]Chart Losses'!$H$1)</definedName>
    <definedName name="GROUP" localSheetId="9">OFFSET('[16]Chart Losses'!$I$7,COUNT('[16]Chart Losses'!$I$7:$I$50)-'[16]Chart Losses'!$H$1,,'[16]Chart Losses'!$H$1)</definedName>
    <definedName name="GROUP" localSheetId="7">OFFSET('[16]Chart Losses'!$I$7,COUNT('[16]Chart Losses'!$I$7:$I$50)-'[16]Chart Losses'!$H$1,,'[16]Chart Losses'!$H$1)</definedName>
    <definedName name="GROUP" localSheetId="36">OFFSET('[15]Chart Losses'!$I$7,COUNT('[15]Chart Losses'!$I$7:$I$50)-'[15]Chart Losses'!$H$1,,'[15]Chart Losses'!$H$1)</definedName>
    <definedName name="GROUP">OFFSET('[14]Chart Losses'!$I$7,COUNT('[14]Chart Losses'!$I$7:$I$50)-'[14]Chart Losses'!$H$1,,'[14]Chart Losses'!$H$1)</definedName>
    <definedName name="GroupQ" localSheetId="41">#REF!</definedName>
    <definedName name="GroupQ" localSheetId="25">#REF!</definedName>
    <definedName name="GroupQ" localSheetId="23">#REF!</definedName>
    <definedName name="GroupQ" localSheetId="22">#REF!</definedName>
    <definedName name="GroupQ" localSheetId="16">#REF!</definedName>
    <definedName name="GroupQ" localSheetId="17">#REF!</definedName>
    <definedName name="GroupQ" localSheetId="20">#REF!</definedName>
    <definedName name="GroupQ" localSheetId="35">#REF!</definedName>
    <definedName name="GroupQ" localSheetId="34">#REF!</definedName>
    <definedName name="GroupQ" localSheetId="54">#REF!</definedName>
    <definedName name="GroupQ" localSheetId="27">#REF!</definedName>
    <definedName name="GroupQ" localSheetId="37">#REF!</definedName>
    <definedName name="GroupQ" localSheetId="58">#REF!</definedName>
    <definedName name="GroupQ" localSheetId="5">#REF!</definedName>
    <definedName name="GroupQ" localSheetId="6">#REF!</definedName>
    <definedName name="GroupQ" localSheetId="55">#REF!</definedName>
    <definedName name="GroupQ" localSheetId="39">#REF!</definedName>
    <definedName name="GroupQ" localSheetId="57">#REF!</definedName>
    <definedName name="GroupQ" localSheetId="8">#REF!</definedName>
    <definedName name="GroupQ" localSheetId="9">#REF!</definedName>
    <definedName name="GroupQ" localSheetId="7">#REF!</definedName>
    <definedName name="GroupQ" localSheetId="18">#REF!</definedName>
    <definedName name="GroupQ" localSheetId="36">#REF!</definedName>
    <definedName name="GroupQ" localSheetId="24">#REF!</definedName>
    <definedName name="GroupQ">#REF!</definedName>
    <definedName name="GroupYTD" localSheetId="41">#REF!</definedName>
    <definedName name="GroupYTD" localSheetId="25">#REF!</definedName>
    <definedName name="GroupYTD" localSheetId="23">#REF!</definedName>
    <definedName name="GroupYTD" localSheetId="22">#REF!</definedName>
    <definedName name="GroupYTD" localSheetId="16">#REF!</definedName>
    <definedName name="GroupYTD" localSheetId="17">#REF!</definedName>
    <definedName name="GroupYTD" localSheetId="20">#REF!</definedName>
    <definedName name="GroupYTD" localSheetId="35">#REF!</definedName>
    <definedName name="GroupYTD" localSheetId="34">#REF!</definedName>
    <definedName name="GroupYTD" localSheetId="54">#REF!</definedName>
    <definedName name="GroupYTD" localSheetId="27">#REF!</definedName>
    <definedName name="GroupYTD" localSheetId="37">#REF!</definedName>
    <definedName name="GroupYTD" localSheetId="58">#REF!</definedName>
    <definedName name="GroupYTD" localSheetId="5">#REF!</definedName>
    <definedName name="GroupYTD" localSheetId="6">#REF!</definedName>
    <definedName name="GroupYTD" localSheetId="55">#REF!</definedName>
    <definedName name="GroupYTD" localSheetId="39">#REF!</definedName>
    <definedName name="GroupYTD" localSheetId="57">#REF!</definedName>
    <definedName name="GroupYTD" localSheetId="8">#REF!</definedName>
    <definedName name="GroupYTD" localSheetId="9">#REF!</definedName>
    <definedName name="GroupYTD" localSheetId="7">#REF!</definedName>
    <definedName name="GroupYTD" localSheetId="18">#REF!</definedName>
    <definedName name="GroupYTD" localSheetId="36">#REF!</definedName>
    <definedName name="GroupYTD" localSheetId="24">#REF!</definedName>
    <definedName name="GroupYTD">#REF!</definedName>
    <definedName name="gw" localSheetId="41" hidden="1">{"5 * utfall + budget",#N/A,FALSE,"T-0298";"5 * bolag",#N/A,FALSE,"T-0298";"Unibank, utfall alla",#N/A,FALSE,"T-0298";#N/A,#N/A,FALSE,"Koncernskulder";#N/A,#N/A,FALSE,"Koncernfakturering"}</definedName>
    <definedName name="gw" localSheetId="25" hidden="1">{"5 * utfall + budget",#N/A,FALSE,"T-0298";"5 * bolag",#N/A,FALSE,"T-0298";"Unibank, utfall alla",#N/A,FALSE,"T-0298";#N/A,#N/A,FALSE,"Koncernskulder";#N/A,#N/A,FALSE,"Koncernfakturering"}</definedName>
    <definedName name="gw" localSheetId="23" hidden="1">{"5 * utfall + budget",#N/A,FALSE,"T-0298";"5 * bolag",#N/A,FALSE,"T-0298";"Unibank, utfall alla",#N/A,FALSE,"T-0298";#N/A,#N/A,FALSE,"Koncernskulder";#N/A,#N/A,FALSE,"Koncernfakturering"}</definedName>
    <definedName name="gw" localSheetId="22" hidden="1">{"5 * utfall + budget",#N/A,FALSE,"T-0298";"5 * bolag",#N/A,FALSE,"T-0298";"Unibank, utfall alla",#N/A,FALSE,"T-0298";#N/A,#N/A,FALSE,"Koncernskulder";#N/A,#N/A,FALSE,"Koncernfakturering"}</definedName>
    <definedName name="gw" localSheetId="16" hidden="1">{"5 * utfall + budget",#N/A,FALSE,"T-0298";"5 * bolag",#N/A,FALSE,"T-0298";"Unibank, utfall alla",#N/A,FALSE,"T-0298";#N/A,#N/A,FALSE,"Koncernskulder";#N/A,#N/A,FALSE,"Koncernfakturering"}</definedName>
    <definedName name="gw" localSheetId="17" hidden="1">{"5 * utfall + budget",#N/A,FALSE,"T-0298";"5 * bolag",#N/A,FALSE,"T-0298";"Unibank, utfall alla",#N/A,FALSE,"T-0298";#N/A,#N/A,FALSE,"Koncernskulder";#N/A,#N/A,FALSE,"Koncernfakturering"}</definedName>
    <definedName name="gw" localSheetId="11" hidden="1">{"5 * utfall + budget",#N/A,FALSE,"T-0298";"5 * bolag",#N/A,FALSE,"T-0298";"Unibank, utfall alla",#N/A,FALSE,"T-0298";#N/A,#N/A,FALSE,"Koncernskulder";#N/A,#N/A,FALSE,"Koncernfakturering"}</definedName>
    <definedName name="gw" localSheetId="20" hidden="1">{"5 * utfall + budget",#N/A,FALSE,"T-0298";"5 * bolag",#N/A,FALSE,"T-0298";"Unibank, utfall alla",#N/A,FALSE,"T-0298";#N/A,#N/A,FALSE,"Koncernskulder";#N/A,#N/A,FALSE,"Koncernfakturering"}</definedName>
    <definedName name="gw" localSheetId="35" hidden="1">{"5 * utfall + budget",#N/A,FALSE,"T-0298";"5 * bolag",#N/A,FALSE,"T-0298";"Unibank, utfall alla",#N/A,FALSE,"T-0298";#N/A,#N/A,FALSE,"Koncernskulder";#N/A,#N/A,FALSE,"Koncernfakturering"}</definedName>
    <definedName name="gw" localSheetId="34" hidden="1">{"5 * utfall + budget",#N/A,FALSE,"T-0298";"5 * bolag",#N/A,FALSE,"T-0298";"Unibank, utfall alla",#N/A,FALSE,"T-0298";#N/A,#N/A,FALSE,"Koncernskulder";#N/A,#N/A,FALSE,"Koncernfakturering"}</definedName>
    <definedName name="gw" localSheetId="30" hidden="1">{"5 * utfall + budget",#N/A,FALSE,"T-0298";"5 * bolag",#N/A,FALSE,"T-0298";"Unibank, utfall alla",#N/A,FALSE,"T-0298";#N/A,#N/A,FALSE,"Koncernskulder";#N/A,#N/A,FALSE,"Koncernfakturering"}</definedName>
    <definedName name="gw" localSheetId="54" hidden="1">{"5 * utfall + budget",#N/A,FALSE,"T-0298";"5 * bolag",#N/A,FALSE,"T-0298";"Unibank, utfall alla",#N/A,FALSE,"T-0298";#N/A,#N/A,FALSE,"Koncernskulder";#N/A,#N/A,FALSE,"Koncernfakturering"}</definedName>
    <definedName name="gw" localSheetId="27" hidden="1">{"5 * utfall + budget",#N/A,FALSE,"T-0298";"5 * bolag",#N/A,FALSE,"T-0298";"Unibank, utfall alla",#N/A,FALSE,"T-0298";#N/A,#N/A,FALSE,"Koncernskulder";#N/A,#N/A,FALSE,"Koncernfakturering"}</definedName>
    <definedName name="gw" localSheetId="37" hidden="1">{"5 * utfall + budget",#N/A,FALSE,"T-0298";"5 * bolag",#N/A,FALSE,"T-0298";"Unibank, utfall alla",#N/A,FALSE,"T-0298";#N/A,#N/A,FALSE,"Koncernskulder";#N/A,#N/A,FALSE,"Koncernfakturering"}</definedName>
    <definedName name="gw" localSheetId="58" hidden="1">{"5 * utfall + budget",#N/A,FALSE,"T-0298";"5 * bolag",#N/A,FALSE,"T-0298";"Unibank, utfall alla",#N/A,FALSE,"T-0298";#N/A,#N/A,FALSE,"Koncernskulder";#N/A,#N/A,FALSE,"Koncernfakturering"}</definedName>
    <definedName name="gw" localSheetId="5" hidden="1">{"5 * utfall + budget",#N/A,FALSE,"T-0298";"5 * bolag",#N/A,FALSE,"T-0298";"Unibank, utfall alla",#N/A,FALSE,"T-0298";#N/A,#N/A,FALSE,"Koncernskulder";#N/A,#N/A,FALSE,"Koncernfakturering"}</definedName>
    <definedName name="gw" localSheetId="6" hidden="1">{"5 * utfall + budget",#N/A,FALSE,"T-0298";"5 * bolag",#N/A,FALSE,"T-0298";"Unibank, utfall alla",#N/A,FALSE,"T-0298";#N/A,#N/A,FALSE,"Koncernskulder";#N/A,#N/A,FALSE,"Koncernfakturering"}</definedName>
    <definedName name="gw" localSheetId="55" hidden="1">{"5 * utfall + budget",#N/A,FALSE,"T-0298";"5 * bolag",#N/A,FALSE,"T-0298";"Unibank, utfall alla",#N/A,FALSE,"T-0298";#N/A,#N/A,FALSE,"Koncernskulder";#N/A,#N/A,FALSE,"Koncernfakturering"}</definedName>
    <definedName name="gw" localSheetId="39" hidden="1">{"5 * utfall + budget",#N/A,FALSE,"T-0298";"5 * bolag",#N/A,FALSE,"T-0298";"Unibank, utfall alla",#N/A,FALSE,"T-0298";#N/A,#N/A,FALSE,"Koncernskulder";#N/A,#N/A,FALSE,"Koncernfakturering"}</definedName>
    <definedName name="gw" localSheetId="57" hidden="1">{"5 * utfall + budget",#N/A,FALSE,"T-0298";"5 * bolag",#N/A,FALSE,"T-0298";"Unibank, utfall alla",#N/A,FALSE,"T-0298";#N/A,#N/A,FALSE,"Koncernskulder";#N/A,#N/A,FALSE,"Koncernfakturering"}</definedName>
    <definedName name="gw" localSheetId="8" hidden="1">{"5 * utfall + budget",#N/A,FALSE,"T-0298";"5 * bolag",#N/A,FALSE,"T-0298";"Unibank, utfall alla",#N/A,FALSE,"T-0298";#N/A,#N/A,FALSE,"Koncernskulder";#N/A,#N/A,FALSE,"Koncernfakturering"}</definedName>
    <definedName name="gw" localSheetId="9" hidden="1">{"5 * utfall + budget",#N/A,FALSE,"T-0298";"5 * bolag",#N/A,FALSE,"T-0298";"Unibank, utfall alla",#N/A,FALSE,"T-0298";#N/A,#N/A,FALSE,"Koncernskulder";#N/A,#N/A,FALSE,"Koncernfakturering"}</definedName>
    <definedName name="gw" localSheetId="7" hidden="1">{"5 * utfall + budget",#N/A,FALSE,"T-0298";"5 * bolag",#N/A,FALSE,"T-0298";"Unibank, utfall alla",#N/A,FALSE,"T-0298";#N/A,#N/A,FALSE,"Koncernskulder";#N/A,#N/A,FALSE,"Koncernfakturering"}</definedName>
    <definedName name="gw" localSheetId="18" hidden="1">{"5 * utfall + budget",#N/A,FALSE,"T-0298";"5 * bolag",#N/A,FALSE,"T-0298";"Unibank, utfall alla",#N/A,FALSE,"T-0298";#N/A,#N/A,FALSE,"Koncernskulder";#N/A,#N/A,FALSE,"Koncernfakturering"}</definedName>
    <definedName name="gw" localSheetId="42" hidden="1">{"5 * utfall + budget",#N/A,FALSE,"T-0298";"5 * bolag",#N/A,FALSE,"T-0298";"Unibank, utfall alla",#N/A,FALSE,"T-0298";#N/A,#N/A,FALSE,"Koncernskulder";#N/A,#N/A,FALSE,"Koncernfakturering"}</definedName>
    <definedName name="gw" localSheetId="40" hidden="1">{"5 * utfall + budget",#N/A,FALSE,"T-0298";"5 * bolag",#N/A,FALSE,"T-0298";"Unibank, utfall alla",#N/A,FALSE,"T-0298";#N/A,#N/A,FALSE,"Koncernskulder";#N/A,#N/A,FALSE,"Koncernfakturering"}</definedName>
    <definedName name="gw" localSheetId="36" hidden="1">{"5 * utfall + budget",#N/A,FALSE,"T-0298";"5 * bolag",#N/A,FALSE,"T-0298";"Unibank, utfall alla",#N/A,FALSE,"T-0298";#N/A,#N/A,FALSE,"Koncernskulder";#N/A,#N/A,FALSE,"Koncernfakturering"}</definedName>
    <definedName name="gw" localSheetId="24" hidden="1">{"5 * utfall + budget",#N/A,FALSE,"T-0298";"5 * bolag",#N/A,FALSE,"T-0298";"Unibank, utfall alla",#N/A,FALSE,"T-0298";#N/A,#N/A,FALSE,"Koncernskulder";#N/A,#N/A,FALSE,"Koncernfakturering"}</definedName>
    <definedName name="gw" hidden="1">{"5 * utfall + budget",#N/A,FALSE,"T-0298";"5 * bolag",#N/A,FALSE,"T-0298";"Unibank, utfall alla",#N/A,FALSE,"T-0298";#N/A,#N/A,FALSE,"Koncernskulder";#N/A,#N/A,FALSE,"Koncernfakturering"}</definedName>
    <definedName name="HOUSE" localSheetId="41">OFFSET('[14]Chart Losses'!$K$7,COUNT('[14]Chart Losses'!$K$7:$K$50)-'[14]Chart Losses'!$H$1,,'[14]Chart Losses'!$H$1)</definedName>
    <definedName name="HOUSE" localSheetId="30">OFFSET('[14]Chart Losses'!$K$7,COUNT('[14]Chart Losses'!$K$7:$K$50)-'[14]Chart Losses'!$H$1,,'[14]Chart Losses'!$H$1)</definedName>
    <definedName name="HOUSE" localSheetId="54">OFFSET('[14]Chart Losses'!$K$7,COUNT('[14]Chart Losses'!$K$7:$K$50)-'[14]Chart Losses'!$H$1,,'[14]Chart Losses'!$H$1)</definedName>
    <definedName name="HOUSE" localSheetId="37">OFFSET('[15]Chart Losses'!$K$7,COUNT('[15]Chart Losses'!$K$7:$K$50)-'[15]Chart Losses'!$H$1,,'[15]Chart Losses'!$H$1)</definedName>
    <definedName name="HOUSE" localSheetId="58">OFFSET('[15]Chart Losses'!$K$7,COUNT('[15]Chart Losses'!$K$7:$K$50)-'[15]Chart Losses'!$H$1,,'[15]Chart Losses'!$H$1)</definedName>
    <definedName name="HOUSE" localSheetId="55">OFFSET('[15]Chart Losses'!$K$7,COUNT('[15]Chart Losses'!$K$7:$K$50)-'[15]Chart Losses'!$H$1,,'[15]Chart Losses'!$H$1)</definedName>
    <definedName name="HOUSE" localSheetId="57">OFFSET('[14]Chart Losses'!$K$7,COUNT('[14]Chart Losses'!$K$7:$K$50)-'[14]Chart Losses'!$H$1,,'[14]Chart Losses'!$H$1)</definedName>
    <definedName name="HOUSE" localSheetId="8">OFFSET('[16]Chart Losses'!$K$7,COUNT('[16]Chart Losses'!$K$7:$K$50)-'[16]Chart Losses'!$H$1,,'[16]Chart Losses'!$H$1)</definedName>
    <definedName name="HOUSE" localSheetId="9">OFFSET('[16]Chart Losses'!$K$7,COUNT('[16]Chart Losses'!$K$7:$K$50)-'[16]Chart Losses'!$H$1,,'[16]Chart Losses'!$H$1)</definedName>
    <definedName name="HOUSE" localSheetId="7">OFFSET('[16]Chart Losses'!$K$7,COUNT('[16]Chart Losses'!$K$7:$K$50)-'[16]Chart Losses'!$H$1,,'[16]Chart Losses'!$H$1)</definedName>
    <definedName name="HOUSE" localSheetId="36">OFFSET('[15]Chart Losses'!$K$7,COUNT('[15]Chart Losses'!$K$7:$K$50)-'[15]Chart Losses'!$H$1,,'[15]Chart Losses'!$H$1)</definedName>
    <definedName name="HOUSE">OFFSET('[14]Chart Losses'!$K$7,COUNT('[14]Chart Losses'!$K$7:$K$50)-'[14]Chart Losses'!$H$1,,'[14]Chart Losses'!$H$1)</definedName>
    <definedName name="HTML1_1" hidden="1">"'[BILAGOR.XLS]M&amp;I  T-FOND'!$A$1:$Z$62"</definedName>
    <definedName name="HTML1_11" hidden="1">1</definedName>
    <definedName name="HTML1_12" hidden="1">"J:\INTERNT\EKONOMI\BUDGET\MyHTML.htm"</definedName>
    <definedName name="HTML1_2" hidden="1">1</definedName>
    <definedName name="HTML1_3" hidden="1">"BILAGOR"</definedName>
    <definedName name="HTML1_4" hidden="1">"M&amp;I  T-FOND"</definedName>
    <definedName name="HTML1_6" hidden="1">1</definedName>
    <definedName name="HTML1_7" hidden="1">1</definedName>
    <definedName name="HTML1_8" hidden="1">35096</definedName>
    <definedName name="HTML1_9" hidden="1">"-"</definedName>
    <definedName name="HTMLCount" hidden="1">1</definedName>
    <definedName name="iib" localSheetId="41">#REF!</definedName>
    <definedName name="iib" localSheetId="25">#REF!</definedName>
    <definedName name="iib" localSheetId="23">#REF!</definedName>
    <definedName name="iib" localSheetId="22">#REF!</definedName>
    <definedName name="iib" localSheetId="16">#REF!</definedName>
    <definedName name="iib" localSheetId="17">#REF!</definedName>
    <definedName name="iib" localSheetId="20">#REF!</definedName>
    <definedName name="iib" localSheetId="35">#REF!</definedName>
    <definedName name="iib" localSheetId="34">#REF!</definedName>
    <definedName name="iib" localSheetId="54">#REF!</definedName>
    <definedName name="iib" localSheetId="27">#REF!</definedName>
    <definedName name="iib" localSheetId="37">#REF!</definedName>
    <definedName name="iib" localSheetId="58">#REF!</definedName>
    <definedName name="iib" localSheetId="5">#REF!</definedName>
    <definedName name="iib" localSheetId="6">#REF!</definedName>
    <definedName name="iib" localSheetId="55">#REF!</definedName>
    <definedName name="iib" localSheetId="39">#REF!</definedName>
    <definedName name="iib" localSheetId="57">#REF!</definedName>
    <definedName name="iib" localSheetId="8">#REF!</definedName>
    <definedName name="iib" localSheetId="9">#REF!</definedName>
    <definedName name="iib" localSheetId="7">#REF!</definedName>
    <definedName name="iib" localSheetId="18">#REF!</definedName>
    <definedName name="iib" localSheetId="36">#REF!</definedName>
    <definedName name="iib" localSheetId="24">#REF!</definedName>
    <definedName name="iib">#REF!</definedName>
    <definedName name="iib_total" localSheetId="41">#REF!</definedName>
    <definedName name="iib_total" localSheetId="25">#REF!</definedName>
    <definedName name="iib_total" localSheetId="23">#REF!</definedName>
    <definedName name="iib_total" localSheetId="22">#REF!</definedName>
    <definedName name="iib_total" localSheetId="16">#REF!</definedName>
    <definedName name="iib_total" localSheetId="17">#REF!</definedName>
    <definedName name="iib_total" localSheetId="20">#REF!</definedName>
    <definedName name="iib_total" localSheetId="35">#REF!</definedName>
    <definedName name="iib_total" localSheetId="34">#REF!</definedName>
    <definedName name="iib_total" localSheetId="54">#REF!</definedName>
    <definedName name="iib_total" localSheetId="27">#REF!</definedName>
    <definedName name="iib_total" localSheetId="37">#REF!</definedName>
    <definedName name="iib_total" localSheetId="58">#REF!</definedName>
    <definedName name="iib_total" localSheetId="5">#REF!</definedName>
    <definedName name="iib_total" localSheetId="6">#REF!</definedName>
    <definedName name="iib_total" localSheetId="55">#REF!</definedName>
    <definedName name="iib_total" localSheetId="39">#REF!</definedName>
    <definedName name="iib_total" localSheetId="57">#REF!</definedName>
    <definedName name="iib_total" localSheetId="8">#REF!</definedName>
    <definedName name="iib_total" localSheetId="9">#REF!</definedName>
    <definedName name="iib_total" localSheetId="7">#REF!</definedName>
    <definedName name="iib_total" localSheetId="18">#REF!</definedName>
    <definedName name="iib_total" localSheetId="36">#REF!</definedName>
    <definedName name="iib_total" localSheetId="24">#REF!</definedName>
    <definedName name="iib_total">#REF!</definedName>
    <definedName name="Income" localSheetId="41">#REF!</definedName>
    <definedName name="Income" localSheetId="25">#REF!</definedName>
    <definedName name="Income" localSheetId="23">#REF!</definedName>
    <definedName name="Income" localSheetId="22">#REF!</definedName>
    <definedName name="Income" localSheetId="16">#REF!</definedName>
    <definedName name="Income" localSheetId="17">#REF!</definedName>
    <definedName name="Income" localSheetId="20">#REF!</definedName>
    <definedName name="Income" localSheetId="35">#REF!</definedName>
    <definedName name="Income" localSheetId="34">#REF!</definedName>
    <definedName name="Income" localSheetId="54">#REF!</definedName>
    <definedName name="Income" localSheetId="27">#REF!</definedName>
    <definedName name="Income" localSheetId="37">#REF!</definedName>
    <definedName name="Income" localSheetId="58">#REF!</definedName>
    <definedName name="Income" localSheetId="5">#REF!</definedName>
    <definedName name="Income" localSheetId="6">#REF!</definedName>
    <definedName name="Income" localSheetId="55">#REF!</definedName>
    <definedName name="Income" localSheetId="39">#REF!</definedName>
    <definedName name="Income" localSheetId="57">#REF!</definedName>
    <definedName name="Income" localSheetId="8">#REF!</definedName>
    <definedName name="Income" localSheetId="9">#REF!</definedName>
    <definedName name="Income" localSheetId="7">#REF!</definedName>
    <definedName name="Income" localSheetId="18">#REF!</definedName>
    <definedName name="Income" localSheetId="36">#REF!</definedName>
    <definedName name="Income" localSheetId="24">#REF!</definedName>
    <definedName name="Income">#REF!</definedName>
    <definedName name="Income_statement__________________________________________________________SEKm" localSheetId="41">#REF!</definedName>
    <definedName name="Income_statement__________________________________________________________SEKm" localSheetId="25">#REF!</definedName>
    <definedName name="Income_statement__________________________________________________________SEKm" localSheetId="23">#REF!</definedName>
    <definedName name="Income_statement__________________________________________________________SEKm" localSheetId="22">#REF!</definedName>
    <definedName name="Income_statement__________________________________________________________SEKm" localSheetId="16">#REF!</definedName>
    <definedName name="Income_statement__________________________________________________________SEKm" localSheetId="17">#REF!</definedName>
    <definedName name="Income_statement__________________________________________________________SEKm" localSheetId="20">#REF!</definedName>
    <definedName name="Income_statement__________________________________________________________SEKm" localSheetId="35">#REF!</definedName>
    <definedName name="Income_statement__________________________________________________________SEKm" localSheetId="34">#REF!</definedName>
    <definedName name="Income_statement__________________________________________________________SEKm" localSheetId="54">#REF!</definedName>
    <definedName name="Income_statement__________________________________________________________SEKm" localSheetId="27">#REF!</definedName>
    <definedName name="Income_statement__________________________________________________________SEKm" localSheetId="37">#REF!</definedName>
    <definedName name="Income_statement__________________________________________________________SEKm" localSheetId="58">#REF!</definedName>
    <definedName name="Income_statement__________________________________________________________SEKm" localSheetId="5">#REF!</definedName>
    <definedName name="Income_statement__________________________________________________________SEKm" localSheetId="6">#REF!</definedName>
    <definedName name="Income_statement__________________________________________________________SEKm" localSheetId="55">#REF!</definedName>
    <definedName name="Income_statement__________________________________________________________SEKm" localSheetId="39">#REF!</definedName>
    <definedName name="Income_statement__________________________________________________________SEKm" localSheetId="57">#REF!</definedName>
    <definedName name="Income_statement__________________________________________________________SEKm" localSheetId="8">#REF!</definedName>
    <definedName name="Income_statement__________________________________________________________SEKm" localSheetId="9">#REF!</definedName>
    <definedName name="Income_statement__________________________________________________________SEKm" localSheetId="7">#REF!</definedName>
    <definedName name="Income_statement__________________________________________________________SEKm" localSheetId="18">#REF!</definedName>
    <definedName name="Income_statement__________________________________________________________SEKm" localSheetId="36">#REF!</definedName>
    <definedName name="Income_statement__________________________________________________________SEKm" localSheetId="24">#REF!</definedName>
    <definedName name="Income_statement__________________________________________________________SEKm">#REF!</definedName>
    <definedName name="INPR" localSheetId="41">#REF!</definedName>
    <definedName name="INPR" localSheetId="25">#REF!</definedName>
    <definedName name="INPR" localSheetId="23">#REF!</definedName>
    <definedName name="INPR" localSheetId="22">#REF!</definedName>
    <definedName name="INPR" localSheetId="16">#REF!</definedName>
    <definedName name="INPR" localSheetId="17">#REF!</definedName>
    <definedName name="INPR" localSheetId="20">#REF!</definedName>
    <definedName name="INPR" localSheetId="35">#REF!</definedName>
    <definedName name="INPR" localSheetId="34">#REF!</definedName>
    <definedName name="INPR" localSheetId="30">#REF!</definedName>
    <definedName name="INPR" localSheetId="54">#REF!</definedName>
    <definedName name="INPR" localSheetId="27">#REF!</definedName>
    <definedName name="INPR" localSheetId="37">#REF!</definedName>
    <definedName name="INPR" localSheetId="58">#REF!</definedName>
    <definedName name="INPR" localSheetId="5">#REF!</definedName>
    <definedName name="INPR" localSheetId="6">#REF!</definedName>
    <definedName name="INPR" localSheetId="55">#REF!</definedName>
    <definedName name="INPR" localSheetId="39">#REF!</definedName>
    <definedName name="INPR" localSheetId="57">#REF!</definedName>
    <definedName name="INPR" localSheetId="8">#REF!</definedName>
    <definedName name="INPR" localSheetId="9">#REF!</definedName>
    <definedName name="INPR" localSheetId="7">#REF!</definedName>
    <definedName name="INPR" localSheetId="18">#REF!</definedName>
    <definedName name="INPR" localSheetId="36">#REF!</definedName>
    <definedName name="INPR" localSheetId="24">#REF!</definedName>
    <definedName name="INPR">#REF!</definedName>
    <definedName name="inv.bank" localSheetId="41">#REF!</definedName>
    <definedName name="inv.bank" localSheetId="25">#REF!</definedName>
    <definedName name="inv.bank" localSheetId="23">#REF!</definedName>
    <definedName name="inv.bank" localSheetId="22">#REF!</definedName>
    <definedName name="inv.bank" localSheetId="16">#REF!</definedName>
    <definedName name="inv.bank" localSheetId="17">#REF!</definedName>
    <definedName name="inv.bank" localSheetId="20">#REF!</definedName>
    <definedName name="inv.bank" localSheetId="35">#REF!</definedName>
    <definedName name="inv.bank" localSheetId="34">#REF!</definedName>
    <definedName name="inv.bank" localSheetId="54">#REF!</definedName>
    <definedName name="inv.bank" localSheetId="27">#REF!</definedName>
    <definedName name="inv.bank" localSheetId="37">#REF!</definedName>
    <definedName name="inv.bank" localSheetId="58">#REF!</definedName>
    <definedName name="inv.bank" localSheetId="5">#REF!</definedName>
    <definedName name="inv.bank" localSheetId="6">#REF!</definedName>
    <definedName name="inv.bank" localSheetId="55">#REF!</definedName>
    <definedName name="inv.bank" localSheetId="39">#REF!</definedName>
    <definedName name="inv.bank" localSheetId="57">#REF!</definedName>
    <definedName name="inv.bank" localSheetId="8">#REF!</definedName>
    <definedName name="inv.bank" localSheetId="9">#REF!</definedName>
    <definedName name="inv.bank" localSheetId="7">#REF!</definedName>
    <definedName name="inv.bank" localSheetId="18">#REF!</definedName>
    <definedName name="inv.bank" localSheetId="36">#REF!</definedName>
    <definedName name="inv.bank" localSheetId="24">#REF!</definedName>
    <definedName name="inv.bank">#REF!</definedName>
    <definedName name="just" localSheetId="41">#REF!</definedName>
    <definedName name="just" localSheetId="25">#REF!</definedName>
    <definedName name="just" localSheetId="23">#REF!</definedName>
    <definedName name="just" localSheetId="22">#REF!</definedName>
    <definedName name="just" localSheetId="16">#REF!</definedName>
    <definedName name="just" localSheetId="17">#REF!</definedName>
    <definedName name="just" localSheetId="20">#REF!</definedName>
    <definedName name="just" localSheetId="35">#REF!</definedName>
    <definedName name="just" localSheetId="34">#REF!</definedName>
    <definedName name="just" localSheetId="54">#REF!</definedName>
    <definedName name="just" localSheetId="27">#REF!</definedName>
    <definedName name="just" localSheetId="37">#REF!</definedName>
    <definedName name="just" localSheetId="58">#REF!</definedName>
    <definedName name="just" localSheetId="5">#REF!</definedName>
    <definedName name="just" localSheetId="6">#REF!</definedName>
    <definedName name="just" localSheetId="55">#REF!</definedName>
    <definedName name="just" localSheetId="39">#REF!</definedName>
    <definedName name="just" localSheetId="57">#REF!</definedName>
    <definedName name="just" localSheetId="8">#REF!</definedName>
    <definedName name="just" localSheetId="9">#REF!</definedName>
    <definedName name="just" localSheetId="7">#REF!</definedName>
    <definedName name="just" localSheetId="18">#REF!</definedName>
    <definedName name="just" localSheetId="36">#REF!</definedName>
    <definedName name="just" localSheetId="24">#REF!</definedName>
    <definedName name="just">#REF!</definedName>
    <definedName name="Key" localSheetId="41">#REF!</definedName>
    <definedName name="Key" localSheetId="25">#REF!</definedName>
    <definedName name="Key" localSheetId="23">#REF!</definedName>
    <definedName name="Key" localSheetId="22">#REF!</definedName>
    <definedName name="Key" localSheetId="16">#REF!</definedName>
    <definedName name="Key" localSheetId="17">#REF!</definedName>
    <definedName name="Key" localSheetId="20">#REF!</definedName>
    <definedName name="Key" localSheetId="35">#REF!</definedName>
    <definedName name="Key" localSheetId="34">#REF!</definedName>
    <definedName name="Key" localSheetId="54">#REF!</definedName>
    <definedName name="Key" localSheetId="27">#REF!</definedName>
    <definedName name="Key" localSheetId="37">#REF!</definedName>
    <definedName name="Key" localSheetId="58">#REF!</definedName>
    <definedName name="Key" localSheetId="5">#REF!</definedName>
    <definedName name="Key" localSheetId="6">#REF!</definedName>
    <definedName name="Key" localSheetId="55">#REF!</definedName>
    <definedName name="Key" localSheetId="39">#REF!</definedName>
    <definedName name="Key" localSheetId="57">#REF!</definedName>
    <definedName name="Key" localSheetId="8">#REF!</definedName>
    <definedName name="Key" localSheetId="9">#REF!</definedName>
    <definedName name="Key" localSheetId="7">#REF!</definedName>
    <definedName name="Key" localSheetId="18">#REF!</definedName>
    <definedName name="Key" localSheetId="36">#REF!</definedName>
    <definedName name="Key" localSheetId="24">#REF!</definedName>
    <definedName name="Key">#REF!</definedName>
    <definedName name="key_life" localSheetId="41">#REF!</definedName>
    <definedName name="key_life" localSheetId="25">#REF!</definedName>
    <definedName name="key_life" localSheetId="23">#REF!</definedName>
    <definedName name="key_life" localSheetId="22">#REF!</definedName>
    <definedName name="key_life" localSheetId="16">#REF!</definedName>
    <definedName name="key_life" localSheetId="17">#REF!</definedName>
    <definedName name="key_life" localSheetId="20">#REF!</definedName>
    <definedName name="key_life" localSheetId="35">#REF!</definedName>
    <definedName name="key_life" localSheetId="34">#REF!</definedName>
    <definedName name="key_life" localSheetId="54">#REF!</definedName>
    <definedName name="key_life" localSheetId="27">#REF!</definedName>
    <definedName name="key_life" localSheetId="37">#REF!</definedName>
    <definedName name="key_life" localSheetId="58">#REF!</definedName>
    <definedName name="key_life" localSheetId="5">#REF!</definedName>
    <definedName name="key_life" localSheetId="6">#REF!</definedName>
    <definedName name="key_life" localSheetId="55">#REF!</definedName>
    <definedName name="key_life" localSheetId="39">#REF!</definedName>
    <definedName name="key_life" localSheetId="57">#REF!</definedName>
    <definedName name="key_life" localSheetId="8">#REF!</definedName>
    <definedName name="key_life" localSheetId="9">#REF!</definedName>
    <definedName name="key_life" localSheetId="7">#REF!</definedName>
    <definedName name="key_life" localSheetId="18">#REF!</definedName>
    <definedName name="key_life" localSheetId="36">#REF!</definedName>
    <definedName name="key_life" localSheetId="24">#REF!</definedName>
    <definedName name="key_life">#REF!</definedName>
    <definedName name="keyratio" localSheetId="41">#REF!</definedName>
    <definedName name="keyratio" localSheetId="25">#REF!</definedName>
    <definedName name="keyratio" localSheetId="23">#REF!</definedName>
    <definedName name="keyratio" localSheetId="22">#REF!</definedName>
    <definedName name="keyratio" localSheetId="16">#REF!</definedName>
    <definedName name="keyratio" localSheetId="17">#REF!</definedName>
    <definedName name="keyratio" localSheetId="20">#REF!</definedName>
    <definedName name="keyratio" localSheetId="35">#REF!</definedName>
    <definedName name="keyratio" localSheetId="34">#REF!</definedName>
    <definedName name="keyratio" localSheetId="54">#REF!</definedName>
    <definedName name="keyratio" localSheetId="27">#REF!</definedName>
    <definedName name="keyratio" localSheetId="37">#REF!</definedName>
    <definedName name="keyratio" localSheetId="58">#REF!</definedName>
    <definedName name="keyratio" localSheetId="5">#REF!</definedName>
    <definedName name="keyratio" localSheetId="6">#REF!</definedName>
    <definedName name="keyratio" localSheetId="55">#REF!</definedName>
    <definedName name="keyratio" localSheetId="39">#REF!</definedName>
    <definedName name="keyratio" localSheetId="57">#REF!</definedName>
    <definedName name="keyratio" localSheetId="8">#REF!</definedName>
    <definedName name="keyratio" localSheetId="9">#REF!</definedName>
    <definedName name="keyratio" localSheetId="7">#REF!</definedName>
    <definedName name="keyratio" localSheetId="18">#REF!</definedName>
    <definedName name="keyratio" localSheetId="36">#REF!</definedName>
    <definedName name="keyratio" localSheetId="24">#REF!</definedName>
    <definedName name="keyratio">#REF!</definedName>
    <definedName name="kk" localSheetId="41">[48]Syöttöpohja!$F$4</definedName>
    <definedName name="kk" localSheetId="54">[48]Syöttöpohja!$F$4</definedName>
    <definedName name="kk" localSheetId="37">[48]Syöttöpohja!$F$4</definedName>
    <definedName name="kk" localSheetId="58">[49]Syöttöpohja!$F$4</definedName>
    <definedName name="kk" localSheetId="55">[49]Syöttöpohja!$F$4</definedName>
    <definedName name="kk" localSheetId="57">[48]Syöttöpohja!$F$4</definedName>
    <definedName name="kk" localSheetId="8">[50]Syöttöpohja!$F$4</definedName>
    <definedName name="kk" localSheetId="9">[50]Syöttöpohja!$F$4</definedName>
    <definedName name="kk" localSheetId="7">[50]Syöttöpohja!$F$4</definedName>
    <definedName name="kk" localSheetId="36">[48]Syöttöpohja!$F$4</definedName>
    <definedName name="kk">[48]Syöttöpohja!$F$4</definedName>
    <definedName name="KolIndeks0" localSheetId="41">[20]HelpSheet!$G$9</definedName>
    <definedName name="KolIndeks0" localSheetId="54">[20]HelpSheet!$G$9</definedName>
    <definedName name="KolIndeks0" localSheetId="37">[20]HelpSheet!$G$9</definedName>
    <definedName name="KolIndeks0" localSheetId="58">[21]HelpSheet!$G$9</definedName>
    <definedName name="KolIndeks0" localSheetId="55">[21]HelpSheet!$G$9</definedName>
    <definedName name="KolIndeks0" localSheetId="57">[20]HelpSheet!$G$9</definedName>
    <definedName name="KolIndeks0" localSheetId="8">[22]HelpSheet!$G$9</definedName>
    <definedName name="KolIndeks0" localSheetId="9">[22]HelpSheet!$G$9</definedName>
    <definedName name="KolIndeks0" localSheetId="7">[22]HelpSheet!$G$9</definedName>
    <definedName name="KolIndeks0" localSheetId="36">[20]HelpSheet!$G$9</definedName>
    <definedName name="KolIndeks0">[20]HelpSheet!$G$9</definedName>
    <definedName name="KolIndeks1" localSheetId="41">[20]HelpSheet!$G$11</definedName>
    <definedName name="KolIndeks1" localSheetId="54">[20]HelpSheet!$G$11</definedName>
    <definedName name="KolIndeks1" localSheetId="37">[20]HelpSheet!$G$11</definedName>
    <definedName name="KolIndeks1" localSheetId="58">[21]HelpSheet!$G$11</definedName>
    <definedName name="KolIndeks1" localSheetId="55">[21]HelpSheet!$G$11</definedName>
    <definedName name="KolIndeks1" localSheetId="57">[20]HelpSheet!$G$11</definedName>
    <definedName name="KolIndeks1" localSheetId="8">[22]HelpSheet!$G$11</definedName>
    <definedName name="KolIndeks1" localSheetId="9">[22]HelpSheet!$G$11</definedName>
    <definedName name="KolIndeks1" localSheetId="7">[22]HelpSheet!$G$11</definedName>
    <definedName name="KolIndeks1" localSheetId="36">[20]HelpSheet!$G$11</definedName>
    <definedName name="KolIndeks1">[20]HelpSheet!$G$11</definedName>
    <definedName name="KolIndeks2" localSheetId="41">[20]HelpSheet!$G$13</definedName>
    <definedName name="KolIndeks2" localSheetId="54">[20]HelpSheet!$G$13</definedName>
    <definedName name="KolIndeks2" localSheetId="37">[20]HelpSheet!$G$13</definedName>
    <definedName name="KolIndeks2" localSheetId="58">[21]HelpSheet!$G$13</definedName>
    <definedName name="KolIndeks2" localSheetId="55">[21]HelpSheet!$G$13</definedName>
    <definedName name="KolIndeks2" localSheetId="57">[20]HelpSheet!$G$13</definedName>
    <definedName name="KolIndeks2" localSheetId="8">[22]HelpSheet!$G$13</definedName>
    <definedName name="KolIndeks2" localSheetId="9">[22]HelpSheet!$G$13</definedName>
    <definedName name="KolIndeks2" localSheetId="7">[22]HelpSheet!$G$13</definedName>
    <definedName name="KolIndeks2" localSheetId="36">[20]HelpSheet!$G$13</definedName>
    <definedName name="KolIndeks2">[20]HelpSheet!$G$13</definedName>
    <definedName name="KolIndeks3" localSheetId="41">[20]HelpSheet!$G$15</definedName>
    <definedName name="KolIndeks3" localSheetId="54">[20]HelpSheet!$G$15</definedName>
    <definedName name="KolIndeks3" localSheetId="37">[20]HelpSheet!$G$15</definedName>
    <definedName name="KolIndeks3" localSheetId="58">[21]HelpSheet!$G$15</definedName>
    <definedName name="KolIndeks3" localSheetId="55">[21]HelpSheet!$G$15</definedName>
    <definedName name="KolIndeks3" localSheetId="57">[20]HelpSheet!$G$15</definedName>
    <definedName name="KolIndeks3" localSheetId="8">[22]HelpSheet!$G$15</definedName>
    <definedName name="KolIndeks3" localSheetId="9">[22]HelpSheet!$G$15</definedName>
    <definedName name="KolIndeks3" localSheetId="7">[22]HelpSheet!$G$15</definedName>
    <definedName name="KolIndeks3" localSheetId="36">[20]HelpSheet!$G$15</definedName>
    <definedName name="KolIndeks3">[20]HelpSheet!$G$15</definedName>
    <definedName name="kop" localSheetId="41">#REF!</definedName>
    <definedName name="kop" localSheetId="25">#REF!</definedName>
    <definedName name="kop" localSheetId="23">#REF!</definedName>
    <definedName name="kop" localSheetId="22">#REF!</definedName>
    <definedName name="kop" localSheetId="16">#REF!</definedName>
    <definedName name="kop" localSheetId="17">#REF!</definedName>
    <definedName name="kop" localSheetId="20">#REF!</definedName>
    <definedName name="kop" localSheetId="35">#REF!</definedName>
    <definedName name="kop" localSheetId="34">#REF!</definedName>
    <definedName name="kop" localSheetId="54">#REF!</definedName>
    <definedName name="kop" localSheetId="27">#REF!</definedName>
    <definedName name="kop" localSheetId="37">#REF!</definedName>
    <definedName name="kop" localSheetId="58">#REF!</definedName>
    <definedName name="kop" localSheetId="5">#REF!</definedName>
    <definedName name="kop" localSheetId="6">#REF!</definedName>
    <definedName name="kop" localSheetId="55">#REF!</definedName>
    <definedName name="kop" localSheetId="39">#REF!</definedName>
    <definedName name="kop" localSheetId="57">#REF!</definedName>
    <definedName name="kop" localSheetId="8">#REF!</definedName>
    <definedName name="kop" localSheetId="9">#REF!</definedName>
    <definedName name="kop" localSheetId="7">#REF!</definedName>
    <definedName name="kop" localSheetId="18">#REF!</definedName>
    <definedName name="kop" localSheetId="36">#REF!</definedName>
    <definedName name="kop" localSheetId="24">#REF!</definedName>
    <definedName name="kop">#REF!</definedName>
    <definedName name="KvtKolIndeks1" localSheetId="41">[20]HelpSheet!$I$3</definedName>
    <definedName name="KvtKolIndeks1" localSheetId="54">[20]HelpSheet!$I$3</definedName>
    <definedName name="KvtKolIndeks1" localSheetId="37">[20]HelpSheet!$I$3</definedName>
    <definedName name="KvtKolIndeks1" localSheetId="58">[21]HelpSheet!$I$3</definedName>
    <definedName name="KvtKolIndeks1" localSheetId="55">[21]HelpSheet!$I$3</definedName>
    <definedName name="KvtKolIndeks1" localSheetId="57">[20]HelpSheet!$I$3</definedName>
    <definedName name="KvtKolIndeks1" localSheetId="8">[22]HelpSheet!$I$3</definedName>
    <definedName name="KvtKolIndeks1" localSheetId="9">[22]HelpSheet!$I$3</definedName>
    <definedName name="KvtKolIndeks1" localSheetId="7">[22]HelpSheet!$I$3</definedName>
    <definedName name="KvtKolIndeks1" localSheetId="36">[20]HelpSheet!$I$3</definedName>
    <definedName name="KvtKolIndeks1">[20]HelpSheet!$I$3</definedName>
    <definedName name="KvtKolIndeks2" localSheetId="41">[20]HelpSheet!$I$5</definedName>
    <definedName name="KvtKolIndeks2" localSheetId="54">[20]HelpSheet!$I$5</definedName>
    <definedName name="KvtKolIndeks2" localSheetId="37">[20]HelpSheet!$I$5</definedName>
    <definedName name="KvtKolIndeks2" localSheetId="58">[21]HelpSheet!$I$5</definedName>
    <definedName name="KvtKolIndeks2" localSheetId="55">[21]HelpSheet!$I$5</definedName>
    <definedName name="KvtKolIndeks2" localSheetId="57">[20]HelpSheet!$I$5</definedName>
    <definedName name="KvtKolIndeks2" localSheetId="8">[22]HelpSheet!$I$5</definedName>
    <definedName name="KvtKolIndeks2" localSheetId="9">[22]HelpSheet!$I$5</definedName>
    <definedName name="KvtKolIndeks2" localSheetId="7">[22]HelpSheet!$I$5</definedName>
    <definedName name="KvtKolIndeks2" localSheetId="36">[20]HelpSheet!$I$5</definedName>
    <definedName name="KvtKolIndeks2">[20]HelpSheet!$I$5</definedName>
    <definedName name="KvtKolIndeks3" localSheetId="41">[20]HelpSheet!$I$7</definedName>
    <definedName name="KvtKolIndeks3" localSheetId="54">[20]HelpSheet!$I$7</definedName>
    <definedName name="KvtKolIndeks3" localSheetId="37">[20]HelpSheet!$I$7</definedName>
    <definedName name="KvtKolIndeks3" localSheetId="58">[21]HelpSheet!$I$7</definedName>
    <definedName name="KvtKolIndeks3" localSheetId="55">[21]HelpSheet!$I$7</definedName>
    <definedName name="KvtKolIndeks3" localSheetId="57">[20]HelpSheet!$I$7</definedName>
    <definedName name="KvtKolIndeks3" localSheetId="8">[22]HelpSheet!$I$7</definedName>
    <definedName name="KvtKolIndeks3" localSheetId="9">[22]HelpSheet!$I$7</definedName>
    <definedName name="KvtKolIndeks3" localSheetId="7">[22]HelpSheet!$I$7</definedName>
    <definedName name="KvtKolIndeks3" localSheetId="36">[20]HelpSheet!$I$7</definedName>
    <definedName name="KvtKolIndeks3">[20]HelpSheet!$I$7</definedName>
    <definedName name="KvtKolIndeks4" localSheetId="41">[20]HelpSheet!$I$9</definedName>
    <definedName name="KvtKolIndeks4" localSheetId="54">[20]HelpSheet!$I$9</definedName>
    <definedName name="KvtKolIndeks4" localSheetId="37">[20]HelpSheet!$I$9</definedName>
    <definedName name="KvtKolIndeks4" localSheetId="58">[21]HelpSheet!$I$9</definedName>
    <definedName name="KvtKolIndeks4" localSheetId="55">[21]HelpSheet!$I$9</definedName>
    <definedName name="KvtKolIndeks4" localSheetId="57">[20]HelpSheet!$I$9</definedName>
    <definedName name="KvtKolIndeks4" localSheetId="8">[22]HelpSheet!$I$9</definedName>
    <definedName name="KvtKolIndeks4" localSheetId="9">[22]HelpSheet!$I$9</definedName>
    <definedName name="KvtKolIndeks4" localSheetId="7">[22]HelpSheet!$I$9</definedName>
    <definedName name="KvtKolIndeks4" localSheetId="36">[20]HelpSheet!$I$9</definedName>
    <definedName name="KvtKolIndeks4">[20]HelpSheet!$I$9</definedName>
    <definedName name="Life" localSheetId="41">#REF!</definedName>
    <definedName name="Life" localSheetId="25">#REF!</definedName>
    <definedName name="Life" localSheetId="23">#REF!</definedName>
    <definedName name="Life" localSheetId="22">#REF!</definedName>
    <definedName name="Life" localSheetId="16">#REF!</definedName>
    <definedName name="Life" localSheetId="17">#REF!</definedName>
    <definedName name="Life" localSheetId="20">#REF!</definedName>
    <definedName name="Life" localSheetId="35">#REF!</definedName>
    <definedName name="Life" localSheetId="34">#REF!</definedName>
    <definedName name="Life" localSheetId="54">#REF!</definedName>
    <definedName name="Life" localSheetId="27">#REF!</definedName>
    <definedName name="Life" localSheetId="37">#REF!</definedName>
    <definedName name="Life" localSheetId="58">#REF!</definedName>
    <definedName name="Life" localSheetId="5">#REF!</definedName>
    <definedName name="Life" localSheetId="6">#REF!</definedName>
    <definedName name="Life" localSheetId="55">#REF!</definedName>
    <definedName name="Life" localSheetId="39">#REF!</definedName>
    <definedName name="Life" localSheetId="57">#REF!</definedName>
    <definedName name="Life" localSheetId="8">#REF!</definedName>
    <definedName name="Life" localSheetId="9">#REF!</definedName>
    <definedName name="Life" localSheetId="7">#REF!</definedName>
    <definedName name="Life" localSheetId="18">#REF!</definedName>
    <definedName name="Life" localSheetId="36">#REF!</definedName>
    <definedName name="Life" localSheetId="24">#REF!</definedName>
    <definedName name="Life">#REF!</definedName>
    <definedName name="life_sam" localSheetId="41">#REF!</definedName>
    <definedName name="life_sam" localSheetId="25">#REF!</definedName>
    <definedName name="life_sam" localSheetId="23">#REF!</definedName>
    <definedName name="life_sam" localSheetId="22">#REF!</definedName>
    <definedName name="life_sam" localSheetId="16">#REF!</definedName>
    <definedName name="life_sam" localSheetId="17">#REF!</definedName>
    <definedName name="life_sam" localSheetId="20">#REF!</definedName>
    <definedName name="life_sam" localSheetId="35">#REF!</definedName>
    <definedName name="life_sam" localSheetId="34">#REF!</definedName>
    <definedName name="life_sam" localSheetId="54">#REF!</definedName>
    <definedName name="life_sam" localSheetId="27">#REF!</definedName>
    <definedName name="life_sam" localSheetId="37">#REF!</definedName>
    <definedName name="life_sam" localSheetId="58">#REF!</definedName>
    <definedName name="life_sam" localSheetId="5">#REF!</definedName>
    <definedName name="life_sam" localSheetId="6">#REF!</definedName>
    <definedName name="life_sam" localSheetId="55">#REF!</definedName>
    <definedName name="life_sam" localSheetId="39">#REF!</definedName>
    <definedName name="life_sam" localSheetId="57">#REF!</definedName>
    <definedName name="life_sam" localSheetId="8">#REF!</definedName>
    <definedName name="life_sam" localSheetId="9">#REF!</definedName>
    <definedName name="life_sam" localSheetId="7">#REF!</definedName>
    <definedName name="life_sam" localSheetId="18">#REF!</definedName>
    <definedName name="life_sam" localSheetId="36">#REF!</definedName>
    <definedName name="life_sam" localSheetId="24">#REF!</definedName>
    <definedName name="life_sam">#REF!</definedName>
    <definedName name="life1" localSheetId="41">#REF!</definedName>
    <definedName name="life1" localSheetId="25">#REF!</definedName>
    <definedName name="life1" localSheetId="23">#REF!</definedName>
    <definedName name="life1" localSheetId="22">#REF!</definedName>
    <definedName name="life1" localSheetId="16">#REF!</definedName>
    <definedName name="life1" localSheetId="17">#REF!</definedName>
    <definedName name="life1" localSheetId="20">#REF!</definedName>
    <definedName name="life1" localSheetId="35">#REF!</definedName>
    <definedName name="life1" localSheetId="34">#REF!</definedName>
    <definedName name="life1" localSheetId="54">#REF!</definedName>
    <definedName name="life1" localSheetId="27">#REF!</definedName>
    <definedName name="life1" localSheetId="37">#REF!</definedName>
    <definedName name="life1" localSheetId="58">#REF!</definedName>
    <definedName name="life1" localSheetId="5">#REF!</definedName>
    <definedName name="life1" localSheetId="6">#REF!</definedName>
    <definedName name="life1" localSheetId="55">#REF!</definedName>
    <definedName name="life1" localSheetId="39">#REF!</definedName>
    <definedName name="life1" localSheetId="57">#REF!</definedName>
    <definedName name="life1" localSheetId="8">#REF!</definedName>
    <definedName name="life1" localSheetId="9">#REF!</definedName>
    <definedName name="life1" localSheetId="7">#REF!</definedName>
    <definedName name="life1" localSheetId="18">#REF!</definedName>
    <definedName name="life1" localSheetId="36">#REF!</definedName>
    <definedName name="life1" localSheetId="24">#REF!</definedName>
    <definedName name="life1">#REF!</definedName>
    <definedName name="life2" localSheetId="41">#REF!</definedName>
    <definedName name="life2" localSheetId="25">#REF!</definedName>
    <definedName name="life2" localSheetId="23">#REF!</definedName>
    <definedName name="life2" localSheetId="22">#REF!</definedName>
    <definedName name="life2" localSheetId="16">#REF!</definedName>
    <definedName name="life2" localSheetId="17">#REF!</definedName>
    <definedName name="life2" localSheetId="20">#REF!</definedName>
    <definedName name="life2" localSheetId="35">#REF!</definedName>
    <definedName name="life2" localSheetId="34">#REF!</definedName>
    <definedName name="life2" localSheetId="54">#REF!</definedName>
    <definedName name="life2" localSheetId="27">#REF!</definedName>
    <definedName name="life2" localSheetId="37">#REF!</definedName>
    <definedName name="life2" localSheetId="58">#REF!</definedName>
    <definedName name="life2" localSheetId="5">#REF!</definedName>
    <definedName name="life2" localSheetId="6">#REF!</definedName>
    <definedName name="life2" localSheetId="55">#REF!</definedName>
    <definedName name="life2" localSheetId="39">#REF!</definedName>
    <definedName name="life2" localSheetId="57">#REF!</definedName>
    <definedName name="life2" localSheetId="8">#REF!</definedName>
    <definedName name="life2" localSheetId="9">#REF!</definedName>
    <definedName name="life2" localSheetId="7">#REF!</definedName>
    <definedName name="life2" localSheetId="18">#REF!</definedName>
    <definedName name="life2" localSheetId="36">#REF!</definedName>
    <definedName name="life2" localSheetId="24">#REF!</definedName>
    <definedName name="life2">#REF!</definedName>
    <definedName name="loansPortfolio" localSheetId="41">#REF!</definedName>
    <definedName name="loansPortfolio" localSheetId="25">#REF!</definedName>
    <definedName name="loansPortfolio" localSheetId="23">#REF!</definedName>
    <definedName name="loansPortfolio" localSheetId="22">#REF!</definedName>
    <definedName name="loansPortfolio" localSheetId="16">#REF!</definedName>
    <definedName name="loansPortfolio" localSheetId="17">#REF!</definedName>
    <definedName name="loansPortfolio" localSheetId="20">#REF!</definedName>
    <definedName name="loansPortfolio" localSheetId="35">#REF!</definedName>
    <definedName name="loansPortfolio" localSheetId="34">#REF!</definedName>
    <definedName name="loansPortfolio" localSheetId="54">#REF!</definedName>
    <definedName name="loansPortfolio" localSheetId="27">#REF!</definedName>
    <definedName name="loansPortfolio" localSheetId="37">#REF!</definedName>
    <definedName name="loansPortfolio" localSheetId="58">#REF!</definedName>
    <definedName name="loansPortfolio" localSheetId="5">#REF!</definedName>
    <definedName name="loansPortfolio" localSheetId="6">#REF!</definedName>
    <definedName name="loansPortfolio" localSheetId="55">#REF!</definedName>
    <definedName name="loansPortfolio" localSheetId="39">#REF!</definedName>
    <definedName name="loansPortfolio" localSheetId="57">#REF!</definedName>
    <definedName name="loansPortfolio" localSheetId="8">#REF!</definedName>
    <definedName name="loansPortfolio" localSheetId="9">#REF!</definedName>
    <definedName name="loansPortfolio" localSheetId="7">#REF!</definedName>
    <definedName name="loansPortfolio" localSheetId="18">#REF!</definedName>
    <definedName name="loansPortfolio" localSheetId="36">#REF!</definedName>
    <definedName name="loansPortfolio" localSheetId="24">#REF!</definedName>
    <definedName name="loansPortfolio">#REF!</definedName>
    <definedName name="mar" localSheetId="41" hidden="1">{#N/A,#N/A,TRUE,"Forside";#N/A,#N/A,TRUE,"Contents";#N/A,#N/A,TRUE,"Opera. income stat.";#N/A,#N/A,TRUE,"Business area ";#N/A,#N/A,TRUE,"Statutory income statem."}</definedName>
    <definedName name="mar" localSheetId="25" hidden="1">{#N/A,#N/A,TRUE,"Forside";#N/A,#N/A,TRUE,"Contents";#N/A,#N/A,TRUE,"Opera. income stat.";#N/A,#N/A,TRUE,"Business area ";#N/A,#N/A,TRUE,"Statutory income statem."}</definedName>
    <definedName name="mar" localSheetId="23" hidden="1">{#N/A,#N/A,TRUE,"Forside";#N/A,#N/A,TRUE,"Contents";#N/A,#N/A,TRUE,"Opera. income stat.";#N/A,#N/A,TRUE,"Business area ";#N/A,#N/A,TRUE,"Statutory income statem."}</definedName>
    <definedName name="mar" localSheetId="22" hidden="1">{#N/A,#N/A,TRUE,"Forside";#N/A,#N/A,TRUE,"Contents";#N/A,#N/A,TRUE,"Opera. income stat.";#N/A,#N/A,TRUE,"Business area ";#N/A,#N/A,TRUE,"Statutory income statem."}</definedName>
    <definedName name="mar" localSheetId="16" hidden="1">{#N/A,#N/A,TRUE,"Forside";#N/A,#N/A,TRUE,"Contents";#N/A,#N/A,TRUE,"Opera. income stat.";#N/A,#N/A,TRUE,"Business area ";#N/A,#N/A,TRUE,"Statutory income statem."}</definedName>
    <definedName name="mar" localSheetId="17" hidden="1">{#N/A,#N/A,TRUE,"Forside";#N/A,#N/A,TRUE,"Contents";#N/A,#N/A,TRUE,"Opera. income stat.";#N/A,#N/A,TRUE,"Business area ";#N/A,#N/A,TRUE,"Statutory income statem."}</definedName>
    <definedName name="mar" localSheetId="11" hidden="1">{#N/A,#N/A,TRUE,"Forside";#N/A,#N/A,TRUE,"Contents";#N/A,#N/A,TRUE,"Opera. income stat.";#N/A,#N/A,TRUE,"Business area ";#N/A,#N/A,TRUE,"Statutory income statem."}</definedName>
    <definedName name="mar" localSheetId="20" hidden="1">{#N/A,#N/A,TRUE,"Forside";#N/A,#N/A,TRUE,"Contents";#N/A,#N/A,TRUE,"Opera. income stat.";#N/A,#N/A,TRUE,"Business area ";#N/A,#N/A,TRUE,"Statutory income statem."}</definedName>
    <definedName name="mar" localSheetId="35" hidden="1">{#N/A,#N/A,TRUE,"Forside";#N/A,#N/A,TRUE,"Contents";#N/A,#N/A,TRUE,"Opera. income stat.";#N/A,#N/A,TRUE,"Business area ";#N/A,#N/A,TRUE,"Statutory income statem."}</definedName>
    <definedName name="mar" localSheetId="34" hidden="1">{#N/A,#N/A,TRUE,"Forside";#N/A,#N/A,TRUE,"Contents";#N/A,#N/A,TRUE,"Opera. income stat.";#N/A,#N/A,TRUE,"Business area ";#N/A,#N/A,TRUE,"Statutory income statem."}</definedName>
    <definedName name="mar" localSheetId="30" hidden="1">{#N/A,#N/A,TRUE,"Forside";#N/A,#N/A,TRUE,"Contents";#N/A,#N/A,TRUE,"Opera. income stat.";#N/A,#N/A,TRUE,"Business area ";#N/A,#N/A,TRUE,"Statutory income statem."}</definedName>
    <definedName name="mar" localSheetId="54" hidden="1">{#N/A,#N/A,TRUE,"Forside";#N/A,#N/A,TRUE,"Contents";#N/A,#N/A,TRUE,"Opera. income stat.";#N/A,#N/A,TRUE,"Business area ";#N/A,#N/A,TRUE,"Statutory income statem."}</definedName>
    <definedName name="mar" localSheetId="27" hidden="1">{#N/A,#N/A,TRUE,"Forside";#N/A,#N/A,TRUE,"Contents";#N/A,#N/A,TRUE,"Opera. income stat.";#N/A,#N/A,TRUE,"Business area ";#N/A,#N/A,TRUE,"Statutory income statem."}</definedName>
    <definedName name="mar" localSheetId="37" hidden="1">{#N/A,#N/A,TRUE,"Forside";#N/A,#N/A,TRUE,"Contents";#N/A,#N/A,TRUE,"Opera. income stat.";#N/A,#N/A,TRUE,"Business area ";#N/A,#N/A,TRUE,"Statutory income statem."}</definedName>
    <definedName name="mar" localSheetId="58" hidden="1">{#N/A,#N/A,TRUE,"Forside";#N/A,#N/A,TRUE,"Contents";#N/A,#N/A,TRUE,"Opera. income stat.";#N/A,#N/A,TRUE,"Business area ";#N/A,#N/A,TRUE,"Statutory income statem."}</definedName>
    <definedName name="mar" localSheetId="5" hidden="1">{#N/A,#N/A,TRUE,"Forside";#N/A,#N/A,TRUE,"Contents";#N/A,#N/A,TRUE,"Opera. income stat.";#N/A,#N/A,TRUE,"Business area ";#N/A,#N/A,TRUE,"Statutory income statem."}</definedName>
    <definedName name="mar" localSheetId="6" hidden="1">{#N/A,#N/A,TRUE,"Forside";#N/A,#N/A,TRUE,"Contents";#N/A,#N/A,TRUE,"Opera. income stat.";#N/A,#N/A,TRUE,"Business area ";#N/A,#N/A,TRUE,"Statutory income statem."}</definedName>
    <definedName name="mar" localSheetId="55" hidden="1">{#N/A,#N/A,TRUE,"Forside";#N/A,#N/A,TRUE,"Contents";#N/A,#N/A,TRUE,"Opera. income stat.";#N/A,#N/A,TRUE,"Business area ";#N/A,#N/A,TRUE,"Statutory income statem."}</definedName>
    <definedName name="mar" localSheetId="39" hidden="1">{#N/A,#N/A,TRUE,"Forside";#N/A,#N/A,TRUE,"Contents";#N/A,#N/A,TRUE,"Opera. income stat.";#N/A,#N/A,TRUE,"Business area ";#N/A,#N/A,TRUE,"Statutory income statem."}</definedName>
    <definedName name="mar" localSheetId="57" hidden="1">{#N/A,#N/A,TRUE,"Forside";#N/A,#N/A,TRUE,"Contents";#N/A,#N/A,TRUE,"Opera. income stat.";#N/A,#N/A,TRUE,"Business area ";#N/A,#N/A,TRUE,"Statutory income statem."}</definedName>
    <definedName name="mar" localSheetId="8" hidden="1">{#N/A,#N/A,TRUE,"Forside";#N/A,#N/A,TRUE,"Contents";#N/A,#N/A,TRUE,"Opera. income stat.";#N/A,#N/A,TRUE,"Business area ";#N/A,#N/A,TRUE,"Statutory income statem."}</definedName>
    <definedName name="mar" localSheetId="9" hidden="1">{#N/A,#N/A,TRUE,"Forside";#N/A,#N/A,TRUE,"Contents";#N/A,#N/A,TRUE,"Opera. income stat.";#N/A,#N/A,TRUE,"Business area ";#N/A,#N/A,TRUE,"Statutory income statem."}</definedName>
    <definedName name="mar" localSheetId="7" hidden="1">{#N/A,#N/A,TRUE,"Forside";#N/A,#N/A,TRUE,"Contents";#N/A,#N/A,TRUE,"Opera. income stat.";#N/A,#N/A,TRUE,"Business area ";#N/A,#N/A,TRUE,"Statutory income statem."}</definedName>
    <definedName name="mar" localSheetId="18" hidden="1">{#N/A,#N/A,TRUE,"Forside";#N/A,#N/A,TRUE,"Contents";#N/A,#N/A,TRUE,"Opera. income stat.";#N/A,#N/A,TRUE,"Business area ";#N/A,#N/A,TRUE,"Statutory income statem."}</definedName>
    <definedName name="mar" localSheetId="42" hidden="1">{#N/A,#N/A,TRUE,"Forside";#N/A,#N/A,TRUE,"Contents";#N/A,#N/A,TRUE,"Opera. income stat.";#N/A,#N/A,TRUE,"Business area ";#N/A,#N/A,TRUE,"Statutory income statem."}</definedName>
    <definedName name="mar" localSheetId="40" hidden="1">{#N/A,#N/A,TRUE,"Forside";#N/A,#N/A,TRUE,"Contents";#N/A,#N/A,TRUE,"Opera. income stat.";#N/A,#N/A,TRUE,"Business area ";#N/A,#N/A,TRUE,"Statutory income statem."}</definedName>
    <definedName name="mar" localSheetId="36" hidden="1">{#N/A,#N/A,TRUE,"Forside";#N/A,#N/A,TRUE,"Contents";#N/A,#N/A,TRUE,"Opera. income stat.";#N/A,#N/A,TRUE,"Business area ";#N/A,#N/A,TRUE,"Statutory income statem."}</definedName>
    <definedName name="mar" localSheetId="24" hidden="1">{#N/A,#N/A,TRUE,"Forside";#N/A,#N/A,TRUE,"Contents";#N/A,#N/A,TRUE,"Opera. income stat.";#N/A,#N/A,TRUE,"Business area ";#N/A,#N/A,TRUE,"Statutory income statem."}</definedName>
    <definedName name="mar" hidden="1">{#N/A,#N/A,TRUE,"Forside";#N/A,#N/A,TRUE,"Contents";#N/A,#N/A,TRUE,"Opera. income stat.";#N/A,#N/A,TRUE,"Business area ";#N/A,#N/A,TRUE,"Statutory income statem."}</definedName>
    <definedName name="Margins" localSheetId="41">[30]Sheet1!$C$10</definedName>
    <definedName name="Margins" localSheetId="54">[30]Sheet1!$C$10</definedName>
    <definedName name="Margins" localSheetId="37">[30]Sheet1!$C$10</definedName>
    <definedName name="Margins" localSheetId="58">[31]Sheet1!$C$10</definedName>
    <definedName name="Margins" localSheetId="55">[31]Sheet1!$C$10</definedName>
    <definedName name="Margins" localSheetId="57">[30]Sheet1!$C$10</definedName>
    <definedName name="Margins" localSheetId="8">[32]Sheet1!$C$10</definedName>
    <definedName name="Margins" localSheetId="9">[32]Sheet1!$C$10</definedName>
    <definedName name="Margins" localSheetId="7">[32]Sheet1!$C$10</definedName>
    <definedName name="Margins" localSheetId="36">[30]Sheet1!$C$10</definedName>
    <definedName name="Margins">[30]Sheet1!$C$10</definedName>
    <definedName name="Markets" localSheetId="41">#REF!</definedName>
    <definedName name="Markets" localSheetId="25">#REF!</definedName>
    <definedName name="Markets" localSheetId="23">#REF!</definedName>
    <definedName name="Markets" localSheetId="22">#REF!</definedName>
    <definedName name="Markets" localSheetId="16">#REF!</definedName>
    <definedName name="Markets" localSheetId="17">#REF!</definedName>
    <definedName name="Markets" localSheetId="20">#REF!</definedName>
    <definedName name="Markets" localSheetId="35">#REF!</definedName>
    <definedName name="Markets" localSheetId="34">#REF!</definedName>
    <definedName name="Markets" localSheetId="54">#REF!</definedName>
    <definedName name="Markets" localSheetId="27">#REF!</definedName>
    <definedName name="Markets" localSheetId="37">#REF!</definedName>
    <definedName name="Markets" localSheetId="58">#REF!</definedName>
    <definedName name="Markets" localSheetId="5">#REF!</definedName>
    <definedName name="Markets" localSheetId="6">#REF!</definedName>
    <definedName name="Markets" localSheetId="55">#REF!</definedName>
    <definedName name="Markets" localSheetId="39">#REF!</definedName>
    <definedName name="Markets" localSheetId="57">#REF!</definedName>
    <definedName name="Markets" localSheetId="8">#REF!</definedName>
    <definedName name="Markets" localSheetId="9">#REF!</definedName>
    <definedName name="Markets" localSheetId="7">#REF!</definedName>
    <definedName name="Markets" localSheetId="18">#REF!</definedName>
    <definedName name="Markets" localSheetId="36">#REF!</definedName>
    <definedName name="Markets" localSheetId="24">#REF!</definedName>
    <definedName name="Markets">#REF!</definedName>
    <definedName name="Meng" localSheetId="41">[4]XXX!$C$27</definedName>
    <definedName name="Meng" localSheetId="54">[4]XXX!$C$27</definedName>
    <definedName name="Meng" localSheetId="37">[4]XXX!$C$27</definedName>
    <definedName name="Meng" localSheetId="58">[5]XXX!$C$27</definedName>
    <definedName name="Meng" localSheetId="55">[5]XXX!$C$27</definedName>
    <definedName name="Meng" localSheetId="57">[4]XXX!$C$27</definedName>
    <definedName name="Meng" localSheetId="8">[6]XXX!$C$27</definedName>
    <definedName name="Meng" localSheetId="9">[6]XXX!$C$27</definedName>
    <definedName name="Meng" localSheetId="7">[6]XXX!$C$27</definedName>
    <definedName name="Meng" localSheetId="36">[4]XXX!$C$27</definedName>
    <definedName name="Meng">[4]XXX!$C$27</definedName>
    <definedName name="MM0" localSheetId="41">[4]XXX!$C$37</definedName>
    <definedName name="MM0" localSheetId="54">[4]XXX!$C$37</definedName>
    <definedName name="MM0" localSheetId="37">[4]XXX!$C$37</definedName>
    <definedName name="MM0" localSheetId="58">[5]XXX!$C$37</definedName>
    <definedName name="MM0" localSheetId="55">[5]XXX!$C$37</definedName>
    <definedName name="MM0" localSheetId="57">[4]XXX!$C$37</definedName>
    <definedName name="MM0" localSheetId="8">[6]XXX!$C$37</definedName>
    <definedName name="MM0" localSheetId="9">[6]XXX!$C$37</definedName>
    <definedName name="MM0" localSheetId="7">[6]XXX!$C$37</definedName>
    <definedName name="MM0" localSheetId="36">[4]XXX!$C$37</definedName>
    <definedName name="MM0">[4]XXX!$C$37</definedName>
    <definedName name="Month" localSheetId="41">[51]Input!$C$5</definedName>
    <definedName name="Month" localSheetId="54">[51]Input!$C$5</definedName>
    <definedName name="Month" localSheetId="37">[51]Input!$C$5</definedName>
    <definedName name="Month" localSheetId="58">[52]Input!$C$5</definedName>
    <definedName name="Month" localSheetId="55">[52]Input!$C$5</definedName>
    <definedName name="Month" localSheetId="57">[51]Input!$C$5</definedName>
    <definedName name="Month" localSheetId="8">[53]Input!$C$5</definedName>
    <definedName name="Month" localSheetId="9">[53]Input!$C$5</definedName>
    <definedName name="Month" localSheetId="7">[53]Input!$C$5</definedName>
    <definedName name="Month" localSheetId="36">[51]Input!$C$5</definedName>
    <definedName name="Month">[51]Input!$C$5</definedName>
    <definedName name="MORT" localSheetId="41">OFFSET('[14]Chart Losses'!$L$7,COUNT('[14]Chart Losses'!$L$7:$L$50)-'[14]Chart Losses'!$H$1,,'[14]Chart Losses'!$H$1)</definedName>
    <definedName name="MORT" localSheetId="30">OFFSET('[14]Chart Losses'!$L$7,COUNT('[14]Chart Losses'!$L$7:$L$50)-'[14]Chart Losses'!$H$1,,'[14]Chart Losses'!$H$1)</definedName>
    <definedName name="MORT" localSheetId="54">OFFSET('[14]Chart Losses'!$L$7,COUNT('[14]Chart Losses'!$L$7:$L$50)-'[14]Chart Losses'!$H$1,,'[14]Chart Losses'!$H$1)</definedName>
    <definedName name="MORT" localSheetId="37">OFFSET('[15]Chart Losses'!$L$7,COUNT('[15]Chart Losses'!$L$7:$L$50)-'[15]Chart Losses'!$H$1,,'[15]Chart Losses'!$H$1)</definedName>
    <definedName name="MORT" localSheetId="58">OFFSET('[15]Chart Losses'!$L$7,COUNT('[15]Chart Losses'!$L$7:$L$50)-'[15]Chart Losses'!$H$1,,'[15]Chart Losses'!$H$1)</definedName>
    <definedName name="MORT" localSheetId="55">OFFSET('[15]Chart Losses'!$L$7,COUNT('[15]Chart Losses'!$L$7:$L$50)-'[15]Chart Losses'!$H$1,,'[15]Chart Losses'!$H$1)</definedName>
    <definedName name="MORT" localSheetId="57">OFFSET('[14]Chart Losses'!$L$7,COUNT('[14]Chart Losses'!$L$7:$L$50)-'[14]Chart Losses'!$H$1,,'[14]Chart Losses'!$H$1)</definedName>
    <definedName name="MORT" localSheetId="8">OFFSET('[16]Chart Losses'!$L$7,COUNT('[16]Chart Losses'!$L$7:$L$50)-'[16]Chart Losses'!$H$1,,'[16]Chart Losses'!$H$1)</definedName>
    <definedName name="MORT" localSheetId="9">OFFSET('[16]Chart Losses'!$L$7,COUNT('[16]Chart Losses'!$L$7:$L$50)-'[16]Chart Losses'!$H$1,,'[16]Chart Losses'!$H$1)</definedName>
    <definedName name="MORT" localSheetId="7">OFFSET('[16]Chart Losses'!$L$7,COUNT('[16]Chart Losses'!$L$7:$L$50)-'[16]Chart Losses'!$H$1,,'[16]Chart Losses'!$H$1)</definedName>
    <definedName name="MORT" localSheetId="36">OFFSET('[15]Chart Losses'!$L$7,COUNT('[15]Chart Losses'!$L$7:$L$50)-'[15]Chart Losses'!$H$1,,'[15]Chart Losses'!$H$1)</definedName>
    <definedName name="MORT">OFFSET('[14]Chart Losses'!$L$7,COUNT('[14]Chart Losses'!$L$7:$L$50)-'[14]Chart Losses'!$H$1,,'[14]Chart Losses'!$H$1)</definedName>
    <definedName name="Movements_in_shareholders__equity__EURm" localSheetId="41">#REF!</definedName>
    <definedName name="Movements_in_shareholders__equity__EURm" localSheetId="25">#REF!</definedName>
    <definedName name="Movements_in_shareholders__equity__EURm" localSheetId="23">#REF!</definedName>
    <definedName name="Movements_in_shareholders__equity__EURm" localSheetId="22">#REF!</definedName>
    <definedName name="Movements_in_shareholders__equity__EURm" localSheetId="16">#REF!</definedName>
    <definedName name="Movements_in_shareholders__equity__EURm" localSheetId="17">#REF!</definedName>
    <definedName name="Movements_in_shareholders__equity__EURm" localSheetId="20">#REF!</definedName>
    <definedName name="Movements_in_shareholders__equity__EURm" localSheetId="35">#REF!</definedName>
    <definedName name="Movements_in_shareholders__equity__EURm" localSheetId="34">#REF!</definedName>
    <definedName name="Movements_in_shareholders__equity__EURm" localSheetId="54">#REF!</definedName>
    <definedName name="Movements_in_shareholders__equity__EURm" localSheetId="27">#REF!</definedName>
    <definedName name="Movements_in_shareholders__equity__EURm" localSheetId="37">#REF!</definedName>
    <definedName name="Movements_in_shareholders__equity__EURm" localSheetId="58">#REF!</definedName>
    <definedName name="Movements_in_shareholders__equity__EURm" localSheetId="5">#REF!</definedName>
    <definedName name="Movements_in_shareholders__equity__EURm" localSheetId="6">#REF!</definedName>
    <definedName name="Movements_in_shareholders__equity__EURm" localSheetId="55">#REF!</definedName>
    <definedName name="Movements_in_shareholders__equity__EURm" localSheetId="39">#REF!</definedName>
    <definedName name="Movements_in_shareholders__equity__EURm" localSheetId="57">#REF!</definedName>
    <definedName name="Movements_in_shareholders__equity__EURm" localSheetId="8">#REF!</definedName>
    <definedName name="Movements_in_shareholders__equity__EURm" localSheetId="9">#REF!</definedName>
    <definedName name="Movements_in_shareholders__equity__EURm" localSheetId="7">#REF!</definedName>
    <definedName name="Movements_in_shareholders__equity__EURm" localSheetId="18">#REF!</definedName>
    <definedName name="Movements_in_shareholders__equity__EURm" localSheetId="36">#REF!</definedName>
    <definedName name="Movements_in_shareholders__equity__EURm" localSheetId="24">#REF!</definedName>
    <definedName name="Movements_in_shareholders__equity__EURm">#REF!</definedName>
    <definedName name="msfile" localSheetId="41">[27]Sheet1!$B$5</definedName>
    <definedName name="msfile" localSheetId="54">[27]Sheet1!$B$5</definedName>
    <definedName name="msfile" localSheetId="37">[27]Sheet1!$B$5</definedName>
    <definedName name="msfile" localSheetId="58">[28]Sheet1!$B$5</definedName>
    <definedName name="msfile" localSheetId="55">[28]Sheet1!$B$5</definedName>
    <definedName name="msfile" localSheetId="57">[27]Sheet1!$B$5</definedName>
    <definedName name="msfile" localSheetId="8">[29]Sheet1!$B$5</definedName>
    <definedName name="msfile" localSheetId="9">[29]Sheet1!$B$5</definedName>
    <definedName name="msfile" localSheetId="7">[29]Sheet1!$B$5</definedName>
    <definedName name="msfile" localSheetId="36">[27]Sheet1!$B$5</definedName>
    <definedName name="msfile">[27]Sheet1!$B$5</definedName>
    <definedName name="Månad" localSheetId="41">#REF!</definedName>
    <definedName name="Månad" localSheetId="25">#REF!</definedName>
    <definedName name="Månad" localSheetId="23">#REF!</definedName>
    <definedName name="Månad" localSheetId="22">#REF!</definedName>
    <definedName name="Månad" localSheetId="16">#REF!</definedName>
    <definedName name="Månad" localSheetId="17">#REF!</definedName>
    <definedName name="Månad" localSheetId="20">#REF!</definedName>
    <definedName name="Månad" localSheetId="35">#REF!</definedName>
    <definedName name="Månad" localSheetId="34">#REF!</definedName>
    <definedName name="Månad" localSheetId="54">#REF!</definedName>
    <definedName name="Månad" localSheetId="27">#REF!</definedName>
    <definedName name="Månad" localSheetId="37">#REF!</definedName>
    <definedName name="Månad" localSheetId="58">#REF!</definedName>
    <definedName name="Månad" localSheetId="5">#REF!</definedName>
    <definedName name="Månad" localSheetId="6">#REF!</definedName>
    <definedName name="Månad" localSheetId="55">#REF!</definedName>
    <definedName name="Månad" localSheetId="39">#REF!</definedName>
    <definedName name="Månad" localSheetId="57">#REF!</definedName>
    <definedName name="Månad" localSheetId="8">#REF!</definedName>
    <definedName name="Månad" localSheetId="9">#REF!</definedName>
    <definedName name="Månad" localSheetId="7">#REF!</definedName>
    <definedName name="Månad" localSheetId="18">#REF!</definedName>
    <definedName name="Månad" localSheetId="36">#REF!</definedName>
    <definedName name="Månad" localSheetId="24">#REF!</definedName>
    <definedName name="Månad">#REF!</definedName>
    <definedName name="måned02" localSheetId="41">'[54]Schedule 8010'!$T$82:$U$93</definedName>
    <definedName name="måned02" localSheetId="54">'[54]Schedule 8010'!$T$82:$U$93</definedName>
    <definedName name="måned02" localSheetId="37">'[54]Schedule 8010'!$T$82:$U$93</definedName>
    <definedName name="måned02" localSheetId="58">'[55]Schedule 8010'!$T$82:$U$93</definedName>
    <definedName name="måned02" localSheetId="55">'[55]Schedule 8010'!$T$82:$U$93</definedName>
    <definedName name="måned02" localSheetId="57">'[54]Schedule 8010'!$T$82:$U$93</definedName>
    <definedName name="måned02" localSheetId="8">'[56]Schedule 8010'!$T$82:$U$93</definedName>
    <definedName name="måned02" localSheetId="9">'[56]Schedule 8010'!$T$82:$U$93</definedName>
    <definedName name="måned02" localSheetId="7">'[56]Schedule 8010'!$T$82:$U$93</definedName>
    <definedName name="måned02" localSheetId="36">'[54]Schedule 8010'!$T$82:$U$93</definedName>
    <definedName name="måned02">'[54]Schedule 8010'!$T$82:$U$93</definedName>
    <definedName name="måneder" localSheetId="41">'[57]Dansk 31.03.2003'!#REF!</definedName>
    <definedName name="måneder" localSheetId="25">'[57]Dansk 31.03.2003'!#REF!</definedName>
    <definedName name="måneder" localSheetId="23">'[57]Dansk 31.03.2003'!#REF!</definedName>
    <definedName name="måneder" localSheetId="22">'[57]Dansk 31.03.2003'!#REF!</definedName>
    <definedName name="måneder" localSheetId="16">'[57]Dansk 31.03.2003'!#REF!</definedName>
    <definedName name="måneder" localSheetId="17">'[57]Dansk 31.03.2003'!#REF!</definedName>
    <definedName name="måneder" localSheetId="20">'[57]Dansk 31.03.2003'!#REF!</definedName>
    <definedName name="måneder" localSheetId="35">'[57]Dansk 31.03.2003'!#REF!</definedName>
    <definedName name="måneder" localSheetId="34">'[57]Dansk 31.03.2003'!#REF!</definedName>
    <definedName name="måneder" localSheetId="54">'[57]Dansk 31.03.2003'!#REF!</definedName>
    <definedName name="måneder" localSheetId="27">'[57]Dansk 31.03.2003'!#REF!</definedName>
    <definedName name="måneder" localSheetId="37">'[57]Dansk 31.03.2003'!#REF!</definedName>
    <definedName name="måneder" localSheetId="58">'[58]Dansk 31.03.2003'!#REF!</definedName>
    <definedName name="måneder" localSheetId="5">'[67]Dansk 31.03.2003'!#REF!</definedName>
    <definedName name="måneder" localSheetId="6">'[67]Dansk 31.03.2003'!#REF!</definedName>
    <definedName name="måneder" localSheetId="55">'[58]Dansk 31.03.2003'!#REF!</definedName>
    <definedName name="måneder" localSheetId="39">'[57]Dansk 31.03.2003'!#REF!</definedName>
    <definedName name="måneder" localSheetId="57">'[57]Dansk 31.03.2003'!#REF!</definedName>
    <definedName name="måneder" localSheetId="8">'[59]Dansk 31.03.2003'!#REF!</definedName>
    <definedName name="måneder" localSheetId="9">'[59]Dansk 31.03.2003'!#REF!</definedName>
    <definedName name="måneder" localSheetId="7">'[59]Dansk 31.03.2003'!#REF!</definedName>
    <definedName name="måneder" localSheetId="18">'[57]Dansk 31.03.2003'!#REF!</definedName>
    <definedName name="måneder" localSheetId="36">'[57]Dansk 31.03.2003'!#REF!</definedName>
    <definedName name="måneder" localSheetId="24">'[57]Dansk 31.03.2003'!#REF!</definedName>
    <definedName name="måneder">'[57]Dansk 31.03.2003'!#REF!</definedName>
    <definedName name="nb_den" localSheetId="41">#REF!</definedName>
    <definedName name="nb_den" localSheetId="25">#REF!</definedName>
    <definedName name="nb_den" localSheetId="23">#REF!</definedName>
    <definedName name="nb_den" localSheetId="22">#REF!</definedName>
    <definedName name="nb_den" localSheetId="16">#REF!</definedName>
    <definedName name="nb_den" localSheetId="17">#REF!</definedName>
    <definedName name="nb_den" localSheetId="20">#REF!</definedName>
    <definedName name="nb_den" localSheetId="35">#REF!</definedName>
    <definedName name="nb_den" localSheetId="34">#REF!</definedName>
    <definedName name="nb_den" localSheetId="54">#REF!</definedName>
    <definedName name="nb_den" localSheetId="27">#REF!</definedName>
    <definedName name="nb_den" localSheetId="37">#REF!</definedName>
    <definedName name="nb_den" localSheetId="58">#REF!</definedName>
    <definedName name="nb_den" localSheetId="5">#REF!</definedName>
    <definedName name="nb_den" localSheetId="6">#REF!</definedName>
    <definedName name="nb_den" localSheetId="55">#REF!</definedName>
    <definedName name="nb_den" localSheetId="39">#REF!</definedName>
    <definedName name="nb_den" localSheetId="57">#REF!</definedName>
    <definedName name="nb_den" localSheetId="8">#REF!</definedName>
    <definedName name="nb_den" localSheetId="9">#REF!</definedName>
    <definedName name="nb_den" localSheetId="7">#REF!</definedName>
    <definedName name="nb_den" localSheetId="18">#REF!</definedName>
    <definedName name="nb_den" localSheetId="36">#REF!</definedName>
    <definedName name="nb_den" localSheetId="24">#REF!</definedName>
    <definedName name="nb_den">#REF!</definedName>
    <definedName name="nb_denmark" localSheetId="41">#REF!</definedName>
    <definedName name="nb_denmark" localSheetId="25">#REF!</definedName>
    <definedName name="nb_denmark" localSheetId="23">#REF!</definedName>
    <definedName name="nb_denmark" localSheetId="22">#REF!</definedName>
    <definedName name="nb_denmark" localSheetId="16">#REF!</definedName>
    <definedName name="nb_denmark" localSheetId="17">#REF!</definedName>
    <definedName name="nb_denmark" localSheetId="20">#REF!</definedName>
    <definedName name="nb_denmark" localSheetId="35">#REF!</definedName>
    <definedName name="nb_denmark" localSheetId="34">#REF!</definedName>
    <definedName name="nb_denmark" localSheetId="54">#REF!</definedName>
    <definedName name="nb_denmark" localSheetId="27">#REF!</definedName>
    <definedName name="nb_denmark" localSheetId="37">#REF!</definedName>
    <definedName name="nb_denmark" localSheetId="58">#REF!</definedName>
    <definedName name="nb_denmark" localSheetId="5">#REF!</definedName>
    <definedName name="nb_denmark" localSheetId="6">#REF!</definedName>
    <definedName name="nb_denmark" localSheetId="55">#REF!</definedName>
    <definedName name="nb_denmark" localSheetId="39">#REF!</definedName>
    <definedName name="nb_denmark" localSheetId="57">#REF!</definedName>
    <definedName name="nb_denmark" localSheetId="8">#REF!</definedName>
    <definedName name="nb_denmark" localSheetId="9">#REF!</definedName>
    <definedName name="nb_denmark" localSheetId="7">#REF!</definedName>
    <definedName name="nb_denmark" localSheetId="18">#REF!</definedName>
    <definedName name="nb_denmark" localSheetId="36">#REF!</definedName>
    <definedName name="nb_denmark" localSheetId="24">#REF!</definedName>
    <definedName name="nb_denmark">#REF!</definedName>
    <definedName name="nb_denmark_msh" localSheetId="41">#REF!</definedName>
    <definedName name="nb_denmark_msh" localSheetId="25">#REF!</definedName>
    <definedName name="nb_denmark_msh" localSheetId="23">#REF!</definedName>
    <definedName name="nb_denmark_msh" localSheetId="22">#REF!</definedName>
    <definedName name="nb_denmark_msh" localSheetId="16">#REF!</definedName>
    <definedName name="nb_denmark_msh" localSheetId="17">#REF!</definedName>
    <definedName name="nb_denmark_msh" localSheetId="20">#REF!</definedName>
    <definedName name="nb_denmark_msh" localSheetId="35">#REF!</definedName>
    <definedName name="nb_denmark_msh" localSheetId="34">#REF!</definedName>
    <definedName name="nb_denmark_msh" localSheetId="54">#REF!</definedName>
    <definedName name="nb_denmark_msh" localSheetId="27">#REF!</definedName>
    <definedName name="nb_denmark_msh" localSheetId="37">#REF!</definedName>
    <definedName name="nb_denmark_msh" localSheetId="58">#REF!</definedName>
    <definedName name="nb_denmark_msh" localSheetId="5">#REF!</definedName>
    <definedName name="nb_denmark_msh" localSheetId="6">#REF!</definedName>
    <definedName name="nb_denmark_msh" localSheetId="55">#REF!</definedName>
    <definedName name="nb_denmark_msh" localSheetId="39">#REF!</definedName>
    <definedName name="nb_denmark_msh" localSheetId="57">#REF!</definedName>
    <definedName name="nb_denmark_msh" localSheetId="8">#REF!</definedName>
    <definedName name="nb_denmark_msh" localSheetId="9">#REF!</definedName>
    <definedName name="nb_denmark_msh" localSheetId="7">#REF!</definedName>
    <definedName name="nb_denmark_msh" localSheetId="18">#REF!</definedName>
    <definedName name="nb_denmark_msh" localSheetId="36">#REF!</definedName>
    <definedName name="nb_denmark_msh" localSheetId="24">#REF!</definedName>
    <definedName name="nb_denmark_msh">#REF!</definedName>
    <definedName name="NB_EURO" localSheetId="41">[27]Sheet1!$C$4</definedName>
    <definedName name="NB_EURO" localSheetId="54">[27]Sheet1!$C$4</definedName>
    <definedName name="NB_EURO" localSheetId="37">[27]Sheet1!$C$4</definedName>
    <definedName name="NB_EURO" localSheetId="58">[28]Sheet1!$C$4</definedName>
    <definedName name="NB_EURO" localSheetId="55">[28]Sheet1!$C$4</definedName>
    <definedName name="NB_EURO" localSheetId="57">[27]Sheet1!$C$4</definedName>
    <definedName name="NB_EURO" localSheetId="8">[29]Sheet1!$C$4</definedName>
    <definedName name="NB_EURO" localSheetId="9">[29]Sheet1!$C$4</definedName>
    <definedName name="NB_EURO" localSheetId="7">[29]Sheet1!$C$4</definedName>
    <definedName name="NB_EURO" localSheetId="36">[27]Sheet1!$C$4</definedName>
    <definedName name="NB_EURO">[27]Sheet1!$C$4</definedName>
    <definedName name="NB_EURO_V" localSheetId="41">[30]Sheet1!$C$11</definedName>
    <definedName name="NB_EURO_V" localSheetId="54">[30]Sheet1!$C$11</definedName>
    <definedName name="NB_EURO_V" localSheetId="37">[30]Sheet1!$C$11</definedName>
    <definedName name="NB_EURO_V" localSheetId="58">[31]Sheet1!$C$11</definedName>
    <definedName name="NB_EURO_V" localSheetId="55">[31]Sheet1!$C$11</definedName>
    <definedName name="NB_EURO_V" localSheetId="57">[30]Sheet1!$C$11</definedName>
    <definedName name="NB_EURO_V" localSheetId="8">[32]Sheet1!$C$11</definedName>
    <definedName name="NB_EURO_V" localSheetId="9">[32]Sheet1!$C$11</definedName>
    <definedName name="NB_EURO_V" localSheetId="7">[32]Sheet1!$C$11</definedName>
    <definedName name="NB_EURO_V" localSheetId="36">[30]Sheet1!$C$11</definedName>
    <definedName name="NB_EURO_V">[30]Sheet1!$C$11</definedName>
    <definedName name="nb_fin" localSheetId="41">#REF!</definedName>
    <definedName name="nb_fin" localSheetId="25">#REF!</definedName>
    <definedName name="nb_fin" localSheetId="23">#REF!</definedName>
    <definedName name="nb_fin" localSheetId="22">#REF!</definedName>
    <definedName name="nb_fin" localSheetId="16">#REF!</definedName>
    <definedName name="nb_fin" localSheetId="17">#REF!</definedName>
    <definedName name="nb_fin" localSheetId="20">#REF!</definedName>
    <definedName name="nb_fin" localSheetId="35">#REF!</definedName>
    <definedName name="nb_fin" localSheetId="34">#REF!</definedName>
    <definedName name="nb_fin" localSheetId="54">#REF!</definedName>
    <definedName name="nb_fin" localSheetId="27">#REF!</definedName>
    <definedName name="nb_fin" localSheetId="37">#REF!</definedName>
    <definedName name="nb_fin" localSheetId="58">#REF!</definedName>
    <definedName name="nb_fin" localSheetId="5">#REF!</definedName>
    <definedName name="nb_fin" localSheetId="6">#REF!</definedName>
    <definedName name="nb_fin" localSheetId="55">#REF!</definedName>
    <definedName name="nb_fin" localSheetId="39">#REF!</definedName>
    <definedName name="nb_fin" localSheetId="57">#REF!</definedName>
    <definedName name="nb_fin" localSheetId="8">#REF!</definedName>
    <definedName name="nb_fin" localSheetId="9">#REF!</definedName>
    <definedName name="nb_fin" localSheetId="7">#REF!</definedName>
    <definedName name="nb_fin" localSheetId="18">#REF!</definedName>
    <definedName name="nb_fin" localSheetId="36">#REF!</definedName>
    <definedName name="nb_fin" localSheetId="24">#REF!</definedName>
    <definedName name="nb_fin">#REF!</definedName>
    <definedName name="nb_Finland" localSheetId="41">#REF!</definedName>
    <definedName name="nb_Finland" localSheetId="25">#REF!</definedName>
    <definedName name="nb_Finland" localSheetId="23">#REF!</definedName>
    <definedName name="nb_Finland" localSheetId="22">#REF!</definedName>
    <definedName name="nb_Finland" localSheetId="16">#REF!</definedName>
    <definedName name="nb_Finland" localSheetId="17">#REF!</definedName>
    <definedName name="nb_Finland" localSheetId="20">#REF!</definedName>
    <definedName name="nb_Finland" localSheetId="35">#REF!</definedName>
    <definedName name="nb_Finland" localSheetId="34">#REF!</definedName>
    <definedName name="nb_Finland" localSheetId="54">#REF!</definedName>
    <definedName name="nb_Finland" localSheetId="27">#REF!</definedName>
    <definedName name="nb_Finland" localSheetId="37">#REF!</definedName>
    <definedName name="nb_Finland" localSheetId="58">#REF!</definedName>
    <definedName name="nb_Finland" localSheetId="5">#REF!</definedName>
    <definedName name="nb_Finland" localSheetId="6">#REF!</definedName>
    <definedName name="nb_Finland" localSheetId="55">#REF!</definedName>
    <definedName name="nb_Finland" localSheetId="39">#REF!</definedName>
    <definedName name="nb_Finland" localSheetId="57">#REF!</definedName>
    <definedName name="nb_Finland" localSheetId="8">#REF!</definedName>
    <definedName name="nb_Finland" localSheetId="9">#REF!</definedName>
    <definedName name="nb_Finland" localSheetId="7">#REF!</definedName>
    <definedName name="nb_Finland" localSheetId="18">#REF!</definedName>
    <definedName name="nb_Finland" localSheetId="36">#REF!</definedName>
    <definedName name="nb_Finland" localSheetId="24">#REF!</definedName>
    <definedName name="nb_Finland">#REF!</definedName>
    <definedName name="nb_Finland_Msh" localSheetId="41">#REF!</definedName>
    <definedName name="nb_Finland_Msh" localSheetId="25">#REF!</definedName>
    <definedName name="nb_Finland_Msh" localSheetId="23">#REF!</definedName>
    <definedName name="nb_Finland_Msh" localSheetId="22">#REF!</definedName>
    <definedName name="nb_Finland_Msh" localSheetId="16">#REF!</definedName>
    <definedName name="nb_Finland_Msh" localSheetId="17">#REF!</definedName>
    <definedName name="nb_Finland_Msh" localSheetId="20">#REF!</definedName>
    <definedName name="nb_Finland_Msh" localSheetId="35">#REF!</definedName>
    <definedName name="nb_Finland_Msh" localSheetId="34">#REF!</definedName>
    <definedName name="nb_Finland_Msh" localSheetId="54">#REF!</definedName>
    <definedName name="nb_Finland_Msh" localSheetId="27">#REF!</definedName>
    <definedName name="nb_Finland_Msh" localSheetId="37">#REF!</definedName>
    <definedName name="nb_Finland_Msh" localSheetId="58">#REF!</definedName>
    <definedName name="nb_Finland_Msh" localSheetId="5">#REF!</definedName>
    <definedName name="nb_Finland_Msh" localSheetId="6">#REF!</definedName>
    <definedName name="nb_Finland_Msh" localSheetId="55">#REF!</definedName>
    <definedName name="nb_Finland_Msh" localSheetId="39">#REF!</definedName>
    <definedName name="nb_Finland_Msh" localSheetId="57">#REF!</definedName>
    <definedName name="nb_Finland_Msh" localSheetId="8">#REF!</definedName>
    <definedName name="nb_Finland_Msh" localSheetId="9">#REF!</definedName>
    <definedName name="nb_Finland_Msh" localSheetId="7">#REF!</definedName>
    <definedName name="nb_Finland_Msh" localSheetId="18">#REF!</definedName>
    <definedName name="nb_Finland_Msh" localSheetId="36">#REF!</definedName>
    <definedName name="nb_Finland_Msh" localSheetId="24">#REF!</definedName>
    <definedName name="nb_Finland_Msh">#REF!</definedName>
    <definedName name="nb_iib" localSheetId="41">#REF!</definedName>
    <definedName name="nb_iib" localSheetId="25">#REF!</definedName>
    <definedName name="nb_iib" localSheetId="23">#REF!</definedName>
    <definedName name="nb_iib" localSheetId="22">#REF!</definedName>
    <definedName name="nb_iib" localSheetId="16">#REF!</definedName>
    <definedName name="nb_iib" localSheetId="17">#REF!</definedName>
    <definedName name="nb_iib" localSheetId="20">#REF!</definedName>
    <definedName name="nb_iib" localSheetId="35">#REF!</definedName>
    <definedName name="nb_iib" localSheetId="34">#REF!</definedName>
    <definedName name="nb_iib" localSheetId="54">#REF!</definedName>
    <definedName name="nb_iib" localSheetId="27">#REF!</definedName>
    <definedName name="nb_iib" localSheetId="37">#REF!</definedName>
    <definedName name="nb_iib" localSheetId="58">#REF!</definedName>
    <definedName name="nb_iib" localSheetId="5">#REF!</definedName>
    <definedName name="nb_iib" localSheetId="6">#REF!</definedName>
    <definedName name="nb_iib" localSheetId="55">#REF!</definedName>
    <definedName name="nb_iib" localSheetId="39">#REF!</definedName>
    <definedName name="nb_iib" localSheetId="57">#REF!</definedName>
    <definedName name="nb_iib" localSheetId="8">#REF!</definedName>
    <definedName name="nb_iib" localSheetId="9">#REF!</definedName>
    <definedName name="nb_iib" localSheetId="7">#REF!</definedName>
    <definedName name="nb_iib" localSheetId="18">#REF!</definedName>
    <definedName name="nb_iib" localSheetId="36">#REF!</definedName>
    <definedName name="nb_iib" localSheetId="24">#REF!</definedName>
    <definedName name="nb_iib">#REF!</definedName>
    <definedName name="nb_nor" localSheetId="41">#REF!</definedName>
    <definedName name="nb_nor" localSheetId="25">#REF!</definedName>
    <definedName name="nb_nor" localSheetId="23">#REF!</definedName>
    <definedName name="nb_nor" localSheetId="22">#REF!</definedName>
    <definedName name="nb_nor" localSheetId="16">#REF!</definedName>
    <definedName name="nb_nor" localSheetId="17">#REF!</definedName>
    <definedName name="nb_nor" localSheetId="20">#REF!</definedName>
    <definedName name="nb_nor" localSheetId="35">#REF!</definedName>
    <definedName name="nb_nor" localSheetId="34">#REF!</definedName>
    <definedName name="nb_nor" localSheetId="54">#REF!</definedName>
    <definedName name="nb_nor" localSheetId="27">#REF!</definedName>
    <definedName name="nb_nor" localSheetId="37">#REF!</definedName>
    <definedName name="nb_nor" localSheetId="58">#REF!</definedName>
    <definedName name="nb_nor" localSheetId="5">#REF!</definedName>
    <definedName name="nb_nor" localSheetId="6">#REF!</definedName>
    <definedName name="nb_nor" localSheetId="55">#REF!</definedName>
    <definedName name="nb_nor" localSheetId="39">#REF!</definedName>
    <definedName name="nb_nor" localSheetId="57">#REF!</definedName>
    <definedName name="nb_nor" localSheetId="8">#REF!</definedName>
    <definedName name="nb_nor" localSheetId="9">#REF!</definedName>
    <definedName name="nb_nor" localSheetId="7">#REF!</definedName>
    <definedName name="nb_nor" localSheetId="18">#REF!</definedName>
    <definedName name="nb_nor" localSheetId="36">#REF!</definedName>
    <definedName name="nb_nor" localSheetId="24">#REF!</definedName>
    <definedName name="nb_nor">#REF!</definedName>
    <definedName name="nb_nordic" localSheetId="41">#REF!</definedName>
    <definedName name="nb_nordic" localSheetId="25">#REF!</definedName>
    <definedName name="nb_nordic" localSheetId="23">#REF!</definedName>
    <definedName name="nb_nordic" localSheetId="22">#REF!</definedName>
    <definedName name="nb_nordic" localSheetId="16">#REF!</definedName>
    <definedName name="nb_nordic" localSheetId="17">#REF!</definedName>
    <definedName name="nb_nordic" localSheetId="20">#REF!</definedName>
    <definedName name="nb_nordic" localSheetId="35">#REF!</definedName>
    <definedName name="nb_nordic" localSheetId="34">#REF!</definedName>
    <definedName name="nb_nordic" localSheetId="54">#REF!</definedName>
    <definedName name="nb_nordic" localSheetId="27">#REF!</definedName>
    <definedName name="nb_nordic" localSheetId="37">#REF!</definedName>
    <definedName name="nb_nordic" localSheetId="58">#REF!</definedName>
    <definedName name="nb_nordic" localSheetId="5">#REF!</definedName>
    <definedName name="nb_nordic" localSheetId="6">#REF!</definedName>
    <definedName name="nb_nordic" localSheetId="55">#REF!</definedName>
    <definedName name="nb_nordic" localSheetId="39">#REF!</definedName>
    <definedName name="nb_nordic" localSheetId="57">#REF!</definedName>
    <definedName name="nb_nordic" localSheetId="8">#REF!</definedName>
    <definedName name="nb_nordic" localSheetId="9">#REF!</definedName>
    <definedName name="nb_nordic" localSheetId="7">#REF!</definedName>
    <definedName name="nb_nordic" localSheetId="18">#REF!</definedName>
    <definedName name="nb_nordic" localSheetId="36">#REF!</definedName>
    <definedName name="nb_nordic" localSheetId="24">#REF!</definedName>
    <definedName name="nb_nordic">#REF!</definedName>
    <definedName name="nb_norway" localSheetId="41">#REF!</definedName>
    <definedName name="nb_norway" localSheetId="25">#REF!</definedName>
    <definedName name="nb_norway" localSheetId="23">#REF!</definedName>
    <definedName name="nb_norway" localSheetId="22">#REF!</definedName>
    <definedName name="nb_norway" localSheetId="16">#REF!</definedName>
    <definedName name="nb_norway" localSheetId="17">#REF!</definedName>
    <definedName name="nb_norway" localSheetId="20">#REF!</definedName>
    <definedName name="nb_norway" localSheetId="35">#REF!</definedName>
    <definedName name="nb_norway" localSheetId="34">#REF!</definedName>
    <definedName name="nb_norway" localSheetId="54">#REF!</definedName>
    <definedName name="nb_norway" localSheetId="27">#REF!</definedName>
    <definedName name="nb_norway" localSheetId="37">#REF!</definedName>
    <definedName name="nb_norway" localSheetId="58">#REF!</definedName>
    <definedName name="nb_norway" localSheetId="5">#REF!</definedName>
    <definedName name="nb_norway" localSheetId="6">#REF!</definedName>
    <definedName name="nb_norway" localSheetId="55">#REF!</definedName>
    <definedName name="nb_norway" localSheetId="39">#REF!</definedName>
    <definedName name="nb_norway" localSheetId="57">#REF!</definedName>
    <definedName name="nb_norway" localSheetId="8">#REF!</definedName>
    <definedName name="nb_norway" localSheetId="9">#REF!</definedName>
    <definedName name="nb_norway" localSheetId="7">#REF!</definedName>
    <definedName name="nb_norway" localSheetId="18">#REF!</definedName>
    <definedName name="nb_norway" localSheetId="36">#REF!</definedName>
    <definedName name="nb_norway" localSheetId="24">#REF!</definedName>
    <definedName name="nb_norway">#REF!</definedName>
    <definedName name="nb_norway_msh" localSheetId="41">#REF!</definedName>
    <definedName name="nb_norway_msh" localSheetId="25">#REF!</definedName>
    <definedName name="nb_norway_msh" localSheetId="23">#REF!</definedName>
    <definedName name="nb_norway_msh" localSheetId="22">#REF!</definedName>
    <definedName name="nb_norway_msh" localSheetId="16">#REF!</definedName>
    <definedName name="nb_norway_msh" localSheetId="17">#REF!</definedName>
    <definedName name="nb_norway_msh" localSheetId="20">#REF!</definedName>
    <definedName name="nb_norway_msh" localSheetId="35">#REF!</definedName>
    <definedName name="nb_norway_msh" localSheetId="34">#REF!</definedName>
    <definedName name="nb_norway_msh" localSheetId="54">#REF!</definedName>
    <definedName name="nb_norway_msh" localSheetId="27">#REF!</definedName>
    <definedName name="nb_norway_msh" localSheetId="37">#REF!</definedName>
    <definedName name="nb_norway_msh" localSheetId="58">#REF!</definedName>
    <definedName name="nb_norway_msh" localSheetId="5">#REF!</definedName>
    <definedName name="nb_norway_msh" localSheetId="6">#REF!</definedName>
    <definedName name="nb_norway_msh" localSheetId="55">#REF!</definedName>
    <definedName name="nb_norway_msh" localSheetId="39">#REF!</definedName>
    <definedName name="nb_norway_msh" localSheetId="57">#REF!</definedName>
    <definedName name="nb_norway_msh" localSheetId="8">#REF!</definedName>
    <definedName name="nb_norway_msh" localSheetId="9">#REF!</definedName>
    <definedName name="nb_norway_msh" localSheetId="7">#REF!</definedName>
    <definedName name="nb_norway_msh" localSheetId="18">#REF!</definedName>
    <definedName name="nb_norway_msh" localSheetId="36">#REF!</definedName>
    <definedName name="nb_norway_msh" localSheetId="24">#REF!</definedName>
    <definedName name="nb_norway_msh">#REF!</definedName>
    <definedName name="nb_swe" localSheetId="41">#REF!</definedName>
    <definedName name="nb_swe" localSheetId="25">#REF!</definedName>
    <definedName name="nb_swe" localSheetId="23">#REF!</definedName>
    <definedName name="nb_swe" localSheetId="22">#REF!</definedName>
    <definedName name="nb_swe" localSheetId="16">#REF!</definedName>
    <definedName name="nb_swe" localSheetId="17">#REF!</definedName>
    <definedName name="nb_swe" localSheetId="20">#REF!</definedName>
    <definedName name="nb_swe" localSheetId="35">#REF!</definedName>
    <definedName name="nb_swe" localSheetId="34">#REF!</definedName>
    <definedName name="nb_swe" localSheetId="54">#REF!</definedName>
    <definedName name="nb_swe" localSheetId="27">#REF!</definedName>
    <definedName name="nb_swe" localSheetId="37">#REF!</definedName>
    <definedName name="nb_swe" localSheetId="58">#REF!</definedName>
    <definedName name="nb_swe" localSheetId="5">#REF!</definedName>
    <definedName name="nb_swe" localSheetId="6">#REF!</definedName>
    <definedName name="nb_swe" localSheetId="55">#REF!</definedName>
    <definedName name="nb_swe" localSheetId="39">#REF!</definedName>
    <definedName name="nb_swe" localSheetId="57">#REF!</definedName>
    <definedName name="nb_swe" localSheetId="8">#REF!</definedName>
    <definedName name="nb_swe" localSheetId="9">#REF!</definedName>
    <definedName name="nb_swe" localSheetId="7">#REF!</definedName>
    <definedName name="nb_swe" localSheetId="18">#REF!</definedName>
    <definedName name="nb_swe" localSheetId="36">#REF!</definedName>
    <definedName name="nb_swe" localSheetId="24">#REF!</definedName>
    <definedName name="nb_swe">#REF!</definedName>
    <definedName name="nb_Sweden" localSheetId="41">#REF!</definedName>
    <definedName name="nb_Sweden" localSheetId="25">#REF!</definedName>
    <definedName name="nb_Sweden" localSheetId="23">#REF!</definedName>
    <definedName name="nb_Sweden" localSheetId="22">#REF!</definedName>
    <definedName name="nb_Sweden" localSheetId="16">#REF!</definedName>
    <definedName name="nb_Sweden" localSheetId="17">#REF!</definedName>
    <definedName name="nb_Sweden" localSheetId="20">#REF!</definedName>
    <definedName name="nb_Sweden" localSheetId="35">#REF!</definedName>
    <definedName name="nb_Sweden" localSheetId="34">#REF!</definedName>
    <definedName name="nb_Sweden" localSheetId="54">#REF!</definedName>
    <definedName name="nb_Sweden" localSheetId="27">#REF!</definedName>
    <definedName name="nb_Sweden" localSheetId="37">#REF!</definedName>
    <definedName name="nb_Sweden" localSheetId="58">#REF!</definedName>
    <definedName name="nb_Sweden" localSheetId="5">#REF!</definedName>
    <definedName name="nb_Sweden" localSheetId="6">#REF!</definedName>
    <definedName name="nb_Sweden" localSheetId="55">#REF!</definedName>
    <definedName name="nb_Sweden" localSheetId="39">#REF!</definedName>
    <definedName name="nb_Sweden" localSheetId="57">#REF!</definedName>
    <definedName name="nb_Sweden" localSheetId="8">#REF!</definedName>
    <definedName name="nb_Sweden" localSheetId="9">#REF!</definedName>
    <definedName name="nb_Sweden" localSheetId="7">#REF!</definedName>
    <definedName name="nb_Sweden" localSheetId="18">#REF!</definedName>
    <definedName name="nb_Sweden" localSheetId="36">#REF!</definedName>
    <definedName name="nb_Sweden" localSheetId="24">#REF!</definedName>
    <definedName name="nb_Sweden">#REF!</definedName>
    <definedName name="nb_sweden_msh" localSheetId="41">#REF!</definedName>
    <definedName name="nb_sweden_msh" localSheetId="25">#REF!</definedName>
    <definedName name="nb_sweden_msh" localSheetId="23">#REF!</definedName>
    <definedName name="nb_sweden_msh" localSheetId="22">#REF!</definedName>
    <definedName name="nb_sweden_msh" localSheetId="16">#REF!</definedName>
    <definedName name="nb_sweden_msh" localSheetId="17">#REF!</definedName>
    <definedName name="nb_sweden_msh" localSheetId="20">#REF!</definedName>
    <definedName name="nb_sweden_msh" localSheetId="35">#REF!</definedName>
    <definedName name="nb_sweden_msh" localSheetId="34">#REF!</definedName>
    <definedName name="nb_sweden_msh" localSheetId="54">#REF!</definedName>
    <definedName name="nb_sweden_msh" localSheetId="27">#REF!</definedName>
    <definedName name="nb_sweden_msh" localSheetId="37">#REF!</definedName>
    <definedName name="nb_sweden_msh" localSheetId="58">#REF!</definedName>
    <definedName name="nb_sweden_msh" localSheetId="5">#REF!</definedName>
    <definedName name="nb_sweden_msh" localSheetId="6">#REF!</definedName>
    <definedName name="nb_sweden_msh" localSheetId="55">#REF!</definedName>
    <definedName name="nb_sweden_msh" localSheetId="39">#REF!</definedName>
    <definedName name="nb_sweden_msh" localSheetId="57">#REF!</definedName>
    <definedName name="nb_sweden_msh" localSheetId="8">#REF!</definedName>
    <definedName name="nb_sweden_msh" localSheetId="9">#REF!</definedName>
    <definedName name="nb_sweden_msh" localSheetId="7">#REF!</definedName>
    <definedName name="nb_sweden_msh" localSheetId="18">#REF!</definedName>
    <definedName name="nb_sweden_msh" localSheetId="36">#REF!</definedName>
    <definedName name="nb_sweden_msh" localSheetId="24">#REF!</definedName>
    <definedName name="nb_sweden_msh">#REF!</definedName>
    <definedName name="NBHbalancesheet" localSheetId="41">#REF!</definedName>
    <definedName name="NBHbalancesheet" localSheetId="25">#REF!</definedName>
    <definedName name="NBHbalancesheet" localSheetId="23">#REF!</definedName>
    <definedName name="NBHbalancesheet" localSheetId="22">#REF!</definedName>
    <definedName name="NBHbalancesheet" localSheetId="16">#REF!</definedName>
    <definedName name="NBHbalancesheet" localSheetId="17">#REF!</definedName>
    <definedName name="NBHbalancesheet" localSheetId="20">#REF!</definedName>
    <definedName name="NBHbalancesheet" localSheetId="35">#REF!</definedName>
    <definedName name="NBHbalancesheet" localSheetId="34">#REF!</definedName>
    <definedName name="NBHbalancesheet" localSheetId="54">#REF!</definedName>
    <definedName name="NBHbalancesheet" localSheetId="27">#REF!</definedName>
    <definedName name="NBHbalancesheet" localSheetId="37">#REF!</definedName>
    <definedName name="NBHbalancesheet" localSheetId="58">#REF!</definedName>
    <definedName name="NBHbalancesheet" localSheetId="5">#REF!</definedName>
    <definedName name="NBHbalancesheet" localSheetId="6">#REF!</definedName>
    <definedName name="NBHbalancesheet" localSheetId="55">#REF!</definedName>
    <definedName name="NBHbalancesheet" localSheetId="39">#REF!</definedName>
    <definedName name="NBHbalancesheet" localSheetId="57">#REF!</definedName>
    <definedName name="NBHbalancesheet" localSheetId="8">#REF!</definedName>
    <definedName name="NBHbalancesheet" localSheetId="9">#REF!</definedName>
    <definedName name="NBHbalancesheet" localSheetId="7">#REF!</definedName>
    <definedName name="NBHbalancesheet" localSheetId="18">#REF!</definedName>
    <definedName name="NBHbalancesheet" localSheetId="36">#REF!</definedName>
    <definedName name="NBHbalancesheet" localSheetId="24">#REF!</definedName>
    <definedName name="NBHbalancesheet">#REF!</definedName>
    <definedName name="nem" localSheetId="41">#REF!</definedName>
    <definedName name="nem" localSheetId="25">#REF!</definedName>
    <definedName name="nem" localSheetId="23">#REF!</definedName>
    <definedName name="nem" localSheetId="22">#REF!</definedName>
    <definedName name="nem" localSheetId="16">#REF!</definedName>
    <definedName name="nem" localSheetId="17">#REF!</definedName>
    <definedName name="nem" localSheetId="20">#REF!</definedName>
    <definedName name="nem" localSheetId="35">#REF!</definedName>
    <definedName name="nem" localSheetId="34">#REF!</definedName>
    <definedName name="nem" localSheetId="54">#REF!</definedName>
    <definedName name="nem" localSheetId="27">#REF!</definedName>
    <definedName name="nem" localSheetId="37">#REF!</definedName>
    <definedName name="nem" localSheetId="58">#REF!</definedName>
    <definedName name="nem" localSheetId="5">#REF!</definedName>
    <definedName name="nem" localSheetId="6">#REF!</definedName>
    <definedName name="nem" localSheetId="55">#REF!</definedName>
    <definedName name="nem" localSheetId="39">#REF!</definedName>
    <definedName name="nem" localSheetId="57">#REF!</definedName>
    <definedName name="nem" localSheetId="8">#REF!</definedName>
    <definedName name="nem" localSheetId="9">#REF!</definedName>
    <definedName name="nem" localSheetId="7">#REF!</definedName>
    <definedName name="nem" localSheetId="18">#REF!</definedName>
    <definedName name="nem" localSheetId="36">#REF!</definedName>
    <definedName name="nem" localSheetId="24">#REF!</definedName>
    <definedName name="nem">#REF!</definedName>
    <definedName name="New_BU_Q3" localSheetId="35">#REF!</definedName>
    <definedName name="New_BU_Q3" localSheetId="34">#REF!</definedName>
    <definedName name="New_BU_Q3" localSheetId="27">#REF!</definedName>
    <definedName name="New_BU_Q3" localSheetId="37">#REF!</definedName>
    <definedName name="New_BU_Q3" localSheetId="58">#REF!</definedName>
    <definedName name="New_BU_Q3" localSheetId="55">#REF!</definedName>
    <definedName name="New_BU_Q3" localSheetId="39">#REF!</definedName>
    <definedName name="New_BU_Q3" localSheetId="57">#REF!</definedName>
    <definedName name="New_BU_Q3" localSheetId="8">#REF!</definedName>
    <definedName name="New_BU_Q3" localSheetId="9">#REF!</definedName>
    <definedName name="New_BU_Q3" localSheetId="7">#REF!</definedName>
    <definedName name="New_BU_Q3" localSheetId="18">#REF!</definedName>
    <definedName name="New_BU_Q3" localSheetId="36">#REF!</definedName>
    <definedName name="New_BU_Q3">#REF!</definedName>
    <definedName name="NO_EURO_V" localSheetId="41">[30]Sheet1!$C$14</definedName>
    <definedName name="NO_EURO_V" localSheetId="54">[30]Sheet1!$C$14</definedName>
    <definedName name="NO_EURO_V" localSheetId="37">[30]Sheet1!$C$14</definedName>
    <definedName name="NO_EURO_V" localSheetId="58">[31]Sheet1!$C$14</definedName>
    <definedName name="NO_EURO_V" localSheetId="55">[31]Sheet1!$C$14</definedName>
    <definedName name="NO_EURO_V" localSheetId="57">[30]Sheet1!$C$14</definedName>
    <definedName name="NO_EURO_V" localSheetId="8">[32]Sheet1!$C$14</definedName>
    <definedName name="NO_EURO_V" localSheetId="9">[32]Sheet1!$C$14</definedName>
    <definedName name="NO_EURO_V" localSheetId="7">[32]Sheet1!$C$14</definedName>
    <definedName name="NO_EURO_V" localSheetId="36">[30]Sheet1!$C$14</definedName>
    <definedName name="NO_EURO_V">[30]Sheet1!$C$14</definedName>
    <definedName name="NO_NOK_V" localSheetId="41">[27]Sheet1!$C$22</definedName>
    <definedName name="NO_NOK_V" localSheetId="54">[27]Sheet1!$C$22</definedName>
    <definedName name="NO_NOK_V" localSheetId="37">[27]Sheet1!$C$22</definedName>
    <definedName name="NO_NOK_V" localSheetId="58">[28]Sheet1!$C$22</definedName>
    <definedName name="NO_NOK_V" localSheetId="55">[28]Sheet1!$C$22</definedName>
    <definedName name="NO_NOK_V" localSheetId="57">[27]Sheet1!$C$22</definedName>
    <definedName name="NO_NOK_V" localSheetId="8">[29]Sheet1!$C$22</definedName>
    <definedName name="NO_NOK_V" localSheetId="9">[29]Sheet1!$C$22</definedName>
    <definedName name="NO_NOK_V" localSheetId="7">[29]Sheet1!$C$22</definedName>
    <definedName name="NO_NOK_V" localSheetId="36">[27]Sheet1!$C$22</definedName>
    <definedName name="NO_NOK_V">[27]Sheet1!$C$22</definedName>
    <definedName name="NOK_1.kv." localSheetId="41">#REF!</definedName>
    <definedName name="NOK_1.kv." localSheetId="25">#REF!</definedName>
    <definedName name="NOK_1.kv." localSheetId="23">#REF!</definedName>
    <definedName name="NOK_1.kv." localSheetId="22">#REF!</definedName>
    <definedName name="NOK_1.kv." localSheetId="16">#REF!</definedName>
    <definedName name="NOK_1.kv." localSheetId="17">#REF!</definedName>
    <definedName name="NOK_1.kv." localSheetId="20">#REF!</definedName>
    <definedName name="NOK_1.kv." localSheetId="35">#REF!</definedName>
    <definedName name="NOK_1.kv." localSheetId="34">#REF!</definedName>
    <definedName name="NOK_1.kv." localSheetId="54">#REF!</definedName>
    <definedName name="NOK_1.kv." localSheetId="27">#REF!</definedName>
    <definedName name="NOK_1.kv." localSheetId="37">#REF!</definedName>
    <definedName name="NOK_1.kv." localSheetId="58">#REF!</definedName>
    <definedName name="NOK_1.kv." localSheetId="5">#REF!</definedName>
    <definedName name="NOK_1.kv." localSheetId="6">#REF!</definedName>
    <definedName name="NOK_1.kv." localSheetId="55">#REF!</definedName>
    <definedName name="NOK_1.kv." localSheetId="39">#REF!</definedName>
    <definedName name="NOK_1.kv." localSheetId="57">#REF!</definedName>
    <definedName name="NOK_1.kv." localSheetId="8">#REF!</definedName>
    <definedName name="NOK_1.kv." localSheetId="9">#REF!</definedName>
    <definedName name="NOK_1.kv." localSheetId="7">#REF!</definedName>
    <definedName name="NOK_1.kv." localSheetId="18">#REF!</definedName>
    <definedName name="NOK_1.kv." localSheetId="36">#REF!</definedName>
    <definedName name="NOK_1.kv." localSheetId="24">#REF!</definedName>
    <definedName name="NOK_1.kv.">#REF!</definedName>
    <definedName name="NOK_2.kv." localSheetId="41">#REF!</definedName>
    <definedName name="NOK_2.kv." localSheetId="25">#REF!</definedName>
    <definedName name="NOK_2.kv." localSheetId="23">#REF!</definedName>
    <definedName name="NOK_2.kv." localSheetId="22">#REF!</definedName>
    <definedName name="NOK_2.kv." localSheetId="16">#REF!</definedName>
    <definedName name="NOK_2.kv." localSheetId="17">#REF!</definedName>
    <definedName name="NOK_2.kv." localSheetId="20">#REF!</definedName>
    <definedName name="NOK_2.kv." localSheetId="35">#REF!</definedName>
    <definedName name="NOK_2.kv." localSheetId="34">#REF!</definedName>
    <definedName name="NOK_2.kv." localSheetId="54">#REF!</definedName>
    <definedName name="NOK_2.kv." localSheetId="27">#REF!</definedName>
    <definedName name="NOK_2.kv." localSheetId="37">#REF!</definedName>
    <definedName name="NOK_2.kv." localSheetId="58">#REF!</definedName>
    <definedName name="NOK_2.kv." localSheetId="5">#REF!</definedName>
    <definedName name="NOK_2.kv." localSheetId="6">#REF!</definedName>
    <definedName name="NOK_2.kv." localSheetId="55">#REF!</definedName>
    <definedName name="NOK_2.kv." localSheetId="39">#REF!</definedName>
    <definedName name="NOK_2.kv." localSheetId="57">#REF!</definedName>
    <definedName name="NOK_2.kv." localSheetId="8">#REF!</definedName>
    <definedName name="NOK_2.kv." localSheetId="9">#REF!</definedName>
    <definedName name="NOK_2.kv." localSheetId="7">#REF!</definedName>
    <definedName name="NOK_2.kv." localSheetId="18">#REF!</definedName>
    <definedName name="NOK_2.kv." localSheetId="36">#REF!</definedName>
    <definedName name="NOK_2.kv." localSheetId="24">#REF!</definedName>
    <definedName name="NOK_2.kv.">#REF!</definedName>
    <definedName name="NOK_3.kv." localSheetId="41">#REF!</definedName>
    <definedName name="NOK_3.kv." localSheetId="25">#REF!</definedName>
    <definedName name="NOK_3.kv." localSheetId="23">#REF!</definedName>
    <definedName name="NOK_3.kv." localSheetId="22">#REF!</definedName>
    <definedName name="NOK_3.kv." localSheetId="16">#REF!</definedName>
    <definedName name="NOK_3.kv." localSheetId="17">#REF!</definedName>
    <definedName name="NOK_3.kv." localSheetId="20">#REF!</definedName>
    <definedName name="NOK_3.kv." localSheetId="35">#REF!</definedName>
    <definedName name="NOK_3.kv." localSheetId="34">#REF!</definedName>
    <definedName name="NOK_3.kv." localSheetId="54">#REF!</definedName>
    <definedName name="NOK_3.kv." localSheetId="27">#REF!</definedName>
    <definedName name="NOK_3.kv." localSheetId="37">#REF!</definedName>
    <definedName name="NOK_3.kv." localSheetId="58">#REF!</definedName>
    <definedName name="NOK_3.kv." localSheetId="5">#REF!</definedName>
    <definedName name="NOK_3.kv." localSheetId="6">#REF!</definedName>
    <definedName name="NOK_3.kv." localSheetId="55">#REF!</definedName>
    <definedName name="NOK_3.kv." localSheetId="39">#REF!</definedName>
    <definedName name="NOK_3.kv." localSheetId="57">#REF!</definedName>
    <definedName name="NOK_3.kv." localSheetId="8">#REF!</definedName>
    <definedName name="NOK_3.kv." localSheetId="9">#REF!</definedName>
    <definedName name="NOK_3.kv." localSheetId="7">#REF!</definedName>
    <definedName name="NOK_3.kv." localSheetId="18">#REF!</definedName>
    <definedName name="NOK_3.kv." localSheetId="36">#REF!</definedName>
    <definedName name="NOK_3.kv." localSheetId="24">#REF!</definedName>
    <definedName name="NOK_3.kv.">#REF!</definedName>
    <definedName name="NOK_30.06." localSheetId="41">#REF!</definedName>
    <definedName name="NOK_30.06." localSheetId="25">#REF!</definedName>
    <definedName name="NOK_30.06." localSheetId="23">#REF!</definedName>
    <definedName name="NOK_30.06." localSheetId="22">#REF!</definedName>
    <definedName name="NOK_30.06." localSheetId="16">#REF!</definedName>
    <definedName name="NOK_30.06." localSheetId="17">#REF!</definedName>
    <definedName name="NOK_30.06." localSheetId="20">#REF!</definedName>
    <definedName name="NOK_30.06." localSheetId="35">#REF!</definedName>
    <definedName name="NOK_30.06." localSheetId="34">#REF!</definedName>
    <definedName name="NOK_30.06." localSheetId="54">#REF!</definedName>
    <definedName name="NOK_30.06." localSheetId="27">#REF!</definedName>
    <definedName name="NOK_30.06." localSheetId="37">#REF!</definedName>
    <definedName name="NOK_30.06." localSheetId="58">#REF!</definedName>
    <definedName name="NOK_30.06." localSheetId="5">#REF!</definedName>
    <definedName name="NOK_30.06." localSheetId="6">#REF!</definedName>
    <definedName name="NOK_30.06." localSheetId="55">#REF!</definedName>
    <definedName name="NOK_30.06." localSheetId="39">#REF!</definedName>
    <definedName name="NOK_30.06." localSheetId="57">#REF!</definedName>
    <definedName name="NOK_30.06." localSheetId="8">#REF!</definedName>
    <definedName name="NOK_30.06." localSheetId="9">#REF!</definedName>
    <definedName name="NOK_30.06." localSheetId="7">#REF!</definedName>
    <definedName name="NOK_30.06." localSheetId="18">#REF!</definedName>
    <definedName name="NOK_30.06." localSheetId="36">#REF!</definedName>
    <definedName name="NOK_30.06." localSheetId="24">#REF!</definedName>
    <definedName name="NOK_30.06.">#REF!</definedName>
    <definedName name="NOK_30.09." localSheetId="41">#REF!</definedName>
    <definedName name="NOK_30.09." localSheetId="25">#REF!</definedName>
    <definedName name="NOK_30.09." localSheetId="23">#REF!</definedName>
    <definedName name="NOK_30.09." localSheetId="22">#REF!</definedName>
    <definedName name="NOK_30.09." localSheetId="16">#REF!</definedName>
    <definedName name="NOK_30.09." localSheetId="17">#REF!</definedName>
    <definedName name="NOK_30.09." localSheetId="20">#REF!</definedName>
    <definedName name="NOK_30.09." localSheetId="35">#REF!</definedName>
    <definedName name="NOK_30.09." localSheetId="34">#REF!</definedName>
    <definedName name="NOK_30.09." localSheetId="54">#REF!</definedName>
    <definedName name="NOK_30.09." localSheetId="27">#REF!</definedName>
    <definedName name="NOK_30.09." localSheetId="37">#REF!</definedName>
    <definedName name="NOK_30.09." localSheetId="58">#REF!</definedName>
    <definedName name="NOK_30.09." localSheetId="5">#REF!</definedName>
    <definedName name="NOK_30.09." localSheetId="6">#REF!</definedName>
    <definedName name="NOK_30.09." localSheetId="55">#REF!</definedName>
    <definedName name="NOK_30.09." localSheetId="39">#REF!</definedName>
    <definedName name="NOK_30.09." localSheetId="57">#REF!</definedName>
    <definedName name="NOK_30.09." localSheetId="8">#REF!</definedName>
    <definedName name="NOK_30.09." localSheetId="9">#REF!</definedName>
    <definedName name="NOK_30.09." localSheetId="7">#REF!</definedName>
    <definedName name="NOK_30.09." localSheetId="18">#REF!</definedName>
    <definedName name="NOK_30.09." localSheetId="36">#REF!</definedName>
    <definedName name="NOK_30.09." localSheetId="24">#REF!</definedName>
    <definedName name="NOK_30.09.">#REF!</definedName>
    <definedName name="NOK_31.03." localSheetId="41">#REF!</definedName>
    <definedName name="NOK_31.03." localSheetId="25">#REF!</definedName>
    <definedName name="NOK_31.03." localSheetId="23">#REF!</definedName>
    <definedName name="NOK_31.03." localSheetId="22">#REF!</definedName>
    <definedName name="NOK_31.03." localSheetId="16">#REF!</definedName>
    <definedName name="NOK_31.03." localSheetId="17">#REF!</definedName>
    <definedName name="NOK_31.03." localSheetId="20">#REF!</definedName>
    <definedName name="NOK_31.03." localSheetId="35">#REF!</definedName>
    <definedName name="NOK_31.03." localSheetId="34">#REF!</definedName>
    <definedName name="NOK_31.03." localSheetId="54">#REF!</definedName>
    <definedName name="NOK_31.03." localSheetId="27">#REF!</definedName>
    <definedName name="NOK_31.03." localSheetId="37">#REF!</definedName>
    <definedName name="NOK_31.03." localSheetId="58">#REF!</definedName>
    <definedName name="NOK_31.03." localSheetId="5">#REF!</definedName>
    <definedName name="NOK_31.03." localSheetId="6">#REF!</definedName>
    <definedName name="NOK_31.03." localSheetId="55">#REF!</definedName>
    <definedName name="NOK_31.03." localSheetId="39">#REF!</definedName>
    <definedName name="NOK_31.03." localSheetId="57">#REF!</definedName>
    <definedName name="NOK_31.03." localSheetId="8">#REF!</definedName>
    <definedName name="NOK_31.03." localSheetId="9">#REF!</definedName>
    <definedName name="NOK_31.03." localSheetId="7">#REF!</definedName>
    <definedName name="NOK_31.03." localSheetId="18">#REF!</definedName>
    <definedName name="NOK_31.03." localSheetId="36">#REF!</definedName>
    <definedName name="NOK_31.03." localSheetId="24">#REF!</definedName>
    <definedName name="NOK_31.03.">#REF!</definedName>
    <definedName name="NOK_4.kv." localSheetId="41">#REF!</definedName>
    <definedName name="NOK_4.kv." localSheetId="25">#REF!</definedName>
    <definedName name="NOK_4.kv." localSheetId="23">#REF!</definedName>
    <definedName name="NOK_4.kv." localSheetId="22">#REF!</definedName>
    <definedName name="NOK_4.kv." localSheetId="16">#REF!</definedName>
    <definedName name="NOK_4.kv." localSheetId="17">#REF!</definedName>
    <definedName name="NOK_4.kv." localSheetId="20">#REF!</definedName>
    <definedName name="NOK_4.kv." localSheetId="35">#REF!</definedName>
    <definedName name="NOK_4.kv." localSheetId="34">#REF!</definedName>
    <definedName name="NOK_4.kv." localSheetId="54">#REF!</definedName>
    <definedName name="NOK_4.kv." localSheetId="27">#REF!</definedName>
    <definedName name="NOK_4.kv." localSheetId="37">#REF!</definedName>
    <definedName name="NOK_4.kv." localSheetId="58">#REF!</definedName>
    <definedName name="NOK_4.kv." localSheetId="5">#REF!</definedName>
    <definedName name="NOK_4.kv." localSheetId="6">#REF!</definedName>
    <definedName name="NOK_4.kv." localSheetId="55">#REF!</definedName>
    <definedName name="NOK_4.kv." localSheetId="39">#REF!</definedName>
    <definedName name="NOK_4.kv." localSheetId="57">#REF!</definedName>
    <definedName name="NOK_4.kv." localSheetId="8">#REF!</definedName>
    <definedName name="NOK_4.kv." localSheetId="9">#REF!</definedName>
    <definedName name="NOK_4.kv." localSheetId="7">#REF!</definedName>
    <definedName name="NOK_4.kv." localSheetId="18">#REF!</definedName>
    <definedName name="NOK_4.kv." localSheetId="36">#REF!</definedName>
    <definedName name="NOK_4.kv." localSheetId="24">#REF!</definedName>
    <definedName name="NOK_4.kv.">#REF!</definedName>
    <definedName name="NOK_Primo" localSheetId="41">#REF!</definedName>
    <definedName name="NOK_Primo" localSheetId="25">#REF!</definedName>
    <definedName name="NOK_Primo" localSheetId="23">#REF!</definedName>
    <definedName name="NOK_Primo" localSheetId="22">#REF!</definedName>
    <definedName name="NOK_Primo" localSheetId="16">#REF!</definedName>
    <definedName name="NOK_Primo" localSheetId="17">#REF!</definedName>
    <definedName name="NOK_Primo" localSheetId="20">#REF!</definedName>
    <definedName name="NOK_Primo" localSheetId="35">#REF!</definedName>
    <definedName name="NOK_Primo" localSheetId="34">#REF!</definedName>
    <definedName name="NOK_Primo" localSheetId="54">#REF!</definedName>
    <definedName name="NOK_Primo" localSheetId="27">#REF!</definedName>
    <definedName name="NOK_Primo" localSheetId="37">#REF!</definedName>
    <definedName name="NOK_Primo" localSheetId="58">#REF!</definedName>
    <definedName name="NOK_Primo" localSheetId="5">#REF!</definedName>
    <definedName name="NOK_Primo" localSheetId="6">#REF!</definedName>
    <definedName name="NOK_Primo" localSheetId="55">#REF!</definedName>
    <definedName name="NOK_Primo" localSheetId="39">#REF!</definedName>
    <definedName name="NOK_Primo" localSheetId="57">#REF!</definedName>
    <definedName name="NOK_Primo" localSheetId="8">#REF!</definedName>
    <definedName name="NOK_Primo" localSheetId="9">#REF!</definedName>
    <definedName name="NOK_Primo" localSheetId="7">#REF!</definedName>
    <definedName name="NOK_Primo" localSheetId="18">#REF!</definedName>
    <definedName name="NOK_Primo" localSheetId="36">#REF!</definedName>
    <definedName name="NOK_Primo" localSheetId="24">#REF!</definedName>
    <definedName name="NOK_Primo">#REF!</definedName>
    <definedName name="NOK_Ultimo" localSheetId="41">#REF!</definedName>
    <definedName name="NOK_Ultimo" localSheetId="25">#REF!</definedName>
    <definedName name="NOK_Ultimo" localSheetId="23">#REF!</definedName>
    <definedName name="NOK_Ultimo" localSheetId="22">#REF!</definedName>
    <definedName name="NOK_Ultimo" localSheetId="16">#REF!</definedName>
    <definedName name="NOK_Ultimo" localSheetId="17">#REF!</definedName>
    <definedName name="NOK_Ultimo" localSheetId="20">#REF!</definedName>
    <definedName name="NOK_Ultimo" localSheetId="35">#REF!</definedName>
    <definedName name="NOK_Ultimo" localSheetId="34">#REF!</definedName>
    <definedName name="NOK_Ultimo" localSheetId="54">#REF!</definedName>
    <definedName name="NOK_Ultimo" localSheetId="27">#REF!</definedName>
    <definedName name="NOK_Ultimo" localSheetId="37">#REF!</definedName>
    <definedName name="NOK_Ultimo" localSheetId="58">#REF!</definedName>
    <definedName name="NOK_Ultimo" localSheetId="5">#REF!</definedName>
    <definedName name="NOK_Ultimo" localSheetId="6">#REF!</definedName>
    <definedName name="NOK_Ultimo" localSheetId="55">#REF!</definedName>
    <definedName name="NOK_Ultimo" localSheetId="39">#REF!</definedName>
    <definedName name="NOK_Ultimo" localSheetId="57">#REF!</definedName>
    <definedName name="NOK_Ultimo" localSheetId="8">#REF!</definedName>
    <definedName name="NOK_Ultimo" localSheetId="9">#REF!</definedName>
    <definedName name="NOK_Ultimo" localSheetId="7">#REF!</definedName>
    <definedName name="NOK_Ultimo" localSheetId="18">#REF!</definedName>
    <definedName name="NOK_Ultimo" localSheetId="36">#REF!</definedName>
    <definedName name="NOK_Ultimo" localSheetId="24">#REF!</definedName>
    <definedName name="NOK_Ultimo">#REF!</definedName>
    <definedName name="NokLastYear" localSheetId="41">[20]Valutakurser!$E$7</definedName>
    <definedName name="NokLastYear" localSheetId="54">[20]Valutakurser!$E$7</definedName>
    <definedName name="NokLastYear" localSheetId="37">[20]Valutakurser!$E$7</definedName>
    <definedName name="NokLastYear" localSheetId="58">[21]Valutakurser!$E$7</definedName>
    <definedName name="NokLastYear" localSheetId="55">[21]Valutakurser!$E$7</definedName>
    <definedName name="NokLastYear" localSheetId="57">[20]Valutakurser!$E$7</definedName>
    <definedName name="NokLastYear" localSheetId="8">[22]Valutakurser!$E$7</definedName>
    <definedName name="NokLastYear" localSheetId="9">[22]Valutakurser!$E$7</definedName>
    <definedName name="NokLastYear" localSheetId="7">[22]Valutakurser!$E$7</definedName>
    <definedName name="NokLastYear" localSheetId="36">[20]Valutakurser!$E$7</definedName>
    <definedName name="NokLastYear">[20]Valutakurser!$E$7</definedName>
    <definedName name="Nordea_Estonia" localSheetId="41">#REF!</definedName>
    <definedName name="Nordea_Estonia" localSheetId="25">#REF!</definedName>
    <definedName name="Nordea_Estonia" localSheetId="23">#REF!</definedName>
    <definedName name="Nordea_Estonia" localSheetId="22">#REF!</definedName>
    <definedName name="Nordea_Estonia" localSheetId="16">#REF!</definedName>
    <definedName name="Nordea_Estonia" localSheetId="17">#REF!</definedName>
    <definedName name="Nordea_Estonia" localSheetId="20">#REF!</definedName>
    <definedName name="Nordea_Estonia" localSheetId="35">#REF!</definedName>
    <definedName name="Nordea_Estonia" localSheetId="34">#REF!</definedName>
    <definedName name="Nordea_Estonia" localSheetId="54">#REF!</definedName>
    <definedName name="Nordea_Estonia" localSheetId="27">#REF!</definedName>
    <definedName name="Nordea_Estonia" localSheetId="37">#REF!</definedName>
    <definedName name="Nordea_Estonia" localSheetId="58">#REF!</definedName>
    <definedName name="Nordea_Estonia" localSheetId="5">#REF!</definedName>
    <definedName name="Nordea_Estonia" localSheetId="6">#REF!</definedName>
    <definedName name="Nordea_Estonia" localSheetId="55">#REF!</definedName>
    <definedName name="Nordea_Estonia" localSheetId="39">#REF!</definedName>
    <definedName name="Nordea_Estonia" localSheetId="57">#REF!</definedName>
    <definedName name="Nordea_Estonia" localSheetId="8">#REF!</definedName>
    <definedName name="Nordea_Estonia" localSheetId="9">#REF!</definedName>
    <definedName name="Nordea_Estonia" localSheetId="7">#REF!</definedName>
    <definedName name="Nordea_Estonia" localSheetId="18">#REF!</definedName>
    <definedName name="Nordea_Estonia" localSheetId="36">#REF!</definedName>
    <definedName name="Nordea_Estonia" localSheetId="24">#REF!</definedName>
    <definedName name="Nordea_Estonia">#REF!</definedName>
    <definedName name="Nordea_IOM" localSheetId="41">#REF!</definedName>
    <definedName name="Nordea_IOM" localSheetId="25">#REF!</definedName>
    <definedName name="Nordea_IOM" localSheetId="23">#REF!</definedName>
    <definedName name="Nordea_IOM" localSheetId="22">#REF!</definedName>
    <definedName name="Nordea_IOM" localSheetId="16">#REF!</definedName>
    <definedName name="Nordea_IOM" localSheetId="17">#REF!</definedName>
    <definedName name="Nordea_IOM" localSheetId="20">#REF!</definedName>
    <definedName name="Nordea_IOM" localSheetId="35">#REF!</definedName>
    <definedName name="Nordea_IOM" localSheetId="34">#REF!</definedName>
    <definedName name="Nordea_IOM" localSheetId="54">#REF!</definedName>
    <definedName name="Nordea_IOM" localSheetId="27">#REF!</definedName>
    <definedName name="Nordea_IOM" localSheetId="37">#REF!</definedName>
    <definedName name="Nordea_IOM" localSheetId="58">#REF!</definedName>
    <definedName name="Nordea_IOM" localSheetId="5">#REF!</definedName>
    <definedName name="Nordea_IOM" localSheetId="6">#REF!</definedName>
    <definedName name="Nordea_IOM" localSheetId="55">#REF!</definedName>
    <definedName name="Nordea_IOM" localSheetId="39">#REF!</definedName>
    <definedName name="Nordea_IOM" localSheetId="57">#REF!</definedName>
    <definedName name="Nordea_IOM" localSheetId="8">#REF!</definedName>
    <definedName name="Nordea_IOM" localSheetId="9">#REF!</definedName>
    <definedName name="Nordea_IOM" localSheetId="7">#REF!</definedName>
    <definedName name="Nordea_IOM" localSheetId="18">#REF!</definedName>
    <definedName name="Nordea_IOM" localSheetId="36">#REF!</definedName>
    <definedName name="Nordea_IOM" localSheetId="24">#REF!</definedName>
    <definedName name="Nordea_IOM">#REF!</definedName>
    <definedName name="Nordea_Latvia" localSheetId="41">#REF!</definedName>
    <definedName name="Nordea_Latvia" localSheetId="25">#REF!</definedName>
    <definedName name="Nordea_Latvia" localSheetId="23">#REF!</definedName>
    <definedName name="Nordea_Latvia" localSheetId="22">#REF!</definedName>
    <definedName name="Nordea_Latvia" localSheetId="16">#REF!</definedName>
    <definedName name="Nordea_Latvia" localSheetId="17">#REF!</definedName>
    <definedName name="Nordea_Latvia" localSheetId="20">#REF!</definedName>
    <definedName name="Nordea_Latvia" localSheetId="35">#REF!</definedName>
    <definedName name="Nordea_Latvia" localSheetId="34">#REF!</definedName>
    <definedName name="Nordea_Latvia" localSheetId="54">#REF!</definedName>
    <definedName name="Nordea_Latvia" localSheetId="27">#REF!</definedName>
    <definedName name="Nordea_Latvia" localSheetId="37">#REF!</definedName>
    <definedName name="Nordea_Latvia" localSheetId="58">#REF!</definedName>
    <definedName name="Nordea_Latvia" localSheetId="5">#REF!</definedName>
    <definedName name="Nordea_Latvia" localSheetId="6">#REF!</definedName>
    <definedName name="Nordea_Latvia" localSheetId="55">#REF!</definedName>
    <definedName name="Nordea_Latvia" localSheetId="39">#REF!</definedName>
    <definedName name="Nordea_Latvia" localSheetId="57">#REF!</definedName>
    <definedName name="Nordea_Latvia" localSheetId="8">#REF!</definedName>
    <definedName name="Nordea_Latvia" localSheetId="9">#REF!</definedName>
    <definedName name="Nordea_Latvia" localSheetId="7">#REF!</definedName>
    <definedName name="Nordea_Latvia" localSheetId="18">#REF!</definedName>
    <definedName name="Nordea_Latvia" localSheetId="36">#REF!</definedName>
    <definedName name="Nordea_Latvia" localSheetId="24">#REF!</definedName>
    <definedName name="Nordea_Latvia">#REF!</definedName>
    <definedName name="Nordea_life_Ass_LTD_Finland" localSheetId="41">#REF!</definedName>
    <definedName name="Nordea_life_Ass_LTD_Finland" localSheetId="25">#REF!</definedName>
    <definedName name="Nordea_life_Ass_LTD_Finland" localSheetId="23">#REF!</definedName>
    <definedName name="Nordea_life_Ass_LTD_Finland" localSheetId="22">#REF!</definedName>
    <definedName name="Nordea_life_Ass_LTD_Finland" localSheetId="16">#REF!</definedName>
    <definedName name="Nordea_life_Ass_LTD_Finland" localSheetId="17">#REF!</definedName>
    <definedName name="Nordea_life_Ass_LTD_Finland" localSheetId="20">#REF!</definedName>
    <definedName name="Nordea_life_Ass_LTD_Finland" localSheetId="35">#REF!</definedName>
    <definedName name="Nordea_life_Ass_LTD_Finland" localSheetId="34">#REF!</definedName>
    <definedName name="Nordea_life_Ass_LTD_Finland" localSheetId="54">#REF!</definedName>
    <definedName name="Nordea_life_Ass_LTD_Finland" localSheetId="27">#REF!</definedName>
    <definedName name="Nordea_life_Ass_LTD_Finland" localSheetId="37">#REF!</definedName>
    <definedName name="Nordea_life_Ass_LTD_Finland" localSheetId="58">#REF!</definedName>
    <definedName name="Nordea_life_Ass_LTD_Finland" localSheetId="5">#REF!</definedName>
    <definedName name="Nordea_life_Ass_LTD_Finland" localSheetId="6">#REF!</definedName>
    <definedName name="Nordea_life_Ass_LTD_Finland" localSheetId="55">#REF!</definedName>
    <definedName name="Nordea_life_Ass_LTD_Finland" localSheetId="39">#REF!</definedName>
    <definedName name="Nordea_life_Ass_LTD_Finland" localSheetId="57">#REF!</definedName>
    <definedName name="Nordea_life_Ass_LTD_Finland" localSheetId="8">#REF!</definedName>
    <definedName name="Nordea_life_Ass_LTD_Finland" localSheetId="9">#REF!</definedName>
    <definedName name="Nordea_life_Ass_LTD_Finland" localSheetId="7">#REF!</definedName>
    <definedName name="Nordea_life_Ass_LTD_Finland" localSheetId="18">#REF!</definedName>
    <definedName name="Nordea_life_Ass_LTD_Finland" localSheetId="36">#REF!</definedName>
    <definedName name="Nordea_life_Ass_LTD_Finland" localSheetId="24">#REF!</definedName>
    <definedName name="Nordea_life_Ass_LTD_Finland">#REF!</definedName>
    <definedName name="Nordea_life_Ass_LTD_Sverige" localSheetId="41">#REF!</definedName>
    <definedName name="Nordea_life_Ass_LTD_Sverige" localSheetId="25">#REF!</definedName>
    <definedName name="Nordea_life_Ass_LTD_Sverige" localSheetId="23">#REF!</definedName>
    <definedName name="Nordea_life_Ass_LTD_Sverige" localSheetId="22">#REF!</definedName>
    <definedName name="Nordea_life_Ass_LTD_Sverige" localSheetId="16">#REF!</definedName>
    <definedName name="Nordea_life_Ass_LTD_Sverige" localSheetId="17">#REF!</definedName>
    <definedName name="Nordea_life_Ass_LTD_Sverige" localSheetId="20">#REF!</definedName>
    <definedName name="Nordea_life_Ass_LTD_Sverige" localSheetId="35">#REF!</definedName>
    <definedName name="Nordea_life_Ass_LTD_Sverige" localSheetId="34">#REF!</definedName>
    <definedName name="Nordea_life_Ass_LTD_Sverige" localSheetId="54">#REF!</definedName>
    <definedName name="Nordea_life_Ass_LTD_Sverige" localSheetId="27">#REF!</definedName>
    <definedName name="Nordea_life_Ass_LTD_Sverige" localSheetId="37">#REF!</definedName>
    <definedName name="Nordea_life_Ass_LTD_Sverige" localSheetId="58">#REF!</definedName>
    <definedName name="Nordea_life_Ass_LTD_Sverige" localSheetId="5">#REF!</definedName>
    <definedName name="Nordea_life_Ass_LTD_Sverige" localSheetId="6">#REF!</definedName>
    <definedName name="Nordea_life_Ass_LTD_Sverige" localSheetId="55">#REF!</definedName>
    <definedName name="Nordea_life_Ass_LTD_Sverige" localSheetId="39">#REF!</definedName>
    <definedName name="Nordea_life_Ass_LTD_Sverige" localSheetId="57">#REF!</definedName>
    <definedName name="Nordea_life_Ass_LTD_Sverige" localSheetId="8">#REF!</definedName>
    <definedName name="Nordea_life_Ass_LTD_Sverige" localSheetId="9">#REF!</definedName>
    <definedName name="Nordea_life_Ass_LTD_Sverige" localSheetId="7">#REF!</definedName>
    <definedName name="Nordea_life_Ass_LTD_Sverige" localSheetId="18">#REF!</definedName>
    <definedName name="Nordea_life_Ass_LTD_Sverige" localSheetId="36">#REF!</definedName>
    <definedName name="Nordea_life_Ass_LTD_Sverige" localSheetId="24">#REF!</definedName>
    <definedName name="Nordea_life_Ass_LTD_Sverige">#REF!</definedName>
    <definedName name="Nordea_life_I" localSheetId="41">#REF!</definedName>
    <definedName name="Nordea_life_I" localSheetId="25">#REF!</definedName>
    <definedName name="Nordea_life_I" localSheetId="23">#REF!</definedName>
    <definedName name="Nordea_life_I" localSheetId="22">#REF!</definedName>
    <definedName name="Nordea_life_I" localSheetId="16">#REF!</definedName>
    <definedName name="Nordea_life_I" localSheetId="17">#REF!</definedName>
    <definedName name="Nordea_life_I" localSheetId="20">#REF!</definedName>
    <definedName name="Nordea_life_I" localSheetId="35">#REF!</definedName>
    <definedName name="Nordea_life_I" localSheetId="34">#REF!</definedName>
    <definedName name="Nordea_life_I" localSheetId="54">#REF!</definedName>
    <definedName name="Nordea_life_I" localSheetId="27">#REF!</definedName>
    <definedName name="Nordea_life_I" localSheetId="37">#REF!</definedName>
    <definedName name="Nordea_life_I" localSheetId="58">#REF!</definedName>
    <definedName name="Nordea_life_I" localSheetId="5">#REF!</definedName>
    <definedName name="Nordea_life_I" localSheetId="6">#REF!</definedName>
    <definedName name="Nordea_life_I" localSheetId="55">#REF!</definedName>
    <definedName name="Nordea_life_I" localSheetId="39">#REF!</definedName>
    <definedName name="Nordea_life_I" localSheetId="57">#REF!</definedName>
    <definedName name="Nordea_life_I" localSheetId="8">#REF!</definedName>
    <definedName name="Nordea_life_I" localSheetId="9">#REF!</definedName>
    <definedName name="Nordea_life_I" localSheetId="7">#REF!</definedName>
    <definedName name="Nordea_life_I" localSheetId="18">#REF!</definedName>
    <definedName name="Nordea_life_I" localSheetId="36">#REF!</definedName>
    <definedName name="Nordea_life_I" localSheetId="24">#REF!</definedName>
    <definedName name="Nordea_life_I">#REF!</definedName>
    <definedName name="Nordea_life_II" localSheetId="41">#REF!</definedName>
    <definedName name="Nordea_life_II" localSheetId="25">#REF!</definedName>
    <definedName name="Nordea_life_II" localSheetId="23">#REF!</definedName>
    <definedName name="Nordea_life_II" localSheetId="22">#REF!</definedName>
    <definedName name="Nordea_life_II" localSheetId="16">#REF!</definedName>
    <definedName name="Nordea_life_II" localSheetId="17">#REF!</definedName>
    <definedName name="Nordea_life_II" localSheetId="20">#REF!</definedName>
    <definedName name="Nordea_life_II" localSheetId="35">#REF!</definedName>
    <definedName name="Nordea_life_II" localSheetId="34">#REF!</definedName>
    <definedName name="Nordea_life_II" localSheetId="54">#REF!</definedName>
    <definedName name="Nordea_life_II" localSheetId="27">#REF!</definedName>
    <definedName name="Nordea_life_II" localSheetId="37">#REF!</definedName>
    <definedName name="Nordea_life_II" localSheetId="58">#REF!</definedName>
    <definedName name="Nordea_life_II" localSheetId="5">#REF!</definedName>
    <definedName name="Nordea_life_II" localSheetId="6">#REF!</definedName>
    <definedName name="Nordea_life_II" localSheetId="55">#REF!</definedName>
    <definedName name="Nordea_life_II" localSheetId="39">#REF!</definedName>
    <definedName name="Nordea_life_II" localSheetId="57">#REF!</definedName>
    <definedName name="Nordea_life_II" localSheetId="8">#REF!</definedName>
    <definedName name="Nordea_life_II" localSheetId="9">#REF!</definedName>
    <definedName name="Nordea_life_II" localSheetId="7">#REF!</definedName>
    <definedName name="Nordea_life_II" localSheetId="18">#REF!</definedName>
    <definedName name="Nordea_life_II" localSheetId="36">#REF!</definedName>
    <definedName name="Nordea_life_II" localSheetId="24">#REF!</definedName>
    <definedName name="Nordea_life_II">#REF!</definedName>
    <definedName name="Nordea_Lux" localSheetId="41">#REF!</definedName>
    <definedName name="Nordea_Lux" localSheetId="25">#REF!</definedName>
    <definedName name="Nordea_Lux" localSheetId="23">#REF!</definedName>
    <definedName name="Nordea_Lux" localSheetId="22">#REF!</definedName>
    <definedName name="Nordea_Lux" localSheetId="16">#REF!</definedName>
    <definedName name="Nordea_Lux" localSheetId="17">#REF!</definedName>
    <definedName name="Nordea_Lux" localSheetId="20">#REF!</definedName>
    <definedName name="Nordea_Lux" localSheetId="35">#REF!</definedName>
    <definedName name="Nordea_Lux" localSheetId="34">#REF!</definedName>
    <definedName name="Nordea_Lux" localSheetId="54">#REF!</definedName>
    <definedName name="Nordea_Lux" localSheetId="27">#REF!</definedName>
    <definedName name="Nordea_Lux" localSheetId="37">#REF!</definedName>
    <definedName name="Nordea_Lux" localSheetId="58">#REF!</definedName>
    <definedName name="Nordea_Lux" localSheetId="5">#REF!</definedName>
    <definedName name="Nordea_Lux" localSheetId="6">#REF!</definedName>
    <definedName name="Nordea_Lux" localSheetId="55">#REF!</definedName>
    <definedName name="Nordea_Lux" localSheetId="39">#REF!</definedName>
    <definedName name="Nordea_Lux" localSheetId="57">#REF!</definedName>
    <definedName name="Nordea_Lux" localSheetId="8">#REF!</definedName>
    <definedName name="Nordea_Lux" localSheetId="9">#REF!</definedName>
    <definedName name="Nordea_Lux" localSheetId="7">#REF!</definedName>
    <definedName name="Nordea_Lux" localSheetId="18">#REF!</definedName>
    <definedName name="Nordea_Lux" localSheetId="36">#REF!</definedName>
    <definedName name="Nordea_Lux" localSheetId="24">#REF!</definedName>
    <definedName name="Nordea_Lux">#REF!</definedName>
    <definedName name="Nordea_Pension" localSheetId="41">#REF!</definedName>
    <definedName name="Nordea_Pension" localSheetId="25">#REF!</definedName>
    <definedName name="Nordea_Pension" localSheetId="23">#REF!</definedName>
    <definedName name="Nordea_Pension" localSheetId="22">#REF!</definedName>
    <definedName name="Nordea_Pension" localSheetId="16">#REF!</definedName>
    <definedName name="Nordea_Pension" localSheetId="17">#REF!</definedName>
    <definedName name="Nordea_Pension" localSheetId="20">#REF!</definedName>
    <definedName name="Nordea_Pension" localSheetId="35">#REF!</definedName>
    <definedName name="Nordea_Pension" localSheetId="34">#REF!</definedName>
    <definedName name="Nordea_Pension" localSheetId="54">#REF!</definedName>
    <definedName name="Nordea_Pension" localSheetId="27">#REF!</definedName>
    <definedName name="Nordea_Pension" localSheetId="37">#REF!</definedName>
    <definedName name="Nordea_Pension" localSheetId="58">#REF!</definedName>
    <definedName name="Nordea_Pension" localSheetId="5">#REF!</definedName>
    <definedName name="Nordea_Pension" localSheetId="6">#REF!</definedName>
    <definedName name="Nordea_Pension" localSheetId="55">#REF!</definedName>
    <definedName name="Nordea_Pension" localSheetId="39">#REF!</definedName>
    <definedName name="Nordea_Pension" localSheetId="57">#REF!</definedName>
    <definedName name="Nordea_Pension" localSheetId="8">#REF!</definedName>
    <definedName name="Nordea_Pension" localSheetId="9">#REF!</definedName>
    <definedName name="Nordea_Pension" localSheetId="7">#REF!</definedName>
    <definedName name="Nordea_Pension" localSheetId="18">#REF!</definedName>
    <definedName name="Nordea_Pension" localSheetId="36">#REF!</definedName>
    <definedName name="Nordea_Pension" localSheetId="24">#REF!</definedName>
    <definedName name="Nordea_Pension">#REF!</definedName>
    <definedName name="Nordea_PTE" localSheetId="41">#REF!</definedName>
    <definedName name="Nordea_PTE" localSheetId="25">#REF!</definedName>
    <definedName name="Nordea_PTE" localSheetId="23">#REF!</definedName>
    <definedName name="Nordea_PTE" localSheetId="22">#REF!</definedName>
    <definedName name="Nordea_PTE" localSheetId="16">#REF!</definedName>
    <definedName name="Nordea_PTE" localSheetId="17">#REF!</definedName>
    <definedName name="Nordea_PTE" localSheetId="20">#REF!</definedName>
    <definedName name="Nordea_PTE" localSheetId="35">#REF!</definedName>
    <definedName name="Nordea_PTE" localSheetId="34">#REF!</definedName>
    <definedName name="Nordea_PTE" localSheetId="54">#REF!</definedName>
    <definedName name="Nordea_PTE" localSheetId="27">#REF!</definedName>
    <definedName name="Nordea_PTE" localSheetId="37">#REF!</definedName>
    <definedName name="Nordea_PTE" localSheetId="58">#REF!</definedName>
    <definedName name="Nordea_PTE" localSheetId="5">#REF!</definedName>
    <definedName name="Nordea_PTE" localSheetId="6">#REF!</definedName>
    <definedName name="Nordea_PTE" localSheetId="55">#REF!</definedName>
    <definedName name="Nordea_PTE" localSheetId="39">#REF!</definedName>
    <definedName name="Nordea_PTE" localSheetId="57">#REF!</definedName>
    <definedName name="Nordea_PTE" localSheetId="8">#REF!</definedName>
    <definedName name="Nordea_PTE" localSheetId="9">#REF!</definedName>
    <definedName name="Nordea_PTE" localSheetId="7">#REF!</definedName>
    <definedName name="Nordea_PTE" localSheetId="18">#REF!</definedName>
    <definedName name="Nordea_PTE" localSheetId="36">#REF!</definedName>
    <definedName name="Nordea_PTE" localSheetId="24">#REF!</definedName>
    <definedName name="Nordea_PTE">#REF!</definedName>
    <definedName name="Nordea_Zycie" localSheetId="41">#REF!</definedName>
    <definedName name="Nordea_Zycie" localSheetId="25">#REF!</definedName>
    <definedName name="Nordea_Zycie" localSheetId="23">#REF!</definedName>
    <definedName name="Nordea_Zycie" localSheetId="22">#REF!</definedName>
    <definedName name="Nordea_Zycie" localSheetId="16">#REF!</definedName>
    <definedName name="Nordea_Zycie" localSheetId="17">#REF!</definedName>
    <definedName name="Nordea_Zycie" localSheetId="20">#REF!</definedName>
    <definedName name="Nordea_Zycie" localSheetId="35">#REF!</definedName>
    <definedName name="Nordea_Zycie" localSheetId="34">#REF!</definedName>
    <definedName name="Nordea_Zycie" localSheetId="54">#REF!</definedName>
    <definedName name="Nordea_Zycie" localSheetId="27">#REF!</definedName>
    <definedName name="Nordea_Zycie" localSheetId="37">#REF!</definedName>
    <definedName name="Nordea_Zycie" localSheetId="58">#REF!</definedName>
    <definedName name="Nordea_Zycie" localSheetId="5">#REF!</definedName>
    <definedName name="Nordea_Zycie" localSheetId="6">#REF!</definedName>
    <definedName name="Nordea_Zycie" localSheetId="55">#REF!</definedName>
    <definedName name="Nordea_Zycie" localSheetId="39">#REF!</definedName>
    <definedName name="Nordea_Zycie" localSheetId="57">#REF!</definedName>
    <definedName name="Nordea_Zycie" localSheetId="8">#REF!</definedName>
    <definedName name="Nordea_Zycie" localSheetId="9">#REF!</definedName>
    <definedName name="Nordea_Zycie" localSheetId="7">#REF!</definedName>
    <definedName name="Nordea_Zycie" localSheetId="18">#REF!</definedName>
    <definedName name="Nordea_Zycie" localSheetId="36">#REF!</definedName>
    <definedName name="Nordea_Zycie" localSheetId="24">#REF!</definedName>
    <definedName name="Nordea_Zycie">#REF!</definedName>
    <definedName name="NordeaAB" localSheetId="41">#REF!</definedName>
    <definedName name="NordeaAB" localSheetId="25">#REF!</definedName>
    <definedName name="NordeaAB" localSheetId="23">#REF!</definedName>
    <definedName name="NordeaAB" localSheetId="22">#REF!</definedName>
    <definedName name="NordeaAB" localSheetId="16">#REF!</definedName>
    <definedName name="NordeaAB" localSheetId="17">#REF!</definedName>
    <definedName name="NordeaAB" localSheetId="20">#REF!</definedName>
    <definedName name="NordeaAB" localSheetId="35">#REF!</definedName>
    <definedName name="NordeaAB" localSheetId="34">#REF!</definedName>
    <definedName name="NordeaAB" localSheetId="54">#REF!</definedName>
    <definedName name="NordeaAB" localSheetId="27">#REF!</definedName>
    <definedName name="NordeaAB" localSheetId="37">#REF!</definedName>
    <definedName name="NordeaAB" localSheetId="58">#REF!</definedName>
    <definedName name="NordeaAB" localSheetId="5">#REF!</definedName>
    <definedName name="NordeaAB" localSheetId="6">#REF!</definedName>
    <definedName name="NordeaAB" localSheetId="55">#REF!</definedName>
    <definedName name="NordeaAB" localSheetId="39">#REF!</definedName>
    <definedName name="NordeaAB" localSheetId="57">#REF!</definedName>
    <definedName name="NordeaAB" localSheetId="8">#REF!</definedName>
    <definedName name="NordeaAB" localSheetId="9">#REF!</definedName>
    <definedName name="NordeaAB" localSheetId="7">#REF!</definedName>
    <definedName name="NordeaAB" localSheetId="18">#REF!</definedName>
    <definedName name="NordeaAB" localSheetId="36">#REF!</definedName>
    <definedName name="NordeaAB" localSheetId="24">#REF!</definedName>
    <definedName name="NordeaAB">#REF!</definedName>
    <definedName name="Norway" localSheetId="41">[27]Sheet1!$C$19</definedName>
    <definedName name="Norway" localSheetId="54">[27]Sheet1!$C$19</definedName>
    <definedName name="Norway" localSheetId="37">[27]Sheet1!$C$19</definedName>
    <definedName name="Norway" localSheetId="58">[28]Sheet1!$C$19</definedName>
    <definedName name="Norway" localSheetId="55">[28]Sheet1!$C$19</definedName>
    <definedName name="Norway" localSheetId="57">[27]Sheet1!$C$19</definedName>
    <definedName name="Norway" localSheetId="8">[29]Sheet1!$C$19</definedName>
    <definedName name="Norway" localSheetId="9">[29]Sheet1!$C$19</definedName>
    <definedName name="Norway" localSheetId="7">[29]Sheet1!$C$19</definedName>
    <definedName name="Norway" localSheetId="36">[27]Sheet1!$C$19</definedName>
    <definedName name="Norway">[27]Sheet1!$C$19</definedName>
    <definedName name="Note1" localSheetId="41">#REF!</definedName>
    <definedName name="Note1" localSheetId="25">#REF!</definedName>
    <definedName name="Note1" localSheetId="23">#REF!</definedName>
    <definedName name="Note1" localSheetId="22">#REF!</definedName>
    <definedName name="Note1" localSheetId="16">#REF!</definedName>
    <definedName name="Note1" localSheetId="17">#REF!</definedName>
    <definedName name="Note1" localSheetId="20">#REF!</definedName>
    <definedName name="Note1" localSheetId="35">#REF!</definedName>
    <definedName name="Note1" localSheetId="34">#REF!</definedName>
    <definedName name="Note1" localSheetId="54">#REF!</definedName>
    <definedName name="Note1" localSheetId="27">#REF!</definedName>
    <definedName name="Note1" localSheetId="37">#REF!</definedName>
    <definedName name="Note1" localSheetId="58">#REF!</definedName>
    <definedName name="Note1" localSheetId="5">#REF!</definedName>
    <definedName name="Note1" localSheetId="6">#REF!</definedName>
    <definedName name="Note1" localSheetId="55">#REF!</definedName>
    <definedName name="Note1" localSheetId="39">#REF!</definedName>
    <definedName name="Note1" localSheetId="57">#REF!</definedName>
    <definedName name="Note1" localSheetId="8">#REF!</definedName>
    <definedName name="Note1" localSheetId="9">#REF!</definedName>
    <definedName name="Note1" localSheetId="7">#REF!</definedName>
    <definedName name="Note1" localSheetId="18">#REF!</definedName>
    <definedName name="Note1" localSheetId="36">#REF!</definedName>
    <definedName name="Note1" localSheetId="24">#REF!</definedName>
    <definedName name="Note1">#REF!</definedName>
    <definedName name="Note2" localSheetId="41">#REF!</definedName>
    <definedName name="Note2" localSheetId="25">#REF!</definedName>
    <definedName name="Note2" localSheetId="23">#REF!</definedName>
    <definedName name="Note2" localSheetId="22">#REF!</definedName>
    <definedName name="Note2" localSheetId="16">#REF!</definedName>
    <definedName name="Note2" localSheetId="17">#REF!</definedName>
    <definedName name="Note2" localSheetId="20">#REF!</definedName>
    <definedName name="Note2" localSheetId="35">#REF!</definedName>
    <definedName name="Note2" localSheetId="34">#REF!</definedName>
    <definedName name="Note2" localSheetId="54">#REF!</definedName>
    <definedName name="Note2" localSheetId="27">#REF!</definedName>
    <definedName name="Note2" localSheetId="37">#REF!</definedName>
    <definedName name="Note2" localSheetId="58">#REF!</definedName>
    <definedName name="Note2" localSheetId="5">#REF!</definedName>
    <definedName name="Note2" localSheetId="6">#REF!</definedName>
    <definedName name="Note2" localSheetId="55">#REF!</definedName>
    <definedName name="Note2" localSheetId="39">#REF!</definedName>
    <definedName name="Note2" localSheetId="57">#REF!</definedName>
    <definedName name="Note2" localSheetId="8">#REF!</definedName>
    <definedName name="Note2" localSheetId="9">#REF!</definedName>
    <definedName name="Note2" localSheetId="7">#REF!</definedName>
    <definedName name="Note2" localSheetId="18">#REF!</definedName>
    <definedName name="Note2" localSheetId="36">#REF!</definedName>
    <definedName name="Note2" localSheetId="24">#REF!</definedName>
    <definedName name="Note2">#REF!</definedName>
    <definedName name="Note3" localSheetId="41">#REF!</definedName>
    <definedName name="Note3" localSheetId="25">#REF!</definedName>
    <definedName name="Note3" localSheetId="23">#REF!</definedName>
    <definedName name="Note3" localSheetId="22">#REF!</definedName>
    <definedName name="Note3" localSheetId="16">#REF!</definedName>
    <definedName name="Note3" localSheetId="17">#REF!</definedName>
    <definedName name="Note3" localSheetId="20">#REF!</definedName>
    <definedName name="Note3" localSheetId="35">#REF!</definedName>
    <definedName name="Note3" localSheetId="34">#REF!</definedName>
    <definedName name="Note3" localSheetId="54">#REF!</definedName>
    <definedName name="Note3" localSheetId="27">#REF!</definedName>
    <definedName name="Note3" localSheetId="37">#REF!</definedName>
    <definedName name="Note3" localSheetId="58">#REF!</definedName>
    <definedName name="Note3" localSheetId="5">#REF!</definedName>
    <definedName name="Note3" localSheetId="6">#REF!</definedName>
    <definedName name="Note3" localSheetId="55">#REF!</definedName>
    <definedName name="Note3" localSheetId="39">#REF!</definedName>
    <definedName name="Note3" localSheetId="57">#REF!</definedName>
    <definedName name="Note3" localSheetId="8">#REF!</definedName>
    <definedName name="Note3" localSheetId="9">#REF!</definedName>
    <definedName name="Note3" localSheetId="7">#REF!</definedName>
    <definedName name="Note3" localSheetId="18">#REF!</definedName>
    <definedName name="Note3" localSheetId="36">#REF!</definedName>
    <definedName name="Note3" localSheetId="24">#REF!</definedName>
    <definedName name="Note3">#REF!</definedName>
    <definedName name="Note4" localSheetId="41">#REF!</definedName>
    <definedName name="Note4" localSheetId="25">#REF!</definedName>
    <definedName name="Note4" localSheetId="23">#REF!</definedName>
    <definedName name="Note4" localSheetId="22">#REF!</definedName>
    <definedName name="Note4" localSheetId="16">#REF!</definedName>
    <definedName name="Note4" localSheetId="17">#REF!</definedName>
    <definedName name="Note4" localSheetId="20">#REF!</definedName>
    <definedName name="Note4" localSheetId="35">#REF!</definedName>
    <definedName name="Note4" localSheetId="34">#REF!</definedName>
    <definedName name="Note4" localSheetId="54">#REF!</definedName>
    <definedName name="Note4" localSheetId="27">#REF!</definedName>
    <definedName name="Note4" localSheetId="37">#REF!</definedName>
    <definedName name="Note4" localSheetId="58">#REF!</definedName>
    <definedName name="Note4" localSheetId="5">#REF!</definedName>
    <definedName name="Note4" localSheetId="6">#REF!</definedName>
    <definedName name="Note4" localSheetId="55">#REF!</definedName>
    <definedName name="Note4" localSheetId="39">#REF!</definedName>
    <definedName name="Note4" localSheetId="57">#REF!</definedName>
    <definedName name="Note4" localSheetId="8">#REF!</definedName>
    <definedName name="Note4" localSheetId="9">#REF!</definedName>
    <definedName name="Note4" localSheetId="7">#REF!</definedName>
    <definedName name="Note4" localSheetId="18">#REF!</definedName>
    <definedName name="Note4" localSheetId="36">#REF!</definedName>
    <definedName name="Note4" localSheetId="24">#REF!</definedName>
    <definedName name="Note4">#REF!</definedName>
    <definedName name="Note4b" localSheetId="41">#REF!</definedName>
    <definedName name="Note4b" localSheetId="25">#REF!</definedName>
    <definedName name="Note4b" localSheetId="23">#REF!</definedName>
    <definedName name="Note4b" localSheetId="22">#REF!</definedName>
    <definedName name="Note4b" localSheetId="16">#REF!</definedName>
    <definedName name="Note4b" localSheetId="17">#REF!</definedName>
    <definedName name="Note4b" localSheetId="20">#REF!</definedName>
    <definedName name="Note4b" localSheetId="35">#REF!</definedName>
    <definedName name="Note4b" localSheetId="34">#REF!</definedName>
    <definedName name="Note4b" localSheetId="54">#REF!</definedName>
    <definedName name="Note4b" localSheetId="27">#REF!</definedName>
    <definedName name="Note4b" localSheetId="37">#REF!</definedName>
    <definedName name="Note4b" localSheetId="58">#REF!</definedName>
    <definedName name="Note4b" localSheetId="5">#REF!</definedName>
    <definedName name="Note4b" localSheetId="6">#REF!</definedName>
    <definedName name="Note4b" localSheetId="55">#REF!</definedName>
    <definedName name="Note4b" localSheetId="39">#REF!</definedName>
    <definedName name="Note4b" localSheetId="57">#REF!</definedName>
    <definedName name="Note4b" localSheetId="8">#REF!</definedName>
    <definedName name="Note4b" localSheetId="9">#REF!</definedName>
    <definedName name="Note4b" localSheetId="7">#REF!</definedName>
    <definedName name="Note4b" localSheetId="18">#REF!</definedName>
    <definedName name="Note4b" localSheetId="36">#REF!</definedName>
    <definedName name="Note4b" localSheetId="24">#REF!</definedName>
    <definedName name="Note4b">#REF!</definedName>
    <definedName name="Note5" localSheetId="41">#REF!</definedName>
    <definedName name="Note5" localSheetId="25">#REF!</definedName>
    <definedName name="Note5" localSheetId="23">#REF!</definedName>
    <definedName name="Note5" localSheetId="22">#REF!</definedName>
    <definedName name="Note5" localSheetId="16">#REF!</definedName>
    <definedName name="Note5" localSheetId="17">#REF!</definedName>
    <definedName name="Note5" localSheetId="20">#REF!</definedName>
    <definedName name="Note5" localSheetId="35">#REF!</definedName>
    <definedName name="Note5" localSheetId="34">#REF!</definedName>
    <definedName name="Note5" localSheetId="54">#REF!</definedName>
    <definedName name="Note5" localSheetId="27">#REF!</definedName>
    <definedName name="Note5" localSheetId="37">#REF!</definedName>
    <definedName name="Note5" localSheetId="58">#REF!</definedName>
    <definedName name="Note5" localSheetId="5">#REF!</definedName>
    <definedName name="Note5" localSheetId="6">#REF!</definedName>
    <definedName name="Note5" localSheetId="55">#REF!</definedName>
    <definedName name="Note5" localSheetId="39">#REF!</definedName>
    <definedName name="Note5" localSheetId="57">#REF!</definedName>
    <definedName name="Note5" localSheetId="8">#REF!</definedName>
    <definedName name="Note5" localSheetId="9">#REF!</definedName>
    <definedName name="Note5" localSheetId="7">#REF!</definedName>
    <definedName name="Note5" localSheetId="18">#REF!</definedName>
    <definedName name="Note5" localSheetId="36">#REF!</definedName>
    <definedName name="Note5" localSheetId="24">#REF!</definedName>
    <definedName name="Note5">#REF!</definedName>
    <definedName name="Note6" localSheetId="41">#REF!</definedName>
    <definedName name="Note6" localSheetId="25">#REF!</definedName>
    <definedName name="Note6" localSheetId="23">#REF!</definedName>
    <definedName name="Note6" localSheetId="22">#REF!</definedName>
    <definedName name="Note6" localSheetId="16">#REF!</definedName>
    <definedName name="Note6" localSheetId="17">#REF!</definedName>
    <definedName name="Note6" localSheetId="20">#REF!</definedName>
    <definedName name="Note6" localSheetId="35">#REF!</definedName>
    <definedName name="Note6" localSheetId="34">#REF!</definedName>
    <definedName name="Note6" localSheetId="54">#REF!</definedName>
    <definedName name="Note6" localSheetId="27">#REF!</definedName>
    <definedName name="Note6" localSheetId="37">#REF!</definedName>
    <definedName name="Note6" localSheetId="58">#REF!</definedName>
    <definedName name="Note6" localSheetId="5">#REF!</definedName>
    <definedName name="Note6" localSheetId="6">#REF!</definedName>
    <definedName name="Note6" localSheetId="55">#REF!</definedName>
    <definedName name="Note6" localSheetId="39">#REF!</definedName>
    <definedName name="Note6" localSheetId="57">#REF!</definedName>
    <definedName name="Note6" localSheetId="8">#REF!</definedName>
    <definedName name="Note6" localSheetId="9">#REF!</definedName>
    <definedName name="Note6" localSheetId="7">#REF!</definedName>
    <definedName name="Note6" localSheetId="18">#REF!</definedName>
    <definedName name="Note6" localSheetId="36">#REF!</definedName>
    <definedName name="Note6" localSheetId="24">#REF!</definedName>
    <definedName name="Note6">#REF!</definedName>
    <definedName name="Note7" localSheetId="41">#REF!</definedName>
    <definedName name="Note7" localSheetId="25">#REF!</definedName>
    <definedName name="Note7" localSheetId="23">#REF!</definedName>
    <definedName name="Note7" localSheetId="22">#REF!</definedName>
    <definedName name="Note7" localSheetId="16">#REF!</definedName>
    <definedName name="Note7" localSheetId="17">#REF!</definedName>
    <definedName name="Note7" localSheetId="20">#REF!</definedName>
    <definedName name="Note7" localSheetId="35">#REF!</definedName>
    <definedName name="Note7" localSheetId="34">#REF!</definedName>
    <definedName name="Note7" localSheetId="54">#REF!</definedName>
    <definedName name="Note7" localSheetId="27">#REF!</definedName>
    <definedName name="Note7" localSheetId="37">#REF!</definedName>
    <definedName name="Note7" localSheetId="58">#REF!</definedName>
    <definedName name="Note7" localSheetId="5">#REF!</definedName>
    <definedName name="Note7" localSheetId="6">#REF!</definedName>
    <definedName name="Note7" localSheetId="55">#REF!</definedName>
    <definedName name="Note7" localSheetId="39">#REF!</definedName>
    <definedName name="Note7" localSheetId="57">#REF!</definedName>
    <definedName name="Note7" localSheetId="8">#REF!</definedName>
    <definedName name="Note7" localSheetId="9">#REF!</definedName>
    <definedName name="Note7" localSheetId="7">#REF!</definedName>
    <definedName name="Note7" localSheetId="18">#REF!</definedName>
    <definedName name="Note7" localSheetId="36">#REF!</definedName>
    <definedName name="Note7" localSheetId="24">#REF!</definedName>
    <definedName name="Note7">#REF!</definedName>
    <definedName name="now" localSheetId="41">'[24]Raw Data Sheet'!$A$37</definedName>
    <definedName name="now" localSheetId="54">'[24]Raw Data Sheet'!$A$37</definedName>
    <definedName name="now" localSheetId="37">'[24]Raw Data Sheet'!$A$37</definedName>
    <definedName name="now" localSheetId="58">'[25]Raw Data Sheet'!$A$37</definedName>
    <definedName name="now" localSheetId="55">'[25]Raw Data Sheet'!$A$37</definedName>
    <definedName name="now" localSheetId="57">'[24]Raw Data Sheet'!$A$37</definedName>
    <definedName name="now" localSheetId="8">'[26]Raw Data Sheet'!$A$37</definedName>
    <definedName name="now" localSheetId="9">'[26]Raw Data Sheet'!$A$37</definedName>
    <definedName name="now" localSheetId="7">'[26]Raw Data Sheet'!$A$37</definedName>
    <definedName name="now" localSheetId="36">'[24]Raw Data Sheet'!$A$37</definedName>
    <definedName name="now">'[24]Raw Data Sheet'!$A$37</definedName>
    <definedName name="nybps" localSheetId="41">IF([11]Chart!$AG$16=1,OFFSET([11]Chart!$Z$11,1,0,COUNTA([11]Chart!$Z$11:$Z$33)-1,1),IF([11]Chart!$AG$16=2,OFFSET([11]Chart!$Z$11,1,0,COUNTA([11]Chart!$Z$11:$Z$38)-1,1)))</definedName>
    <definedName name="nybps" localSheetId="30">IF([11]Chart!$AG$16=1,OFFSET([11]Chart!$Z$11,1,0,COUNTA([11]Chart!$Z$11:$Z$33)-1,1),IF([11]Chart!$AG$16=2,OFFSET([11]Chart!$Z$11,1,0,COUNTA([11]Chart!$Z$11:$Z$38)-1,1)))</definedName>
    <definedName name="nybps" localSheetId="54">IF([11]Chart!$AG$16=1,OFFSET([11]Chart!$Z$11,1,0,COUNTA([11]Chart!$Z$11:$Z$33)-1,1),IF([11]Chart!$AG$16=2,OFFSET([11]Chart!$Z$11,1,0,COUNTA([11]Chart!$Z$11:$Z$38)-1,1)))</definedName>
    <definedName name="nybps" localSheetId="37">IF([12]Chart!$AG$16=1,OFFSET([12]Chart!$Z$11,1,0,COUNTA([12]Chart!$Z$11:$Z$33)-1,1),IF([12]Chart!$AG$16=2,OFFSET([12]Chart!$Z$11,1,0,COUNTA([12]Chart!$Z$11:$Z$38)-1,1)))</definedName>
    <definedName name="nybps" localSheetId="58">IF([12]Chart!$AG$16=1,OFFSET([12]Chart!$Z$11,1,0,COUNTA([12]Chart!$Z$11:$Z$33)-1,1),IF([12]Chart!$AG$16=2,OFFSET([12]Chart!$Z$11,1,0,COUNTA([12]Chart!$Z$11:$Z$38)-1,1)))</definedName>
    <definedName name="nybps" localSheetId="55">IF([12]Chart!$AG$16=1,OFFSET([12]Chart!$Z$11,1,0,COUNTA([12]Chart!$Z$11:$Z$33)-1,1),IF([12]Chart!$AG$16=2,OFFSET([12]Chart!$Z$11,1,0,COUNTA([12]Chart!$Z$11:$Z$38)-1,1)))</definedName>
    <definedName name="nybps" localSheetId="57">IF([11]Chart!$AG$16=1,OFFSET([11]Chart!$Z$11,1,0,COUNTA([11]Chart!$Z$11:$Z$33)-1,1),IF([11]Chart!$AG$16=2,OFFSET([11]Chart!$Z$11,1,0,COUNTA([11]Chart!$Z$11:$Z$38)-1,1)))</definedName>
    <definedName name="nybps" localSheetId="8">IF([13]Chart!$AG$16=1,OFFSET([13]Chart!$Z$11,1,0,COUNTA([13]Chart!$Z$11:$Z$33)-1,1),IF([13]Chart!$AG$16=2,OFFSET([13]Chart!$Z$11,1,0,COUNTA([13]Chart!$Z$11:$Z$38)-1,1)))</definedName>
    <definedName name="nybps" localSheetId="9">IF([13]Chart!$AG$16=1,OFFSET([13]Chart!$Z$11,1,0,COUNTA([13]Chart!$Z$11:$Z$33)-1,1),IF([13]Chart!$AG$16=2,OFFSET([13]Chart!$Z$11,1,0,COUNTA([13]Chart!$Z$11:$Z$38)-1,1)))</definedName>
    <definedName name="nybps" localSheetId="7">IF([13]Chart!$AG$16=1,OFFSET([13]Chart!$Z$11,1,0,COUNTA([13]Chart!$Z$11:$Z$33)-1,1),IF([13]Chart!$AG$16=2,OFFSET([13]Chart!$Z$11,1,0,COUNTA([13]Chart!$Z$11:$Z$38)-1,1)))</definedName>
    <definedName name="nybps" localSheetId="36">IF([12]Chart!$AG$16=1,OFFSET([12]Chart!$Z$11,1,0,COUNTA([12]Chart!$Z$11:$Z$33)-1,1),IF([12]Chart!$AG$16=2,OFFSET([12]Chart!$Z$11,1,0,COUNTA([12]Chart!$Z$11:$Z$38)-1,1)))</definedName>
    <definedName name="nybps">IF([11]Chart!$AG$16=1,OFFSET([11]Chart!$Z$11,1,0,COUNTA([11]Chart!$Z$11:$Z$33)-1,1),IF([11]Chart!$AG$16=2,OFFSET([11]Chart!$Z$11,1,0,COUNTA([11]Chart!$Z$11:$Z$38)-1,1)))</definedName>
    <definedName name="OIS" localSheetId="41">#REF!</definedName>
    <definedName name="OIS" localSheetId="25">#REF!</definedName>
    <definedName name="OIS" localSheetId="23">#REF!</definedName>
    <definedName name="OIS" localSheetId="22">#REF!</definedName>
    <definedName name="OIS" localSheetId="16">#REF!</definedName>
    <definedName name="OIS" localSheetId="17">#REF!</definedName>
    <definedName name="OIS" localSheetId="20">#REF!</definedName>
    <definedName name="OIS" localSheetId="35">#REF!</definedName>
    <definedName name="OIS" localSheetId="34">#REF!</definedName>
    <definedName name="OIS" localSheetId="54">#REF!</definedName>
    <definedName name="OIS" localSheetId="27">#REF!</definedName>
    <definedName name="OIS" localSheetId="37">#REF!</definedName>
    <definedName name="OIS" localSheetId="58">#REF!</definedName>
    <definedName name="OIS" localSheetId="5">#REF!</definedName>
    <definedName name="OIS" localSheetId="6">#REF!</definedName>
    <definedName name="OIS" localSheetId="55">#REF!</definedName>
    <definedName name="OIS" localSheetId="39">#REF!</definedName>
    <definedName name="OIS" localSheetId="57">#REF!</definedName>
    <definedName name="OIS" localSheetId="8">#REF!</definedName>
    <definedName name="OIS" localSheetId="9">#REF!</definedName>
    <definedName name="OIS" localSheetId="7">#REF!</definedName>
    <definedName name="OIS" localSheetId="18">#REF!</definedName>
    <definedName name="OIS" localSheetId="36">#REF!</definedName>
    <definedName name="OIS" localSheetId="24">#REF!</definedName>
    <definedName name="OIS">#REF!</definedName>
    <definedName name="Operational_Income_Statement" localSheetId="41">#REF!</definedName>
    <definedName name="Operational_Income_Statement" localSheetId="25">#REF!</definedName>
    <definedName name="Operational_Income_Statement" localSheetId="23">#REF!</definedName>
    <definedName name="Operational_Income_Statement" localSheetId="22">#REF!</definedName>
    <definedName name="Operational_Income_Statement" localSheetId="16">#REF!</definedName>
    <definedName name="Operational_Income_Statement" localSheetId="17">#REF!</definedName>
    <definedName name="Operational_Income_Statement" localSheetId="20">#REF!</definedName>
    <definedName name="Operational_Income_Statement" localSheetId="35">#REF!</definedName>
    <definedName name="Operational_Income_Statement" localSheetId="34">#REF!</definedName>
    <definedName name="Operational_Income_Statement" localSheetId="54">#REF!</definedName>
    <definedName name="Operational_Income_Statement" localSheetId="27">#REF!</definedName>
    <definedName name="Operational_Income_Statement" localSheetId="37">#REF!</definedName>
    <definedName name="Operational_Income_Statement" localSheetId="58">#REF!</definedName>
    <definedName name="Operational_Income_Statement" localSheetId="5">#REF!</definedName>
    <definedName name="Operational_Income_Statement" localSheetId="6">#REF!</definedName>
    <definedName name="Operational_Income_Statement" localSheetId="55">#REF!</definedName>
    <definedName name="Operational_Income_Statement" localSheetId="39">#REF!</definedName>
    <definedName name="Operational_Income_Statement" localSheetId="57">#REF!</definedName>
    <definedName name="Operational_Income_Statement" localSheetId="8">#REF!</definedName>
    <definedName name="Operational_Income_Statement" localSheetId="9">#REF!</definedName>
    <definedName name="Operational_Income_Statement" localSheetId="7">#REF!</definedName>
    <definedName name="Operational_Income_Statement" localSheetId="18">#REF!</definedName>
    <definedName name="Operational_Income_Statement" localSheetId="36">#REF!</definedName>
    <definedName name="Operational_Income_Statement" localSheetId="24">#REF!</definedName>
    <definedName name="Operational_Income_Statement">#REF!</definedName>
    <definedName name="OptionButtonValg" localSheetId="41">[20]HelpSheet!$G$18</definedName>
    <definedName name="OptionButtonValg" localSheetId="54">[20]HelpSheet!$G$18</definedName>
    <definedName name="OptionButtonValg" localSheetId="37">[20]HelpSheet!$G$18</definedName>
    <definedName name="OptionButtonValg" localSheetId="58">[21]HelpSheet!$G$18</definedName>
    <definedName name="OptionButtonValg" localSheetId="55">[21]HelpSheet!$G$18</definedName>
    <definedName name="OptionButtonValg" localSheetId="57">[20]HelpSheet!$G$18</definedName>
    <definedName name="OptionButtonValg" localSheetId="8">[22]HelpSheet!$G$18</definedName>
    <definedName name="OptionButtonValg" localSheetId="9">[22]HelpSheet!$G$18</definedName>
    <definedName name="OptionButtonValg" localSheetId="7">[22]HelpSheet!$G$18</definedName>
    <definedName name="OptionButtonValg" localSheetId="36">[20]HelpSheet!$G$18</definedName>
    <definedName name="OptionButtonValg">[20]HelpSheet!$G$18</definedName>
    <definedName name="other" localSheetId="41">#REF!</definedName>
    <definedName name="other" localSheetId="25">#REF!</definedName>
    <definedName name="other" localSheetId="23">#REF!</definedName>
    <definedName name="other" localSheetId="22">#REF!</definedName>
    <definedName name="other" localSheetId="16">#REF!</definedName>
    <definedName name="other" localSheetId="17">#REF!</definedName>
    <definedName name="other" localSheetId="20">#REF!</definedName>
    <definedName name="other" localSheetId="35">#REF!</definedName>
    <definedName name="other" localSheetId="34">#REF!</definedName>
    <definedName name="other" localSheetId="54">#REF!</definedName>
    <definedName name="other" localSheetId="27">#REF!</definedName>
    <definedName name="other" localSheetId="37">#REF!</definedName>
    <definedName name="other" localSheetId="58">#REF!</definedName>
    <definedName name="other" localSheetId="5">#REF!</definedName>
    <definedName name="other" localSheetId="6">#REF!</definedName>
    <definedName name="other" localSheetId="55">#REF!</definedName>
    <definedName name="other" localSheetId="39">#REF!</definedName>
    <definedName name="other" localSheetId="57">#REF!</definedName>
    <definedName name="other" localSheetId="8">#REF!</definedName>
    <definedName name="other" localSheetId="9">#REF!</definedName>
    <definedName name="other" localSheetId="7">#REF!</definedName>
    <definedName name="other" localSheetId="18">#REF!</definedName>
    <definedName name="other" localSheetId="36">#REF!</definedName>
    <definedName name="other" localSheetId="24">#REF!</definedName>
    <definedName name="other">#REF!</definedName>
    <definedName name="Overskrift" localSheetId="41">[20]Investment_assets!$A$4</definedName>
    <definedName name="Overskrift" localSheetId="54">[20]Investment_assets!$A$4</definedName>
    <definedName name="Overskrift" localSheetId="37">[20]Investment_assets!$A$4</definedName>
    <definedName name="Overskrift" localSheetId="58">[21]Investment_assets!$A$4</definedName>
    <definedName name="Overskrift" localSheetId="55">[21]Investment_assets!$A$4</definedName>
    <definedName name="Overskrift" localSheetId="57">[20]Investment_assets!$A$4</definedName>
    <definedName name="Overskrift" localSheetId="8">[22]Investment_assets!$A$4</definedName>
    <definedName name="Overskrift" localSheetId="9">[22]Investment_assets!$A$4</definedName>
    <definedName name="Overskrift" localSheetId="7">[22]Investment_assets!$A$4</definedName>
    <definedName name="Overskrift" localSheetId="36">[20]Investment_assets!$A$4</definedName>
    <definedName name="Overskrift">[20]Investment_assets!$A$4</definedName>
    <definedName name="Page2" localSheetId="41">#REF!</definedName>
    <definedName name="Page2" localSheetId="25">#REF!</definedName>
    <definedName name="Page2" localSheetId="23">#REF!</definedName>
    <definedName name="Page2" localSheetId="22">#REF!</definedName>
    <definedName name="Page2" localSheetId="16">#REF!</definedName>
    <definedName name="Page2" localSheetId="17">#REF!</definedName>
    <definedName name="Page2" localSheetId="20">#REF!</definedName>
    <definedName name="Page2" localSheetId="35">#REF!</definedName>
    <definedName name="Page2" localSheetId="34">#REF!</definedName>
    <definedName name="Page2" localSheetId="54">#REF!</definedName>
    <definedName name="Page2" localSheetId="27">#REF!</definedName>
    <definedName name="Page2" localSheetId="37">#REF!</definedName>
    <definedName name="Page2" localSheetId="58">#REF!</definedName>
    <definedName name="Page2" localSheetId="5">#REF!</definedName>
    <definedName name="Page2" localSheetId="6">#REF!</definedName>
    <definedName name="Page2" localSheetId="55">#REF!</definedName>
    <definedName name="Page2" localSheetId="39">#REF!</definedName>
    <definedName name="Page2" localSheetId="57">#REF!</definedName>
    <definedName name="Page2" localSheetId="8">#REF!</definedName>
    <definedName name="Page2" localSheetId="9">#REF!</definedName>
    <definedName name="Page2" localSheetId="7">#REF!</definedName>
    <definedName name="Page2" localSheetId="18">#REF!</definedName>
    <definedName name="Page2" localSheetId="36">#REF!</definedName>
    <definedName name="Page2" localSheetId="24">#REF!</definedName>
    <definedName name="Page2">#REF!</definedName>
    <definedName name="Page8" localSheetId="41">#REF!</definedName>
    <definedName name="Page8" localSheetId="25">#REF!</definedName>
    <definedName name="Page8" localSheetId="23">#REF!</definedName>
    <definedName name="Page8" localSheetId="22">#REF!</definedName>
    <definedName name="Page8" localSheetId="16">#REF!</definedName>
    <definedName name="Page8" localSheetId="17">#REF!</definedName>
    <definedName name="Page8" localSheetId="20">#REF!</definedName>
    <definedName name="Page8" localSheetId="35">#REF!</definedName>
    <definedName name="Page8" localSheetId="34">#REF!</definedName>
    <definedName name="Page8" localSheetId="54">#REF!</definedName>
    <definedName name="Page8" localSheetId="27">#REF!</definedName>
    <definedName name="Page8" localSheetId="37">#REF!</definedName>
    <definedName name="Page8" localSheetId="58">#REF!</definedName>
    <definedName name="Page8" localSheetId="5">#REF!</definedName>
    <definedName name="Page8" localSheetId="6">#REF!</definedName>
    <definedName name="Page8" localSheetId="55">#REF!</definedName>
    <definedName name="Page8" localSheetId="39">#REF!</definedName>
    <definedName name="Page8" localSheetId="57">#REF!</definedName>
    <definedName name="Page8" localSheetId="8">#REF!</definedName>
    <definedName name="Page8" localSheetId="9">#REF!</definedName>
    <definedName name="Page8" localSheetId="7">#REF!</definedName>
    <definedName name="Page8" localSheetId="18">#REF!</definedName>
    <definedName name="Page8" localSheetId="36">#REF!</definedName>
    <definedName name="Page8" localSheetId="24">#REF!</definedName>
    <definedName name="Page8">#REF!</definedName>
    <definedName name="perioder" localSheetId="41">'[57]Dansk 31.03.2003'!#REF!</definedName>
    <definedName name="perioder" localSheetId="25">'[57]Dansk 31.03.2003'!#REF!</definedName>
    <definedName name="perioder" localSheetId="23">'[57]Dansk 31.03.2003'!#REF!</definedName>
    <definedName name="perioder" localSheetId="22">'[57]Dansk 31.03.2003'!#REF!</definedName>
    <definedName name="perioder" localSheetId="16">'[57]Dansk 31.03.2003'!#REF!</definedName>
    <definedName name="perioder" localSheetId="17">'[57]Dansk 31.03.2003'!#REF!</definedName>
    <definedName name="perioder" localSheetId="20">'[57]Dansk 31.03.2003'!#REF!</definedName>
    <definedName name="perioder" localSheetId="35">'[57]Dansk 31.03.2003'!#REF!</definedName>
    <definedName name="perioder" localSheetId="34">'[57]Dansk 31.03.2003'!#REF!</definedName>
    <definedName name="perioder" localSheetId="54">'[57]Dansk 31.03.2003'!#REF!</definedName>
    <definedName name="perioder" localSheetId="27">'[57]Dansk 31.03.2003'!#REF!</definedName>
    <definedName name="perioder" localSheetId="37">'[57]Dansk 31.03.2003'!#REF!</definedName>
    <definedName name="perioder" localSheetId="58">'[58]Dansk 31.03.2003'!#REF!</definedName>
    <definedName name="perioder" localSheetId="5">'[67]Dansk 31.03.2003'!#REF!</definedName>
    <definedName name="perioder" localSheetId="6">'[67]Dansk 31.03.2003'!#REF!</definedName>
    <definedName name="perioder" localSheetId="55">'[58]Dansk 31.03.2003'!#REF!</definedName>
    <definedName name="perioder" localSheetId="39">'[57]Dansk 31.03.2003'!#REF!</definedName>
    <definedName name="perioder" localSheetId="57">'[57]Dansk 31.03.2003'!#REF!</definedName>
    <definedName name="perioder" localSheetId="8">'[59]Dansk 31.03.2003'!#REF!</definedName>
    <definedName name="perioder" localSheetId="9">'[59]Dansk 31.03.2003'!#REF!</definedName>
    <definedName name="perioder" localSheetId="7">'[59]Dansk 31.03.2003'!#REF!</definedName>
    <definedName name="perioder" localSheetId="18">'[57]Dansk 31.03.2003'!#REF!</definedName>
    <definedName name="perioder" localSheetId="36">'[57]Dansk 31.03.2003'!#REF!</definedName>
    <definedName name="perioder" localSheetId="24">'[57]Dansk 31.03.2003'!#REF!</definedName>
    <definedName name="perioder">'[57]Dansk 31.03.2003'!#REF!</definedName>
    <definedName name="PIII" localSheetId="41">#REF!</definedName>
    <definedName name="PIII" localSheetId="25">#REF!</definedName>
    <definedName name="PIII" localSheetId="23">#REF!</definedName>
    <definedName name="PIII" localSheetId="22">#REF!</definedName>
    <definedName name="PIII" localSheetId="16">#REF!</definedName>
    <definedName name="PIII" localSheetId="17">#REF!</definedName>
    <definedName name="PIII" localSheetId="20">#REF!</definedName>
    <definedName name="PIII" localSheetId="35">#REF!</definedName>
    <definedName name="PIII" localSheetId="34">#REF!</definedName>
    <definedName name="PIII" localSheetId="30">#REF!</definedName>
    <definedName name="PIII" localSheetId="54">#REF!</definedName>
    <definedName name="PIII" localSheetId="27">#REF!</definedName>
    <definedName name="PIII" localSheetId="37">#REF!</definedName>
    <definedName name="PIII" localSheetId="58">#REF!</definedName>
    <definedName name="PIII" localSheetId="5">#REF!</definedName>
    <definedName name="PIII" localSheetId="6">#REF!</definedName>
    <definedName name="PIII" localSheetId="55">#REF!</definedName>
    <definedName name="PIII" localSheetId="39">#REF!</definedName>
    <definedName name="PIII" localSheetId="57">#REF!</definedName>
    <definedName name="PIII" localSheetId="8">#REF!</definedName>
    <definedName name="PIII" localSheetId="9">#REF!</definedName>
    <definedName name="PIII" localSheetId="7">#REF!</definedName>
    <definedName name="PIII" localSheetId="18">#REF!</definedName>
    <definedName name="PIII" localSheetId="36">#REF!</definedName>
    <definedName name="PIII" localSheetId="24">#REF!</definedName>
    <definedName name="PIII">#REF!</definedName>
    <definedName name="PLN_1.kv." localSheetId="41">#REF!</definedName>
    <definedName name="PLN_1.kv." localSheetId="25">#REF!</definedName>
    <definedName name="PLN_1.kv." localSheetId="23">#REF!</definedName>
    <definedName name="PLN_1.kv." localSheetId="22">#REF!</definedName>
    <definedName name="PLN_1.kv." localSheetId="16">#REF!</definedName>
    <definedName name="PLN_1.kv." localSheetId="17">#REF!</definedName>
    <definedName name="PLN_1.kv." localSheetId="20">#REF!</definedName>
    <definedName name="PLN_1.kv." localSheetId="35">#REF!</definedName>
    <definedName name="PLN_1.kv." localSheetId="34">#REF!</definedName>
    <definedName name="PLN_1.kv." localSheetId="54">#REF!</definedName>
    <definedName name="PLN_1.kv." localSheetId="27">#REF!</definedName>
    <definedName name="PLN_1.kv." localSheetId="37">#REF!</definedName>
    <definedName name="PLN_1.kv." localSheetId="58">#REF!</definedName>
    <definedName name="PLN_1.kv." localSheetId="5">#REF!</definedName>
    <definedName name="PLN_1.kv." localSheetId="6">#REF!</definedName>
    <definedName name="PLN_1.kv." localSheetId="55">#REF!</definedName>
    <definedName name="PLN_1.kv." localSheetId="39">#REF!</definedName>
    <definedName name="PLN_1.kv." localSheetId="57">#REF!</definedName>
    <definedName name="PLN_1.kv." localSheetId="8">#REF!</definedName>
    <definedName name="PLN_1.kv." localSheetId="9">#REF!</definedName>
    <definedName name="PLN_1.kv." localSheetId="7">#REF!</definedName>
    <definedName name="PLN_1.kv." localSheetId="18">#REF!</definedName>
    <definedName name="PLN_1.kv." localSheetId="36">#REF!</definedName>
    <definedName name="PLN_1.kv." localSheetId="24">#REF!</definedName>
    <definedName name="PLN_1.kv.">#REF!</definedName>
    <definedName name="PLN_2.kv." localSheetId="41">#REF!</definedName>
    <definedName name="PLN_2.kv." localSheetId="25">#REF!</definedName>
    <definedName name="PLN_2.kv." localSheetId="23">#REF!</definedName>
    <definedName name="PLN_2.kv." localSheetId="22">#REF!</definedName>
    <definedName name="PLN_2.kv." localSheetId="16">#REF!</definedName>
    <definedName name="PLN_2.kv." localSheetId="17">#REF!</definedName>
    <definedName name="PLN_2.kv." localSheetId="20">#REF!</definedName>
    <definedName name="PLN_2.kv." localSheetId="35">#REF!</definedName>
    <definedName name="PLN_2.kv." localSheetId="34">#REF!</definedName>
    <definedName name="PLN_2.kv." localSheetId="54">#REF!</definedName>
    <definedName name="PLN_2.kv." localSheetId="27">#REF!</definedName>
    <definedName name="PLN_2.kv." localSheetId="37">#REF!</definedName>
    <definedName name="PLN_2.kv." localSheetId="58">#REF!</definedName>
    <definedName name="PLN_2.kv." localSheetId="5">#REF!</definedName>
    <definedName name="PLN_2.kv." localSheetId="6">#REF!</definedName>
    <definedName name="PLN_2.kv." localSheetId="55">#REF!</definedName>
    <definedName name="PLN_2.kv." localSheetId="39">#REF!</definedName>
    <definedName name="PLN_2.kv." localSheetId="57">#REF!</definedName>
    <definedName name="PLN_2.kv." localSheetId="8">#REF!</definedName>
    <definedName name="PLN_2.kv." localSheetId="9">#REF!</definedName>
    <definedName name="PLN_2.kv." localSheetId="7">#REF!</definedName>
    <definedName name="PLN_2.kv." localSheetId="18">#REF!</definedName>
    <definedName name="PLN_2.kv." localSheetId="36">#REF!</definedName>
    <definedName name="PLN_2.kv." localSheetId="24">#REF!</definedName>
    <definedName name="PLN_2.kv.">#REF!</definedName>
    <definedName name="PLN_3.kv." localSheetId="41">#REF!</definedName>
    <definedName name="PLN_3.kv." localSheetId="25">#REF!</definedName>
    <definedName name="PLN_3.kv." localSheetId="23">#REF!</definedName>
    <definedName name="PLN_3.kv." localSheetId="22">#REF!</definedName>
    <definedName name="PLN_3.kv." localSheetId="16">#REF!</definedName>
    <definedName name="PLN_3.kv." localSheetId="17">#REF!</definedName>
    <definedName name="PLN_3.kv." localSheetId="20">#REF!</definedName>
    <definedName name="PLN_3.kv." localSheetId="35">#REF!</definedName>
    <definedName name="PLN_3.kv." localSheetId="34">#REF!</definedName>
    <definedName name="PLN_3.kv." localSheetId="54">#REF!</definedName>
    <definedName name="PLN_3.kv." localSheetId="27">#REF!</definedName>
    <definedName name="PLN_3.kv." localSheetId="37">#REF!</definedName>
    <definedName name="PLN_3.kv." localSheetId="58">#REF!</definedName>
    <definedName name="PLN_3.kv." localSheetId="5">#REF!</definedName>
    <definedName name="PLN_3.kv." localSheetId="6">#REF!</definedName>
    <definedName name="PLN_3.kv." localSheetId="55">#REF!</definedName>
    <definedName name="PLN_3.kv." localSheetId="39">#REF!</definedName>
    <definedName name="PLN_3.kv." localSheetId="57">#REF!</definedName>
    <definedName name="PLN_3.kv." localSheetId="8">#REF!</definedName>
    <definedName name="PLN_3.kv." localSheetId="9">#REF!</definedName>
    <definedName name="PLN_3.kv." localSheetId="7">#REF!</definedName>
    <definedName name="PLN_3.kv." localSheetId="18">#REF!</definedName>
    <definedName name="PLN_3.kv." localSheetId="36">#REF!</definedName>
    <definedName name="PLN_3.kv." localSheetId="24">#REF!</definedName>
    <definedName name="PLN_3.kv.">#REF!</definedName>
    <definedName name="PLN_30.06." localSheetId="41">#REF!</definedName>
    <definedName name="PLN_30.06." localSheetId="25">#REF!</definedName>
    <definedName name="PLN_30.06." localSheetId="23">#REF!</definedName>
    <definedName name="PLN_30.06." localSheetId="22">#REF!</definedName>
    <definedName name="PLN_30.06." localSheetId="16">#REF!</definedName>
    <definedName name="PLN_30.06." localSheetId="17">#REF!</definedName>
    <definedName name="PLN_30.06." localSheetId="20">#REF!</definedName>
    <definedName name="PLN_30.06." localSheetId="35">#REF!</definedName>
    <definedName name="PLN_30.06." localSheetId="34">#REF!</definedName>
    <definedName name="PLN_30.06." localSheetId="54">#REF!</definedName>
    <definedName name="PLN_30.06." localSheetId="27">#REF!</definedName>
    <definedName name="PLN_30.06." localSheetId="37">#REF!</definedName>
    <definedName name="PLN_30.06." localSheetId="58">#REF!</definedName>
    <definedName name="PLN_30.06." localSheetId="5">#REF!</definedName>
    <definedName name="PLN_30.06." localSheetId="6">#REF!</definedName>
    <definedName name="PLN_30.06." localSheetId="55">#REF!</definedName>
    <definedName name="PLN_30.06." localSheetId="39">#REF!</definedName>
    <definedName name="PLN_30.06." localSheetId="57">#REF!</definedName>
    <definedName name="PLN_30.06." localSheetId="8">#REF!</definedName>
    <definedName name="PLN_30.06." localSheetId="9">#REF!</definedName>
    <definedName name="PLN_30.06." localSheetId="7">#REF!</definedName>
    <definedName name="PLN_30.06." localSheetId="18">#REF!</definedName>
    <definedName name="PLN_30.06." localSheetId="36">#REF!</definedName>
    <definedName name="PLN_30.06." localSheetId="24">#REF!</definedName>
    <definedName name="PLN_30.06.">#REF!</definedName>
    <definedName name="PLN_30.09." localSheetId="41">#REF!</definedName>
    <definedName name="PLN_30.09." localSheetId="25">#REF!</definedName>
    <definedName name="PLN_30.09." localSheetId="23">#REF!</definedName>
    <definedName name="PLN_30.09." localSheetId="22">#REF!</definedName>
    <definedName name="PLN_30.09." localSheetId="16">#REF!</definedName>
    <definedName name="PLN_30.09." localSheetId="17">#REF!</definedName>
    <definedName name="PLN_30.09." localSheetId="20">#REF!</definedName>
    <definedName name="PLN_30.09." localSheetId="35">#REF!</definedName>
    <definedName name="PLN_30.09." localSheetId="34">#REF!</definedName>
    <definedName name="PLN_30.09." localSheetId="54">#REF!</definedName>
    <definedName name="PLN_30.09." localSheetId="27">#REF!</definedName>
    <definedName name="PLN_30.09." localSheetId="37">#REF!</definedName>
    <definedName name="PLN_30.09." localSheetId="58">#REF!</definedName>
    <definedName name="PLN_30.09." localSheetId="5">#REF!</definedName>
    <definedName name="PLN_30.09." localSheetId="6">#REF!</definedName>
    <definedName name="PLN_30.09." localSheetId="55">#REF!</definedName>
    <definedName name="PLN_30.09." localSheetId="39">#REF!</definedName>
    <definedName name="PLN_30.09." localSheetId="57">#REF!</definedName>
    <definedName name="PLN_30.09." localSheetId="8">#REF!</definedName>
    <definedName name="PLN_30.09." localSheetId="9">#REF!</definedName>
    <definedName name="PLN_30.09." localSheetId="7">#REF!</definedName>
    <definedName name="PLN_30.09." localSheetId="18">#REF!</definedName>
    <definedName name="PLN_30.09." localSheetId="36">#REF!</definedName>
    <definedName name="PLN_30.09." localSheetId="24">#REF!</definedName>
    <definedName name="PLN_30.09.">#REF!</definedName>
    <definedName name="PLN_31.03." localSheetId="41">#REF!</definedName>
    <definedName name="PLN_31.03." localSheetId="25">#REF!</definedName>
    <definedName name="PLN_31.03." localSheetId="23">#REF!</definedName>
    <definedName name="PLN_31.03." localSheetId="22">#REF!</definedName>
    <definedName name="PLN_31.03." localSheetId="16">#REF!</definedName>
    <definedName name="PLN_31.03." localSheetId="17">#REF!</definedName>
    <definedName name="PLN_31.03." localSheetId="20">#REF!</definedName>
    <definedName name="PLN_31.03." localSheetId="35">#REF!</definedName>
    <definedName name="PLN_31.03." localSheetId="34">#REF!</definedName>
    <definedName name="PLN_31.03." localSheetId="54">#REF!</definedName>
    <definedName name="PLN_31.03." localSheetId="27">#REF!</definedName>
    <definedName name="PLN_31.03." localSheetId="37">#REF!</definedName>
    <definedName name="PLN_31.03." localSheetId="58">#REF!</definedName>
    <definedName name="PLN_31.03." localSheetId="5">#REF!</definedName>
    <definedName name="PLN_31.03." localSheetId="6">#REF!</definedName>
    <definedName name="PLN_31.03." localSheetId="55">#REF!</definedName>
    <definedName name="PLN_31.03." localSheetId="39">#REF!</definedName>
    <definedName name="PLN_31.03." localSheetId="57">#REF!</definedName>
    <definedName name="PLN_31.03." localSheetId="8">#REF!</definedName>
    <definedName name="PLN_31.03." localSheetId="9">#REF!</definedName>
    <definedName name="PLN_31.03." localSheetId="7">#REF!</definedName>
    <definedName name="PLN_31.03." localSheetId="18">#REF!</definedName>
    <definedName name="PLN_31.03." localSheetId="36">#REF!</definedName>
    <definedName name="PLN_31.03." localSheetId="24">#REF!</definedName>
    <definedName name="PLN_31.03.">#REF!</definedName>
    <definedName name="PLN_4.kv." localSheetId="41">#REF!</definedName>
    <definedName name="PLN_4.kv." localSheetId="25">#REF!</definedName>
    <definedName name="PLN_4.kv." localSheetId="23">#REF!</definedName>
    <definedName name="PLN_4.kv." localSheetId="22">#REF!</definedName>
    <definedName name="PLN_4.kv." localSheetId="16">#REF!</definedName>
    <definedName name="PLN_4.kv." localSheetId="17">#REF!</definedName>
    <definedName name="PLN_4.kv." localSheetId="20">#REF!</definedName>
    <definedName name="PLN_4.kv." localSheetId="35">#REF!</definedName>
    <definedName name="PLN_4.kv." localSheetId="34">#REF!</definedName>
    <definedName name="PLN_4.kv." localSheetId="54">#REF!</definedName>
    <definedName name="PLN_4.kv." localSheetId="27">#REF!</definedName>
    <definedName name="PLN_4.kv." localSheetId="37">#REF!</definedName>
    <definedName name="PLN_4.kv." localSheetId="58">#REF!</definedName>
    <definedName name="PLN_4.kv." localSheetId="5">#REF!</definedName>
    <definedName name="PLN_4.kv." localSheetId="6">#REF!</definedName>
    <definedName name="PLN_4.kv." localSheetId="55">#REF!</definedName>
    <definedName name="PLN_4.kv." localSheetId="39">#REF!</definedName>
    <definedName name="PLN_4.kv." localSheetId="57">#REF!</definedName>
    <definedName name="PLN_4.kv." localSheetId="8">#REF!</definedName>
    <definedName name="PLN_4.kv." localSheetId="9">#REF!</definedName>
    <definedName name="PLN_4.kv." localSheetId="7">#REF!</definedName>
    <definedName name="PLN_4.kv." localSheetId="18">#REF!</definedName>
    <definedName name="PLN_4.kv." localSheetId="36">#REF!</definedName>
    <definedName name="PLN_4.kv." localSheetId="24">#REF!</definedName>
    <definedName name="PLN_4.kv.">#REF!</definedName>
    <definedName name="PLN_Primo" localSheetId="41">#REF!</definedName>
    <definedName name="PLN_Primo" localSheetId="25">#REF!</definedName>
    <definedName name="PLN_Primo" localSheetId="23">#REF!</definedName>
    <definedName name="PLN_Primo" localSheetId="22">#REF!</definedName>
    <definedName name="PLN_Primo" localSheetId="16">#REF!</definedName>
    <definedName name="PLN_Primo" localSheetId="17">#REF!</definedName>
    <definedName name="PLN_Primo" localSheetId="20">#REF!</definedName>
    <definedName name="PLN_Primo" localSheetId="35">#REF!</definedName>
    <definedName name="PLN_Primo" localSheetId="34">#REF!</definedName>
    <definedName name="PLN_Primo" localSheetId="54">#REF!</definedName>
    <definedName name="PLN_Primo" localSheetId="27">#REF!</definedName>
    <definedName name="PLN_Primo" localSheetId="37">#REF!</definedName>
    <definedName name="PLN_Primo" localSheetId="58">#REF!</definedName>
    <definedName name="PLN_Primo" localSheetId="5">#REF!</definedName>
    <definedName name="PLN_Primo" localSheetId="6">#REF!</definedName>
    <definedName name="PLN_Primo" localSheetId="55">#REF!</definedName>
    <definedName name="PLN_Primo" localSheetId="39">#REF!</definedName>
    <definedName name="PLN_Primo" localSheetId="57">#REF!</definedName>
    <definedName name="PLN_Primo" localSheetId="8">#REF!</definedName>
    <definedName name="PLN_Primo" localSheetId="9">#REF!</definedName>
    <definedName name="PLN_Primo" localSheetId="7">#REF!</definedName>
    <definedName name="PLN_Primo" localSheetId="18">#REF!</definedName>
    <definedName name="PLN_Primo" localSheetId="36">#REF!</definedName>
    <definedName name="PLN_Primo" localSheetId="24">#REF!</definedName>
    <definedName name="PLN_Primo">#REF!</definedName>
    <definedName name="PLN_Ultimo" localSheetId="41">#REF!</definedName>
    <definedName name="PLN_Ultimo" localSheetId="25">#REF!</definedName>
    <definedName name="PLN_Ultimo" localSheetId="23">#REF!</definedName>
    <definedName name="PLN_Ultimo" localSheetId="22">#REF!</definedName>
    <definedName name="PLN_Ultimo" localSheetId="16">#REF!</definedName>
    <definedName name="PLN_Ultimo" localSheetId="17">#REF!</definedName>
    <definedName name="PLN_Ultimo" localSheetId="20">#REF!</definedName>
    <definedName name="PLN_Ultimo" localSheetId="35">#REF!</definedName>
    <definedName name="PLN_Ultimo" localSheetId="34">#REF!</definedName>
    <definedName name="PLN_Ultimo" localSheetId="54">#REF!</definedName>
    <definedName name="PLN_Ultimo" localSheetId="27">#REF!</definedName>
    <definedName name="PLN_Ultimo" localSheetId="37">#REF!</definedName>
    <definedName name="PLN_Ultimo" localSheetId="58">#REF!</definedName>
    <definedName name="PLN_Ultimo" localSheetId="5">#REF!</definedName>
    <definedName name="PLN_Ultimo" localSheetId="6">#REF!</definedName>
    <definedName name="PLN_Ultimo" localSheetId="55">#REF!</definedName>
    <definedName name="PLN_Ultimo" localSheetId="39">#REF!</definedName>
    <definedName name="PLN_Ultimo" localSheetId="57">#REF!</definedName>
    <definedName name="PLN_Ultimo" localSheetId="8">#REF!</definedName>
    <definedName name="PLN_Ultimo" localSheetId="9">#REF!</definedName>
    <definedName name="PLN_Ultimo" localSheetId="7">#REF!</definedName>
    <definedName name="PLN_Ultimo" localSheetId="18">#REF!</definedName>
    <definedName name="PLN_Ultimo" localSheetId="36">#REF!</definedName>
    <definedName name="PLN_Ultimo" localSheetId="24">#REF!</definedName>
    <definedName name="PLN_Ultimo">#REF!</definedName>
    <definedName name="PlnLastYear" localSheetId="41">[20]Valutakurser!$E$9</definedName>
    <definedName name="PlnLastYear" localSheetId="54">[20]Valutakurser!$E$9</definedName>
    <definedName name="PlnLastYear" localSheetId="37">[20]Valutakurser!$E$9</definedName>
    <definedName name="PlnLastYear" localSheetId="58">[21]Valutakurser!$E$9</definedName>
    <definedName name="PlnLastYear" localSheetId="55">[21]Valutakurser!$E$9</definedName>
    <definedName name="PlnLastYear" localSheetId="57">[20]Valutakurser!$E$9</definedName>
    <definedName name="PlnLastYear" localSheetId="8">[22]Valutakurser!$E$9</definedName>
    <definedName name="PlnLastYear" localSheetId="9">[22]Valutakurser!$E$9</definedName>
    <definedName name="PlnLastYear" localSheetId="7">[22]Valutakurser!$E$9</definedName>
    <definedName name="PlnLastYear" localSheetId="36">[20]Valutakurser!$E$9</definedName>
    <definedName name="PlnLastYear">[20]Valutakurser!$E$9</definedName>
    <definedName name="Plot" localSheetId="41">OFFSET([11]Chart!$AB$11,1,0,COUNTA([11]Chart!$AB$11:$AB$38)-1,1)</definedName>
    <definedName name="Plot" localSheetId="30">OFFSET([11]Chart!$AB$11,1,0,COUNTA([11]Chart!$AB$11:$AB$38)-1,1)</definedName>
    <definedName name="Plot" localSheetId="54">OFFSET([11]Chart!$AB$11,1,0,COUNTA([11]Chart!$AB$11:$AB$38)-1,1)</definedName>
    <definedName name="Plot" localSheetId="37">OFFSET([12]Chart!$AB$11,1,0,COUNTA([12]Chart!$AB$11:$AB$38)-1,1)</definedName>
    <definedName name="Plot" localSheetId="58">OFFSET([12]Chart!$AB$11,1,0,COUNTA([12]Chart!$AB$11:$AB$38)-1,1)</definedName>
    <definedName name="Plot" localSheetId="55">OFFSET([12]Chart!$AB$11,1,0,COUNTA([12]Chart!$AB$11:$AB$38)-1,1)</definedName>
    <definedName name="Plot" localSheetId="57">OFFSET([11]Chart!$AB$11,1,0,COUNTA([11]Chart!$AB$11:$AB$38)-1,1)</definedName>
    <definedName name="Plot" localSheetId="8">OFFSET([13]Chart!$AB$11,1,0,COUNTA([13]Chart!$AB$11:$AB$38)-1,1)</definedName>
    <definedName name="Plot" localSheetId="9">OFFSET([13]Chart!$AB$11,1,0,COUNTA([13]Chart!$AB$11:$AB$38)-1,1)</definedName>
    <definedName name="Plot" localSheetId="7">OFFSET([13]Chart!$AB$11,1,0,COUNTA([13]Chart!$AB$11:$AB$38)-1,1)</definedName>
    <definedName name="Plot" localSheetId="36">OFFSET([12]Chart!$AB$11,1,0,COUNTA([12]Chart!$AB$11:$AB$38)-1,1)</definedName>
    <definedName name="Plot">OFFSET([11]Chart!$AB$11,1,0,COUNTA([11]Chart!$AB$11:$AB$38)-1,1)</definedName>
    <definedName name="_xlnm.Print_Area" localSheetId="41">' LTV and amortization'!$A$1:$K$71</definedName>
    <definedName name="_xlnm.Print_Area" localSheetId="14">' PeB - Other     '!$A$1:$K$71</definedName>
    <definedName name="_xlnm.Print_Area" localSheetId="25">'A&amp;WMan - AuM '!$A$1:$K$67</definedName>
    <definedName name="_xlnm.Print_Area" localSheetId="23">'A&amp;WMan - Nordic Private B &amp; '!$A$1:$K$74</definedName>
    <definedName name="_xlnm.Print_Area" localSheetId="22">'BA - Asset &amp; Wealth Managem '!$A$1:$K$65</definedName>
    <definedName name="_xlnm.Print_Area" localSheetId="16">'BA - CBB     '!$A$1:$L$67</definedName>
    <definedName name="_xlnm.Print_Area" localSheetId="17">'BA - CBB Spec   '!$A$1:$K$67</definedName>
    <definedName name="_xlnm.Print_Area" localSheetId="11">'BA - PeB  '!$A$1:$L$71</definedName>
    <definedName name="_xlnm.Print_Area" localSheetId="20">'BA - WB'!$A$1:$K$72</definedName>
    <definedName name="_xlnm.Print_Area" localSheetId="49">'Bank '!$A$1:$G$63</definedName>
    <definedName name="_xlnm.Print_Area" localSheetId="50">'Bank2 '!$A$1:$H$66</definedName>
    <definedName name="_xlnm.Print_Area" localSheetId="51">Bank3!$A$1:$F$67</definedName>
    <definedName name="_xlnm.Print_Area" localSheetId="52">Bank4!$A$1:$F$60</definedName>
    <definedName name="_xlnm.Print_Area" localSheetId="53">Bank5!$A$1:$J$70</definedName>
    <definedName name="_xlnm.Print_Area" localSheetId="15">'CBB  Start  '!$A$1:$I$67</definedName>
    <definedName name="_xlnm.Print_Area" localSheetId="59">'Contacts and financial calendar'!$A$1:$E$62</definedName>
    <definedName name="_xlnm.Print_Area" localSheetId="1">Contents!$A$1:$D$70</definedName>
    <definedName name="_xlnm.Print_Area" localSheetId="35">'Credit portfolio by BU Q1'!$A$1:$I$82</definedName>
    <definedName name="_xlnm.Print_Area" localSheetId="34">'Credit portfolio by BU Q2'!$A$1:$J$82</definedName>
    <definedName name="_xlnm.Print_Area" localSheetId="0">'Factbook Q2 2019 '!$A$1:$R$54</definedName>
    <definedName name="_xlnm.Print_Area" localSheetId="30">'Fair Value'!$A$1:$F$70</definedName>
    <definedName name="_xlnm.Print_Area" localSheetId="4">'Financials start'!$A$1:$K$50</definedName>
    <definedName name="_xlnm.Print_Area" localSheetId="54">'Funding '!$A$1:$D$67</definedName>
    <definedName name="_xlnm.Print_Area" localSheetId="56">'General info &amp; macro start'!$A$1:$K$50</definedName>
    <definedName name="_xlnm.Print_Area" localSheetId="27">'Group Functions and Other   '!$A$1:$J$79</definedName>
    <definedName name="_xlnm.Print_Area" localSheetId="26">'Group Functions and Others'!$A$1:$K$49</definedName>
    <definedName name="_xlnm.Print_Area" localSheetId="38">'Impaired Loans 2'!$A$1:$J$64</definedName>
    <definedName name="_xlnm.Print_Area" localSheetId="58">'Info - Macroeconomic data   '!$A$1:$I$178</definedName>
    <definedName name="_xlnm.Print_Area" localSheetId="47">'IRB '!$A$1:$F$64</definedName>
    <definedName name="_xlnm.Print_Area" localSheetId="5">'Key financial figures'!$A$1:$BE$66</definedName>
    <definedName name="_xlnm.Print_Area" localSheetId="6">'Key financial figures 2'!$A$1:$S$96</definedName>
    <definedName name="_xlnm.Print_Area" localSheetId="31">'Lending by country and ind.1 '!$A$1:$J$76</definedName>
    <definedName name="_xlnm.Print_Area" localSheetId="32">'Lending by country and ind.2'!$A$1:$L$289</definedName>
    <definedName name="_xlnm.Print_Area" localSheetId="33">'Lending by industry '!$A$1:$J$72</definedName>
    <definedName name="_xlnm.Print_Area" localSheetId="29">'Lending by sector'!$A$1:$J$65</definedName>
    <definedName name="_xlnm.Print_Area" localSheetId="55">'Liquidity '!$A$1:$AV$60</definedName>
    <definedName name="_xlnm.Print_Area" localSheetId="39">'Loans &amp; Impairment   '!$A$1:$S$131</definedName>
    <definedName name="_xlnm.Print_Area" localSheetId="45">'Market risk '!$A$1:$G$66</definedName>
    <definedName name="_xlnm.Print_Area" localSheetId="57">'Market shares   '!$A$1:$K$63</definedName>
    <definedName name="_xlnm.Print_Area" localSheetId="8">'NCI, Expenses, Loan losses '!$A$1:$S$80</definedName>
    <definedName name="_xlnm.Print_Area" localSheetId="9">'Net loan losses  '!$A$1:$J$62</definedName>
    <definedName name="_xlnm.Print_Area" localSheetId="7">'NII - bridge  '!$A$1:$J$69</definedName>
    <definedName name="_xlnm.Print_Area" localSheetId="18">'Nordea Finance     '!$A$1:$J$72</definedName>
    <definedName name="_xlnm.Print_Area" localSheetId="3">'Nordea overview'!$A$1:$AM$46</definedName>
    <definedName name="_xlnm.Print_Area" localSheetId="2">'Overview start'!$A$1:$K$49</definedName>
    <definedName name="_xlnm.Print_Area" localSheetId="46">'Own funds '!$A$1:$J$65</definedName>
    <definedName name="_xlnm.Print_Area" localSheetId="42">'Own Funds &amp; Ratios'!$A$1:$J$67</definedName>
    <definedName name="_xlnm.Print_Area" localSheetId="10">PeB!$A$1:$K$49</definedName>
    <definedName name="_xlnm.Print_Area" localSheetId="12">'PeB - Den &amp; Fin       '!$A$1:$J$71</definedName>
    <definedName name="_xlnm.Print_Area" localSheetId="13">'PeB - Nor &amp; Swe   '!$A$1:$L$67</definedName>
    <definedName name="_xlnm.Print_Area" localSheetId="40">'Rating, Market risk'!$A$1:$M$71</definedName>
    <definedName name="_xlnm.Print_Area" localSheetId="48">'REA - legal '!$A$1:$J$64</definedName>
    <definedName name="_xlnm.Print_Area" localSheetId="43">'REA &amp; Risk weights)'!$A$1:$J$66</definedName>
    <definedName name="_xlnm.Print_Area" localSheetId="44">'Requirement '!$A$1:$G$74</definedName>
    <definedName name="_xlnm.Print_Area" localSheetId="28">'Risk, liquidity, capital st '!$A$1:$K$49</definedName>
    <definedName name="_xlnm.Print_Area" localSheetId="36">'Shipping oil and oil services'!$A$1:$O$63</definedName>
    <definedName name="_xlnm.Print_Area" localSheetId="19">'WB '!$A$1:$K$49</definedName>
    <definedName name="_xlnm.Print_Area" localSheetId="24">'Wealth Mgmt - Life &amp; Pensio '!$A$1:$R$61</definedName>
    <definedName name="_xlnm.Print_Area" localSheetId="21">'WM start'!$A$1:$J$49</definedName>
    <definedName name="Privatebanking" localSheetId="41">#REF!</definedName>
    <definedName name="Privatebanking" localSheetId="25">#REF!</definedName>
    <definedName name="Privatebanking" localSheetId="23">#REF!</definedName>
    <definedName name="Privatebanking" localSheetId="22">#REF!</definedName>
    <definedName name="Privatebanking" localSheetId="16">#REF!</definedName>
    <definedName name="Privatebanking" localSheetId="17">#REF!</definedName>
    <definedName name="Privatebanking" localSheetId="20">#REF!</definedName>
    <definedName name="Privatebanking" localSheetId="35">#REF!</definedName>
    <definedName name="Privatebanking" localSheetId="34">#REF!</definedName>
    <definedName name="Privatebanking" localSheetId="54">#REF!</definedName>
    <definedName name="Privatebanking" localSheetId="27">#REF!</definedName>
    <definedName name="Privatebanking" localSheetId="37">#REF!</definedName>
    <definedName name="Privatebanking" localSheetId="58">#REF!</definedName>
    <definedName name="Privatebanking" localSheetId="5">#REF!</definedName>
    <definedName name="Privatebanking" localSheetId="6">#REF!</definedName>
    <definedName name="Privatebanking" localSheetId="55">#REF!</definedName>
    <definedName name="Privatebanking" localSheetId="39">#REF!</definedName>
    <definedName name="Privatebanking" localSheetId="57">#REF!</definedName>
    <definedName name="Privatebanking" localSheetId="8">#REF!</definedName>
    <definedName name="Privatebanking" localSheetId="9">#REF!</definedName>
    <definedName name="Privatebanking" localSheetId="7">#REF!</definedName>
    <definedName name="Privatebanking" localSheetId="18">#REF!</definedName>
    <definedName name="Privatebanking" localSheetId="36">#REF!</definedName>
    <definedName name="Privatebanking" localSheetId="24">#REF!</definedName>
    <definedName name="Privatebanking">#REF!</definedName>
    <definedName name="prob.loans" localSheetId="41">#REF!</definedName>
    <definedName name="prob.loans" localSheetId="25">#REF!</definedName>
    <definedName name="prob.loans" localSheetId="23">#REF!</definedName>
    <definedName name="prob.loans" localSheetId="22">#REF!</definedName>
    <definedName name="prob.loans" localSheetId="16">#REF!</definedName>
    <definedName name="prob.loans" localSheetId="17">#REF!</definedName>
    <definedName name="prob.loans" localSheetId="20">#REF!</definedName>
    <definedName name="prob.loans" localSheetId="35">#REF!</definedName>
    <definedName name="prob.loans" localSheetId="34">#REF!</definedName>
    <definedName name="prob.loans" localSheetId="54">#REF!</definedName>
    <definedName name="prob.loans" localSheetId="27">#REF!</definedName>
    <definedName name="prob.loans" localSheetId="37">#REF!</definedName>
    <definedName name="prob.loans" localSheetId="58">#REF!</definedName>
    <definedName name="prob.loans" localSheetId="5">#REF!</definedName>
    <definedName name="prob.loans" localSheetId="6">#REF!</definedName>
    <definedName name="prob.loans" localSheetId="55">#REF!</definedName>
    <definedName name="prob.loans" localSheetId="39">#REF!</definedName>
    <definedName name="prob.loans" localSheetId="57">#REF!</definedName>
    <definedName name="prob.loans" localSheetId="8">#REF!</definedName>
    <definedName name="prob.loans" localSheetId="9">#REF!</definedName>
    <definedName name="prob.loans" localSheetId="7">#REF!</definedName>
    <definedName name="prob.loans" localSheetId="18">#REF!</definedName>
    <definedName name="prob.loans" localSheetId="36">#REF!</definedName>
    <definedName name="prob.loans" localSheetId="24">#REF!</definedName>
    <definedName name="prob.loans">#REF!</definedName>
    <definedName name="prod" localSheetId="41">#REF!</definedName>
    <definedName name="prod" localSheetId="25">#REF!</definedName>
    <definedName name="prod" localSheetId="23">#REF!</definedName>
    <definedName name="prod" localSheetId="22">#REF!</definedName>
    <definedName name="prod" localSheetId="16">#REF!</definedName>
    <definedName name="prod" localSheetId="17">#REF!</definedName>
    <definedName name="prod" localSheetId="20">#REF!</definedName>
    <definedName name="prod" localSheetId="35">#REF!</definedName>
    <definedName name="prod" localSheetId="34">#REF!</definedName>
    <definedName name="prod" localSheetId="54">#REF!</definedName>
    <definedName name="prod" localSheetId="27">#REF!</definedName>
    <definedName name="prod" localSheetId="37">#REF!</definedName>
    <definedName name="prod" localSheetId="58">#REF!</definedName>
    <definedName name="prod" localSheetId="5">#REF!</definedName>
    <definedName name="prod" localSheetId="6">#REF!</definedName>
    <definedName name="prod" localSheetId="55">#REF!</definedName>
    <definedName name="prod" localSheetId="39">#REF!</definedName>
    <definedName name="prod" localSheetId="57">#REF!</definedName>
    <definedName name="prod" localSheetId="8">#REF!</definedName>
    <definedName name="prod" localSheetId="9">#REF!</definedName>
    <definedName name="prod" localSheetId="7">#REF!</definedName>
    <definedName name="prod" localSheetId="18">#REF!</definedName>
    <definedName name="prod" localSheetId="36">#REF!</definedName>
    <definedName name="prod" localSheetId="24">#REF!</definedName>
    <definedName name="prod">#REF!</definedName>
    <definedName name="prod_group" localSheetId="41">#REF!</definedName>
    <definedName name="prod_group" localSheetId="25">#REF!</definedName>
    <definedName name="prod_group" localSheetId="23">#REF!</definedName>
    <definedName name="prod_group" localSheetId="22">#REF!</definedName>
    <definedName name="prod_group" localSheetId="16">#REF!</definedName>
    <definedName name="prod_group" localSheetId="17">#REF!</definedName>
    <definedName name="prod_group" localSheetId="20">#REF!</definedName>
    <definedName name="prod_group" localSheetId="35">#REF!</definedName>
    <definedName name="prod_group" localSheetId="34">#REF!</definedName>
    <definedName name="prod_group" localSheetId="54">#REF!</definedName>
    <definedName name="prod_group" localSheetId="27">#REF!</definedName>
    <definedName name="prod_group" localSheetId="37">#REF!</definedName>
    <definedName name="prod_group" localSheetId="58">#REF!</definedName>
    <definedName name="prod_group" localSheetId="5">#REF!</definedName>
    <definedName name="prod_group" localSheetId="6">#REF!</definedName>
    <definedName name="prod_group" localSheetId="55">#REF!</definedName>
    <definedName name="prod_group" localSheetId="39">#REF!</definedName>
    <definedName name="prod_group" localSheetId="57">#REF!</definedName>
    <definedName name="prod_group" localSheetId="8">#REF!</definedName>
    <definedName name="prod_group" localSheetId="9">#REF!</definedName>
    <definedName name="prod_group" localSheetId="7">#REF!</definedName>
    <definedName name="prod_group" localSheetId="18">#REF!</definedName>
    <definedName name="prod_group" localSheetId="36">#REF!</definedName>
    <definedName name="prod_group" localSheetId="24">#REF!</definedName>
    <definedName name="prod_group">#REF!</definedName>
    <definedName name="Property" localSheetId="41">#REF!</definedName>
    <definedName name="Property" localSheetId="25">#REF!</definedName>
    <definedName name="Property" localSheetId="23">#REF!</definedName>
    <definedName name="Property" localSheetId="22">#REF!</definedName>
    <definedName name="Property" localSheetId="16">#REF!</definedName>
    <definedName name="Property" localSheetId="17">#REF!</definedName>
    <definedName name="Property" localSheetId="20">#REF!</definedName>
    <definedName name="Property" localSheetId="35">#REF!</definedName>
    <definedName name="Property" localSheetId="34">#REF!</definedName>
    <definedName name="Property" localSheetId="54">#REF!</definedName>
    <definedName name="Property" localSheetId="27">#REF!</definedName>
    <definedName name="Property" localSheetId="37">#REF!</definedName>
    <definedName name="Property" localSheetId="58">#REF!</definedName>
    <definedName name="Property" localSheetId="5">#REF!</definedName>
    <definedName name="Property" localSheetId="6">#REF!</definedName>
    <definedName name="Property" localSheetId="55">#REF!</definedName>
    <definedName name="Property" localSheetId="39">#REF!</definedName>
    <definedName name="Property" localSheetId="57">#REF!</definedName>
    <definedName name="Property" localSheetId="8">#REF!</definedName>
    <definedName name="Property" localSheetId="9">#REF!</definedName>
    <definedName name="Property" localSheetId="7">#REF!</definedName>
    <definedName name="Property" localSheetId="18">#REF!</definedName>
    <definedName name="Property" localSheetId="36">#REF!</definedName>
    <definedName name="Property" localSheetId="24">#REF!</definedName>
    <definedName name="Property">#REF!</definedName>
    <definedName name="q" localSheetId="41" hidden="1">{"5 * utfall + budget",#N/A,FALSE,"T-0298";"5 * bolag",#N/A,FALSE,"T-0298";"Unibank, utfall alla",#N/A,FALSE,"T-0298";#N/A,#N/A,FALSE,"Koncernskulder";#N/A,#N/A,FALSE,"Koncernfakturering"}</definedName>
    <definedName name="q" localSheetId="25" hidden="1">{"5 * utfall + budget",#N/A,FALSE,"T-0298";"5 * bolag",#N/A,FALSE,"T-0298";"Unibank, utfall alla",#N/A,FALSE,"T-0298";#N/A,#N/A,FALSE,"Koncernskulder";#N/A,#N/A,FALSE,"Koncernfakturering"}</definedName>
    <definedName name="q" localSheetId="23" hidden="1">{"5 * utfall + budget",#N/A,FALSE,"T-0298";"5 * bolag",#N/A,FALSE,"T-0298";"Unibank, utfall alla",#N/A,FALSE,"T-0298";#N/A,#N/A,FALSE,"Koncernskulder";#N/A,#N/A,FALSE,"Koncernfakturering"}</definedName>
    <definedName name="q" localSheetId="22" hidden="1">{"5 * utfall + budget",#N/A,FALSE,"T-0298";"5 * bolag",#N/A,FALSE,"T-0298";"Unibank, utfall alla",#N/A,FALSE,"T-0298";#N/A,#N/A,FALSE,"Koncernskulder";#N/A,#N/A,FALSE,"Koncernfakturering"}</definedName>
    <definedName name="q" localSheetId="16" hidden="1">{"5 * utfall + budget",#N/A,FALSE,"T-0298";"5 * bolag",#N/A,FALSE,"T-0298";"Unibank, utfall alla",#N/A,FALSE,"T-0298";#N/A,#N/A,FALSE,"Koncernskulder";#N/A,#N/A,FALSE,"Koncernfakturering"}</definedName>
    <definedName name="q" localSheetId="17" hidden="1">{"5 * utfall + budget",#N/A,FALSE,"T-0298";"5 * bolag",#N/A,FALSE,"T-0298";"Unibank, utfall alla",#N/A,FALSE,"T-0298";#N/A,#N/A,FALSE,"Koncernskulder";#N/A,#N/A,FALSE,"Koncernfakturering"}</definedName>
    <definedName name="q" localSheetId="11" hidden="1">{"5 * utfall + budget",#N/A,FALSE,"T-0298";"5 * bolag",#N/A,FALSE,"T-0298";"Unibank, utfall alla",#N/A,FALSE,"T-0298";#N/A,#N/A,FALSE,"Koncernskulder";#N/A,#N/A,FALSE,"Koncernfakturering"}</definedName>
    <definedName name="q" localSheetId="20" hidden="1">{"5 * utfall + budget",#N/A,FALSE,"T-0298";"5 * bolag",#N/A,FALSE,"T-0298";"Unibank, utfall alla",#N/A,FALSE,"T-0298";#N/A,#N/A,FALSE,"Koncernskulder";#N/A,#N/A,FALSE,"Koncernfakturering"}</definedName>
    <definedName name="q" localSheetId="35" hidden="1">{"5 * utfall + budget",#N/A,FALSE,"T-0298";"5 * bolag",#N/A,FALSE,"T-0298";"Unibank, utfall alla",#N/A,FALSE,"T-0298";#N/A,#N/A,FALSE,"Koncernskulder";#N/A,#N/A,FALSE,"Koncernfakturering"}</definedName>
    <definedName name="q" localSheetId="34" hidden="1">{"5 * utfall + budget",#N/A,FALSE,"T-0298";"5 * bolag",#N/A,FALSE,"T-0298";"Unibank, utfall alla",#N/A,FALSE,"T-0298";#N/A,#N/A,FALSE,"Koncernskulder";#N/A,#N/A,FALSE,"Koncernfakturering"}</definedName>
    <definedName name="q" localSheetId="30" hidden="1">{"5 * utfall + budget",#N/A,FALSE,"T-0298";"5 * bolag",#N/A,FALSE,"T-0298";"Unibank, utfall alla",#N/A,FALSE,"T-0298";#N/A,#N/A,FALSE,"Koncernskulder";#N/A,#N/A,FALSE,"Koncernfakturering"}</definedName>
    <definedName name="q" localSheetId="54" hidden="1">{"5 * utfall + budget",#N/A,FALSE,"T-0298";"5 * bolag",#N/A,FALSE,"T-0298";"Unibank, utfall alla",#N/A,FALSE,"T-0298";#N/A,#N/A,FALSE,"Koncernskulder";#N/A,#N/A,FALSE,"Koncernfakturering"}</definedName>
    <definedName name="q" localSheetId="27" hidden="1">{"5 * utfall + budget",#N/A,FALSE,"T-0298";"5 * bolag",#N/A,FALSE,"T-0298";"Unibank, utfall alla",#N/A,FALSE,"T-0298";#N/A,#N/A,FALSE,"Koncernskulder";#N/A,#N/A,FALSE,"Koncernfakturering"}</definedName>
    <definedName name="q" localSheetId="37" hidden="1">{"5 * utfall + budget",#N/A,FALSE,"T-0298";"5 * bolag",#N/A,FALSE,"T-0298";"Unibank, utfall alla",#N/A,FALSE,"T-0298";#N/A,#N/A,FALSE,"Koncernskulder";#N/A,#N/A,FALSE,"Koncernfakturering"}</definedName>
    <definedName name="q" localSheetId="58" hidden="1">{"5 * utfall + budget",#N/A,FALSE,"T-0298";"5 * bolag",#N/A,FALSE,"T-0298";"Unibank, utfall alla",#N/A,FALSE,"T-0298";#N/A,#N/A,FALSE,"Koncernskulder";#N/A,#N/A,FALSE,"Koncernfakturering"}</definedName>
    <definedName name="q" localSheetId="5" hidden="1">{"5 * utfall + budget",#N/A,FALSE,"T-0298";"5 * bolag",#N/A,FALSE,"T-0298";"Unibank, utfall alla",#N/A,FALSE,"T-0298";#N/A,#N/A,FALSE,"Koncernskulder";#N/A,#N/A,FALSE,"Koncernfakturering"}</definedName>
    <definedName name="q" localSheetId="6" hidden="1">{"5 * utfall + budget",#N/A,FALSE,"T-0298";"5 * bolag",#N/A,FALSE,"T-0298";"Unibank, utfall alla",#N/A,FALSE,"T-0298";#N/A,#N/A,FALSE,"Koncernskulder";#N/A,#N/A,FALSE,"Koncernfakturering"}</definedName>
    <definedName name="q" localSheetId="55" hidden="1">{"5 * utfall + budget",#N/A,FALSE,"T-0298";"5 * bolag",#N/A,FALSE,"T-0298";"Unibank, utfall alla",#N/A,FALSE,"T-0298";#N/A,#N/A,FALSE,"Koncernskulder";#N/A,#N/A,FALSE,"Koncernfakturering"}</definedName>
    <definedName name="q" localSheetId="39" hidden="1">{"5 * utfall + budget",#N/A,FALSE,"T-0298";"5 * bolag",#N/A,FALSE,"T-0298";"Unibank, utfall alla",#N/A,FALSE,"T-0298";#N/A,#N/A,FALSE,"Koncernskulder";#N/A,#N/A,FALSE,"Koncernfakturering"}</definedName>
    <definedName name="q" localSheetId="57" hidden="1">{"5 * utfall + budget",#N/A,FALSE,"T-0298";"5 * bolag",#N/A,FALSE,"T-0298";"Unibank, utfall alla",#N/A,FALSE,"T-0298";#N/A,#N/A,FALSE,"Koncernskulder";#N/A,#N/A,FALSE,"Koncernfakturering"}</definedName>
    <definedName name="q" localSheetId="8" hidden="1">{"5 * utfall + budget",#N/A,FALSE,"T-0298";"5 * bolag",#N/A,FALSE,"T-0298";"Unibank, utfall alla",#N/A,FALSE,"T-0298";#N/A,#N/A,FALSE,"Koncernskulder";#N/A,#N/A,FALSE,"Koncernfakturering"}</definedName>
    <definedName name="q" localSheetId="9" hidden="1">{"5 * utfall + budget",#N/A,FALSE,"T-0298";"5 * bolag",#N/A,FALSE,"T-0298";"Unibank, utfall alla",#N/A,FALSE,"T-0298";#N/A,#N/A,FALSE,"Koncernskulder";#N/A,#N/A,FALSE,"Koncernfakturering"}</definedName>
    <definedName name="q" localSheetId="7" hidden="1">{"5 * utfall + budget",#N/A,FALSE,"T-0298";"5 * bolag",#N/A,FALSE,"T-0298";"Unibank, utfall alla",#N/A,FALSE,"T-0298";#N/A,#N/A,FALSE,"Koncernskulder";#N/A,#N/A,FALSE,"Koncernfakturering"}</definedName>
    <definedName name="q" localSheetId="18" hidden="1">{"5 * utfall + budget",#N/A,FALSE,"T-0298";"5 * bolag",#N/A,FALSE,"T-0298";"Unibank, utfall alla",#N/A,FALSE,"T-0298";#N/A,#N/A,FALSE,"Koncernskulder";#N/A,#N/A,FALSE,"Koncernfakturering"}</definedName>
    <definedName name="q" localSheetId="42" hidden="1">{"5 * utfall + budget",#N/A,FALSE,"T-0298";"5 * bolag",#N/A,FALSE,"T-0298";"Unibank, utfall alla",#N/A,FALSE,"T-0298";#N/A,#N/A,FALSE,"Koncernskulder";#N/A,#N/A,FALSE,"Koncernfakturering"}</definedName>
    <definedName name="q" localSheetId="40" hidden="1">{"5 * utfall + budget",#N/A,FALSE,"T-0298";"5 * bolag",#N/A,FALSE,"T-0298";"Unibank, utfall alla",#N/A,FALSE,"T-0298";#N/A,#N/A,FALSE,"Koncernskulder";#N/A,#N/A,FALSE,"Koncernfakturering"}</definedName>
    <definedName name="q" localSheetId="36" hidden="1">{"5 * utfall + budget",#N/A,FALSE,"T-0298";"5 * bolag",#N/A,FALSE,"T-0298";"Unibank, utfall alla",#N/A,FALSE,"T-0298";#N/A,#N/A,FALSE,"Koncernskulder";#N/A,#N/A,FALSE,"Koncernfakturering"}</definedName>
    <definedName name="q" localSheetId="24" hidden="1">{"5 * utfall + budget",#N/A,FALSE,"T-0298";"5 * bolag",#N/A,FALSE,"T-0298";"Unibank, utfall alla",#N/A,FALSE,"T-0298";#N/A,#N/A,FALSE,"Koncernskulder";#N/A,#N/A,FALSE,"Koncernfakturering"}</definedName>
    <definedName name="q" hidden="1">{"5 * utfall + budget",#N/A,FALSE,"T-0298";"5 * bolag",#N/A,FALSE,"T-0298";"Unibank, utfall alla",#N/A,FALSE,"T-0298";#N/A,#N/A,FALSE,"Koncernskulder";#N/A,#N/A,FALSE,"Koncernfakturering"}</definedName>
    <definedName name="qe" localSheetId="41" hidden="1">{"5 * utfall + budget",#N/A,FALSE,"T-0298";"5 * bolag",#N/A,FALSE,"T-0298";"Unibank, utfall alla",#N/A,FALSE,"T-0298";#N/A,#N/A,FALSE,"Koncernskulder";#N/A,#N/A,FALSE,"Koncernfakturering"}</definedName>
    <definedName name="qe" localSheetId="25" hidden="1">{"5 * utfall + budget",#N/A,FALSE,"T-0298";"5 * bolag",#N/A,FALSE,"T-0298";"Unibank, utfall alla",#N/A,FALSE,"T-0298";#N/A,#N/A,FALSE,"Koncernskulder";#N/A,#N/A,FALSE,"Koncernfakturering"}</definedName>
    <definedName name="qe" localSheetId="23" hidden="1">{"5 * utfall + budget",#N/A,FALSE,"T-0298";"5 * bolag",#N/A,FALSE,"T-0298";"Unibank, utfall alla",#N/A,FALSE,"T-0298";#N/A,#N/A,FALSE,"Koncernskulder";#N/A,#N/A,FALSE,"Koncernfakturering"}</definedName>
    <definedName name="qe" localSheetId="22" hidden="1">{"5 * utfall + budget",#N/A,FALSE,"T-0298";"5 * bolag",#N/A,FALSE,"T-0298";"Unibank, utfall alla",#N/A,FALSE,"T-0298";#N/A,#N/A,FALSE,"Koncernskulder";#N/A,#N/A,FALSE,"Koncernfakturering"}</definedName>
    <definedName name="qe" localSheetId="16" hidden="1">{"5 * utfall + budget",#N/A,FALSE,"T-0298";"5 * bolag",#N/A,FALSE,"T-0298";"Unibank, utfall alla",#N/A,FALSE,"T-0298";#N/A,#N/A,FALSE,"Koncernskulder";#N/A,#N/A,FALSE,"Koncernfakturering"}</definedName>
    <definedName name="qe" localSheetId="17" hidden="1">{"5 * utfall + budget",#N/A,FALSE,"T-0298";"5 * bolag",#N/A,FALSE,"T-0298";"Unibank, utfall alla",#N/A,FALSE,"T-0298";#N/A,#N/A,FALSE,"Koncernskulder";#N/A,#N/A,FALSE,"Koncernfakturering"}</definedName>
    <definedName name="qe" localSheetId="11" hidden="1">{"5 * utfall + budget",#N/A,FALSE,"T-0298";"5 * bolag",#N/A,FALSE,"T-0298";"Unibank, utfall alla",#N/A,FALSE,"T-0298";#N/A,#N/A,FALSE,"Koncernskulder";#N/A,#N/A,FALSE,"Koncernfakturering"}</definedName>
    <definedName name="qe" localSheetId="20" hidden="1">{"5 * utfall + budget",#N/A,FALSE,"T-0298";"5 * bolag",#N/A,FALSE,"T-0298";"Unibank, utfall alla",#N/A,FALSE,"T-0298";#N/A,#N/A,FALSE,"Koncernskulder";#N/A,#N/A,FALSE,"Koncernfakturering"}</definedName>
    <definedName name="qe" localSheetId="35" hidden="1">{"5 * utfall + budget",#N/A,FALSE,"T-0298";"5 * bolag",#N/A,FALSE,"T-0298";"Unibank, utfall alla",#N/A,FALSE,"T-0298";#N/A,#N/A,FALSE,"Koncernskulder";#N/A,#N/A,FALSE,"Koncernfakturering"}</definedName>
    <definedName name="qe" localSheetId="34" hidden="1">{"5 * utfall + budget",#N/A,FALSE,"T-0298";"5 * bolag",#N/A,FALSE,"T-0298";"Unibank, utfall alla",#N/A,FALSE,"T-0298";#N/A,#N/A,FALSE,"Koncernskulder";#N/A,#N/A,FALSE,"Koncernfakturering"}</definedName>
    <definedName name="qe" localSheetId="30" hidden="1">{"5 * utfall + budget",#N/A,FALSE,"T-0298";"5 * bolag",#N/A,FALSE,"T-0298";"Unibank, utfall alla",#N/A,FALSE,"T-0298";#N/A,#N/A,FALSE,"Koncernskulder";#N/A,#N/A,FALSE,"Koncernfakturering"}</definedName>
    <definedName name="qe" localSheetId="54" hidden="1">{"5 * utfall + budget",#N/A,FALSE,"T-0298";"5 * bolag",#N/A,FALSE,"T-0298";"Unibank, utfall alla",#N/A,FALSE,"T-0298";#N/A,#N/A,FALSE,"Koncernskulder";#N/A,#N/A,FALSE,"Koncernfakturering"}</definedName>
    <definedName name="qe" localSheetId="27" hidden="1">{"5 * utfall + budget",#N/A,FALSE,"T-0298";"5 * bolag",#N/A,FALSE,"T-0298";"Unibank, utfall alla",#N/A,FALSE,"T-0298";#N/A,#N/A,FALSE,"Koncernskulder";#N/A,#N/A,FALSE,"Koncernfakturering"}</definedName>
    <definedName name="qe" localSheetId="37" hidden="1">{"5 * utfall + budget",#N/A,FALSE,"T-0298";"5 * bolag",#N/A,FALSE,"T-0298";"Unibank, utfall alla",#N/A,FALSE,"T-0298";#N/A,#N/A,FALSE,"Koncernskulder";#N/A,#N/A,FALSE,"Koncernfakturering"}</definedName>
    <definedName name="qe" localSheetId="58" hidden="1">{"5 * utfall + budget",#N/A,FALSE,"T-0298";"5 * bolag",#N/A,FALSE,"T-0298";"Unibank, utfall alla",#N/A,FALSE,"T-0298";#N/A,#N/A,FALSE,"Koncernskulder";#N/A,#N/A,FALSE,"Koncernfakturering"}</definedName>
    <definedName name="qe" localSheetId="5" hidden="1">{"5 * utfall + budget",#N/A,FALSE,"T-0298";"5 * bolag",#N/A,FALSE,"T-0298";"Unibank, utfall alla",#N/A,FALSE,"T-0298";#N/A,#N/A,FALSE,"Koncernskulder";#N/A,#N/A,FALSE,"Koncernfakturering"}</definedName>
    <definedName name="qe" localSheetId="6" hidden="1">{"5 * utfall + budget",#N/A,FALSE,"T-0298";"5 * bolag",#N/A,FALSE,"T-0298";"Unibank, utfall alla",#N/A,FALSE,"T-0298";#N/A,#N/A,FALSE,"Koncernskulder";#N/A,#N/A,FALSE,"Koncernfakturering"}</definedName>
    <definedName name="qe" localSheetId="55" hidden="1">{"5 * utfall + budget",#N/A,FALSE,"T-0298";"5 * bolag",#N/A,FALSE,"T-0298";"Unibank, utfall alla",#N/A,FALSE,"T-0298";#N/A,#N/A,FALSE,"Koncernskulder";#N/A,#N/A,FALSE,"Koncernfakturering"}</definedName>
    <definedName name="qe" localSheetId="39" hidden="1">{"5 * utfall + budget",#N/A,FALSE,"T-0298";"5 * bolag",#N/A,FALSE,"T-0298";"Unibank, utfall alla",#N/A,FALSE,"T-0298";#N/A,#N/A,FALSE,"Koncernskulder";#N/A,#N/A,FALSE,"Koncernfakturering"}</definedName>
    <definedName name="qe" localSheetId="57" hidden="1">{"5 * utfall + budget",#N/A,FALSE,"T-0298";"5 * bolag",#N/A,FALSE,"T-0298";"Unibank, utfall alla",#N/A,FALSE,"T-0298";#N/A,#N/A,FALSE,"Koncernskulder";#N/A,#N/A,FALSE,"Koncernfakturering"}</definedName>
    <definedName name="qe" localSheetId="8" hidden="1">{"5 * utfall + budget",#N/A,FALSE,"T-0298";"5 * bolag",#N/A,FALSE,"T-0298";"Unibank, utfall alla",#N/A,FALSE,"T-0298";#N/A,#N/A,FALSE,"Koncernskulder";#N/A,#N/A,FALSE,"Koncernfakturering"}</definedName>
    <definedName name="qe" localSheetId="9" hidden="1">{"5 * utfall + budget",#N/A,FALSE,"T-0298";"5 * bolag",#N/A,FALSE,"T-0298";"Unibank, utfall alla",#N/A,FALSE,"T-0298";#N/A,#N/A,FALSE,"Koncernskulder";#N/A,#N/A,FALSE,"Koncernfakturering"}</definedName>
    <definedName name="qe" localSheetId="7" hidden="1">{"5 * utfall + budget",#N/A,FALSE,"T-0298";"5 * bolag",#N/A,FALSE,"T-0298";"Unibank, utfall alla",#N/A,FALSE,"T-0298";#N/A,#N/A,FALSE,"Koncernskulder";#N/A,#N/A,FALSE,"Koncernfakturering"}</definedName>
    <definedName name="qe" localSheetId="18" hidden="1">{"5 * utfall + budget",#N/A,FALSE,"T-0298";"5 * bolag",#N/A,FALSE,"T-0298";"Unibank, utfall alla",#N/A,FALSE,"T-0298";#N/A,#N/A,FALSE,"Koncernskulder";#N/A,#N/A,FALSE,"Koncernfakturering"}</definedName>
    <definedName name="qe" localSheetId="42" hidden="1">{"5 * utfall + budget",#N/A,FALSE,"T-0298";"5 * bolag",#N/A,FALSE,"T-0298";"Unibank, utfall alla",#N/A,FALSE,"T-0298";#N/A,#N/A,FALSE,"Koncernskulder";#N/A,#N/A,FALSE,"Koncernfakturering"}</definedName>
    <definedName name="qe" localSheetId="40" hidden="1">{"5 * utfall + budget",#N/A,FALSE,"T-0298";"5 * bolag",#N/A,FALSE,"T-0298";"Unibank, utfall alla",#N/A,FALSE,"T-0298";#N/A,#N/A,FALSE,"Koncernskulder";#N/A,#N/A,FALSE,"Koncernfakturering"}</definedName>
    <definedName name="qe" localSheetId="36" hidden="1">{"5 * utfall + budget",#N/A,FALSE,"T-0298";"5 * bolag",#N/A,FALSE,"T-0298";"Unibank, utfall alla",#N/A,FALSE,"T-0298";#N/A,#N/A,FALSE,"Koncernskulder";#N/A,#N/A,FALSE,"Koncernfakturering"}</definedName>
    <definedName name="qe" localSheetId="24" hidden="1">{"5 * utfall + budget",#N/A,FALSE,"T-0298";"5 * bolag",#N/A,FALSE,"T-0298";"Unibank, utfall alla",#N/A,FALSE,"T-0298";#N/A,#N/A,FALSE,"Koncernskulder";#N/A,#N/A,FALSE,"Koncernfakturering"}</definedName>
    <definedName name="qe" hidden="1">{"5 * utfall + budget",#N/A,FALSE,"T-0298";"5 * bolag",#N/A,FALSE,"T-0298";"Unibank, utfall alla",#N/A,FALSE,"T-0298";#N/A,#N/A,FALSE,"Koncernskulder";#N/A,#N/A,FALSE,"Koncernfakturering"}</definedName>
    <definedName name="Quarterly" localSheetId="41">#REF!</definedName>
    <definedName name="Quarterly" localSheetId="25">#REF!</definedName>
    <definedName name="Quarterly" localSheetId="23">#REF!</definedName>
    <definedName name="Quarterly" localSheetId="22">#REF!</definedName>
    <definedName name="Quarterly" localSheetId="16">#REF!</definedName>
    <definedName name="Quarterly" localSheetId="17">#REF!</definedName>
    <definedName name="Quarterly" localSheetId="20">#REF!</definedName>
    <definedName name="Quarterly" localSheetId="35">#REF!</definedName>
    <definedName name="Quarterly" localSheetId="34">#REF!</definedName>
    <definedName name="Quarterly" localSheetId="54">#REF!</definedName>
    <definedName name="Quarterly" localSheetId="27">#REF!</definedName>
    <definedName name="Quarterly" localSheetId="37">#REF!</definedName>
    <definedName name="Quarterly" localSheetId="58">#REF!</definedName>
    <definedName name="Quarterly" localSheetId="5">#REF!</definedName>
    <definedName name="Quarterly" localSheetId="6">#REF!</definedName>
    <definedName name="Quarterly" localSheetId="55">#REF!</definedName>
    <definedName name="Quarterly" localSheetId="39">#REF!</definedName>
    <definedName name="Quarterly" localSheetId="57">#REF!</definedName>
    <definedName name="Quarterly" localSheetId="8">#REF!</definedName>
    <definedName name="Quarterly" localSheetId="9">#REF!</definedName>
    <definedName name="Quarterly" localSheetId="7">#REF!</definedName>
    <definedName name="Quarterly" localSheetId="18">#REF!</definedName>
    <definedName name="Quarterly" localSheetId="36">#REF!</definedName>
    <definedName name="Quarterly" localSheetId="24">#REF!</definedName>
    <definedName name="Quarterly">#REF!</definedName>
    <definedName name="Rapport" localSheetId="41">#REF!</definedName>
    <definedName name="Rapport" localSheetId="25">#REF!</definedName>
    <definedName name="Rapport" localSheetId="23">#REF!</definedName>
    <definedName name="Rapport" localSheetId="22">#REF!</definedName>
    <definedName name="Rapport" localSheetId="16">#REF!</definedName>
    <definedName name="Rapport" localSheetId="17">#REF!</definedName>
    <definedName name="Rapport" localSheetId="20">#REF!</definedName>
    <definedName name="Rapport" localSheetId="35">#REF!</definedName>
    <definedName name="Rapport" localSheetId="34">#REF!</definedName>
    <definedName name="Rapport" localSheetId="30">#REF!</definedName>
    <definedName name="Rapport" localSheetId="54">#REF!</definedName>
    <definedName name="Rapport" localSheetId="27">#REF!</definedName>
    <definedName name="Rapport" localSheetId="37">#REF!</definedName>
    <definedName name="Rapport" localSheetId="58">#REF!</definedName>
    <definedName name="Rapport" localSheetId="5">#REF!</definedName>
    <definedName name="Rapport" localSheetId="6">#REF!</definedName>
    <definedName name="Rapport" localSheetId="55">#REF!</definedName>
    <definedName name="Rapport" localSheetId="39">#REF!</definedName>
    <definedName name="Rapport" localSheetId="57">#REF!</definedName>
    <definedName name="Rapport" localSheetId="8">#REF!</definedName>
    <definedName name="Rapport" localSheetId="9">#REF!</definedName>
    <definedName name="Rapport" localSheetId="7">#REF!</definedName>
    <definedName name="Rapport" localSheetId="18">#REF!</definedName>
    <definedName name="Rapport" localSheetId="36">#REF!</definedName>
    <definedName name="Rapport" localSheetId="24">#REF!</definedName>
    <definedName name="Rapport">#REF!</definedName>
    <definedName name="Ratios" localSheetId="41">#REF!</definedName>
    <definedName name="Ratios" localSheetId="25">#REF!</definedName>
    <definedName name="Ratios" localSheetId="23">#REF!</definedName>
    <definedName name="Ratios" localSheetId="22">#REF!</definedName>
    <definedName name="Ratios" localSheetId="16">#REF!</definedName>
    <definedName name="Ratios" localSheetId="17">#REF!</definedName>
    <definedName name="Ratios" localSheetId="20">#REF!</definedName>
    <definedName name="Ratios" localSheetId="35">#REF!</definedName>
    <definedName name="Ratios" localSheetId="34">#REF!</definedName>
    <definedName name="Ratios" localSheetId="54">#REF!</definedName>
    <definedName name="Ratios" localSheetId="27">#REF!</definedName>
    <definedName name="Ratios" localSheetId="37">#REF!</definedName>
    <definedName name="Ratios" localSheetId="58">#REF!</definedName>
    <definedName name="Ratios" localSheetId="5">#REF!</definedName>
    <definedName name="Ratios" localSheetId="6">#REF!</definedName>
    <definedName name="Ratios" localSheetId="55">#REF!</definedName>
    <definedName name="Ratios" localSheetId="39">#REF!</definedName>
    <definedName name="Ratios" localSheetId="57">#REF!</definedName>
    <definedName name="Ratios" localSheetId="8">#REF!</definedName>
    <definedName name="Ratios" localSheetId="9">#REF!</definedName>
    <definedName name="Ratios" localSheetId="7">#REF!</definedName>
    <definedName name="Ratios" localSheetId="18">#REF!</definedName>
    <definedName name="Ratios" localSheetId="36">#REF!</definedName>
    <definedName name="Ratios" localSheetId="24">#REF!</definedName>
    <definedName name="Ratios">#REF!</definedName>
    <definedName name="RBother" localSheetId="41">#REF!</definedName>
    <definedName name="RBother" localSheetId="25">#REF!</definedName>
    <definedName name="RBother" localSheetId="23">#REF!</definedName>
    <definedName name="RBother" localSheetId="22">#REF!</definedName>
    <definedName name="RBother" localSheetId="16">#REF!</definedName>
    <definedName name="RBother" localSheetId="17">#REF!</definedName>
    <definedName name="RBother" localSheetId="20">#REF!</definedName>
    <definedName name="RBother" localSheetId="35">#REF!</definedName>
    <definedName name="RBother" localSheetId="34">#REF!</definedName>
    <definedName name="RBother" localSheetId="54">#REF!</definedName>
    <definedName name="RBother" localSheetId="27">#REF!</definedName>
    <definedName name="RBother" localSheetId="37">#REF!</definedName>
    <definedName name="RBother" localSheetId="58">#REF!</definedName>
    <definedName name="RBother" localSheetId="5">#REF!</definedName>
    <definedName name="RBother" localSheetId="6">#REF!</definedName>
    <definedName name="RBother" localSheetId="55">#REF!</definedName>
    <definedName name="RBother" localSheetId="39">#REF!</definedName>
    <definedName name="RBother" localSheetId="57">#REF!</definedName>
    <definedName name="RBother" localSheetId="8">#REF!</definedName>
    <definedName name="RBother" localSheetId="9">#REF!</definedName>
    <definedName name="RBother" localSheetId="7">#REF!</definedName>
    <definedName name="RBother" localSheetId="18">#REF!</definedName>
    <definedName name="RBother" localSheetId="36">#REF!</definedName>
    <definedName name="RBother" localSheetId="24">#REF!</definedName>
    <definedName name="RBother">#REF!</definedName>
    <definedName name="RBother2" localSheetId="41">#REF!</definedName>
    <definedName name="RBother2" localSheetId="25">#REF!</definedName>
    <definedName name="RBother2" localSheetId="23">#REF!</definedName>
    <definedName name="RBother2" localSheetId="22">#REF!</definedName>
    <definedName name="RBother2" localSheetId="16">#REF!</definedName>
    <definedName name="RBother2" localSheetId="17">#REF!</definedName>
    <definedName name="RBother2" localSheetId="20">#REF!</definedName>
    <definedName name="RBother2" localSheetId="35">#REF!</definedName>
    <definedName name="RBother2" localSheetId="34">#REF!</definedName>
    <definedName name="RBother2" localSheetId="54">#REF!</definedName>
    <definedName name="RBother2" localSheetId="27">#REF!</definedName>
    <definedName name="RBother2" localSheetId="37">#REF!</definedName>
    <definedName name="RBother2" localSheetId="58">#REF!</definedName>
    <definedName name="RBother2" localSheetId="5">#REF!</definedName>
    <definedName name="RBother2" localSheetId="6">#REF!</definedName>
    <definedName name="RBother2" localSheetId="55">#REF!</definedName>
    <definedName name="RBother2" localSheetId="39">#REF!</definedName>
    <definedName name="RBother2" localSheetId="57">#REF!</definedName>
    <definedName name="RBother2" localSheetId="8">#REF!</definedName>
    <definedName name="RBother2" localSheetId="9">#REF!</definedName>
    <definedName name="RBother2" localSheetId="7">#REF!</definedName>
    <definedName name="RBother2" localSheetId="18">#REF!</definedName>
    <definedName name="RBother2" localSheetId="36">#REF!</definedName>
    <definedName name="RBother2" localSheetId="24">#REF!</definedName>
    <definedName name="RBother2">#REF!</definedName>
    <definedName name="reconciliation" localSheetId="41">#REF!</definedName>
    <definedName name="reconciliation" localSheetId="25">#REF!</definedName>
    <definedName name="reconciliation" localSheetId="23">#REF!</definedName>
    <definedName name="reconciliation" localSheetId="22">#REF!</definedName>
    <definedName name="reconciliation" localSheetId="16">#REF!</definedName>
    <definedName name="reconciliation" localSheetId="17">#REF!</definedName>
    <definedName name="reconciliation" localSheetId="20">#REF!</definedName>
    <definedName name="reconciliation" localSheetId="35">#REF!</definedName>
    <definedName name="reconciliation" localSheetId="34">#REF!</definedName>
    <definedName name="reconciliation" localSheetId="54">#REF!</definedName>
    <definedName name="reconciliation" localSheetId="27">#REF!</definedName>
    <definedName name="reconciliation" localSheetId="37">#REF!</definedName>
    <definedName name="reconciliation" localSheetId="58">#REF!</definedName>
    <definedName name="reconciliation" localSheetId="5">#REF!</definedName>
    <definedName name="reconciliation" localSheetId="6">#REF!</definedName>
    <definedName name="reconciliation" localSheetId="55">#REF!</definedName>
    <definedName name="reconciliation" localSheetId="39">#REF!</definedName>
    <definedName name="reconciliation" localSheetId="57">#REF!</definedName>
    <definedName name="reconciliation" localSheetId="8">#REF!</definedName>
    <definedName name="reconciliation" localSheetId="9">#REF!</definedName>
    <definedName name="reconciliation" localSheetId="7">#REF!</definedName>
    <definedName name="reconciliation" localSheetId="18">#REF!</definedName>
    <definedName name="reconciliation" localSheetId="36">#REF!</definedName>
    <definedName name="reconciliation" localSheetId="24">#REF!</definedName>
    <definedName name="reconciliation">#REF!</definedName>
    <definedName name="Region" localSheetId="41">OFFSET([11]Chart!$X$11,1,0,COUNTA([11]Chart!$X$11:$X$38)-1,1)</definedName>
    <definedName name="Region" localSheetId="30">OFFSET([11]Chart!$X$11,1,0,COUNTA([11]Chart!$X$11:$X$38)-1,1)</definedName>
    <definedName name="Region" localSheetId="54">OFFSET([11]Chart!$X$11,1,0,COUNTA([11]Chart!$X$11:$X$38)-1,1)</definedName>
    <definedName name="Region" localSheetId="37">OFFSET([12]Chart!$X$11,1,0,COUNTA([12]Chart!$X$11:$X$38)-1,1)</definedName>
    <definedName name="Region" localSheetId="58">OFFSET([12]Chart!$X$11,1,0,COUNTA([12]Chart!$X$11:$X$38)-1,1)</definedName>
    <definedName name="Region" localSheetId="55">OFFSET([12]Chart!$X$11,1,0,COUNTA([12]Chart!$X$11:$X$38)-1,1)</definedName>
    <definedName name="Region" localSheetId="57">OFFSET([11]Chart!$X$11,1,0,COUNTA([11]Chart!$X$11:$X$38)-1,1)</definedName>
    <definedName name="Region" localSheetId="8">OFFSET([13]Chart!$X$11,1,0,COUNTA([13]Chart!$X$11:$X$38)-1,1)</definedName>
    <definedName name="Region" localSheetId="9">OFFSET([13]Chart!$X$11,1,0,COUNTA([13]Chart!$X$11:$X$38)-1,1)</definedName>
    <definedName name="Region" localSheetId="7">OFFSET([13]Chart!$X$11,1,0,COUNTA([13]Chart!$X$11:$X$38)-1,1)</definedName>
    <definedName name="Region" localSheetId="36">OFFSET([12]Chart!$X$11,1,0,COUNTA([12]Chart!$X$11:$X$38)-1,1)</definedName>
    <definedName name="Region">OFFSET([11]Chart!$X$11,1,0,COUNTA([11]Chart!$X$11:$X$38)-1,1)</definedName>
    <definedName name="Regionlosses" localSheetId="41">OFFSET([11]Chart!$Y$11,1,0,COUNTA([11]Chart!$Y$11:$Y$38)-1,1)</definedName>
    <definedName name="Regionlosses" localSheetId="30">OFFSET([11]Chart!$Y$11,1,0,COUNTA([11]Chart!$Y$11:$Y$38)-1,1)</definedName>
    <definedName name="Regionlosses" localSheetId="54">OFFSET([11]Chart!$Y$11,1,0,COUNTA([11]Chart!$Y$11:$Y$38)-1,1)</definedName>
    <definedName name="Regionlosses" localSheetId="37">OFFSET([12]Chart!$Y$11,1,0,COUNTA([12]Chart!$Y$11:$Y$38)-1,1)</definedName>
    <definedName name="Regionlosses" localSheetId="58">OFFSET([12]Chart!$Y$11,1,0,COUNTA([12]Chart!$Y$11:$Y$38)-1,1)</definedName>
    <definedName name="Regionlosses" localSheetId="55">OFFSET([12]Chart!$Y$11,1,0,COUNTA([12]Chart!$Y$11:$Y$38)-1,1)</definedName>
    <definedName name="Regionlosses" localSheetId="57">OFFSET([11]Chart!$Y$11,1,0,COUNTA([11]Chart!$Y$11:$Y$38)-1,1)</definedName>
    <definedName name="Regionlosses" localSheetId="8">OFFSET([13]Chart!$Y$11,1,0,COUNTA([13]Chart!$Y$11:$Y$38)-1,1)</definedName>
    <definedName name="Regionlosses" localSheetId="9">OFFSET([13]Chart!$Y$11,1,0,COUNTA([13]Chart!$Y$11:$Y$38)-1,1)</definedName>
    <definedName name="Regionlosses" localSheetId="7">OFFSET([13]Chart!$Y$11,1,0,COUNTA([13]Chart!$Y$11:$Y$38)-1,1)</definedName>
    <definedName name="Regionlosses" localSheetId="36">OFFSET([12]Chart!$Y$11,1,0,COUNTA([12]Chart!$Y$11:$Y$38)-1,1)</definedName>
    <definedName name="Regionlosses">OFFSET([11]Chart!$Y$11,1,0,COUNTA([11]Chart!$Y$11:$Y$38)-1,1)</definedName>
    <definedName name="retail" localSheetId="41">#REF!</definedName>
    <definedName name="retail" localSheetId="25">#REF!</definedName>
    <definedName name="retail" localSheetId="23">#REF!</definedName>
    <definedName name="retail" localSheetId="22">#REF!</definedName>
    <definedName name="retail" localSheetId="16">#REF!</definedName>
    <definedName name="retail" localSheetId="17">#REF!</definedName>
    <definedName name="retail" localSheetId="20">#REF!</definedName>
    <definedName name="retail" localSheetId="35">#REF!</definedName>
    <definedName name="retail" localSheetId="34">#REF!</definedName>
    <definedName name="retail" localSheetId="54">#REF!</definedName>
    <definedName name="retail" localSheetId="27">#REF!</definedName>
    <definedName name="retail" localSheetId="37">#REF!</definedName>
    <definedName name="retail" localSheetId="58">#REF!</definedName>
    <definedName name="retail" localSheetId="5">#REF!</definedName>
    <definedName name="retail" localSheetId="6">#REF!</definedName>
    <definedName name="retail" localSheetId="55">#REF!</definedName>
    <definedName name="retail" localSheetId="39">#REF!</definedName>
    <definedName name="retail" localSheetId="57">#REF!</definedName>
    <definedName name="retail" localSheetId="8">#REF!</definedName>
    <definedName name="retail" localSheetId="9">#REF!</definedName>
    <definedName name="retail" localSheetId="7">#REF!</definedName>
    <definedName name="retail" localSheetId="18">#REF!</definedName>
    <definedName name="retail" localSheetId="36">#REF!</definedName>
    <definedName name="retail" localSheetId="24">#REF!</definedName>
    <definedName name="retail">#REF!</definedName>
    <definedName name="retail1" localSheetId="41">#REF!</definedName>
    <definedName name="retail1" localSheetId="25">#REF!</definedName>
    <definedName name="retail1" localSheetId="23">#REF!</definedName>
    <definedName name="retail1" localSheetId="22">#REF!</definedName>
    <definedName name="retail1" localSheetId="16">#REF!</definedName>
    <definedName name="retail1" localSheetId="17">#REF!</definedName>
    <definedName name="retail1" localSheetId="20">#REF!</definedName>
    <definedName name="retail1" localSheetId="35">#REF!</definedName>
    <definedName name="retail1" localSheetId="34">#REF!</definedName>
    <definedName name="retail1" localSheetId="54">#REF!</definedName>
    <definedName name="retail1" localSheetId="27">#REF!</definedName>
    <definedName name="retail1" localSheetId="37">#REF!</definedName>
    <definedName name="retail1" localSheetId="58">#REF!</definedName>
    <definedName name="retail1" localSheetId="5">#REF!</definedName>
    <definedName name="retail1" localSheetId="6">#REF!</definedName>
    <definedName name="retail1" localSheetId="55">#REF!</definedName>
    <definedName name="retail1" localSheetId="39">#REF!</definedName>
    <definedName name="retail1" localSheetId="57">#REF!</definedName>
    <definedName name="retail1" localSheetId="8">#REF!</definedName>
    <definedName name="retail1" localSheetId="9">#REF!</definedName>
    <definedName name="retail1" localSheetId="7">#REF!</definedName>
    <definedName name="retail1" localSheetId="18">#REF!</definedName>
    <definedName name="retail1" localSheetId="36">#REF!</definedName>
    <definedName name="retail1" localSheetId="24">#REF!</definedName>
    <definedName name="retail1">#REF!</definedName>
    <definedName name="RetailKeyFig" localSheetId="41">#REF!</definedName>
    <definedName name="RetailKeyFig" localSheetId="25">#REF!</definedName>
    <definedName name="RetailKeyFig" localSheetId="23">#REF!</definedName>
    <definedName name="RetailKeyFig" localSheetId="22">#REF!</definedName>
    <definedName name="RetailKeyFig" localSheetId="16">#REF!</definedName>
    <definedName name="RetailKeyFig" localSheetId="17">#REF!</definedName>
    <definedName name="RetailKeyFig" localSheetId="20">#REF!</definedName>
    <definedName name="RetailKeyFig" localSheetId="35">#REF!</definedName>
    <definedName name="RetailKeyFig" localSheetId="34">#REF!</definedName>
    <definedName name="RetailKeyFig" localSheetId="54">#REF!</definedName>
    <definedName name="RetailKeyFig" localSheetId="27">#REF!</definedName>
    <definedName name="RetailKeyFig" localSheetId="37">#REF!</definedName>
    <definedName name="RetailKeyFig" localSheetId="58">#REF!</definedName>
    <definedName name="RetailKeyFig" localSheetId="5">#REF!</definedName>
    <definedName name="RetailKeyFig" localSheetId="6">#REF!</definedName>
    <definedName name="RetailKeyFig" localSheetId="55">#REF!</definedName>
    <definedName name="RetailKeyFig" localSheetId="39">#REF!</definedName>
    <definedName name="RetailKeyFig" localSheetId="57">#REF!</definedName>
    <definedName name="RetailKeyFig" localSheetId="8">#REF!</definedName>
    <definedName name="RetailKeyFig" localSheetId="9">#REF!</definedName>
    <definedName name="RetailKeyFig" localSheetId="7">#REF!</definedName>
    <definedName name="RetailKeyFig" localSheetId="18">#REF!</definedName>
    <definedName name="RetailKeyFig" localSheetId="36">#REF!</definedName>
    <definedName name="RetailKeyFig" localSheetId="24">#REF!</definedName>
    <definedName name="RetailKeyFig">#REF!</definedName>
    <definedName name="RetailOP" localSheetId="41">#REF!</definedName>
    <definedName name="RetailOP" localSheetId="25">#REF!</definedName>
    <definedName name="RetailOP" localSheetId="23">#REF!</definedName>
    <definedName name="RetailOP" localSheetId="22">#REF!</definedName>
    <definedName name="RetailOP" localSheetId="16">#REF!</definedName>
    <definedName name="RetailOP" localSheetId="17">#REF!</definedName>
    <definedName name="RetailOP" localSheetId="20">#REF!</definedName>
    <definedName name="RetailOP" localSheetId="35">#REF!</definedName>
    <definedName name="RetailOP" localSheetId="34">#REF!</definedName>
    <definedName name="RetailOP" localSheetId="54">#REF!</definedName>
    <definedName name="RetailOP" localSheetId="27">#REF!</definedName>
    <definedName name="RetailOP" localSheetId="37">#REF!</definedName>
    <definedName name="RetailOP" localSheetId="58">#REF!</definedName>
    <definedName name="RetailOP" localSheetId="5">#REF!</definedName>
    <definedName name="RetailOP" localSheetId="6">#REF!</definedName>
    <definedName name="RetailOP" localSheetId="55">#REF!</definedName>
    <definedName name="RetailOP" localSheetId="39">#REF!</definedName>
    <definedName name="RetailOP" localSheetId="57">#REF!</definedName>
    <definedName name="RetailOP" localSheetId="8">#REF!</definedName>
    <definedName name="RetailOP" localSheetId="9">#REF!</definedName>
    <definedName name="RetailOP" localSheetId="7">#REF!</definedName>
    <definedName name="RetailOP" localSheetId="18">#REF!</definedName>
    <definedName name="RetailOP" localSheetId="36">#REF!</definedName>
    <definedName name="RetailOP" localSheetId="24">#REF!</definedName>
    <definedName name="RetailOP">#REF!</definedName>
    <definedName name="RetailVol" localSheetId="41">#REF!</definedName>
    <definedName name="RetailVol" localSheetId="25">#REF!</definedName>
    <definedName name="RetailVol" localSheetId="23">#REF!</definedName>
    <definedName name="RetailVol" localSheetId="22">#REF!</definedName>
    <definedName name="RetailVol" localSheetId="16">#REF!</definedName>
    <definedName name="RetailVol" localSheetId="17">#REF!</definedName>
    <definedName name="RetailVol" localSheetId="20">#REF!</definedName>
    <definedName name="RetailVol" localSheetId="35">#REF!</definedName>
    <definedName name="RetailVol" localSheetId="34">#REF!</definedName>
    <definedName name="RetailVol" localSheetId="54">#REF!</definedName>
    <definedName name="RetailVol" localSheetId="27">#REF!</definedName>
    <definedName name="RetailVol" localSheetId="37">#REF!</definedName>
    <definedName name="RetailVol" localSheetId="58">#REF!</definedName>
    <definedName name="RetailVol" localSheetId="5">#REF!</definedName>
    <definedName name="RetailVol" localSheetId="6">#REF!</definedName>
    <definedName name="RetailVol" localSheetId="55">#REF!</definedName>
    <definedName name="RetailVol" localSheetId="39">#REF!</definedName>
    <definedName name="RetailVol" localSheetId="57">#REF!</definedName>
    <definedName name="RetailVol" localSheetId="8">#REF!</definedName>
    <definedName name="RetailVol" localSheetId="9">#REF!</definedName>
    <definedName name="RetailVol" localSheetId="7">#REF!</definedName>
    <definedName name="RetailVol" localSheetId="18">#REF!</definedName>
    <definedName name="RetailVol" localSheetId="36">#REF!</definedName>
    <definedName name="RetailVol" localSheetId="24">#REF!</definedName>
    <definedName name="RetailVol">#REF!</definedName>
    <definedName name="sam" localSheetId="41">#REF!</definedName>
    <definedName name="sam" localSheetId="25">#REF!</definedName>
    <definedName name="sam" localSheetId="23">#REF!</definedName>
    <definedName name="sam" localSheetId="22">#REF!</definedName>
    <definedName name="sam" localSheetId="16">#REF!</definedName>
    <definedName name="sam" localSheetId="17">#REF!</definedName>
    <definedName name="sam" localSheetId="20">#REF!</definedName>
    <definedName name="sam" localSheetId="35">#REF!</definedName>
    <definedName name="sam" localSheetId="34">#REF!</definedName>
    <definedName name="sam" localSheetId="54">#REF!</definedName>
    <definedName name="sam" localSheetId="27">#REF!</definedName>
    <definedName name="sam" localSheetId="37">#REF!</definedName>
    <definedName name="sam" localSheetId="58">#REF!</definedName>
    <definedName name="sam" localSheetId="5">#REF!</definedName>
    <definedName name="sam" localSheetId="6">#REF!</definedName>
    <definedName name="sam" localSheetId="55">#REF!</definedName>
    <definedName name="sam" localSheetId="39">#REF!</definedName>
    <definedName name="sam" localSheetId="57">#REF!</definedName>
    <definedName name="sam" localSheetId="8">#REF!</definedName>
    <definedName name="sam" localSheetId="9">#REF!</definedName>
    <definedName name="sam" localSheetId="7">#REF!</definedName>
    <definedName name="sam" localSheetId="18">#REF!</definedName>
    <definedName name="sam" localSheetId="36">#REF!</definedName>
    <definedName name="sam" localSheetId="24">#REF!</definedName>
    <definedName name="sam">#REF!</definedName>
    <definedName name="samlet" localSheetId="41">#REF!</definedName>
    <definedName name="samlet" localSheetId="25">#REF!</definedName>
    <definedName name="samlet" localSheetId="23">#REF!</definedName>
    <definedName name="samlet" localSheetId="22">#REF!</definedName>
    <definedName name="samlet" localSheetId="16">#REF!</definedName>
    <definedName name="samlet" localSheetId="17">#REF!</definedName>
    <definedName name="samlet" localSheetId="20">#REF!</definedName>
    <definedName name="samlet" localSheetId="35">#REF!</definedName>
    <definedName name="samlet" localSheetId="34">#REF!</definedName>
    <definedName name="samlet" localSheetId="54">#REF!</definedName>
    <definedName name="samlet" localSheetId="27">#REF!</definedName>
    <definedName name="samlet" localSheetId="37">#REF!</definedName>
    <definedName name="samlet" localSheetId="58">#REF!</definedName>
    <definedName name="samlet" localSheetId="5">#REF!</definedName>
    <definedName name="samlet" localSheetId="6">#REF!</definedName>
    <definedName name="samlet" localSheetId="55">#REF!</definedName>
    <definedName name="samlet" localSheetId="39">#REF!</definedName>
    <definedName name="samlet" localSheetId="57">#REF!</definedName>
    <definedName name="samlet" localSheetId="8">#REF!</definedName>
    <definedName name="samlet" localSheetId="9">#REF!</definedName>
    <definedName name="samlet" localSheetId="7">#REF!</definedName>
    <definedName name="samlet" localSheetId="18">#REF!</definedName>
    <definedName name="samlet" localSheetId="36">#REF!</definedName>
    <definedName name="samlet" localSheetId="24">#REF!</definedName>
    <definedName name="samlet">#REF!</definedName>
    <definedName name="samlet2" localSheetId="41">#REF!</definedName>
    <definedName name="samlet2" localSheetId="25">#REF!</definedName>
    <definedName name="samlet2" localSheetId="23">#REF!</definedName>
    <definedName name="samlet2" localSheetId="22">#REF!</definedName>
    <definedName name="samlet2" localSheetId="16">#REF!</definedName>
    <definedName name="samlet2" localSheetId="17">#REF!</definedName>
    <definedName name="samlet2" localSheetId="20">#REF!</definedName>
    <definedName name="samlet2" localSheetId="35">#REF!</definedName>
    <definedName name="samlet2" localSheetId="34">#REF!</definedName>
    <definedName name="samlet2" localSheetId="54">#REF!</definedName>
    <definedName name="samlet2" localSheetId="27">#REF!</definedName>
    <definedName name="samlet2" localSheetId="37">#REF!</definedName>
    <definedName name="samlet2" localSheetId="58">#REF!</definedName>
    <definedName name="samlet2" localSheetId="5">#REF!</definedName>
    <definedName name="samlet2" localSheetId="6">#REF!</definedName>
    <definedName name="samlet2" localSheetId="55">#REF!</definedName>
    <definedName name="samlet2" localSheetId="39">#REF!</definedName>
    <definedName name="samlet2" localSheetId="57">#REF!</definedName>
    <definedName name="samlet2" localSheetId="8">#REF!</definedName>
    <definedName name="samlet2" localSheetId="9">#REF!</definedName>
    <definedName name="samlet2" localSheetId="7">#REF!</definedName>
    <definedName name="samlet2" localSheetId="18">#REF!</definedName>
    <definedName name="samlet2" localSheetId="36">#REF!</definedName>
    <definedName name="samlet2" localSheetId="24">#REF!</definedName>
    <definedName name="samlet2">#REF!</definedName>
    <definedName name="SAPBEXdnldView" hidden="1">"4ZD0L7XBN5QAFUWLD0ZQ4XQFQ"</definedName>
    <definedName name="SAPBEXrevision" hidden="1">1</definedName>
    <definedName name="SAPBEXsysID" hidden="1">"DDP"</definedName>
    <definedName name="SAPBEXwbID" hidden="1">"4IKCR4U7DC37TEMEHPMJ33OR9"</definedName>
    <definedName name="SAPCrosstab1" localSheetId="41">#REF!</definedName>
    <definedName name="SAPCrosstab1" localSheetId="25">#REF!</definedName>
    <definedName name="SAPCrosstab1" localSheetId="23">#REF!</definedName>
    <definedName name="SAPCrosstab1" localSheetId="22">#REF!</definedName>
    <definedName name="SAPCrosstab1" localSheetId="16">#REF!</definedName>
    <definedName name="SAPCrosstab1" localSheetId="17">#REF!</definedName>
    <definedName name="SAPCrosstab1" localSheetId="20">#REF!</definedName>
    <definedName name="SAPCrosstab1" localSheetId="35">'Credit portfolio by BU Q1'!#REF!</definedName>
    <definedName name="SAPCrosstab1" localSheetId="34">'Credit portfolio by BU Q2'!#REF!</definedName>
    <definedName name="SAPCrosstab1" localSheetId="30">#REF!</definedName>
    <definedName name="SAPCrosstab1" localSheetId="54">#REF!</definedName>
    <definedName name="SAPCrosstab1" localSheetId="27">#REF!</definedName>
    <definedName name="SAPCrosstab1" localSheetId="37">#REF!</definedName>
    <definedName name="SAPCrosstab1" localSheetId="58">#REF!</definedName>
    <definedName name="SAPCrosstab1" localSheetId="5">#REF!</definedName>
    <definedName name="SAPCrosstab1" localSheetId="6">#REF!</definedName>
    <definedName name="SAPCrosstab1" localSheetId="55">#REF!</definedName>
    <definedName name="SAPCrosstab1" localSheetId="39">#REF!</definedName>
    <definedName name="SAPCrosstab1" localSheetId="57">#REF!</definedName>
    <definedName name="SAPCrosstab1" localSheetId="8">#REF!</definedName>
    <definedName name="SAPCrosstab1" localSheetId="9">#REF!</definedName>
    <definedName name="SAPCrosstab1" localSheetId="7">#REF!</definedName>
    <definedName name="SAPCrosstab1" localSheetId="18">#REF!</definedName>
    <definedName name="SAPCrosstab1" localSheetId="36">#REF!</definedName>
    <definedName name="SAPCrosstab1" localSheetId="24">#REF!</definedName>
    <definedName name="SAPCrosstab1">#REF!</definedName>
    <definedName name="SE_EURO_V" localSheetId="41">[30]Sheet1!$C$15</definedName>
    <definedName name="SE_EURO_V" localSheetId="54">[30]Sheet1!$C$15</definedName>
    <definedName name="SE_EURO_V" localSheetId="37">[30]Sheet1!$C$15</definedName>
    <definedName name="SE_EURO_V" localSheetId="58">[31]Sheet1!$C$15</definedName>
    <definedName name="SE_EURO_V" localSheetId="55">[31]Sheet1!$C$15</definedName>
    <definedName name="SE_EURO_V" localSheetId="57">[30]Sheet1!$C$15</definedName>
    <definedName name="SE_EURO_V" localSheetId="8">[32]Sheet1!$C$15</definedName>
    <definedName name="SE_EURO_V" localSheetId="9">[32]Sheet1!$C$15</definedName>
    <definedName name="SE_EURO_V" localSheetId="7">[32]Sheet1!$C$15</definedName>
    <definedName name="SE_EURO_V" localSheetId="36">[30]Sheet1!$C$15</definedName>
    <definedName name="SE_EURO_V">[30]Sheet1!$C$15</definedName>
    <definedName name="SE_SEK_V" localSheetId="41">[27]Sheet1!$C$23</definedName>
    <definedName name="SE_SEK_V" localSheetId="54">[27]Sheet1!$C$23</definedName>
    <definedName name="SE_SEK_V" localSheetId="37">[27]Sheet1!$C$23</definedName>
    <definedName name="SE_SEK_V" localSheetId="58">[28]Sheet1!$C$23</definedName>
    <definedName name="SE_SEK_V" localSheetId="55">[28]Sheet1!$C$23</definedName>
    <definedName name="SE_SEK_V" localSheetId="57">[27]Sheet1!$C$23</definedName>
    <definedName name="SE_SEK_V" localSheetId="8">[29]Sheet1!$C$23</definedName>
    <definedName name="SE_SEK_V" localSheetId="9">[29]Sheet1!$C$23</definedName>
    <definedName name="SE_SEK_V" localSheetId="7">[29]Sheet1!$C$23</definedName>
    <definedName name="SE_SEK_V" localSheetId="36">[27]Sheet1!$C$23</definedName>
    <definedName name="SE_SEK_V">[27]Sheet1!$C$23</definedName>
    <definedName name="segments" localSheetId="41">#REF!</definedName>
    <definedName name="segments" localSheetId="25">#REF!</definedName>
    <definedName name="segments" localSheetId="23">#REF!</definedName>
    <definedName name="segments" localSheetId="22">#REF!</definedName>
    <definedName name="segments" localSheetId="16">#REF!</definedName>
    <definedName name="segments" localSheetId="17">#REF!</definedName>
    <definedName name="segments" localSheetId="20">#REF!</definedName>
    <definedName name="segments" localSheetId="35">#REF!</definedName>
    <definedName name="segments" localSheetId="34">#REF!</definedName>
    <definedName name="segments" localSheetId="54">#REF!</definedName>
    <definedName name="segments" localSheetId="27">#REF!</definedName>
    <definedName name="segments" localSheetId="37">#REF!</definedName>
    <definedName name="segments" localSheetId="58">#REF!</definedName>
    <definedName name="segments" localSheetId="5">#REF!</definedName>
    <definedName name="segments" localSheetId="6">#REF!</definedName>
    <definedName name="segments" localSheetId="55">#REF!</definedName>
    <definedName name="segments" localSheetId="39">#REF!</definedName>
    <definedName name="segments" localSheetId="57">#REF!</definedName>
    <definedName name="segments" localSheetId="8">#REF!</definedName>
    <definedName name="segments" localSheetId="9">#REF!</definedName>
    <definedName name="segments" localSheetId="7">#REF!</definedName>
    <definedName name="segments" localSheetId="18">#REF!</definedName>
    <definedName name="segments" localSheetId="36">#REF!</definedName>
    <definedName name="segments" localSheetId="24">#REF!</definedName>
    <definedName name="segments">#REF!</definedName>
    <definedName name="SEK_1.kv." localSheetId="41">#REF!</definedName>
    <definedName name="SEK_1.kv." localSheetId="25">#REF!</definedName>
    <definedName name="SEK_1.kv." localSheetId="23">#REF!</definedName>
    <definedName name="SEK_1.kv." localSheetId="22">#REF!</definedName>
    <definedName name="SEK_1.kv." localSheetId="16">#REF!</definedName>
    <definedName name="SEK_1.kv." localSheetId="17">#REF!</definedName>
    <definedName name="SEK_1.kv." localSheetId="20">#REF!</definedName>
    <definedName name="SEK_1.kv." localSheetId="35">#REF!</definedName>
    <definedName name="SEK_1.kv." localSheetId="34">#REF!</definedName>
    <definedName name="SEK_1.kv." localSheetId="54">#REF!</definedName>
    <definedName name="SEK_1.kv." localSheetId="27">#REF!</definedName>
    <definedName name="SEK_1.kv." localSheetId="37">#REF!</definedName>
    <definedName name="SEK_1.kv." localSheetId="58">#REF!</definedName>
    <definedName name="SEK_1.kv." localSheetId="5">#REF!</definedName>
    <definedName name="SEK_1.kv." localSheetId="6">#REF!</definedName>
    <definedName name="SEK_1.kv." localSheetId="55">#REF!</definedName>
    <definedName name="SEK_1.kv." localSheetId="39">#REF!</definedName>
    <definedName name="SEK_1.kv." localSheetId="57">#REF!</definedName>
    <definedName name="SEK_1.kv." localSheetId="8">#REF!</definedName>
    <definedName name="SEK_1.kv." localSheetId="9">#REF!</definedName>
    <definedName name="SEK_1.kv." localSheetId="7">#REF!</definedName>
    <definedName name="SEK_1.kv." localSheetId="18">#REF!</definedName>
    <definedName name="SEK_1.kv." localSheetId="36">#REF!</definedName>
    <definedName name="SEK_1.kv." localSheetId="24">#REF!</definedName>
    <definedName name="SEK_1.kv.">#REF!</definedName>
    <definedName name="SEK_2.kv." localSheetId="41">#REF!</definedName>
    <definedName name="SEK_2.kv." localSheetId="25">#REF!</definedName>
    <definedName name="SEK_2.kv." localSheetId="23">#REF!</definedName>
    <definedName name="SEK_2.kv." localSheetId="22">#REF!</definedName>
    <definedName name="SEK_2.kv." localSheetId="16">#REF!</definedName>
    <definedName name="SEK_2.kv." localSheetId="17">#REF!</definedName>
    <definedName name="SEK_2.kv." localSheetId="20">#REF!</definedName>
    <definedName name="SEK_2.kv." localSheetId="35">#REF!</definedName>
    <definedName name="SEK_2.kv." localSheetId="34">#REF!</definedName>
    <definedName name="SEK_2.kv." localSheetId="54">#REF!</definedName>
    <definedName name="SEK_2.kv." localSheetId="27">#REF!</definedName>
    <definedName name="SEK_2.kv." localSheetId="37">#REF!</definedName>
    <definedName name="SEK_2.kv." localSheetId="58">#REF!</definedName>
    <definedName name="SEK_2.kv." localSheetId="5">#REF!</definedName>
    <definedName name="SEK_2.kv." localSheetId="6">#REF!</definedName>
    <definedName name="SEK_2.kv." localSheetId="55">#REF!</definedName>
    <definedName name="SEK_2.kv." localSheetId="39">#REF!</definedName>
    <definedName name="SEK_2.kv." localSheetId="57">#REF!</definedName>
    <definedName name="SEK_2.kv." localSheetId="8">#REF!</definedName>
    <definedName name="SEK_2.kv." localSheetId="9">#REF!</definedName>
    <definedName name="SEK_2.kv." localSheetId="7">#REF!</definedName>
    <definedName name="SEK_2.kv." localSheetId="18">#REF!</definedName>
    <definedName name="SEK_2.kv." localSheetId="36">#REF!</definedName>
    <definedName name="SEK_2.kv." localSheetId="24">#REF!</definedName>
    <definedName name="SEK_2.kv.">#REF!</definedName>
    <definedName name="SEK_3.kv." localSheetId="41">#REF!</definedName>
    <definedName name="SEK_3.kv." localSheetId="25">#REF!</definedName>
    <definedName name="SEK_3.kv." localSheetId="23">#REF!</definedName>
    <definedName name="SEK_3.kv." localSheetId="22">#REF!</definedName>
    <definedName name="SEK_3.kv." localSheetId="16">#REF!</definedName>
    <definedName name="SEK_3.kv." localSheetId="17">#REF!</definedName>
    <definedName name="SEK_3.kv." localSheetId="20">#REF!</definedName>
    <definedName name="SEK_3.kv." localSheetId="35">#REF!</definedName>
    <definedName name="SEK_3.kv." localSheetId="34">#REF!</definedName>
    <definedName name="SEK_3.kv." localSheetId="54">#REF!</definedName>
    <definedName name="SEK_3.kv." localSheetId="27">#REF!</definedName>
    <definedName name="SEK_3.kv." localSheetId="37">#REF!</definedName>
    <definedName name="SEK_3.kv." localSheetId="58">#REF!</definedName>
    <definedName name="SEK_3.kv." localSheetId="5">#REF!</definedName>
    <definedName name="SEK_3.kv." localSheetId="6">#REF!</definedName>
    <definedName name="SEK_3.kv." localSheetId="55">#REF!</definedName>
    <definedName name="SEK_3.kv." localSheetId="39">#REF!</definedName>
    <definedName name="SEK_3.kv." localSheetId="57">#REF!</definedName>
    <definedName name="SEK_3.kv." localSheetId="8">#REF!</definedName>
    <definedName name="SEK_3.kv." localSheetId="9">#REF!</definedName>
    <definedName name="SEK_3.kv." localSheetId="7">#REF!</definedName>
    <definedName name="SEK_3.kv." localSheetId="18">#REF!</definedName>
    <definedName name="SEK_3.kv." localSheetId="36">#REF!</definedName>
    <definedName name="SEK_3.kv." localSheetId="24">#REF!</definedName>
    <definedName name="SEK_3.kv.">#REF!</definedName>
    <definedName name="SEK_30.06." localSheetId="41">#REF!</definedName>
    <definedName name="SEK_30.06." localSheetId="25">#REF!</definedName>
    <definedName name="SEK_30.06." localSheetId="23">#REF!</definedName>
    <definedName name="SEK_30.06." localSheetId="22">#REF!</definedName>
    <definedName name="SEK_30.06." localSheetId="16">#REF!</definedName>
    <definedName name="SEK_30.06." localSheetId="17">#REF!</definedName>
    <definedName name="SEK_30.06." localSheetId="20">#REF!</definedName>
    <definedName name="SEK_30.06." localSheetId="35">#REF!</definedName>
    <definedName name="SEK_30.06." localSheetId="34">#REF!</definedName>
    <definedName name="SEK_30.06." localSheetId="54">#REF!</definedName>
    <definedName name="SEK_30.06." localSheetId="27">#REF!</definedName>
    <definedName name="SEK_30.06." localSheetId="37">#REF!</definedName>
    <definedName name="SEK_30.06." localSheetId="58">#REF!</definedName>
    <definedName name="SEK_30.06." localSheetId="5">#REF!</definedName>
    <definedName name="SEK_30.06." localSheetId="6">#REF!</definedName>
    <definedName name="SEK_30.06." localSheetId="55">#REF!</definedName>
    <definedName name="SEK_30.06." localSheetId="39">#REF!</definedName>
    <definedName name="SEK_30.06." localSheetId="57">#REF!</definedName>
    <definedName name="SEK_30.06." localSheetId="8">#REF!</definedName>
    <definedName name="SEK_30.06." localSheetId="9">#REF!</definedName>
    <definedName name="SEK_30.06." localSheetId="7">#REF!</definedName>
    <definedName name="SEK_30.06." localSheetId="18">#REF!</definedName>
    <definedName name="SEK_30.06." localSheetId="36">#REF!</definedName>
    <definedName name="SEK_30.06." localSheetId="24">#REF!</definedName>
    <definedName name="SEK_30.06.">#REF!</definedName>
    <definedName name="SEK_30.09." localSheetId="41">#REF!</definedName>
    <definedName name="SEK_30.09." localSheetId="25">#REF!</definedName>
    <definedName name="SEK_30.09." localSheetId="23">#REF!</definedName>
    <definedName name="SEK_30.09." localSheetId="22">#REF!</definedName>
    <definedName name="SEK_30.09." localSheetId="16">#REF!</definedName>
    <definedName name="SEK_30.09." localSheetId="17">#REF!</definedName>
    <definedName name="SEK_30.09." localSheetId="20">#REF!</definedName>
    <definedName name="SEK_30.09." localSheetId="35">#REF!</definedName>
    <definedName name="SEK_30.09." localSheetId="34">#REF!</definedName>
    <definedName name="SEK_30.09." localSheetId="54">#REF!</definedName>
    <definedName name="SEK_30.09." localSheetId="27">#REF!</definedName>
    <definedName name="SEK_30.09." localSheetId="37">#REF!</definedName>
    <definedName name="SEK_30.09." localSheetId="58">#REF!</definedName>
    <definedName name="SEK_30.09." localSheetId="5">#REF!</definedName>
    <definedName name="SEK_30.09." localSheetId="6">#REF!</definedName>
    <definedName name="SEK_30.09." localSheetId="55">#REF!</definedName>
    <definedName name="SEK_30.09." localSheetId="39">#REF!</definedName>
    <definedName name="SEK_30.09." localSheetId="57">#REF!</definedName>
    <definedName name="SEK_30.09." localSheetId="8">#REF!</definedName>
    <definedName name="SEK_30.09." localSheetId="9">#REF!</definedName>
    <definedName name="SEK_30.09." localSheetId="7">#REF!</definedName>
    <definedName name="SEK_30.09." localSheetId="18">#REF!</definedName>
    <definedName name="SEK_30.09." localSheetId="36">#REF!</definedName>
    <definedName name="SEK_30.09." localSheetId="24">#REF!</definedName>
    <definedName name="SEK_30.09.">#REF!</definedName>
    <definedName name="SEK_31.03." localSheetId="41">#REF!</definedName>
    <definedName name="SEK_31.03." localSheetId="25">#REF!</definedName>
    <definedName name="SEK_31.03." localSheetId="23">#REF!</definedName>
    <definedName name="SEK_31.03." localSheetId="22">#REF!</definedName>
    <definedName name="SEK_31.03." localSheetId="16">#REF!</definedName>
    <definedName name="SEK_31.03." localSheetId="17">#REF!</definedName>
    <definedName name="SEK_31.03." localSheetId="20">#REF!</definedName>
    <definedName name="SEK_31.03." localSheetId="35">#REF!</definedName>
    <definedName name="SEK_31.03." localSheetId="34">#REF!</definedName>
    <definedName name="SEK_31.03." localSheetId="54">#REF!</definedName>
    <definedName name="SEK_31.03." localSheetId="27">#REF!</definedName>
    <definedName name="SEK_31.03." localSheetId="37">#REF!</definedName>
    <definedName name="SEK_31.03." localSheetId="58">#REF!</definedName>
    <definedName name="SEK_31.03." localSheetId="5">#REF!</definedName>
    <definedName name="SEK_31.03." localSheetId="6">#REF!</definedName>
    <definedName name="SEK_31.03." localSheetId="55">#REF!</definedName>
    <definedName name="SEK_31.03." localSheetId="39">#REF!</definedName>
    <definedName name="SEK_31.03." localSheetId="57">#REF!</definedName>
    <definedName name="SEK_31.03." localSheetId="8">#REF!</definedName>
    <definedName name="SEK_31.03." localSheetId="9">#REF!</definedName>
    <definedName name="SEK_31.03." localSheetId="7">#REF!</definedName>
    <definedName name="SEK_31.03." localSheetId="18">#REF!</definedName>
    <definedName name="SEK_31.03." localSheetId="36">#REF!</definedName>
    <definedName name="SEK_31.03." localSheetId="24">#REF!</definedName>
    <definedName name="SEK_31.03.">#REF!</definedName>
    <definedName name="SEK_4.kv." localSheetId="41">#REF!</definedName>
    <definedName name="SEK_4.kv." localSheetId="25">#REF!</definedName>
    <definedName name="SEK_4.kv." localSheetId="23">#REF!</definedName>
    <definedName name="SEK_4.kv." localSheetId="22">#REF!</definedName>
    <definedName name="SEK_4.kv." localSheetId="16">#REF!</definedName>
    <definedName name="SEK_4.kv." localSheetId="17">#REF!</definedName>
    <definedName name="SEK_4.kv." localSheetId="20">#REF!</definedName>
    <definedName name="SEK_4.kv." localSheetId="35">#REF!</definedName>
    <definedName name="SEK_4.kv." localSheetId="34">#REF!</definedName>
    <definedName name="SEK_4.kv." localSheetId="54">#REF!</definedName>
    <definedName name="SEK_4.kv." localSheetId="27">#REF!</definedName>
    <definedName name="SEK_4.kv." localSheetId="37">#REF!</definedName>
    <definedName name="SEK_4.kv." localSheetId="58">#REF!</definedName>
    <definedName name="SEK_4.kv." localSheetId="5">#REF!</definedName>
    <definedName name="SEK_4.kv." localSheetId="6">#REF!</definedName>
    <definedName name="SEK_4.kv." localSheetId="55">#REF!</definedName>
    <definedName name="SEK_4.kv." localSheetId="39">#REF!</definedName>
    <definedName name="SEK_4.kv." localSheetId="57">#REF!</definedName>
    <definedName name="SEK_4.kv." localSheetId="8">#REF!</definedName>
    <definedName name="SEK_4.kv." localSheetId="9">#REF!</definedName>
    <definedName name="SEK_4.kv." localSheetId="7">#REF!</definedName>
    <definedName name="SEK_4.kv." localSheetId="18">#REF!</definedName>
    <definedName name="SEK_4.kv." localSheetId="36">#REF!</definedName>
    <definedName name="SEK_4.kv." localSheetId="24">#REF!</definedName>
    <definedName name="SEK_4.kv.">#REF!</definedName>
    <definedName name="SEK_Primo" localSheetId="41">#REF!</definedName>
    <definedName name="SEK_Primo" localSheetId="25">#REF!</definedName>
    <definedName name="SEK_Primo" localSheetId="23">#REF!</definedName>
    <definedName name="SEK_Primo" localSheetId="22">#REF!</definedName>
    <definedName name="SEK_Primo" localSheetId="16">#REF!</definedName>
    <definedName name="SEK_Primo" localSheetId="17">#REF!</definedName>
    <definedName name="SEK_Primo" localSheetId="20">#REF!</definedName>
    <definedName name="SEK_Primo" localSheetId="35">#REF!</definedName>
    <definedName name="SEK_Primo" localSheetId="34">#REF!</definedName>
    <definedName name="SEK_Primo" localSheetId="54">#REF!</definedName>
    <definedName name="SEK_Primo" localSheetId="27">#REF!</definedName>
    <definedName name="SEK_Primo" localSheetId="37">#REF!</definedName>
    <definedName name="SEK_Primo" localSheetId="58">#REF!</definedName>
    <definedName name="SEK_Primo" localSheetId="5">#REF!</definedName>
    <definedName name="SEK_Primo" localSheetId="6">#REF!</definedName>
    <definedName name="SEK_Primo" localSheetId="55">#REF!</definedName>
    <definedName name="SEK_Primo" localSheetId="39">#REF!</definedName>
    <definedName name="SEK_Primo" localSheetId="57">#REF!</definedName>
    <definedName name="SEK_Primo" localSheetId="8">#REF!</definedName>
    <definedName name="SEK_Primo" localSheetId="9">#REF!</definedName>
    <definedName name="SEK_Primo" localSheetId="7">#REF!</definedName>
    <definedName name="SEK_Primo" localSheetId="18">#REF!</definedName>
    <definedName name="SEK_Primo" localSheetId="36">#REF!</definedName>
    <definedName name="SEK_Primo" localSheetId="24">#REF!</definedName>
    <definedName name="SEK_Primo">#REF!</definedName>
    <definedName name="SEK_Ultimo" localSheetId="41">#REF!</definedName>
    <definedName name="SEK_Ultimo" localSheetId="25">#REF!</definedName>
    <definedName name="SEK_Ultimo" localSheetId="23">#REF!</definedName>
    <definedName name="SEK_Ultimo" localSheetId="22">#REF!</definedName>
    <definedName name="SEK_Ultimo" localSheetId="16">#REF!</definedName>
    <definedName name="SEK_Ultimo" localSheetId="17">#REF!</definedName>
    <definedName name="SEK_Ultimo" localSheetId="20">#REF!</definedName>
    <definedName name="SEK_Ultimo" localSheetId="35">#REF!</definedName>
    <definedName name="SEK_Ultimo" localSheetId="34">#REF!</definedName>
    <definedName name="SEK_Ultimo" localSheetId="54">#REF!</definedName>
    <definedName name="SEK_Ultimo" localSheetId="27">#REF!</definedName>
    <definedName name="SEK_Ultimo" localSheetId="37">#REF!</definedName>
    <definedName name="SEK_Ultimo" localSheetId="58">#REF!</definedName>
    <definedName name="SEK_Ultimo" localSheetId="5">#REF!</definedName>
    <definedName name="SEK_Ultimo" localSheetId="6">#REF!</definedName>
    <definedName name="SEK_Ultimo" localSheetId="55">#REF!</definedName>
    <definedName name="SEK_Ultimo" localSheetId="39">#REF!</definedName>
    <definedName name="SEK_Ultimo" localSheetId="57">#REF!</definedName>
    <definedName name="SEK_Ultimo" localSheetId="8">#REF!</definedName>
    <definedName name="SEK_Ultimo" localSheetId="9">#REF!</definedName>
    <definedName name="SEK_Ultimo" localSheetId="7">#REF!</definedName>
    <definedName name="SEK_Ultimo" localSheetId="18">#REF!</definedName>
    <definedName name="SEK_Ultimo" localSheetId="36">#REF!</definedName>
    <definedName name="SEK_Ultimo" localSheetId="24">#REF!</definedName>
    <definedName name="SEK_Ultimo">#REF!</definedName>
    <definedName name="SekLastYear" localSheetId="41">[20]Valutakurser!$E$10</definedName>
    <definedName name="SekLastYear" localSheetId="54">[20]Valutakurser!$E$10</definedName>
    <definedName name="SekLastYear" localSheetId="37">[20]Valutakurser!$E$10</definedName>
    <definedName name="SekLastYear" localSheetId="58">[21]Valutakurser!$E$10</definedName>
    <definedName name="SekLastYear" localSheetId="55">[21]Valutakurser!$E$10</definedName>
    <definedName name="SekLastYear" localSheetId="57">[20]Valutakurser!$E$10</definedName>
    <definedName name="SekLastYear" localSheetId="8">[22]Valutakurser!$E$10</definedName>
    <definedName name="SekLastYear" localSheetId="9">[22]Valutakurser!$E$10</definedName>
    <definedName name="SekLastYear" localSheetId="7">[22]Valutakurser!$E$10</definedName>
    <definedName name="SekLastYear" localSheetId="36">[20]Valutakurser!$E$10</definedName>
    <definedName name="SekLastYear">[20]Valutakurser!$E$10</definedName>
    <definedName name="SEKm" localSheetId="41">#REF!</definedName>
    <definedName name="SEKm" localSheetId="25">#REF!</definedName>
    <definedName name="SEKm" localSheetId="23">#REF!</definedName>
    <definedName name="SEKm" localSheetId="22">#REF!</definedName>
    <definedName name="SEKm" localSheetId="16">#REF!</definedName>
    <definedName name="SEKm" localSheetId="17">#REF!</definedName>
    <definedName name="SEKm" localSheetId="20">#REF!</definedName>
    <definedName name="SEKm" localSheetId="35">#REF!</definedName>
    <definedName name="SEKm" localSheetId="34">#REF!</definedName>
    <definedName name="SEKm" localSheetId="54">#REF!</definedName>
    <definedName name="SEKm" localSheetId="27">#REF!</definedName>
    <definedName name="SEKm" localSheetId="37">#REF!</definedName>
    <definedName name="SEKm" localSheetId="58">#REF!</definedName>
    <definedName name="SEKm" localSheetId="5">#REF!</definedName>
    <definedName name="SEKm" localSheetId="6">#REF!</definedName>
    <definedName name="SEKm" localSheetId="55">#REF!</definedName>
    <definedName name="SEKm" localSheetId="39">#REF!</definedName>
    <definedName name="SEKm" localSheetId="57">#REF!</definedName>
    <definedName name="SEKm" localSheetId="8">#REF!</definedName>
    <definedName name="SEKm" localSheetId="9">#REF!</definedName>
    <definedName name="SEKm" localSheetId="7">#REF!</definedName>
    <definedName name="SEKm" localSheetId="18">#REF!</definedName>
    <definedName name="SEKm" localSheetId="36">#REF!</definedName>
    <definedName name="SEKm" localSheetId="24">#REF!</definedName>
    <definedName name="SEKm">#REF!</definedName>
    <definedName name="sg" localSheetId="41" hidden="1">{"5 * utfall + budget",#N/A,FALSE,"T-0298";"5 * bolag",#N/A,FALSE,"T-0298";"Unibank, utfall alla",#N/A,FALSE,"T-0298";#N/A,#N/A,FALSE,"Koncernskulder";#N/A,#N/A,FALSE,"Koncernfakturering"}</definedName>
    <definedName name="sg" localSheetId="25" hidden="1">{"5 * utfall + budget",#N/A,FALSE,"T-0298";"5 * bolag",#N/A,FALSE,"T-0298";"Unibank, utfall alla",#N/A,FALSE,"T-0298";#N/A,#N/A,FALSE,"Koncernskulder";#N/A,#N/A,FALSE,"Koncernfakturering"}</definedName>
    <definedName name="sg" localSheetId="23" hidden="1">{"5 * utfall + budget",#N/A,FALSE,"T-0298";"5 * bolag",#N/A,FALSE,"T-0298";"Unibank, utfall alla",#N/A,FALSE,"T-0298";#N/A,#N/A,FALSE,"Koncernskulder";#N/A,#N/A,FALSE,"Koncernfakturering"}</definedName>
    <definedName name="sg" localSheetId="22" hidden="1">{"5 * utfall + budget",#N/A,FALSE,"T-0298";"5 * bolag",#N/A,FALSE,"T-0298";"Unibank, utfall alla",#N/A,FALSE,"T-0298";#N/A,#N/A,FALSE,"Koncernskulder";#N/A,#N/A,FALSE,"Koncernfakturering"}</definedName>
    <definedName name="sg" localSheetId="16" hidden="1">{"5 * utfall + budget",#N/A,FALSE,"T-0298";"5 * bolag",#N/A,FALSE,"T-0298";"Unibank, utfall alla",#N/A,FALSE,"T-0298";#N/A,#N/A,FALSE,"Koncernskulder";#N/A,#N/A,FALSE,"Koncernfakturering"}</definedName>
    <definedName name="sg" localSheetId="17" hidden="1">{"5 * utfall + budget",#N/A,FALSE,"T-0298";"5 * bolag",#N/A,FALSE,"T-0298";"Unibank, utfall alla",#N/A,FALSE,"T-0298";#N/A,#N/A,FALSE,"Koncernskulder";#N/A,#N/A,FALSE,"Koncernfakturering"}</definedName>
    <definedName name="sg" localSheetId="11" hidden="1">{"5 * utfall + budget",#N/A,FALSE,"T-0298";"5 * bolag",#N/A,FALSE,"T-0298";"Unibank, utfall alla",#N/A,FALSE,"T-0298";#N/A,#N/A,FALSE,"Koncernskulder";#N/A,#N/A,FALSE,"Koncernfakturering"}</definedName>
    <definedName name="sg" localSheetId="20" hidden="1">{"5 * utfall + budget",#N/A,FALSE,"T-0298";"5 * bolag",#N/A,FALSE,"T-0298";"Unibank, utfall alla",#N/A,FALSE,"T-0298";#N/A,#N/A,FALSE,"Koncernskulder";#N/A,#N/A,FALSE,"Koncernfakturering"}</definedName>
    <definedName name="sg" localSheetId="35" hidden="1">{"5 * utfall + budget",#N/A,FALSE,"T-0298";"5 * bolag",#N/A,FALSE,"T-0298";"Unibank, utfall alla",#N/A,FALSE,"T-0298";#N/A,#N/A,FALSE,"Koncernskulder";#N/A,#N/A,FALSE,"Koncernfakturering"}</definedName>
    <definedName name="sg" localSheetId="34" hidden="1">{"5 * utfall + budget",#N/A,FALSE,"T-0298";"5 * bolag",#N/A,FALSE,"T-0298";"Unibank, utfall alla",#N/A,FALSE,"T-0298";#N/A,#N/A,FALSE,"Koncernskulder";#N/A,#N/A,FALSE,"Koncernfakturering"}</definedName>
    <definedName name="sg" localSheetId="30" hidden="1">{"5 * utfall + budget",#N/A,FALSE,"T-0298";"5 * bolag",#N/A,FALSE,"T-0298";"Unibank, utfall alla",#N/A,FALSE,"T-0298";#N/A,#N/A,FALSE,"Koncernskulder";#N/A,#N/A,FALSE,"Koncernfakturering"}</definedName>
    <definedName name="sg" localSheetId="54" hidden="1">{"5 * utfall + budget",#N/A,FALSE,"T-0298";"5 * bolag",#N/A,FALSE,"T-0298";"Unibank, utfall alla",#N/A,FALSE,"T-0298";#N/A,#N/A,FALSE,"Koncernskulder";#N/A,#N/A,FALSE,"Koncernfakturering"}</definedName>
    <definedName name="sg" localSheetId="27" hidden="1">{"5 * utfall + budget",#N/A,FALSE,"T-0298";"5 * bolag",#N/A,FALSE,"T-0298";"Unibank, utfall alla",#N/A,FALSE,"T-0298";#N/A,#N/A,FALSE,"Koncernskulder";#N/A,#N/A,FALSE,"Koncernfakturering"}</definedName>
    <definedName name="sg" localSheetId="37" hidden="1">{"5 * utfall + budget",#N/A,FALSE,"T-0298";"5 * bolag",#N/A,FALSE,"T-0298";"Unibank, utfall alla",#N/A,FALSE,"T-0298";#N/A,#N/A,FALSE,"Koncernskulder";#N/A,#N/A,FALSE,"Koncernfakturering"}</definedName>
    <definedName name="sg" localSheetId="58" hidden="1">{"5 * utfall + budget",#N/A,FALSE,"T-0298";"5 * bolag",#N/A,FALSE,"T-0298";"Unibank, utfall alla",#N/A,FALSE,"T-0298";#N/A,#N/A,FALSE,"Koncernskulder";#N/A,#N/A,FALSE,"Koncernfakturering"}</definedName>
    <definedName name="sg" localSheetId="5" hidden="1">{"5 * utfall + budget",#N/A,FALSE,"T-0298";"5 * bolag",#N/A,FALSE,"T-0298";"Unibank, utfall alla",#N/A,FALSE,"T-0298";#N/A,#N/A,FALSE,"Koncernskulder";#N/A,#N/A,FALSE,"Koncernfakturering"}</definedName>
    <definedName name="sg" localSheetId="6" hidden="1">{"5 * utfall + budget",#N/A,FALSE,"T-0298";"5 * bolag",#N/A,FALSE,"T-0298";"Unibank, utfall alla",#N/A,FALSE,"T-0298";#N/A,#N/A,FALSE,"Koncernskulder";#N/A,#N/A,FALSE,"Koncernfakturering"}</definedName>
    <definedName name="sg" localSheetId="55" hidden="1">{"5 * utfall + budget",#N/A,FALSE,"T-0298";"5 * bolag",#N/A,FALSE,"T-0298";"Unibank, utfall alla",#N/A,FALSE,"T-0298";#N/A,#N/A,FALSE,"Koncernskulder";#N/A,#N/A,FALSE,"Koncernfakturering"}</definedName>
    <definedName name="sg" localSheetId="39" hidden="1">{"5 * utfall + budget",#N/A,FALSE,"T-0298";"5 * bolag",#N/A,FALSE,"T-0298";"Unibank, utfall alla",#N/A,FALSE,"T-0298";#N/A,#N/A,FALSE,"Koncernskulder";#N/A,#N/A,FALSE,"Koncernfakturering"}</definedName>
    <definedName name="sg" localSheetId="57" hidden="1">{"5 * utfall + budget",#N/A,FALSE,"T-0298";"5 * bolag",#N/A,FALSE,"T-0298";"Unibank, utfall alla",#N/A,FALSE,"T-0298";#N/A,#N/A,FALSE,"Koncernskulder";#N/A,#N/A,FALSE,"Koncernfakturering"}</definedName>
    <definedName name="sg" localSheetId="8" hidden="1">{"5 * utfall + budget",#N/A,FALSE,"T-0298";"5 * bolag",#N/A,FALSE,"T-0298";"Unibank, utfall alla",#N/A,FALSE,"T-0298";#N/A,#N/A,FALSE,"Koncernskulder";#N/A,#N/A,FALSE,"Koncernfakturering"}</definedName>
    <definedName name="sg" localSheetId="9" hidden="1">{"5 * utfall + budget",#N/A,FALSE,"T-0298";"5 * bolag",#N/A,FALSE,"T-0298";"Unibank, utfall alla",#N/A,FALSE,"T-0298";#N/A,#N/A,FALSE,"Koncernskulder";#N/A,#N/A,FALSE,"Koncernfakturering"}</definedName>
    <definedName name="sg" localSheetId="7" hidden="1">{"5 * utfall + budget",#N/A,FALSE,"T-0298";"5 * bolag",#N/A,FALSE,"T-0298";"Unibank, utfall alla",#N/A,FALSE,"T-0298";#N/A,#N/A,FALSE,"Koncernskulder";#N/A,#N/A,FALSE,"Koncernfakturering"}</definedName>
    <definedName name="sg" localSheetId="18" hidden="1">{"5 * utfall + budget",#N/A,FALSE,"T-0298";"5 * bolag",#N/A,FALSE,"T-0298";"Unibank, utfall alla",#N/A,FALSE,"T-0298";#N/A,#N/A,FALSE,"Koncernskulder";#N/A,#N/A,FALSE,"Koncernfakturering"}</definedName>
    <definedName name="sg" localSheetId="42" hidden="1">{"5 * utfall + budget",#N/A,FALSE,"T-0298";"5 * bolag",#N/A,FALSE,"T-0298";"Unibank, utfall alla",#N/A,FALSE,"T-0298";#N/A,#N/A,FALSE,"Koncernskulder";#N/A,#N/A,FALSE,"Koncernfakturering"}</definedName>
    <definedName name="sg" localSheetId="40" hidden="1">{"5 * utfall + budget",#N/A,FALSE,"T-0298";"5 * bolag",#N/A,FALSE,"T-0298";"Unibank, utfall alla",#N/A,FALSE,"T-0298";#N/A,#N/A,FALSE,"Koncernskulder";#N/A,#N/A,FALSE,"Koncernfakturering"}</definedName>
    <definedName name="sg" localSheetId="36" hidden="1">{"5 * utfall + budget",#N/A,FALSE,"T-0298";"5 * bolag",#N/A,FALSE,"T-0298";"Unibank, utfall alla",#N/A,FALSE,"T-0298";#N/A,#N/A,FALSE,"Koncernskulder";#N/A,#N/A,FALSE,"Koncernfakturering"}</definedName>
    <definedName name="sg" localSheetId="24" hidden="1">{"5 * utfall + budget",#N/A,FALSE,"T-0298";"5 * bolag",#N/A,FALSE,"T-0298";"Unibank, utfall alla",#N/A,FALSE,"T-0298";#N/A,#N/A,FALSE,"Koncernskulder";#N/A,#N/A,FALSE,"Koncernfakturering"}</definedName>
    <definedName name="sg" hidden="1">{"5 * utfall + budget",#N/A,FALSE,"T-0298";"5 * bolag",#N/A,FALSE,"T-0298";"Unibank, utfall alla",#N/A,FALSE,"T-0298";#N/A,#N/A,FALSE,"Koncernskulder";#N/A,#N/A,FALSE,"Koncernfakturering"}</definedName>
    <definedName name="shareholder" localSheetId="41">#REF!</definedName>
    <definedName name="shareholder" localSheetId="25">#REF!</definedName>
    <definedName name="shareholder" localSheetId="23">#REF!</definedName>
    <definedName name="shareholder" localSheetId="22">#REF!</definedName>
    <definedName name="shareholder" localSheetId="16">#REF!</definedName>
    <definedName name="shareholder" localSheetId="17">#REF!</definedName>
    <definedName name="shareholder" localSheetId="20">#REF!</definedName>
    <definedName name="shareholder" localSheetId="35">#REF!</definedName>
    <definedName name="shareholder" localSheetId="34">#REF!</definedName>
    <definedName name="shareholder" localSheetId="54">#REF!</definedName>
    <definedName name="shareholder" localSheetId="27">#REF!</definedName>
    <definedName name="shareholder" localSheetId="37">#REF!</definedName>
    <definedName name="shareholder" localSheetId="58">#REF!</definedName>
    <definedName name="shareholder" localSheetId="5">#REF!</definedName>
    <definedName name="shareholder" localSheetId="6">#REF!</definedName>
    <definedName name="shareholder" localSheetId="55">#REF!</definedName>
    <definedName name="shareholder" localSheetId="39">#REF!</definedName>
    <definedName name="shareholder" localSheetId="57">#REF!</definedName>
    <definedName name="shareholder" localSheetId="8">#REF!</definedName>
    <definedName name="shareholder" localSheetId="9">#REF!</definedName>
    <definedName name="shareholder" localSheetId="7">#REF!</definedName>
    <definedName name="shareholder" localSheetId="18">#REF!</definedName>
    <definedName name="shareholder" localSheetId="36">#REF!</definedName>
    <definedName name="shareholder" localSheetId="24">#REF!</definedName>
    <definedName name="shareholder">#REF!</definedName>
    <definedName name="Shipping" localSheetId="41">#REF!</definedName>
    <definedName name="Shipping" localSheetId="25">#REF!</definedName>
    <definedName name="Shipping" localSheetId="23">#REF!</definedName>
    <definedName name="Shipping" localSheetId="22">#REF!</definedName>
    <definedName name="Shipping" localSheetId="16">#REF!</definedName>
    <definedName name="Shipping" localSheetId="17">#REF!</definedName>
    <definedName name="Shipping" localSheetId="20">#REF!</definedName>
    <definedName name="Shipping" localSheetId="35">#REF!</definedName>
    <definedName name="Shipping" localSheetId="34">#REF!</definedName>
    <definedName name="Shipping" localSheetId="54">#REF!</definedName>
    <definedName name="Shipping" localSheetId="27">#REF!</definedName>
    <definedName name="Shipping" localSheetId="37">#REF!</definedName>
    <definedName name="Shipping" localSheetId="58">#REF!</definedName>
    <definedName name="Shipping" localSheetId="5">#REF!</definedName>
    <definedName name="Shipping" localSheetId="6">#REF!</definedName>
    <definedName name="Shipping" localSheetId="55">#REF!</definedName>
    <definedName name="Shipping" localSheetId="39">#REF!</definedName>
    <definedName name="Shipping" localSheetId="57">#REF!</definedName>
    <definedName name="Shipping" localSheetId="8">#REF!</definedName>
    <definedName name="Shipping" localSheetId="9">#REF!</definedName>
    <definedName name="Shipping" localSheetId="7">#REF!</definedName>
    <definedName name="Shipping" localSheetId="18">#REF!</definedName>
    <definedName name="Shipping" localSheetId="36">#REF!</definedName>
    <definedName name="Shipping" localSheetId="24">#REF!</definedName>
    <definedName name="Shipping">#REF!</definedName>
    <definedName name="SOSI" localSheetId="41">#REF!</definedName>
    <definedName name="SOSI" localSheetId="25">#REF!</definedName>
    <definedName name="SOSI" localSheetId="23">#REF!</definedName>
    <definedName name="SOSI" localSheetId="22">#REF!</definedName>
    <definedName name="SOSI" localSheetId="16">#REF!</definedName>
    <definedName name="SOSI" localSheetId="17">#REF!</definedName>
    <definedName name="SOSI" localSheetId="20">#REF!</definedName>
    <definedName name="SOSI" localSheetId="35">#REF!</definedName>
    <definedName name="SOSI" localSheetId="34">#REF!</definedName>
    <definedName name="SOSI" localSheetId="54">#REF!</definedName>
    <definedName name="SOSI" localSheetId="27">#REF!</definedName>
    <definedName name="SOSI" localSheetId="37">#REF!</definedName>
    <definedName name="SOSI" localSheetId="58">#REF!</definedName>
    <definedName name="SOSI" localSheetId="5">#REF!</definedName>
    <definedName name="SOSI" localSheetId="6">#REF!</definedName>
    <definedName name="SOSI" localSheetId="55">#REF!</definedName>
    <definedName name="SOSI" localSheetId="39">#REF!</definedName>
    <definedName name="SOSI" localSheetId="57">#REF!</definedName>
    <definedName name="SOSI" localSheetId="8">#REF!</definedName>
    <definedName name="SOSI" localSheetId="9">#REF!</definedName>
    <definedName name="SOSI" localSheetId="7">#REF!</definedName>
    <definedName name="SOSI" localSheetId="18">#REF!</definedName>
    <definedName name="SOSI" localSheetId="36">#REF!</definedName>
    <definedName name="SOSI" localSheetId="24">#REF!</definedName>
    <definedName name="SOSI">#REF!</definedName>
    <definedName name="Source_file" localSheetId="41">[30]Sheet1!$B$4</definedName>
    <definedName name="Source_file" localSheetId="54">[30]Sheet1!$B$4</definedName>
    <definedName name="Source_file" localSheetId="37">[30]Sheet1!$B$4</definedName>
    <definedName name="Source_file" localSheetId="58">[31]Sheet1!$B$4</definedName>
    <definedName name="Source_file" localSheetId="55">[31]Sheet1!$B$4</definedName>
    <definedName name="Source_file" localSheetId="57">[30]Sheet1!$B$4</definedName>
    <definedName name="Source_file" localSheetId="8">[32]Sheet1!$B$4</definedName>
    <definedName name="Source_file" localSheetId="9">[32]Sheet1!$B$4</definedName>
    <definedName name="Source_file" localSheetId="7">[32]Sheet1!$B$4</definedName>
    <definedName name="Source_file" localSheetId="36">[30]Sheet1!$B$4</definedName>
    <definedName name="Source_file">[30]Sheet1!$B$4</definedName>
    <definedName name="start" localSheetId="41">#REF!</definedName>
    <definedName name="start" localSheetId="25">#REF!</definedName>
    <definedName name="start" localSheetId="23">#REF!</definedName>
    <definedName name="start" localSheetId="22">#REF!</definedName>
    <definedName name="start" localSheetId="16">#REF!</definedName>
    <definedName name="start" localSheetId="17">#REF!</definedName>
    <definedName name="start" localSheetId="20">#REF!</definedName>
    <definedName name="start" localSheetId="35">#REF!</definedName>
    <definedName name="start" localSheetId="34">#REF!</definedName>
    <definedName name="start" localSheetId="54">#REF!</definedName>
    <definedName name="start" localSheetId="27">#REF!</definedName>
    <definedName name="start" localSheetId="37">#REF!</definedName>
    <definedName name="start" localSheetId="58">#REF!</definedName>
    <definedName name="start" localSheetId="5">#REF!</definedName>
    <definedName name="start" localSheetId="6">#REF!</definedName>
    <definedName name="start" localSheetId="55">#REF!</definedName>
    <definedName name="start" localSheetId="39">#REF!</definedName>
    <definedName name="start" localSheetId="57">#REF!</definedName>
    <definedName name="start" localSheetId="8">#REF!</definedName>
    <definedName name="start" localSheetId="9">#REF!</definedName>
    <definedName name="start" localSheetId="7">#REF!</definedName>
    <definedName name="start" localSheetId="18">#REF!</definedName>
    <definedName name="start" localSheetId="36">#REF!</definedName>
    <definedName name="start" localSheetId="24">#REF!</definedName>
    <definedName name="start">#REF!</definedName>
    <definedName name="statutory" localSheetId="41">#REF!</definedName>
    <definedName name="statutory" localSheetId="25">#REF!</definedName>
    <definedName name="statutory" localSheetId="23">#REF!</definedName>
    <definedName name="statutory" localSheetId="22">#REF!</definedName>
    <definedName name="statutory" localSheetId="16">#REF!</definedName>
    <definedName name="statutory" localSheetId="17">#REF!</definedName>
    <definedName name="statutory" localSheetId="20">#REF!</definedName>
    <definedName name="statutory" localSheetId="35">#REF!</definedName>
    <definedName name="statutory" localSheetId="34">#REF!</definedName>
    <definedName name="statutory" localSheetId="54">#REF!</definedName>
    <definedName name="statutory" localSheetId="27">#REF!</definedName>
    <definedName name="statutory" localSheetId="37">#REF!</definedName>
    <definedName name="statutory" localSheetId="58">#REF!</definedName>
    <definedName name="statutory" localSheetId="5">#REF!</definedName>
    <definedName name="statutory" localSheetId="6">#REF!</definedName>
    <definedName name="statutory" localSheetId="55">#REF!</definedName>
    <definedName name="statutory" localSheetId="39">#REF!</definedName>
    <definedName name="statutory" localSheetId="57">#REF!</definedName>
    <definedName name="statutory" localSheetId="8">#REF!</definedName>
    <definedName name="statutory" localSheetId="9">#REF!</definedName>
    <definedName name="statutory" localSheetId="7">#REF!</definedName>
    <definedName name="statutory" localSheetId="18">#REF!</definedName>
    <definedName name="statutory" localSheetId="36">#REF!</definedName>
    <definedName name="statutory" localSheetId="24">#REF!</definedName>
    <definedName name="statutory">#REF!</definedName>
    <definedName name="Statutory_Income_Statement" localSheetId="41">#REF!</definedName>
    <definedName name="Statutory_Income_Statement" localSheetId="25">#REF!</definedName>
    <definedName name="Statutory_Income_Statement" localSheetId="23">#REF!</definedName>
    <definedName name="Statutory_Income_Statement" localSheetId="22">#REF!</definedName>
    <definedName name="Statutory_Income_Statement" localSheetId="16">#REF!</definedName>
    <definedName name="Statutory_Income_Statement" localSheetId="17">#REF!</definedName>
    <definedName name="Statutory_Income_Statement" localSheetId="20">#REF!</definedName>
    <definedName name="Statutory_Income_Statement" localSheetId="35">#REF!</definedName>
    <definedName name="Statutory_Income_Statement" localSheetId="34">#REF!</definedName>
    <definedName name="Statutory_Income_Statement" localSheetId="54">#REF!</definedName>
    <definedName name="Statutory_Income_Statement" localSheetId="27">#REF!</definedName>
    <definedName name="Statutory_Income_Statement" localSheetId="37">#REF!</definedName>
    <definedName name="Statutory_Income_Statement" localSheetId="58">#REF!</definedName>
    <definedName name="Statutory_Income_Statement" localSheetId="5">#REF!</definedName>
    <definedName name="Statutory_Income_Statement" localSheetId="6">#REF!</definedName>
    <definedName name="Statutory_Income_Statement" localSheetId="55">#REF!</definedName>
    <definedName name="Statutory_Income_Statement" localSheetId="39">#REF!</definedName>
    <definedName name="Statutory_Income_Statement" localSheetId="57">#REF!</definedName>
    <definedName name="Statutory_Income_Statement" localSheetId="8">#REF!</definedName>
    <definedName name="Statutory_Income_Statement" localSheetId="9">#REF!</definedName>
    <definedName name="Statutory_Income_Statement" localSheetId="7">#REF!</definedName>
    <definedName name="Statutory_Income_Statement" localSheetId="18">#REF!</definedName>
    <definedName name="Statutory_Income_Statement" localSheetId="36">#REF!</definedName>
    <definedName name="Statutory_Income_Statement" localSheetId="24">#REF!</definedName>
    <definedName name="Statutory_Income_Statement">#REF!</definedName>
    <definedName name="stop" localSheetId="41">#REF!</definedName>
    <definedName name="stop" localSheetId="25">#REF!</definedName>
    <definedName name="stop" localSheetId="23">#REF!</definedName>
    <definedName name="stop" localSheetId="22">#REF!</definedName>
    <definedName name="stop" localSheetId="16">#REF!</definedName>
    <definedName name="stop" localSheetId="17">#REF!</definedName>
    <definedName name="stop" localSheetId="20">#REF!</definedName>
    <definedName name="stop" localSheetId="35">#REF!</definedName>
    <definedName name="stop" localSheetId="34">#REF!</definedName>
    <definedName name="stop" localSheetId="54">#REF!</definedName>
    <definedName name="stop" localSheetId="27">#REF!</definedName>
    <definedName name="stop" localSheetId="37">#REF!</definedName>
    <definedName name="stop" localSheetId="58">#REF!</definedName>
    <definedName name="stop" localSheetId="5">#REF!</definedName>
    <definedName name="stop" localSheetId="6">#REF!</definedName>
    <definedName name="stop" localSheetId="55">#REF!</definedName>
    <definedName name="stop" localSheetId="39">#REF!</definedName>
    <definedName name="stop" localSheetId="57">#REF!</definedName>
    <definedName name="stop" localSheetId="8">#REF!</definedName>
    <definedName name="stop" localSheetId="9">#REF!</definedName>
    <definedName name="stop" localSheetId="7">#REF!</definedName>
    <definedName name="stop" localSheetId="18">#REF!</definedName>
    <definedName name="stop" localSheetId="36">#REF!</definedName>
    <definedName name="stop" localSheetId="24">#REF!</definedName>
    <definedName name="stop">#REF!</definedName>
    <definedName name="Sweden" localSheetId="41">[27]Sheet1!$C$20</definedName>
    <definedName name="Sweden" localSheetId="54">[27]Sheet1!$C$20</definedName>
    <definedName name="Sweden" localSheetId="37">[27]Sheet1!$C$20</definedName>
    <definedName name="Sweden" localSheetId="58">[28]Sheet1!$C$20</definedName>
    <definedName name="Sweden" localSheetId="55">[28]Sheet1!$C$20</definedName>
    <definedName name="Sweden" localSheetId="57">[27]Sheet1!$C$20</definedName>
    <definedName name="Sweden" localSheetId="8">[29]Sheet1!$C$20</definedName>
    <definedName name="Sweden" localSheetId="9">[29]Sheet1!$C$20</definedName>
    <definedName name="Sweden" localSheetId="7">[29]Sheet1!$C$20</definedName>
    <definedName name="Sweden" localSheetId="36">[27]Sheet1!$C$20</definedName>
    <definedName name="Sweden">[27]Sheet1!$C$20</definedName>
    <definedName name="TASESUOM" localSheetId="41">#REF!</definedName>
    <definedName name="TASESUOM" localSheetId="25">#REF!</definedName>
    <definedName name="TASESUOM" localSheetId="23">#REF!</definedName>
    <definedName name="TASESUOM" localSheetId="22">#REF!</definedName>
    <definedName name="TASESUOM" localSheetId="16">#REF!</definedName>
    <definedName name="TASESUOM" localSheetId="17">#REF!</definedName>
    <definedName name="TASESUOM" localSheetId="20">#REF!</definedName>
    <definedName name="TASESUOM" localSheetId="35">#REF!</definedName>
    <definedName name="TASESUOM" localSheetId="34">#REF!</definedName>
    <definedName name="TASESUOM" localSheetId="30">#REF!</definedName>
    <definedName name="TASESUOM" localSheetId="54">#REF!</definedName>
    <definedName name="TASESUOM" localSheetId="27">#REF!</definedName>
    <definedName name="TASESUOM" localSheetId="37">#REF!</definedName>
    <definedName name="TASESUOM" localSheetId="58">#REF!</definedName>
    <definedName name="TASESUOM" localSheetId="5">#REF!</definedName>
    <definedName name="TASESUOM" localSheetId="6">#REF!</definedName>
    <definedName name="TASESUOM" localSheetId="55">#REF!</definedName>
    <definedName name="TASESUOM" localSheetId="39">#REF!</definedName>
    <definedName name="TASESUOM" localSheetId="57">#REF!</definedName>
    <definedName name="TASESUOM" localSheetId="8">#REF!</definedName>
    <definedName name="TASESUOM" localSheetId="9">#REF!</definedName>
    <definedName name="TASESUOM" localSheetId="7">#REF!</definedName>
    <definedName name="TASESUOM" localSheetId="18">#REF!</definedName>
    <definedName name="TASESUOM" localSheetId="36">#REF!</definedName>
    <definedName name="TASESUOM" localSheetId="24">#REF!</definedName>
    <definedName name="TASESUOM">#REF!</definedName>
    <definedName name="tfp" localSheetId="41" hidden="1">{"5 * utfall + budget",#N/A,FALSE,"T-0298";"5 * bolag",#N/A,FALSE,"T-0298";"Unibank, utfall alla",#N/A,FALSE,"T-0298";#N/A,#N/A,FALSE,"Koncernskulder";#N/A,#N/A,FALSE,"Koncernfakturering"}</definedName>
    <definedName name="tfp" localSheetId="25" hidden="1">{"5 * utfall + budget",#N/A,FALSE,"T-0298";"5 * bolag",#N/A,FALSE,"T-0298";"Unibank, utfall alla",#N/A,FALSE,"T-0298";#N/A,#N/A,FALSE,"Koncernskulder";#N/A,#N/A,FALSE,"Koncernfakturering"}</definedName>
    <definedName name="tfp" localSheetId="23" hidden="1">{"5 * utfall + budget",#N/A,FALSE,"T-0298";"5 * bolag",#N/A,FALSE,"T-0298";"Unibank, utfall alla",#N/A,FALSE,"T-0298";#N/A,#N/A,FALSE,"Koncernskulder";#N/A,#N/A,FALSE,"Koncernfakturering"}</definedName>
    <definedName name="tfp" localSheetId="22" hidden="1">{"5 * utfall + budget",#N/A,FALSE,"T-0298";"5 * bolag",#N/A,FALSE,"T-0298";"Unibank, utfall alla",#N/A,FALSE,"T-0298";#N/A,#N/A,FALSE,"Koncernskulder";#N/A,#N/A,FALSE,"Koncernfakturering"}</definedName>
    <definedName name="tfp" localSheetId="16" hidden="1">{"5 * utfall + budget",#N/A,FALSE,"T-0298";"5 * bolag",#N/A,FALSE,"T-0298";"Unibank, utfall alla",#N/A,FALSE,"T-0298";#N/A,#N/A,FALSE,"Koncernskulder";#N/A,#N/A,FALSE,"Koncernfakturering"}</definedName>
    <definedName name="tfp" localSheetId="17" hidden="1">{"5 * utfall + budget",#N/A,FALSE,"T-0298";"5 * bolag",#N/A,FALSE,"T-0298";"Unibank, utfall alla",#N/A,FALSE,"T-0298";#N/A,#N/A,FALSE,"Koncernskulder";#N/A,#N/A,FALSE,"Koncernfakturering"}</definedName>
    <definedName name="tfp" localSheetId="11" hidden="1">{"5 * utfall + budget",#N/A,FALSE,"T-0298";"5 * bolag",#N/A,FALSE,"T-0298";"Unibank, utfall alla",#N/A,FALSE,"T-0298";#N/A,#N/A,FALSE,"Koncernskulder";#N/A,#N/A,FALSE,"Koncernfakturering"}</definedName>
    <definedName name="tfp" localSheetId="20" hidden="1">{"5 * utfall + budget",#N/A,FALSE,"T-0298";"5 * bolag",#N/A,FALSE,"T-0298";"Unibank, utfall alla",#N/A,FALSE,"T-0298";#N/A,#N/A,FALSE,"Koncernskulder";#N/A,#N/A,FALSE,"Koncernfakturering"}</definedName>
    <definedName name="tfp" localSheetId="35" hidden="1">{"5 * utfall + budget",#N/A,FALSE,"T-0298";"5 * bolag",#N/A,FALSE,"T-0298";"Unibank, utfall alla",#N/A,FALSE,"T-0298";#N/A,#N/A,FALSE,"Koncernskulder";#N/A,#N/A,FALSE,"Koncernfakturering"}</definedName>
    <definedName name="tfp" localSheetId="34" hidden="1">{"5 * utfall + budget",#N/A,FALSE,"T-0298";"5 * bolag",#N/A,FALSE,"T-0298";"Unibank, utfall alla",#N/A,FALSE,"T-0298";#N/A,#N/A,FALSE,"Koncernskulder";#N/A,#N/A,FALSE,"Koncernfakturering"}</definedName>
    <definedName name="tfp" localSheetId="30" hidden="1">{"5 * utfall + budget",#N/A,FALSE,"T-0298";"5 * bolag",#N/A,FALSE,"T-0298";"Unibank, utfall alla",#N/A,FALSE,"T-0298";#N/A,#N/A,FALSE,"Koncernskulder";#N/A,#N/A,FALSE,"Koncernfakturering"}</definedName>
    <definedName name="tfp" localSheetId="54" hidden="1">{"5 * utfall + budget",#N/A,FALSE,"T-0298";"5 * bolag",#N/A,FALSE,"T-0298";"Unibank, utfall alla",#N/A,FALSE,"T-0298";#N/A,#N/A,FALSE,"Koncernskulder";#N/A,#N/A,FALSE,"Koncernfakturering"}</definedName>
    <definedName name="tfp" localSheetId="27" hidden="1">{"5 * utfall + budget",#N/A,FALSE,"T-0298";"5 * bolag",#N/A,FALSE,"T-0298";"Unibank, utfall alla",#N/A,FALSE,"T-0298";#N/A,#N/A,FALSE,"Koncernskulder";#N/A,#N/A,FALSE,"Koncernfakturering"}</definedName>
    <definedName name="tfp" localSheetId="37" hidden="1">{"5 * utfall + budget",#N/A,FALSE,"T-0298";"5 * bolag",#N/A,FALSE,"T-0298";"Unibank, utfall alla",#N/A,FALSE,"T-0298";#N/A,#N/A,FALSE,"Koncernskulder";#N/A,#N/A,FALSE,"Koncernfakturering"}</definedName>
    <definedName name="tfp" localSheetId="58" hidden="1">{"5 * utfall + budget",#N/A,FALSE,"T-0298";"5 * bolag",#N/A,FALSE,"T-0298";"Unibank, utfall alla",#N/A,FALSE,"T-0298";#N/A,#N/A,FALSE,"Koncernskulder";#N/A,#N/A,FALSE,"Koncernfakturering"}</definedName>
    <definedName name="tfp" localSheetId="5" hidden="1">{"5 * utfall + budget",#N/A,FALSE,"T-0298";"5 * bolag",#N/A,FALSE,"T-0298";"Unibank, utfall alla",#N/A,FALSE,"T-0298";#N/A,#N/A,FALSE,"Koncernskulder";#N/A,#N/A,FALSE,"Koncernfakturering"}</definedName>
    <definedName name="tfp" localSheetId="6" hidden="1">{"5 * utfall + budget",#N/A,FALSE,"T-0298";"5 * bolag",#N/A,FALSE,"T-0298";"Unibank, utfall alla",#N/A,FALSE,"T-0298";#N/A,#N/A,FALSE,"Koncernskulder";#N/A,#N/A,FALSE,"Koncernfakturering"}</definedName>
    <definedName name="tfp" localSheetId="55" hidden="1">{"5 * utfall + budget",#N/A,FALSE,"T-0298";"5 * bolag",#N/A,FALSE,"T-0298";"Unibank, utfall alla",#N/A,FALSE,"T-0298";#N/A,#N/A,FALSE,"Koncernskulder";#N/A,#N/A,FALSE,"Koncernfakturering"}</definedName>
    <definedName name="tfp" localSheetId="39" hidden="1">{"5 * utfall + budget",#N/A,FALSE,"T-0298";"5 * bolag",#N/A,FALSE,"T-0298";"Unibank, utfall alla",#N/A,FALSE,"T-0298";#N/A,#N/A,FALSE,"Koncernskulder";#N/A,#N/A,FALSE,"Koncernfakturering"}</definedName>
    <definedName name="tfp" localSheetId="57" hidden="1">{"5 * utfall + budget",#N/A,FALSE,"T-0298";"5 * bolag",#N/A,FALSE,"T-0298";"Unibank, utfall alla",#N/A,FALSE,"T-0298";#N/A,#N/A,FALSE,"Koncernskulder";#N/A,#N/A,FALSE,"Koncernfakturering"}</definedName>
    <definedName name="tfp" localSheetId="8" hidden="1">{"5 * utfall + budget",#N/A,FALSE,"T-0298";"5 * bolag",#N/A,FALSE,"T-0298";"Unibank, utfall alla",#N/A,FALSE,"T-0298";#N/A,#N/A,FALSE,"Koncernskulder";#N/A,#N/A,FALSE,"Koncernfakturering"}</definedName>
    <definedName name="tfp" localSheetId="9" hidden="1">{"5 * utfall + budget",#N/A,FALSE,"T-0298";"5 * bolag",#N/A,FALSE,"T-0298";"Unibank, utfall alla",#N/A,FALSE,"T-0298";#N/A,#N/A,FALSE,"Koncernskulder";#N/A,#N/A,FALSE,"Koncernfakturering"}</definedName>
    <definedName name="tfp" localSheetId="7" hidden="1">{"5 * utfall + budget",#N/A,FALSE,"T-0298";"5 * bolag",#N/A,FALSE,"T-0298";"Unibank, utfall alla",#N/A,FALSE,"T-0298";#N/A,#N/A,FALSE,"Koncernskulder";#N/A,#N/A,FALSE,"Koncernfakturering"}</definedName>
    <definedName name="tfp" localSheetId="18" hidden="1">{"5 * utfall + budget",#N/A,FALSE,"T-0298";"5 * bolag",#N/A,FALSE,"T-0298";"Unibank, utfall alla",#N/A,FALSE,"T-0298";#N/A,#N/A,FALSE,"Koncernskulder";#N/A,#N/A,FALSE,"Koncernfakturering"}</definedName>
    <definedName name="tfp" localSheetId="42" hidden="1">{"5 * utfall + budget",#N/A,FALSE,"T-0298";"5 * bolag",#N/A,FALSE,"T-0298";"Unibank, utfall alla",#N/A,FALSE,"T-0298";#N/A,#N/A,FALSE,"Koncernskulder";#N/A,#N/A,FALSE,"Koncernfakturering"}</definedName>
    <definedName name="tfp" localSheetId="40" hidden="1">{"5 * utfall + budget",#N/A,FALSE,"T-0298";"5 * bolag",#N/A,FALSE,"T-0298";"Unibank, utfall alla",#N/A,FALSE,"T-0298";#N/A,#N/A,FALSE,"Koncernskulder";#N/A,#N/A,FALSE,"Koncernfakturering"}</definedName>
    <definedName name="tfp" localSheetId="36" hidden="1">{"5 * utfall + budget",#N/A,FALSE,"T-0298";"5 * bolag",#N/A,FALSE,"T-0298";"Unibank, utfall alla",#N/A,FALSE,"T-0298";#N/A,#N/A,FALSE,"Koncernskulder";#N/A,#N/A,FALSE,"Koncernfakturering"}</definedName>
    <definedName name="tfp" localSheetId="24" hidden="1">{"5 * utfall + budget",#N/A,FALSE,"T-0298";"5 * bolag",#N/A,FALSE,"T-0298";"Unibank, utfall alla",#N/A,FALSE,"T-0298";#N/A,#N/A,FALSE,"Koncernskulder";#N/A,#N/A,FALSE,"Koncernfakturering"}</definedName>
    <definedName name="tfp" hidden="1">{"5 * utfall + budget",#N/A,FALSE,"T-0298";"5 * bolag",#N/A,FALSE,"T-0298";"Unibank, utfall alla",#N/A,FALSE,"T-0298";#N/A,#N/A,FALSE,"Koncernskulder";#N/A,#N/A,FALSE,"Koncernfakturering"}</definedName>
    <definedName name="TotalKol" localSheetId="41">[20]Investment_assets!$AX$1:$AY$65536</definedName>
    <definedName name="TotalKol" localSheetId="54">[20]Investment_assets!$AX$1:$AY$65536</definedName>
    <definedName name="TotalKol" localSheetId="37">[20]Investment_assets!$AX$1:$AY$65536</definedName>
    <definedName name="TotalKol" localSheetId="58">[21]Investment_assets!$AX$1:$AY$65536</definedName>
    <definedName name="TotalKol" localSheetId="55">[21]Investment_assets!$AX$1:$AY$65536</definedName>
    <definedName name="TotalKol" localSheetId="57">[20]Investment_assets!$AX$1:$AY$65536</definedName>
    <definedName name="TotalKol" localSheetId="8">[22]Investment_assets!$AX$1:$AY$65536</definedName>
    <definedName name="TotalKol" localSheetId="9">[22]Investment_assets!$AX$1:$AY$65536</definedName>
    <definedName name="TotalKol" localSheetId="7">[22]Investment_assets!$AX$1:$AY$65536</definedName>
    <definedName name="TotalKol" localSheetId="36">[20]Investment_assets!$AX$1:$AY$65536</definedName>
    <definedName name="TotalKol">[20]Investment_assets!$AX$1:$AY$65536</definedName>
    <definedName name="treasury" localSheetId="41">#REF!</definedName>
    <definedName name="treasury" localSheetId="25">#REF!</definedName>
    <definedName name="treasury" localSheetId="23">#REF!</definedName>
    <definedName name="treasury" localSheetId="22">#REF!</definedName>
    <definedName name="treasury" localSheetId="16">#REF!</definedName>
    <definedName name="treasury" localSheetId="17">#REF!</definedName>
    <definedName name="treasury" localSheetId="20">#REF!</definedName>
    <definedName name="treasury" localSheetId="35">#REF!</definedName>
    <definedName name="treasury" localSheetId="34">#REF!</definedName>
    <definedName name="treasury" localSheetId="54">#REF!</definedName>
    <definedName name="treasury" localSheetId="27">#REF!</definedName>
    <definedName name="treasury" localSheetId="37">#REF!</definedName>
    <definedName name="treasury" localSheetId="58">#REF!</definedName>
    <definedName name="treasury" localSheetId="5">#REF!</definedName>
    <definedName name="treasury" localSheetId="6">#REF!</definedName>
    <definedName name="treasury" localSheetId="55">#REF!</definedName>
    <definedName name="treasury" localSheetId="39">#REF!</definedName>
    <definedName name="treasury" localSheetId="57">#REF!</definedName>
    <definedName name="treasury" localSheetId="8">#REF!</definedName>
    <definedName name="treasury" localSheetId="9">#REF!</definedName>
    <definedName name="treasury" localSheetId="7">#REF!</definedName>
    <definedName name="treasury" localSheetId="18">#REF!</definedName>
    <definedName name="treasury" localSheetId="36">#REF!</definedName>
    <definedName name="treasury" localSheetId="24">#REF!</definedName>
    <definedName name="treasury">#REF!</definedName>
    <definedName name="TreasuryKeyFig" localSheetId="41">#REF!</definedName>
    <definedName name="TreasuryKeyFig" localSheetId="25">#REF!</definedName>
    <definedName name="TreasuryKeyFig" localSheetId="23">#REF!</definedName>
    <definedName name="TreasuryKeyFig" localSheetId="22">#REF!</definedName>
    <definedName name="TreasuryKeyFig" localSheetId="16">#REF!</definedName>
    <definedName name="TreasuryKeyFig" localSheetId="17">#REF!</definedName>
    <definedName name="TreasuryKeyFig" localSheetId="20">#REF!</definedName>
    <definedName name="TreasuryKeyFig" localSheetId="35">#REF!</definedName>
    <definedName name="TreasuryKeyFig" localSheetId="34">#REF!</definedName>
    <definedName name="TreasuryKeyFig" localSheetId="54">#REF!</definedName>
    <definedName name="TreasuryKeyFig" localSheetId="27">#REF!</definedName>
    <definedName name="TreasuryKeyFig" localSheetId="37">#REF!</definedName>
    <definedName name="TreasuryKeyFig" localSheetId="58">#REF!</definedName>
    <definedName name="TreasuryKeyFig" localSheetId="5">#REF!</definedName>
    <definedName name="TreasuryKeyFig" localSheetId="6">#REF!</definedName>
    <definedName name="TreasuryKeyFig" localSheetId="55">#REF!</definedName>
    <definedName name="TreasuryKeyFig" localSheetId="39">#REF!</definedName>
    <definedName name="TreasuryKeyFig" localSheetId="57">#REF!</definedName>
    <definedName name="TreasuryKeyFig" localSheetId="8">#REF!</definedName>
    <definedName name="TreasuryKeyFig" localSheetId="9">#REF!</definedName>
    <definedName name="TreasuryKeyFig" localSheetId="7">#REF!</definedName>
    <definedName name="TreasuryKeyFig" localSheetId="18">#REF!</definedName>
    <definedName name="TreasuryKeyFig" localSheetId="36">#REF!</definedName>
    <definedName name="TreasuryKeyFig" localSheetId="24">#REF!</definedName>
    <definedName name="TreasuryKeyFig">#REF!</definedName>
    <definedName name="TreasuryOP" localSheetId="41">#REF!</definedName>
    <definedName name="TreasuryOP" localSheetId="25">#REF!</definedName>
    <definedName name="TreasuryOP" localSheetId="23">#REF!</definedName>
    <definedName name="TreasuryOP" localSheetId="22">#REF!</definedName>
    <definedName name="TreasuryOP" localSheetId="16">#REF!</definedName>
    <definedName name="TreasuryOP" localSheetId="17">#REF!</definedName>
    <definedName name="TreasuryOP" localSheetId="20">#REF!</definedName>
    <definedName name="TreasuryOP" localSheetId="35">#REF!</definedName>
    <definedName name="TreasuryOP" localSheetId="34">#REF!</definedName>
    <definedName name="TreasuryOP" localSheetId="54">#REF!</definedName>
    <definedName name="TreasuryOP" localSheetId="27">#REF!</definedName>
    <definedName name="TreasuryOP" localSheetId="37">#REF!</definedName>
    <definedName name="TreasuryOP" localSheetId="58">#REF!</definedName>
    <definedName name="TreasuryOP" localSheetId="5">#REF!</definedName>
    <definedName name="TreasuryOP" localSheetId="6">#REF!</definedName>
    <definedName name="TreasuryOP" localSheetId="55">#REF!</definedName>
    <definedName name="TreasuryOP" localSheetId="39">#REF!</definedName>
    <definedName name="TreasuryOP" localSheetId="57">#REF!</definedName>
    <definedName name="TreasuryOP" localSheetId="8">#REF!</definedName>
    <definedName name="TreasuryOP" localSheetId="9">#REF!</definedName>
    <definedName name="TreasuryOP" localSheetId="7">#REF!</definedName>
    <definedName name="TreasuryOP" localSheetId="18">#REF!</definedName>
    <definedName name="TreasuryOP" localSheetId="36">#REF!</definedName>
    <definedName name="TreasuryOP" localSheetId="24">#REF!</definedName>
    <definedName name="TreasuryOP">#REF!</definedName>
    <definedName name="TULOS" localSheetId="41">#REF!</definedName>
    <definedName name="TULOS" localSheetId="25">#REF!</definedName>
    <definedName name="TULOS" localSheetId="23">#REF!</definedName>
    <definedName name="TULOS" localSheetId="22">#REF!</definedName>
    <definedName name="TULOS" localSheetId="16">#REF!</definedName>
    <definedName name="TULOS" localSheetId="17">#REF!</definedName>
    <definedName name="TULOS" localSheetId="20">#REF!</definedName>
    <definedName name="TULOS" localSheetId="35">#REF!</definedName>
    <definedName name="TULOS" localSheetId="34">#REF!</definedName>
    <definedName name="TULOS" localSheetId="30">#REF!</definedName>
    <definedName name="TULOS" localSheetId="54">#REF!</definedName>
    <definedName name="TULOS" localSheetId="27">#REF!</definedName>
    <definedName name="TULOS" localSheetId="37">#REF!</definedName>
    <definedName name="TULOS" localSheetId="58">#REF!</definedName>
    <definedName name="TULOS" localSheetId="5">#REF!</definedName>
    <definedName name="TULOS" localSheetId="6">#REF!</definedName>
    <definedName name="TULOS" localSheetId="55">#REF!</definedName>
    <definedName name="TULOS" localSheetId="39">#REF!</definedName>
    <definedName name="TULOS" localSheetId="57">#REF!</definedName>
    <definedName name="TULOS" localSheetId="8">#REF!</definedName>
    <definedName name="TULOS" localSheetId="9">#REF!</definedName>
    <definedName name="TULOS" localSheetId="7">#REF!</definedName>
    <definedName name="TULOS" localSheetId="18">#REF!</definedName>
    <definedName name="TULOS" localSheetId="36">#REF!</definedName>
    <definedName name="TULOS" localSheetId="24">#REF!</definedName>
    <definedName name="TULOS">#REF!</definedName>
    <definedName name="type" localSheetId="41">'[54]Schedule 8010'!$R$96:$S$98</definedName>
    <definedName name="type" localSheetId="54">'[54]Schedule 8010'!$R$96:$S$98</definedName>
    <definedName name="type" localSheetId="37">'[54]Schedule 8010'!$R$96:$S$98</definedName>
    <definedName name="type" localSheetId="58">'[55]Schedule 8010'!$R$96:$S$98</definedName>
    <definedName name="type" localSheetId="55">'[55]Schedule 8010'!$R$96:$S$98</definedName>
    <definedName name="type" localSheetId="57">'[54]Schedule 8010'!$R$96:$S$98</definedName>
    <definedName name="type" localSheetId="8">'[56]Schedule 8010'!$R$96:$S$98</definedName>
    <definedName name="type" localSheetId="9">'[56]Schedule 8010'!$R$96:$S$98</definedName>
    <definedName name="type" localSheetId="7">'[56]Schedule 8010'!$R$96:$S$98</definedName>
    <definedName name="type" localSheetId="36">'[54]Schedule 8010'!$R$96:$S$98</definedName>
    <definedName name="type">'[54]Schedule 8010'!$R$96:$S$98</definedName>
    <definedName name="UltimoLastYear" localSheetId="41">[20]HelpSheet!$C$3</definedName>
    <definedName name="UltimoLastYear" localSheetId="54">[20]HelpSheet!$C$3</definedName>
    <definedName name="UltimoLastYear" localSheetId="37">[20]HelpSheet!$C$3</definedName>
    <definedName name="UltimoLastYear" localSheetId="58">[21]HelpSheet!$C$3</definedName>
    <definedName name="UltimoLastYear" localSheetId="55">[21]HelpSheet!$C$3</definedName>
    <definedName name="UltimoLastYear" localSheetId="57">[20]HelpSheet!$C$3</definedName>
    <definedName name="UltimoLastYear" localSheetId="8">[22]HelpSheet!$C$3</definedName>
    <definedName name="UltimoLastYear" localSheetId="9">[22]HelpSheet!$C$3</definedName>
    <definedName name="UltimoLastYear" localSheetId="7">[22]HelpSheet!$C$3</definedName>
    <definedName name="UltimoLastYear" localSheetId="36">[20]HelpSheet!$C$3</definedName>
    <definedName name="UltimoLastYear">[20]HelpSheet!$C$3</definedName>
    <definedName name="Unit" localSheetId="41">[4]XXX!$C$34</definedName>
    <definedName name="Unit" localSheetId="54">[4]XXX!$C$34</definedName>
    <definedName name="Unit" localSheetId="37">[4]XXX!$C$34</definedName>
    <definedName name="Unit" localSheetId="58">[5]XXX!$C$34</definedName>
    <definedName name="Unit" localSheetId="55">[5]XXX!$C$34</definedName>
    <definedName name="Unit" localSheetId="57">[4]XXX!$C$34</definedName>
    <definedName name="Unit" localSheetId="8">[6]XXX!$C$34</definedName>
    <definedName name="Unit" localSheetId="9">[6]XXX!$C$34</definedName>
    <definedName name="Unit" localSheetId="7">[6]XXX!$C$34</definedName>
    <definedName name="Unit" localSheetId="36">[4]XXX!$C$34</definedName>
    <definedName name="Unit">[4]XXX!$C$34</definedName>
    <definedName name="ValgtDato1" localSheetId="41">[20]HelpSheet!$C$21</definedName>
    <definedName name="ValgtDato1" localSheetId="54">[20]HelpSheet!$C$21</definedName>
    <definedName name="ValgtDato1" localSheetId="37">[20]HelpSheet!$C$21</definedName>
    <definedName name="ValgtDato1" localSheetId="58">[21]HelpSheet!$C$21</definedName>
    <definedName name="ValgtDato1" localSheetId="55">[21]HelpSheet!$C$21</definedName>
    <definedName name="ValgtDato1" localSheetId="57">[20]HelpSheet!$C$21</definedName>
    <definedName name="ValgtDato1" localSheetId="8">[22]HelpSheet!$C$21</definedName>
    <definedName name="ValgtDato1" localSheetId="9">[22]HelpSheet!$C$21</definedName>
    <definedName name="ValgtDato1" localSheetId="7">[22]HelpSheet!$C$21</definedName>
    <definedName name="ValgtDato1" localSheetId="36">[20]HelpSheet!$C$21</definedName>
    <definedName name="ValgtDato1">[20]HelpSheet!$C$21</definedName>
    <definedName name="ValgtDato2" localSheetId="41">[20]HelpSheet!$C$23</definedName>
    <definedName name="ValgtDato2" localSheetId="54">[20]HelpSheet!$C$23</definedName>
    <definedName name="ValgtDato2" localSheetId="37">[20]HelpSheet!$C$23</definedName>
    <definedName name="ValgtDato2" localSheetId="58">[21]HelpSheet!$C$23</definedName>
    <definedName name="ValgtDato2" localSheetId="55">[21]HelpSheet!$C$23</definedName>
    <definedName name="ValgtDato2" localSheetId="57">[20]HelpSheet!$C$23</definedName>
    <definedName name="ValgtDato2" localSheetId="8">[22]HelpSheet!$C$23</definedName>
    <definedName name="ValgtDato2" localSheetId="9">[22]HelpSheet!$C$23</definedName>
    <definedName name="ValgtDato2" localSheetId="7">[22]HelpSheet!$C$23</definedName>
    <definedName name="ValgtDato2" localSheetId="36">[20]HelpSheet!$C$23</definedName>
    <definedName name="ValgtDato2">[20]HelpSheet!$C$23</definedName>
    <definedName name="ValgtDato3" localSheetId="41">[20]HelpSheet!$C$25</definedName>
    <definedName name="ValgtDato3" localSheetId="54">[20]HelpSheet!$C$25</definedName>
    <definedName name="ValgtDato3" localSheetId="37">[20]HelpSheet!$C$25</definedName>
    <definedName name="ValgtDato3" localSheetId="58">[21]HelpSheet!$C$25</definedName>
    <definedName name="ValgtDato3" localSheetId="55">[21]HelpSheet!$C$25</definedName>
    <definedName name="ValgtDato3" localSheetId="57">[20]HelpSheet!$C$25</definedName>
    <definedName name="ValgtDato3" localSheetId="8">[22]HelpSheet!$C$25</definedName>
    <definedName name="ValgtDato3" localSheetId="9">[22]HelpSheet!$C$25</definedName>
    <definedName name="ValgtDato3" localSheetId="7">[22]HelpSheet!$C$25</definedName>
    <definedName name="ValgtDato3" localSheetId="36">[20]HelpSheet!$C$25</definedName>
    <definedName name="ValgtDato3">[20]HelpSheet!$C$25</definedName>
    <definedName name="ValgtDatoIndex" localSheetId="41">[20]HelpSheet!$C$19</definedName>
    <definedName name="ValgtDatoIndex" localSheetId="54">[20]HelpSheet!$C$19</definedName>
    <definedName name="ValgtDatoIndex" localSheetId="37">[20]HelpSheet!$C$19</definedName>
    <definedName name="ValgtDatoIndex" localSheetId="58">[21]HelpSheet!$C$19</definedName>
    <definedName name="ValgtDatoIndex" localSheetId="55">[21]HelpSheet!$C$19</definedName>
    <definedName name="ValgtDatoIndex" localSheetId="57">[20]HelpSheet!$C$19</definedName>
    <definedName name="ValgtDatoIndex" localSheetId="8">[22]HelpSheet!$C$19</definedName>
    <definedName name="ValgtDatoIndex" localSheetId="9">[22]HelpSheet!$C$19</definedName>
    <definedName name="ValgtDatoIndex" localSheetId="7">[22]HelpSheet!$C$19</definedName>
    <definedName name="ValgtDatoIndex" localSheetId="36">[20]HelpSheet!$C$19</definedName>
    <definedName name="ValgtDatoIndex">[20]HelpSheet!$C$19</definedName>
    <definedName name="Valuta" localSheetId="41">[20]Investment_assets!$A$7:$IV$7</definedName>
    <definedName name="Valuta" localSheetId="54">[20]Investment_assets!$A$7:$IV$7</definedName>
    <definedName name="Valuta" localSheetId="37">[20]Investment_assets!$A$7:$IV$7</definedName>
    <definedName name="Valuta" localSheetId="58">[21]Investment_assets!$A$7:$IV$7</definedName>
    <definedName name="Valuta" localSheetId="55">[21]Investment_assets!$A$7:$IV$7</definedName>
    <definedName name="Valuta" localSheetId="57">[20]Investment_assets!$A$7:$IV$7</definedName>
    <definedName name="Valuta" localSheetId="8">[22]Investment_assets!$A$7:$IV$7</definedName>
    <definedName name="Valuta" localSheetId="9">[22]Investment_assets!$A$7:$IV$7</definedName>
    <definedName name="Valuta" localSheetId="7">[22]Investment_assets!$A$7:$IV$7</definedName>
    <definedName name="Valuta" localSheetId="36">[20]Investment_assets!$A$7:$IV$7</definedName>
    <definedName name="Valuta">[20]Investment_assets!$A$7:$IV$7</definedName>
    <definedName name="valuta_kurs_ultimo" localSheetId="41">[20]Valutakurser!$A$7:$Q$10</definedName>
    <definedName name="valuta_kurs_ultimo" localSheetId="54">[20]Valutakurser!$A$7:$Q$10</definedName>
    <definedName name="valuta_kurs_ultimo" localSheetId="37">[20]Valutakurser!$A$7:$Q$10</definedName>
    <definedName name="valuta_kurs_ultimo" localSheetId="58">[21]Valutakurser!$A$7:$Q$10</definedName>
    <definedName name="valuta_kurs_ultimo" localSheetId="55">[21]Valutakurser!$A$7:$Q$10</definedName>
    <definedName name="valuta_kurs_ultimo" localSheetId="57">[20]Valutakurser!$A$7:$Q$10</definedName>
    <definedName name="valuta_kurs_ultimo" localSheetId="8">[22]Valutakurser!$A$7:$Q$10</definedName>
    <definedName name="valuta_kurs_ultimo" localSheetId="9">[22]Valutakurser!$A$7:$Q$10</definedName>
    <definedName name="valuta_kurs_ultimo" localSheetId="7">[22]Valutakurser!$A$7:$Q$10</definedName>
    <definedName name="valuta_kurs_ultimo" localSheetId="36">[20]Valutakurser!$A$7:$Q$10</definedName>
    <definedName name="valuta_kurs_ultimo">[20]Valutakurser!$A$7:$Q$10</definedName>
    <definedName name="ValutaFlag" localSheetId="41">[20]HelpSheet!$G$6</definedName>
    <definedName name="ValutaFlag" localSheetId="54">[20]HelpSheet!$G$6</definedName>
    <definedName name="ValutaFlag" localSheetId="37">[20]HelpSheet!$G$6</definedName>
    <definedName name="ValutaFlag" localSheetId="58">[21]HelpSheet!$G$6</definedName>
    <definedName name="ValutaFlag" localSheetId="55">[21]HelpSheet!$G$6</definedName>
    <definedName name="ValutaFlag" localSheetId="57">[20]HelpSheet!$G$6</definedName>
    <definedName name="ValutaFlag" localSheetId="8">[22]HelpSheet!$G$6</definedName>
    <definedName name="ValutaFlag" localSheetId="9">[22]HelpSheet!$G$6</definedName>
    <definedName name="ValutaFlag" localSheetId="7">[22]HelpSheet!$G$6</definedName>
    <definedName name="ValutaFlag" localSheetId="36">[20]HelpSheet!$G$6</definedName>
    <definedName name="ValutaFlag">[20]HelpSheet!$G$6</definedName>
    <definedName name="ValutaValg" localSheetId="41">[20]HelpSheet!$G$3:$G$4</definedName>
    <definedName name="ValutaValg" localSheetId="54">[20]HelpSheet!$G$3:$G$4</definedName>
    <definedName name="ValutaValg" localSheetId="37">[20]HelpSheet!$G$3:$G$4</definedName>
    <definedName name="ValutaValg" localSheetId="58">[21]HelpSheet!$G$3:$G$4</definedName>
    <definedName name="ValutaValg" localSheetId="55">[21]HelpSheet!$G$3:$G$4</definedName>
    <definedName name="ValutaValg" localSheetId="57">[20]HelpSheet!$G$3:$G$4</definedName>
    <definedName name="ValutaValg" localSheetId="8">[22]HelpSheet!$G$3:$G$4</definedName>
    <definedName name="ValutaValg" localSheetId="9">[22]HelpSheet!$G$3:$G$4</definedName>
    <definedName name="ValutaValg" localSheetId="7">[22]HelpSheet!$G$3:$G$4</definedName>
    <definedName name="ValutaValg" localSheetId="36">[20]HelpSheet!$G$3:$G$4</definedName>
    <definedName name="ValutaValg">[20]HelpSheet!$G$3:$G$4</definedName>
    <definedName name="Wealth" localSheetId="41">#REF!</definedName>
    <definedName name="Wealth" localSheetId="25">#REF!</definedName>
    <definedName name="Wealth" localSheetId="23">#REF!</definedName>
    <definedName name="Wealth" localSheetId="22">#REF!</definedName>
    <definedName name="Wealth" localSheetId="16">#REF!</definedName>
    <definedName name="Wealth" localSheetId="17">#REF!</definedName>
    <definedName name="Wealth" localSheetId="20">#REF!</definedName>
    <definedName name="Wealth" localSheetId="35">#REF!</definedName>
    <definedName name="Wealth" localSheetId="34">#REF!</definedName>
    <definedName name="Wealth" localSheetId="54">#REF!</definedName>
    <definedName name="Wealth" localSheetId="27">#REF!</definedName>
    <definedName name="Wealth" localSheetId="37">#REF!</definedName>
    <definedName name="Wealth" localSheetId="58">#REF!</definedName>
    <definedName name="Wealth" localSheetId="5">#REF!</definedName>
    <definedName name="Wealth" localSheetId="6">#REF!</definedName>
    <definedName name="Wealth" localSheetId="55">#REF!</definedName>
    <definedName name="Wealth" localSheetId="39">#REF!</definedName>
    <definedName name="Wealth" localSheetId="57">#REF!</definedName>
    <definedName name="Wealth" localSheetId="8">#REF!</definedName>
    <definedName name="Wealth" localSheetId="9">#REF!</definedName>
    <definedName name="Wealth" localSheetId="7">#REF!</definedName>
    <definedName name="Wealth" localSheetId="18">#REF!</definedName>
    <definedName name="Wealth" localSheetId="36">#REF!</definedName>
    <definedName name="Wealth" localSheetId="24">#REF!</definedName>
    <definedName name="Wealth">#REF!</definedName>
    <definedName name="Wealthother" localSheetId="41">#REF!</definedName>
    <definedName name="Wealthother" localSheetId="25">#REF!</definedName>
    <definedName name="Wealthother" localSheetId="23">#REF!</definedName>
    <definedName name="Wealthother" localSheetId="22">#REF!</definedName>
    <definedName name="Wealthother" localSheetId="16">#REF!</definedName>
    <definedName name="Wealthother" localSheetId="17">#REF!</definedName>
    <definedName name="Wealthother" localSheetId="20">#REF!</definedName>
    <definedName name="Wealthother" localSheetId="35">#REF!</definedName>
    <definedName name="Wealthother" localSheetId="34">#REF!</definedName>
    <definedName name="Wealthother" localSheetId="54">#REF!</definedName>
    <definedName name="Wealthother" localSheetId="27">#REF!</definedName>
    <definedName name="Wealthother" localSheetId="37">#REF!</definedName>
    <definedName name="Wealthother" localSheetId="58">#REF!</definedName>
    <definedName name="Wealthother" localSheetId="5">#REF!</definedName>
    <definedName name="Wealthother" localSheetId="6">#REF!</definedName>
    <definedName name="Wealthother" localSheetId="55">#REF!</definedName>
    <definedName name="Wealthother" localSheetId="39">#REF!</definedName>
    <definedName name="Wealthother" localSheetId="57">#REF!</definedName>
    <definedName name="Wealthother" localSheetId="8">#REF!</definedName>
    <definedName name="Wealthother" localSheetId="9">#REF!</definedName>
    <definedName name="Wealthother" localSheetId="7">#REF!</definedName>
    <definedName name="Wealthother" localSheetId="18">#REF!</definedName>
    <definedName name="Wealthother" localSheetId="36">#REF!</definedName>
    <definedName name="Wealthother" localSheetId="24">#REF!</definedName>
    <definedName name="Wealthother">#REF!</definedName>
    <definedName name="Vesta_life" localSheetId="41">#REF!</definedName>
    <definedName name="Vesta_life" localSheetId="25">#REF!</definedName>
    <definedName name="Vesta_life" localSheetId="23">#REF!</definedName>
    <definedName name="Vesta_life" localSheetId="22">#REF!</definedName>
    <definedName name="Vesta_life" localSheetId="16">#REF!</definedName>
    <definedName name="Vesta_life" localSheetId="17">#REF!</definedName>
    <definedName name="Vesta_life" localSheetId="20">#REF!</definedName>
    <definedName name="Vesta_life" localSheetId="35">#REF!</definedName>
    <definedName name="Vesta_life" localSheetId="34">#REF!</definedName>
    <definedName name="Vesta_life" localSheetId="54">#REF!</definedName>
    <definedName name="Vesta_life" localSheetId="27">#REF!</definedName>
    <definedName name="Vesta_life" localSheetId="37">#REF!</definedName>
    <definedName name="Vesta_life" localSheetId="58">#REF!</definedName>
    <definedName name="Vesta_life" localSheetId="5">#REF!</definedName>
    <definedName name="Vesta_life" localSheetId="6">#REF!</definedName>
    <definedName name="Vesta_life" localSheetId="55">#REF!</definedName>
    <definedName name="Vesta_life" localSheetId="39">#REF!</definedName>
    <definedName name="Vesta_life" localSheetId="57">#REF!</definedName>
    <definedName name="Vesta_life" localSheetId="8">#REF!</definedName>
    <definedName name="Vesta_life" localSheetId="9">#REF!</definedName>
    <definedName name="Vesta_life" localSheetId="7">#REF!</definedName>
    <definedName name="Vesta_life" localSheetId="18">#REF!</definedName>
    <definedName name="Vesta_life" localSheetId="36">#REF!</definedName>
    <definedName name="Vesta_life" localSheetId="24">#REF!</definedName>
    <definedName name="Vesta_life">#REF!</definedName>
    <definedName name="Wholsalebanking" localSheetId="41">#REF!</definedName>
    <definedName name="Wholsalebanking" localSheetId="25">#REF!</definedName>
    <definedName name="Wholsalebanking" localSheetId="23">#REF!</definedName>
    <definedName name="Wholsalebanking" localSheetId="22">#REF!</definedName>
    <definedName name="Wholsalebanking" localSheetId="16">#REF!</definedName>
    <definedName name="Wholsalebanking" localSheetId="17">#REF!</definedName>
    <definedName name="Wholsalebanking" localSheetId="20">#REF!</definedName>
    <definedName name="Wholsalebanking" localSheetId="35">#REF!</definedName>
    <definedName name="Wholsalebanking" localSheetId="34">#REF!</definedName>
    <definedName name="Wholsalebanking" localSheetId="54">#REF!</definedName>
    <definedName name="Wholsalebanking" localSheetId="27">#REF!</definedName>
    <definedName name="Wholsalebanking" localSheetId="37">#REF!</definedName>
    <definedName name="Wholsalebanking" localSheetId="58">#REF!</definedName>
    <definedName name="Wholsalebanking" localSheetId="5">#REF!</definedName>
    <definedName name="Wholsalebanking" localSheetId="6">#REF!</definedName>
    <definedName name="Wholsalebanking" localSheetId="55">#REF!</definedName>
    <definedName name="Wholsalebanking" localSheetId="39">#REF!</definedName>
    <definedName name="Wholsalebanking" localSheetId="57">#REF!</definedName>
    <definedName name="Wholsalebanking" localSheetId="8">#REF!</definedName>
    <definedName name="Wholsalebanking" localSheetId="9">#REF!</definedName>
    <definedName name="Wholsalebanking" localSheetId="7">#REF!</definedName>
    <definedName name="Wholsalebanking" localSheetId="18">#REF!</definedName>
    <definedName name="Wholsalebanking" localSheetId="36">#REF!</definedName>
    <definedName name="Wholsalebanking" localSheetId="24">#REF!</definedName>
    <definedName name="Wholsalebanking">#REF!</definedName>
    <definedName name="wrn.Bransch." localSheetId="41" hidden="1">{"Sammanst",#N/A,TRUE,"951231";"Sid4",#N/A,TRUE,"4.Slutlig";"Sid2",#N/A,TRUE,"2.Värden";"Sid3",#N/A,TRUE,"3.Justering";"Sid1",#N/A,TRUE,"1.Utgångsläge"}</definedName>
    <definedName name="wrn.Bransch." localSheetId="25" hidden="1">{"Sammanst",#N/A,TRUE,"951231";"Sid4",#N/A,TRUE,"4.Slutlig";"Sid2",#N/A,TRUE,"2.Värden";"Sid3",#N/A,TRUE,"3.Justering";"Sid1",#N/A,TRUE,"1.Utgångsläge"}</definedName>
    <definedName name="wrn.Bransch." localSheetId="23" hidden="1">{"Sammanst",#N/A,TRUE,"951231";"Sid4",#N/A,TRUE,"4.Slutlig";"Sid2",#N/A,TRUE,"2.Värden";"Sid3",#N/A,TRUE,"3.Justering";"Sid1",#N/A,TRUE,"1.Utgångsläge"}</definedName>
    <definedName name="wrn.Bransch." localSheetId="22" hidden="1">{"Sammanst",#N/A,TRUE,"951231";"Sid4",#N/A,TRUE,"4.Slutlig";"Sid2",#N/A,TRUE,"2.Värden";"Sid3",#N/A,TRUE,"3.Justering";"Sid1",#N/A,TRUE,"1.Utgångsläge"}</definedName>
    <definedName name="wrn.Bransch." localSheetId="16" hidden="1">{"Sammanst",#N/A,TRUE,"951231";"Sid4",#N/A,TRUE,"4.Slutlig";"Sid2",#N/A,TRUE,"2.Värden";"Sid3",#N/A,TRUE,"3.Justering";"Sid1",#N/A,TRUE,"1.Utgångsläge"}</definedName>
    <definedName name="wrn.Bransch." localSheetId="17" hidden="1">{"Sammanst",#N/A,TRUE,"951231";"Sid4",#N/A,TRUE,"4.Slutlig";"Sid2",#N/A,TRUE,"2.Värden";"Sid3",#N/A,TRUE,"3.Justering";"Sid1",#N/A,TRUE,"1.Utgångsläge"}</definedName>
    <definedName name="wrn.Bransch." localSheetId="11" hidden="1">{"Sammanst",#N/A,TRUE,"951231";"Sid4",#N/A,TRUE,"4.Slutlig";"Sid2",#N/A,TRUE,"2.Värden";"Sid3",#N/A,TRUE,"3.Justering";"Sid1",#N/A,TRUE,"1.Utgångsläge"}</definedName>
    <definedName name="wrn.Bransch." localSheetId="20" hidden="1">{"Sammanst",#N/A,TRUE,"951231";"Sid4",#N/A,TRUE,"4.Slutlig";"Sid2",#N/A,TRUE,"2.Värden";"Sid3",#N/A,TRUE,"3.Justering";"Sid1",#N/A,TRUE,"1.Utgångsläge"}</definedName>
    <definedName name="wrn.Bransch." localSheetId="35" hidden="1">{"Sammanst",#N/A,TRUE,"951231";"Sid4",#N/A,TRUE,"4.Slutlig";"Sid2",#N/A,TRUE,"2.Värden";"Sid3",#N/A,TRUE,"3.Justering";"Sid1",#N/A,TRUE,"1.Utgångsläge"}</definedName>
    <definedName name="wrn.Bransch." localSheetId="34" hidden="1">{"Sammanst",#N/A,TRUE,"951231";"Sid4",#N/A,TRUE,"4.Slutlig";"Sid2",#N/A,TRUE,"2.Värden";"Sid3",#N/A,TRUE,"3.Justering";"Sid1",#N/A,TRUE,"1.Utgångsläge"}</definedName>
    <definedName name="wrn.Bransch." localSheetId="30" hidden="1">{"Sammanst",#N/A,TRUE,"951231";"Sid4",#N/A,TRUE,"4.Slutlig";"Sid2",#N/A,TRUE,"2.Värden";"Sid3",#N/A,TRUE,"3.Justering";"Sid1",#N/A,TRUE,"1.Utgångsläge"}</definedName>
    <definedName name="wrn.Bransch." localSheetId="54" hidden="1">{"Sammanst",#N/A,TRUE,"951231";"Sid4",#N/A,TRUE,"4.Slutlig";"Sid2",#N/A,TRUE,"2.Värden";"Sid3",#N/A,TRUE,"3.Justering";"Sid1",#N/A,TRUE,"1.Utgångsläge"}</definedName>
    <definedName name="wrn.Bransch." localSheetId="27" hidden="1">{"Sammanst",#N/A,TRUE,"951231";"Sid4",#N/A,TRUE,"4.Slutlig";"Sid2",#N/A,TRUE,"2.Värden";"Sid3",#N/A,TRUE,"3.Justering";"Sid1",#N/A,TRUE,"1.Utgångsläge"}</definedName>
    <definedName name="wrn.Bransch." localSheetId="37" hidden="1">{"Sammanst",#N/A,TRUE,"951231";"Sid4",#N/A,TRUE,"4.Slutlig";"Sid2",#N/A,TRUE,"2.Värden";"Sid3",#N/A,TRUE,"3.Justering";"Sid1",#N/A,TRUE,"1.Utgångsläge"}</definedName>
    <definedName name="wrn.Bransch." localSheetId="58" hidden="1">{"Sammanst",#N/A,TRUE,"951231";"Sid4",#N/A,TRUE,"4.Slutlig";"Sid2",#N/A,TRUE,"2.Värden";"Sid3",#N/A,TRUE,"3.Justering";"Sid1",#N/A,TRUE,"1.Utgångsläge"}</definedName>
    <definedName name="wrn.Bransch." localSheetId="5" hidden="1">{"Sammanst",#N/A,TRUE,"951231";"Sid4",#N/A,TRUE,"4.Slutlig";"Sid2",#N/A,TRUE,"2.Värden";"Sid3",#N/A,TRUE,"3.Justering";"Sid1",#N/A,TRUE,"1.Utgångsläge"}</definedName>
    <definedName name="wrn.Bransch." localSheetId="6" hidden="1">{"Sammanst",#N/A,TRUE,"951231";"Sid4",#N/A,TRUE,"4.Slutlig";"Sid2",#N/A,TRUE,"2.Värden";"Sid3",#N/A,TRUE,"3.Justering";"Sid1",#N/A,TRUE,"1.Utgångsläge"}</definedName>
    <definedName name="wrn.Bransch." localSheetId="55" hidden="1">{"Sammanst",#N/A,TRUE,"951231";"Sid4",#N/A,TRUE,"4.Slutlig";"Sid2",#N/A,TRUE,"2.Värden";"Sid3",#N/A,TRUE,"3.Justering";"Sid1",#N/A,TRUE,"1.Utgångsläge"}</definedName>
    <definedName name="wrn.Bransch." localSheetId="39" hidden="1">{"Sammanst",#N/A,TRUE,"951231";"Sid4",#N/A,TRUE,"4.Slutlig";"Sid2",#N/A,TRUE,"2.Värden";"Sid3",#N/A,TRUE,"3.Justering";"Sid1",#N/A,TRUE,"1.Utgångsläge"}</definedName>
    <definedName name="wrn.Bransch." localSheetId="57" hidden="1">{"Sammanst",#N/A,TRUE,"951231";"Sid4",#N/A,TRUE,"4.Slutlig";"Sid2",#N/A,TRUE,"2.Värden";"Sid3",#N/A,TRUE,"3.Justering";"Sid1",#N/A,TRUE,"1.Utgångsläge"}</definedName>
    <definedName name="wrn.Bransch." localSheetId="8" hidden="1">{"Sammanst",#N/A,TRUE,"951231";"Sid4",#N/A,TRUE,"4.Slutlig";"Sid2",#N/A,TRUE,"2.Värden";"Sid3",#N/A,TRUE,"3.Justering";"Sid1",#N/A,TRUE,"1.Utgångsläge"}</definedName>
    <definedName name="wrn.Bransch." localSheetId="9" hidden="1">{"Sammanst",#N/A,TRUE,"951231";"Sid4",#N/A,TRUE,"4.Slutlig";"Sid2",#N/A,TRUE,"2.Värden";"Sid3",#N/A,TRUE,"3.Justering";"Sid1",#N/A,TRUE,"1.Utgångsläge"}</definedName>
    <definedName name="wrn.Bransch." localSheetId="7" hidden="1">{"Sammanst",#N/A,TRUE,"951231";"Sid4",#N/A,TRUE,"4.Slutlig";"Sid2",#N/A,TRUE,"2.Värden";"Sid3",#N/A,TRUE,"3.Justering";"Sid1",#N/A,TRUE,"1.Utgångsläge"}</definedName>
    <definedName name="wrn.Bransch." localSheetId="18" hidden="1">{"Sammanst",#N/A,TRUE,"951231";"Sid4",#N/A,TRUE,"4.Slutlig";"Sid2",#N/A,TRUE,"2.Värden";"Sid3",#N/A,TRUE,"3.Justering";"Sid1",#N/A,TRUE,"1.Utgångsläge"}</definedName>
    <definedName name="wrn.Bransch." localSheetId="42" hidden="1">{"Sammanst",#N/A,TRUE,"951231";"Sid4",#N/A,TRUE,"4.Slutlig";"Sid2",#N/A,TRUE,"2.Värden";"Sid3",#N/A,TRUE,"3.Justering";"Sid1",#N/A,TRUE,"1.Utgångsläge"}</definedName>
    <definedName name="wrn.Bransch." localSheetId="40" hidden="1">{"Sammanst",#N/A,TRUE,"951231";"Sid4",#N/A,TRUE,"4.Slutlig";"Sid2",#N/A,TRUE,"2.Värden";"Sid3",#N/A,TRUE,"3.Justering";"Sid1",#N/A,TRUE,"1.Utgångsläge"}</definedName>
    <definedName name="wrn.Bransch." localSheetId="36" hidden="1">{"Sammanst",#N/A,TRUE,"951231";"Sid4",#N/A,TRUE,"4.Slutlig";"Sid2",#N/A,TRUE,"2.Värden";"Sid3",#N/A,TRUE,"3.Justering";"Sid1",#N/A,TRUE,"1.Utgångsläge"}</definedName>
    <definedName name="wrn.Bransch." localSheetId="24" hidden="1">{"Sammanst",#N/A,TRUE,"951231";"Sid4",#N/A,TRUE,"4.Slutlig";"Sid2",#N/A,TRUE,"2.Värden";"Sid3",#N/A,TRUE,"3.Justering";"Sid1",#N/A,TRUE,"1.Utgångsläge"}</definedName>
    <definedName name="wrn.Bransch." hidden="1">{"Sammanst",#N/A,TRUE,"951231";"Sid4",#N/A,TRUE,"4.Slutlig";"Sid2",#N/A,TRUE,"2.Värden";"Sid3",#N/A,TRUE,"3.Justering";"Sid1",#N/A,TRUE,"1.Utgångsläge"}</definedName>
    <definedName name="wrn.Månadsrapport._.T." localSheetId="41" hidden="1">{"5 * utfall + budget",#N/A,FALSE,"T-0298";"5 * bolag",#N/A,FALSE,"T-0298";"Unibank, utfall alla",#N/A,FALSE,"T-0298";#N/A,#N/A,FALSE,"Koncernskulder";#N/A,#N/A,FALSE,"Koncernfakturering"}</definedName>
    <definedName name="wrn.Månadsrapport._.T." localSheetId="25" hidden="1">{"5 * utfall + budget",#N/A,FALSE,"T-0298";"5 * bolag",#N/A,FALSE,"T-0298";"Unibank, utfall alla",#N/A,FALSE,"T-0298";#N/A,#N/A,FALSE,"Koncernskulder";#N/A,#N/A,FALSE,"Koncernfakturering"}</definedName>
    <definedName name="wrn.Månadsrapport._.T." localSheetId="23" hidden="1">{"5 * utfall + budget",#N/A,FALSE,"T-0298";"5 * bolag",#N/A,FALSE,"T-0298";"Unibank, utfall alla",#N/A,FALSE,"T-0298";#N/A,#N/A,FALSE,"Koncernskulder";#N/A,#N/A,FALSE,"Koncernfakturering"}</definedName>
    <definedName name="wrn.Månadsrapport._.T." localSheetId="22" hidden="1">{"5 * utfall + budget",#N/A,FALSE,"T-0298";"5 * bolag",#N/A,FALSE,"T-0298";"Unibank, utfall alla",#N/A,FALSE,"T-0298";#N/A,#N/A,FALSE,"Koncernskulder";#N/A,#N/A,FALSE,"Koncernfakturering"}</definedName>
    <definedName name="wrn.Månadsrapport._.T." localSheetId="16" hidden="1">{"5 * utfall + budget",#N/A,FALSE,"T-0298";"5 * bolag",#N/A,FALSE,"T-0298";"Unibank, utfall alla",#N/A,FALSE,"T-0298";#N/A,#N/A,FALSE,"Koncernskulder";#N/A,#N/A,FALSE,"Koncernfakturering"}</definedName>
    <definedName name="wrn.Månadsrapport._.T." localSheetId="17" hidden="1">{"5 * utfall + budget",#N/A,FALSE,"T-0298";"5 * bolag",#N/A,FALSE,"T-0298";"Unibank, utfall alla",#N/A,FALSE,"T-0298";#N/A,#N/A,FALSE,"Koncernskulder";#N/A,#N/A,FALSE,"Koncernfakturering"}</definedName>
    <definedName name="wrn.Månadsrapport._.T." localSheetId="11" hidden="1">{"5 * utfall + budget",#N/A,FALSE,"T-0298";"5 * bolag",#N/A,FALSE,"T-0298";"Unibank, utfall alla",#N/A,FALSE,"T-0298";#N/A,#N/A,FALSE,"Koncernskulder";#N/A,#N/A,FALSE,"Koncernfakturering"}</definedName>
    <definedName name="wrn.Månadsrapport._.T." localSheetId="20" hidden="1">{"5 * utfall + budget",#N/A,FALSE,"T-0298";"5 * bolag",#N/A,FALSE,"T-0298";"Unibank, utfall alla",#N/A,FALSE,"T-0298";#N/A,#N/A,FALSE,"Koncernskulder";#N/A,#N/A,FALSE,"Koncernfakturering"}</definedName>
    <definedName name="wrn.Månadsrapport._.T." localSheetId="35" hidden="1">{"5 * utfall + budget",#N/A,FALSE,"T-0298";"5 * bolag",#N/A,FALSE,"T-0298";"Unibank, utfall alla",#N/A,FALSE,"T-0298";#N/A,#N/A,FALSE,"Koncernskulder";#N/A,#N/A,FALSE,"Koncernfakturering"}</definedName>
    <definedName name="wrn.Månadsrapport._.T." localSheetId="34" hidden="1">{"5 * utfall + budget",#N/A,FALSE,"T-0298";"5 * bolag",#N/A,FALSE,"T-0298";"Unibank, utfall alla",#N/A,FALSE,"T-0298";#N/A,#N/A,FALSE,"Koncernskulder";#N/A,#N/A,FALSE,"Koncernfakturering"}</definedName>
    <definedName name="wrn.Månadsrapport._.T." localSheetId="30" hidden="1">{"5 * utfall + budget",#N/A,FALSE,"T-0298";"5 * bolag",#N/A,FALSE,"T-0298";"Unibank, utfall alla",#N/A,FALSE,"T-0298";#N/A,#N/A,FALSE,"Koncernskulder";#N/A,#N/A,FALSE,"Koncernfakturering"}</definedName>
    <definedName name="wrn.Månadsrapport._.T." localSheetId="54" hidden="1">{"5 * utfall + budget",#N/A,FALSE,"T-0298";"5 * bolag",#N/A,FALSE,"T-0298";"Unibank, utfall alla",#N/A,FALSE,"T-0298";#N/A,#N/A,FALSE,"Koncernskulder";#N/A,#N/A,FALSE,"Koncernfakturering"}</definedName>
    <definedName name="wrn.Månadsrapport._.T." localSheetId="27" hidden="1">{"5 * utfall + budget",#N/A,FALSE,"T-0298";"5 * bolag",#N/A,FALSE,"T-0298";"Unibank, utfall alla",#N/A,FALSE,"T-0298";#N/A,#N/A,FALSE,"Koncernskulder";#N/A,#N/A,FALSE,"Koncernfakturering"}</definedName>
    <definedName name="wrn.Månadsrapport._.T." localSheetId="37" hidden="1">{"5 * utfall + budget",#N/A,FALSE,"T-0298";"5 * bolag",#N/A,FALSE,"T-0298";"Unibank, utfall alla",#N/A,FALSE,"T-0298";#N/A,#N/A,FALSE,"Koncernskulder";#N/A,#N/A,FALSE,"Koncernfakturering"}</definedName>
    <definedName name="wrn.Månadsrapport._.T." localSheetId="58" hidden="1">{"5 * utfall + budget",#N/A,FALSE,"T-0298";"5 * bolag",#N/A,FALSE,"T-0298";"Unibank, utfall alla",#N/A,FALSE,"T-0298";#N/A,#N/A,FALSE,"Koncernskulder";#N/A,#N/A,FALSE,"Koncernfakturering"}</definedName>
    <definedName name="wrn.Månadsrapport._.T." localSheetId="5" hidden="1">{"5 * utfall + budget",#N/A,FALSE,"T-0298";"5 * bolag",#N/A,FALSE,"T-0298";"Unibank, utfall alla",#N/A,FALSE,"T-0298";#N/A,#N/A,FALSE,"Koncernskulder";#N/A,#N/A,FALSE,"Koncernfakturering"}</definedName>
    <definedName name="wrn.Månadsrapport._.T." localSheetId="6" hidden="1">{"5 * utfall + budget",#N/A,FALSE,"T-0298";"5 * bolag",#N/A,FALSE,"T-0298";"Unibank, utfall alla",#N/A,FALSE,"T-0298";#N/A,#N/A,FALSE,"Koncernskulder";#N/A,#N/A,FALSE,"Koncernfakturering"}</definedName>
    <definedName name="wrn.Månadsrapport._.T." localSheetId="55" hidden="1">{"5 * utfall + budget",#N/A,FALSE,"T-0298";"5 * bolag",#N/A,FALSE,"T-0298";"Unibank, utfall alla",#N/A,FALSE,"T-0298";#N/A,#N/A,FALSE,"Koncernskulder";#N/A,#N/A,FALSE,"Koncernfakturering"}</definedName>
    <definedName name="wrn.Månadsrapport._.T." localSheetId="39" hidden="1">{"5 * utfall + budget",#N/A,FALSE,"T-0298";"5 * bolag",#N/A,FALSE,"T-0298";"Unibank, utfall alla",#N/A,FALSE,"T-0298";#N/A,#N/A,FALSE,"Koncernskulder";#N/A,#N/A,FALSE,"Koncernfakturering"}</definedName>
    <definedName name="wrn.Månadsrapport._.T." localSheetId="57" hidden="1">{"5 * utfall + budget",#N/A,FALSE,"T-0298";"5 * bolag",#N/A,FALSE,"T-0298";"Unibank, utfall alla",#N/A,FALSE,"T-0298";#N/A,#N/A,FALSE,"Koncernskulder";#N/A,#N/A,FALSE,"Koncernfakturering"}</definedName>
    <definedName name="wrn.Månadsrapport._.T." localSheetId="8" hidden="1">{"5 * utfall + budget",#N/A,FALSE,"T-0298";"5 * bolag",#N/A,FALSE,"T-0298";"Unibank, utfall alla",#N/A,FALSE,"T-0298";#N/A,#N/A,FALSE,"Koncernskulder";#N/A,#N/A,FALSE,"Koncernfakturering"}</definedName>
    <definedName name="wrn.Månadsrapport._.T." localSheetId="9" hidden="1">{"5 * utfall + budget",#N/A,FALSE,"T-0298";"5 * bolag",#N/A,FALSE,"T-0298";"Unibank, utfall alla",#N/A,FALSE,"T-0298";#N/A,#N/A,FALSE,"Koncernskulder";#N/A,#N/A,FALSE,"Koncernfakturering"}</definedName>
    <definedName name="wrn.Månadsrapport._.T." localSheetId="7" hidden="1">{"5 * utfall + budget",#N/A,FALSE,"T-0298";"5 * bolag",#N/A,FALSE,"T-0298";"Unibank, utfall alla",#N/A,FALSE,"T-0298";#N/A,#N/A,FALSE,"Koncernskulder";#N/A,#N/A,FALSE,"Koncernfakturering"}</definedName>
    <definedName name="wrn.Månadsrapport._.T." localSheetId="18" hidden="1">{"5 * utfall + budget",#N/A,FALSE,"T-0298";"5 * bolag",#N/A,FALSE,"T-0298";"Unibank, utfall alla",#N/A,FALSE,"T-0298";#N/A,#N/A,FALSE,"Koncernskulder";#N/A,#N/A,FALSE,"Koncernfakturering"}</definedName>
    <definedName name="wrn.Månadsrapport._.T." localSheetId="42" hidden="1">{"5 * utfall + budget",#N/A,FALSE,"T-0298";"5 * bolag",#N/A,FALSE,"T-0298";"Unibank, utfall alla",#N/A,FALSE,"T-0298";#N/A,#N/A,FALSE,"Koncernskulder";#N/A,#N/A,FALSE,"Koncernfakturering"}</definedName>
    <definedName name="wrn.Månadsrapport._.T." localSheetId="40" hidden="1">{"5 * utfall + budget",#N/A,FALSE,"T-0298";"5 * bolag",#N/A,FALSE,"T-0298";"Unibank, utfall alla",#N/A,FALSE,"T-0298";#N/A,#N/A,FALSE,"Koncernskulder";#N/A,#N/A,FALSE,"Koncernfakturering"}</definedName>
    <definedName name="wrn.Månadsrapport._.T." localSheetId="36" hidden="1">{"5 * utfall + budget",#N/A,FALSE,"T-0298";"5 * bolag",#N/A,FALSE,"T-0298";"Unibank, utfall alla",#N/A,FALSE,"T-0298";#N/A,#N/A,FALSE,"Koncernskulder";#N/A,#N/A,FALSE,"Koncernfakturering"}</definedName>
    <definedName name="wrn.Månadsrapport._.T." localSheetId="24" hidden="1">{"5 * utfall + budget",#N/A,FALSE,"T-0298";"5 * bolag",#N/A,FALSE,"T-0298";"Unibank, utfall alla",#N/A,FALSE,"T-0298";#N/A,#N/A,FALSE,"Koncernskulder";#N/A,#N/A,FALSE,"Koncernfakturering"}</definedName>
    <definedName name="wrn.Månadsrapport._.T." hidden="1">{"5 * utfall + budget",#N/A,FALSE,"T-0298";"5 * bolag",#N/A,FALSE,"T-0298";"Unibank, utfall alla",#N/A,FALSE,"T-0298";#N/A,#N/A,FALSE,"Koncernskulder";#N/A,#N/A,FALSE,"Koncernfakturering"}</definedName>
    <definedName name="wrn.udskriv." localSheetId="41" hidden="1">{#N/A,#N/A,TRUE,"Forside";#N/A,#N/A,TRUE,"Contents";#N/A,#N/A,TRUE,"Opera. income stat.";#N/A,#N/A,TRUE,"Business area ";#N/A,#N/A,TRUE,"Statutory income statem."}</definedName>
    <definedName name="wrn.udskriv." localSheetId="25" hidden="1">{#N/A,#N/A,TRUE,"Forside";#N/A,#N/A,TRUE,"Contents";#N/A,#N/A,TRUE,"Opera. income stat.";#N/A,#N/A,TRUE,"Business area ";#N/A,#N/A,TRUE,"Statutory income statem."}</definedName>
    <definedName name="wrn.udskriv." localSheetId="23" hidden="1">{#N/A,#N/A,TRUE,"Forside";#N/A,#N/A,TRUE,"Contents";#N/A,#N/A,TRUE,"Opera. income stat.";#N/A,#N/A,TRUE,"Business area ";#N/A,#N/A,TRUE,"Statutory income statem."}</definedName>
    <definedName name="wrn.udskriv." localSheetId="22" hidden="1">{#N/A,#N/A,TRUE,"Forside";#N/A,#N/A,TRUE,"Contents";#N/A,#N/A,TRUE,"Opera. income stat.";#N/A,#N/A,TRUE,"Business area ";#N/A,#N/A,TRUE,"Statutory income statem."}</definedName>
    <definedName name="wrn.udskriv." localSheetId="16" hidden="1">{#N/A,#N/A,TRUE,"Forside";#N/A,#N/A,TRUE,"Contents";#N/A,#N/A,TRUE,"Opera. income stat.";#N/A,#N/A,TRUE,"Business area ";#N/A,#N/A,TRUE,"Statutory income statem."}</definedName>
    <definedName name="wrn.udskriv." localSheetId="17" hidden="1">{#N/A,#N/A,TRUE,"Forside";#N/A,#N/A,TRUE,"Contents";#N/A,#N/A,TRUE,"Opera. income stat.";#N/A,#N/A,TRUE,"Business area ";#N/A,#N/A,TRUE,"Statutory income statem."}</definedName>
    <definedName name="wrn.udskriv." localSheetId="11" hidden="1">{#N/A,#N/A,TRUE,"Forside";#N/A,#N/A,TRUE,"Contents";#N/A,#N/A,TRUE,"Opera. income stat.";#N/A,#N/A,TRUE,"Business area ";#N/A,#N/A,TRUE,"Statutory income statem."}</definedName>
    <definedName name="wrn.udskriv." localSheetId="20" hidden="1">{#N/A,#N/A,TRUE,"Forside";#N/A,#N/A,TRUE,"Contents";#N/A,#N/A,TRUE,"Opera. income stat.";#N/A,#N/A,TRUE,"Business area ";#N/A,#N/A,TRUE,"Statutory income statem."}</definedName>
    <definedName name="wrn.udskriv." localSheetId="35" hidden="1">{#N/A,#N/A,TRUE,"Forside";#N/A,#N/A,TRUE,"Contents";#N/A,#N/A,TRUE,"Opera. income stat.";#N/A,#N/A,TRUE,"Business area ";#N/A,#N/A,TRUE,"Statutory income statem."}</definedName>
    <definedName name="wrn.udskriv." localSheetId="34" hidden="1">{#N/A,#N/A,TRUE,"Forside";#N/A,#N/A,TRUE,"Contents";#N/A,#N/A,TRUE,"Opera. income stat.";#N/A,#N/A,TRUE,"Business area ";#N/A,#N/A,TRUE,"Statutory income statem."}</definedName>
    <definedName name="wrn.udskriv." localSheetId="30" hidden="1">{#N/A,#N/A,TRUE,"Forside";#N/A,#N/A,TRUE,"Contents";#N/A,#N/A,TRUE,"Opera. income stat.";#N/A,#N/A,TRUE,"Business area ";#N/A,#N/A,TRUE,"Statutory income statem."}</definedName>
    <definedName name="wrn.udskriv." localSheetId="54" hidden="1">{#N/A,#N/A,TRUE,"Forside";#N/A,#N/A,TRUE,"Contents";#N/A,#N/A,TRUE,"Opera. income stat.";#N/A,#N/A,TRUE,"Business area ";#N/A,#N/A,TRUE,"Statutory income statem."}</definedName>
    <definedName name="wrn.udskriv." localSheetId="27" hidden="1">{#N/A,#N/A,TRUE,"Forside";#N/A,#N/A,TRUE,"Contents";#N/A,#N/A,TRUE,"Opera. income stat.";#N/A,#N/A,TRUE,"Business area ";#N/A,#N/A,TRUE,"Statutory income statem."}</definedName>
    <definedName name="wrn.udskriv." localSheetId="37" hidden="1">{#N/A,#N/A,TRUE,"Forside";#N/A,#N/A,TRUE,"Contents";#N/A,#N/A,TRUE,"Opera. income stat.";#N/A,#N/A,TRUE,"Business area ";#N/A,#N/A,TRUE,"Statutory income statem."}</definedName>
    <definedName name="wrn.udskriv." localSheetId="58" hidden="1">{#N/A,#N/A,TRUE,"Forside";#N/A,#N/A,TRUE,"Contents";#N/A,#N/A,TRUE,"Opera. income stat.";#N/A,#N/A,TRUE,"Business area ";#N/A,#N/A,TRUE,"Statutory income statem."}</definedName>
    <definedName name="wrn.udskriv." localSheetId="5" hidden="1">{#N/A,#N/A,TRUE,"Forside";#N/A,#N/A,TRUE,"Contents";#N/A,#N/A,TRUE,"Opera. income stat.";#N/A,#N/A,TRUE,"Business area ";#N/A,#N/A,TRUE,"Statutory income statem."}</definedName>
    <definedName name="wrn.udskriv." localSheetId="6" hidden="1">{#N/A,#N/A,TRUE,"Forside";#N/A,#N/A,TRUE,"Contents";#N/A,#N/A,TRUE,"Opera. income stat.";#N/A,#N/A,TRUE,"Business area ";#N/A,#N/A,TRUE,"Statutory income statem."}</definedName>
    <definedName name="wrn.udskriv." localSheetId="55" hidden="1">{#N/A,#N/A,TRUE,"Forside";#N/A,#N/A,TRUE,"Contents";#N/A,#N/A,TRUE,"Opera. income stat.";#N/A,#N/A,TRUE,"Business area ";#N/A,#N/A,TRUE,"Statutory income statem."}</definedName>
    <definedName name="wrn.udskriv." localSheetId="39" hidden="1">{#N/A,#N/A,TRUE,"Forside";#N/A,#N/A,TRUE,"Contents";#N/A,#N/A,TRUE,"Opera. income stat.";#N/A,#N/A,TRUE,"Business area ";#N/A,#N/A,TRUE,"Statutory income statem."}</definedName>
    <definedName name="wrn.udskriv." localSheetId="57" hidden="1">{#N/A,#N/A,TRUE,"Forside";#N/A,#N/A,TRUE,"Contents";#N/A,#N/A,TRUE,"Opera. income stat.";#N/A,#N/A,TRUE,"Business area ";#N/A,#N/A,TRUE,"Statutory income statem."}</definedName>
    <definedName name="wrn.udskriv." localSheetId="8" hidden="1">{#N/A,#N/A,TRUE,"Forside";#N/A,#N/A,TRUE,"Contents";#N/A,#N/A,TRUE,"Opera. income stat.";#N/A,#N/A,TRUE,"Business area ";#N/A,#N/A,TRUE,"Statutory income statem."}</definedName>
    <definedName name="wrn.udskriv." localSheetId="9" hidden="1">{#N/A,#N/A,TRUE,"Forside";#N/A,#N/A,TRUE,"Contents";#N/A,#N/A,TRUE,"Opera. income stat.";#N/A,#N/A,TRUE,"Business area ";#N/A,#N/A,TRUE,"Statutory income statem."}</definedName>
    <definedName name="wrn.udskriv." localSheetId="7" hidden="1">{#N/A,#N/A,TRUE,"Forside";#N/A,#N/A,TRUE,"Contents";#N/A,#N/A,TRUE,"Opera. income stat.";#N/A,#N/A,TRUE,"Business area ";#N/A,#N/A,TRUE,"Statutory income statem."}</definedName>
    <definedName name="wrn.udskriv." localSheetId="18" hidden="1">{#N/A,#N/A,TRUE,"Forside";#N/A,#N/A,TRUE,"Contents";#N/A,#N/A,TRUE,"Opera. income stat.";#N/A,#N/A,TRUE,"Business area ";#N/A,#N/A,TRUE,"Statutory income statem."}</definedName>
    <definedName name="wrn.udskriv." localSheetId="42" hidden="1">{#N/A,#N/A,TRUE,"Forside";#N/A,#N/A,TRUE,"Contents";#N/A,#N/A,TRUE,"Opera. income stat.";#N/A,#N/A,TRUE,"Business area ";#N/A,#N/A,TRUE,"Statutory income statem."}</definedName>
    <definedName name="wrn.udskriv." localSheetId="40" hidden="1">{#N/A,#N/A,TRUE,"Forside";#N/A,#N/A,TRUE,"Contents";#N/A,#N/A,TRUE,"Opera. income stat.";#N/A,#N/A,TRUE,"Business area ";#N/A,#N/A,TRUE,"Statutory income statem."}</definedName>
    <definedName name="wrn.udskriv." localSheetId="36" hidden="1">{#N/A,#N/A,TRUE,"Forside";#N/A,#N/A,TRUE,"Contents";#N/A,#N/A,TRUE,"Opera. income stat.";#N/A,#N/A,TRUE,"Business area ";#N/A,#N/A,TRUE,"Statutory income statem."}</definedName>
    <definedName name="wrn.udskriv." localSheetId="24" hidden="1">{#N/A,#N/A,TRUE,"Forside";#N/A,#N/A,TRUE,"Contents";#N/A,#N/A,TRUE,"Opera. income stat.";#N/A,#N/A,TRUE,"Business area ";#N/A,#N/A,TRUE,"Statutory income statem."}</definedName>
    <definedName name="wrn.udskriv." hidden="1">{#N/A,#N/A,TRUE,"Forside";#N/A,#N/A,TRUE,"Contents";#N/A,#N/A,TRUE,"Opera. income stat.";#N/A,#N/A,TRUE,"Business area ";#N/A,#N/A,TRUE,"Statutory income statem."}</definedName>
    <definedName name="wsCompanyCode" localSheetId="41">[60]Content!$I$5</definedName>
    <definedName name="wsCompanyCode" localSheetId="30">[60]Content!$I$5</definedName>
    <definedName name="wsCompanyCode" localSheetId="54">[60]Content!$I$5</definedName>
    <definedName name="wsCompanyCode" localSheetId="37">[61]Content!$I$5</definedName>
    <definedName name="wsCompanyCode" localSheetId="58">[61]Content!$I$5</definedName>
    <definedName name="wsCompanyCode" localSheetId="55">[61]Content!$I$5</definedName>
    <definedName name="wsCompanyCode" localSheetId="57">[60]Content!$I$5</definedName>
    <definedName name="wsCompanyCode" localSheetId="8">[62]Content!$I$5</definedName>
    <definedName name="wsCompanyCode" localSheetId="9">[62]Content!$I$5</definedName>
    <definedName name="wsCompanyCode" localSheetId="7">[62]Content!$I$5</definedName>
    <definedName name="wsCompanyCode" localSheetId="36">[61]Content!$I$5</definedName>
    <definedName name="wsCompanyCode">[60]Content!$I$5</definedName>
    <definedName name="wsCompilDate" localSheetId="41">[60]Content!$K$6</definedName>
    <definedName name="wsCompilDate" localSheetId="30">[60]Content!$K$6</definedName>
    <definedName name="wsCompilDate" localSheetId="54">[60]Content!$K$6</definedName>
    <definedName name="wsCompilDate" localSheetId="37">[61]Content!$K$6</definedName>
    <definedName name="wsCompilDate" localSheetId="58">[61]Content!$K$6</definedName>
    <definedName name="wsCompilDate" localSheetId="55">[61]Content!$K$6</definedName>
    <definedName name="wsCompilDate" localSheetId="57">[60]Content!$K$6</definedName>
    <definedName name="wsCompilDate" localSheetId="8">[62]Content!$K$6</definedName>
    <definedName name="wsCompilDate" localSheetId="9">[62]Content!$K$6</definedName>
    <definedName name="wsCompilDate" localSheetId="7">[62]Content!$K$6</definedName>
    <definedName name="wsCompilDate" localSheetId="36">[61]Content!$K$6</definedName>
    <definedName name="wsCompilDate">[60]Content!$K$6</definedName>
    <definedName name="wsCompiler" localSheetId="41">[60]Content!$I$6</definedName>
    <definedName name="wsCompiler" localSheetId="30">[60]Content!$I$6</definedName>
    <definedName name="wsCompiler" localSheetId="54">[60]Content!$I$6</definedName>
    <definedName name="wsCompiler" localSheetId="37">[61]Content!$I$6</definedName>
    <definedName name="wsCompiler" localSheetId="58">[61]Content!$I$6</definedName>
    <definedName name="wsCompiler" localSheetId="55">[61]Content!$I$6</definedName>
    <definedName name="wsCompiler" localSheetId="57">[60]Content!$I$6</definedName>
    <definedName name="wsCompiler" localSheetId="8">[62]Content!$I$6</definedName>
    <definedName name="wsCompiler" localSheetId="9">[62]Content!$I$6</definedName>
    <definedName name="wsCompiler" localSheetId="7">[62]Content!$I$6</definedName>
    <definedName name="wsCompiler" localSheetId="36">[61]Content!$I$6</definedName>
    <definedName name="wsCompiler">[60]Content!$I$6</definedName>
    <definedName name="wsCurrency" localSheetId="41">[60]Content!$D$6</definedName>
    <definedName name="wsCurrency" localSheetId="30">[60]Content!$D$6</definedName>
    <definedName name="wsCurrency" localSheetId="54">[60]Content!$D$6</definedName>
    <definedName name="wsCurrency" localSheetId="37">[61]Content!$D$6</definedName>
    <definedName name="wsCurrency" localSheetId="58">[61]Content!$D$6</definedName>
    <definedName name="wsCurrency" localSheetId="55">[61]Content!$D$6</definedName>
    <definedName name="wsCurrency" localSheetId="57">[60]Content!$D$6</definedName>
    <definedName name="wsCurrency" localSheetId="8">[62]Content!$D$6</definedName>
    <definedName name="wsCurrency" localSheetId="9">[62]Content!$D$6</definedName>
    <definedName name="wsCurrency" localSheetId="7">[62]Content!$D$6</definedName>
    <definedName name="wsCurrency" localSheetId="36">[61]Content!$D$6</definedName>
    <definedName name="wsCurrency">[60]Content!$D$6</definedName>
    <definedName name="wsFilename" localSheetId="41">[60]_Settings!#REF!</definedName>
    <definedName name="wsFilename" localSheetId="25">[60]_Settings!#REF!</definedName>
    <definedName name="wsFilename" localSheetId="23">[60]_Settings!#REF!</definedName>
    <definedName name="wsFilename" localSheetId="22">[60]_Settings!#REF!</definedName>
    <definedName name="wsFilename" localSheetId="16">[60]_Settings!#REF!</definedName>
    <definedName name="wsFilename" localSheetId="17">[60]_Settings!#REF!</definedName>
    <definedName name="wsFilename" localSheetId="20">[60]_Settings!#REF!</definedName>
    <definedName name="wsFilename" localSheetId="35">[61]_Settings!#REF!</definedName>
    <definedName name="wsFilename" localSheetId="34">[61]_Settings!#REF!</definedName>
    <definedName name="wsFilename" localSheetId="30">[60]_Settings!#REF!</definedName>
    <definedName name="wsFilename" localSheetId="54">[60]_Settings!#REF!</definedName>
    <definedName name="wsFilename" localSheetId="27">[60]_Settings!#REF!</definedName>
    <definedName name="wsFilename" localSheetId="37">[61]_Settings!#REF!</definedName>
    <definedName name="wsFilename" localSheetId="58">[61]_Settings!#REF!</definedName>
    <definedName name="wsFilename" localSheetId="5">[68]_Settings!#REF!</definedName>
    <definedName name="wsFilename" localSheetId="6">[68]_Settings!#REF!</definedName>
    <definedName name="wsFilename" localSheetId="55">[61]_Settings!#REF!</definedName>
    <definedName name="wsFilename" localSheetId="39">[60]_Settings!#REF!</definedName>
    <definedName name="wsFilename" localSheetId="57">[60]_Settings!#REF!</definedName>
    <definedName name="wsFilename" localSheetId="8">[62]_Settings!#REF!</definedName>
    <definedName name="wsFilename" localSheetId="9">[62]_Settings!#REF!</definedName>
    <definedName name="wsFilename" localSheetId="7">[62]_Settings!#REF!</definedName>
    <definedName name="wsFilename" localSheetId="18">[60]_Settings!#REF!</definedName>
    <definedName name="wsFilename" localSheetId="36">[61]_Settings!#REF!</definedName>
    <definedName name="wsFilename" localSheetId="24">[60]_Settings!#REF!</definedName>
    <definedName name="wsFilename">[60]_Settings!#REF!</definedName>
    <definedName name="wsRepEntity" localSheetId="41">[60]Content!$D$5</definedName>
    <definedName name="wsRepEntity" localSheetId="30">[60]Content!$D$5</definedName>
    <definedName name="wsRepEntity" localSheetId="54">[60]Content!$D$5</definedName>
    <definedName name="wsRepEntity" localSheetId="37">[61]Content!$D$5</definedName>
    <definedName name="wsRepEntity" localSheetId="58">[61]Content!$D$5</definedName>
    <definedName name="wsRepEntity" localSheetId="55">[61]Content!$D$5</definedName>
    <definedName name="wsRepEntity" localSheetId="57">[60]Content!$D$5</definedName>
    <definedName name="wsRepEntity" localSheetId="8">[62]Content!$D$5</definedName>
    <definedName name="wsRepEntity" localSheetId="9">[62]Content!$D$5</definedName>
    <definedName name="wsRepEntity" localSheetId="7">[62]Content!$D$5</definedName>
    <definedName name="wsRepEntity" localSheetId="36">[61]Content!$D$5</definedName>
    <definedName name="wsRepEntity">[60]Content!$D$5</definedName>
    <definedName name="wsTxtRepPeriod" localSheetId="41">[60]_Settings!$B$4</definedName>
    <definedName name="wsTxtRepPeriod" localSheetId="30">[60]_Settings!$B$4</definedName>
    <definedName name="wsTxtRepPeriod" localSheetId="54">[60]_Settings!$B$4</definedName>
    <definedName name="wsTxtRepPeriod" localSheetId="37">[61]_Settings!$B$4</definedName>
    <definedName name="wsTxtRepPeriod" localSheetId="58">[61]_Settings!$B$4</definedName>
    <definedName name="wsTxtRepPeriod" localSheetId="55">[61]_Settings!$B$4</definedName>
    <definedName name="wsTxtRepPeriod" localSheetId="57">[60]_Settings!$B$4</definedName>
    <definedName name="wsTxtRepPeriod" localSheetId="8">[62]_Settings!$B$4</definedName>
    <definedName name="wsTxtRepPeriod" localSheetId="9">[62]_Settings!$B$4</definedName>
    <definedName name="wsTxtRepPeriod" localSheetId="7">[62]_Settings!$B$4</definedName>
    <definedName name="wsTxtRepPeriod" localSheetId="36">[61]_Settings!$B$4</definedName>
    <definedName name="wsTxtRepPeriod">[60]_Settings!$B$4</definedName>
    <definedName name="vuosi" localSheetId="41">[48]Syöttöpohja!$U$2</definedName>
    <definedName name="vuosi" localSheetId="54">[48]Syöttöpohja!$U$2</definedName>
    <definedName name="vuosi" localSheetId="37">[48]Syöttöpohja!$U$2</definedName>
    <definedName name="vuosi" localSheetId="58">[49]Syöttöpohja!$U$2</definedName>
    <definedName name="vuosi" localSheetId="55">[49]Syöttöpohja!$U$2</definedName>
    <definedName name="vuosi" localSheetId="57">[48]Syöttöpohja!$U$2</definedName>
    <definedName name="vuosi" localSheetId="8">[50]Syöttöpohja!$U$2</definedName>
    <definedName name="vuosi" localSheetId="9">[50]Syöttöpohja!$U$2</definedName>
    <definedName name="vuosi" localSheetId="7">[50]Syöttöpohja!$U$2</definedName>
    <definedName name="vuosi" localSheetId="36">[48]Syöttöpohja!$U$2</definedName>
    <definedName name="vuosi">[48]Syöttöpohja!$U$2</definedName>
    <definedName name="xx" localSheetId="41" hidden="1">{#N/A,#N/A,TRUE,"Forside";#N/A,#N/A,TRUE,"Contents";#N/A,#N/A,TRUE,"Opera. income stat.";#N/A,#N/A,TRUE,"Business area ";#N/A,#N/A,TRUE,"Statutory income statem."}</definedName>
    <definedName name="xx" localSheetId="25" hidden="1">{#N/A,#N/A,TRUE,"Forside";#N/A,#N/A,TRUE,"Contents";#N/A,#N/A,TRUE,"Opera. income stat.";#N/A,#N/A,TRUE,"Business area ";#N/A,#N/A,TRUE,"Statutory income statem."}</definedName>
    <definedName name="xx" localSheetId="23" hidden="1">{#N/A,#N/A,TRUE,"Forside";#N/A,#N/A,TRUE,"Contents";#N/A,#N/A,TRUE,"Opera. income stat.";#N/A,#N/A,TRUE,"Business area ";#N/A,#N/A,TRUE,"Statutory income statem."}</definedName>
    <definedName name="xx" localSheetId="22" hidden="1">{#N/A,#N/A,TRUE,"Forside";#N/A,#N/A,TRUE,"Contents";#N/A,#N/A,TRUE,"Opera. income stat.";#N/A,#N/A,TRUE,"Business area ";#N/A,#N/A,TRUE,"Statutory income statem."}</definedName>
    <definedName name="xx" localSheetId="16" hidden="1">{#N/A,#N/A,TRUE,"Forside";#N/A,#N/A,TRUE,"Contents";#N/A,#N/A,TRUE,"Opera. income stat.";#N/A,#N/A,TRUE,"Business area ";#N/A,#N/A,TRUE,"Statutory income statem."}</definedName>
    <definedName name="xx" localSheetId="17" hidden="1">{#N/A,#N/A,TRUE,"Forside";#N/A,#N/A,TRUE,"Contents";#N/A,#N/A,TRUE,"Opera. income stat.";#N/A,#N/A,TRUE,"Business area ";#N/A,#N/A,TRUE,"Statutory income statem."}</definedName>
    <definedName name="xx" localSheetId="11" hidden="1">{#N/A,#N/A,TRUE,"Forside";#N/A,#N/A,TRUE,"Contents";#N/A,#N/A,TRUE,"Opera. income stat.";#N/A,#N/A,TRUE,"Business area ";#N/A,#N/A,TRUE,"Statutory income statem."}</definedName>
    <definedName name="xx" localSheetId="20" hidden="1">{#N/A,#N/A,TRUE,"Forside";#N/A,#N/A,TRUE,"Contents";#N/A,#N/A,TRUE,"Opera. income stat.";#N/A,#N/A,TRUE,"Business area ";#N/A,#N/A,TRUE,"Statutory income statem."}</definedName>
    <definedName name="xx" localSheetId="35" hidden="1">{#N/A,#N/A,TRUE,"Forside";#N/A,#N/A,TRUE,"Contents";#N/A,#N/A,TRUE,"Opera. income stat.";#N/A,#N/A,TRUE,"Business area ";#N/A,#N/A,TRUE,"Statutory income statem."}</definedName>
    <definedName name="xx" localSheetId="34" hidden="1">{#N/A,#N/A,TRUE,"Forside";#N/A,#N/A,TRUE,"Contents";#N/A,#N/A,TRUE,"Opera. income stat.";#N/A,#N/A,TRUE,"Business area ";#N/A,#N/A,TRUE,"Statutory income statem."}</definedName>
    <definedName name="xx" localSheetId="30" hidden="1">{#N/A,#N/A,TRUE,"Forside";#N/A,#N/A,TRUE,"Contents";#N/A,#N/A,TRUE,"Opera. income stat.";#N/A,#N/A,TRUE,"Business area ";#N/A,#N/A,TRUE,"Statutory income statem."}</definedName>
    <definedName name="xx" localSheetId="54" hidden="1">{#N/A,#N/A,TRUE,"Forside";#N/A,#N/A,TRUE,"Contents";#N/A,#N/A,TRUE,"Opera. income stat.";#N/A,#N/A,TRUE,"Business area ";#N/A,#N/A,TRUE,"Statutory income statem."}</definedName>
    <definedName name="xx" localSheetId="27" hidden="1">{#N/A,#N/A,TRUE,"Forside";#N/A,#N/A,TRUE,"Contents";#N/A,#N/A,TRUE,"Opera. income stat.";#N/A,#N/A,TRUE,"Business area ";#N/A,#N/A,TRUE,"Statutory income statem."}</definedName>
    <definedName name="xx" localSheetId="37" hidden="1">{#N/A,#N/A,TRUE,"Forside";#N/A,#N/A,TRUE,"Contents";#N/A,#N/A,TRUE,"Opera. income stat.";#N/A,#N/A,TRUE,"Business area ";#N/A,#N/A,TRUE,"Statutory income statem."}</definedName>
    <definedName name="xx" localSheetId="58" hidden="1">{#N/A,#N/A,TRUE,"Forside";#N/A,#N/A,TRUE,"Contents";#N/A,#N/A,TRUE,"Opera. income stat.";#N/A,#N/A,TRUE,"Business area ";#N/A,#N/A,TRUE,"Statutory income statem."}</definedName>
    <definedName name="xx" localSheetId="5" hidden="1">{#N/A,#N/A,TRUE,"Forside";#N/A,#N/A,TRUE,"Contents";#N/A,#N/A,TRUE,"Opera. income stat.";#N/A,#N/A,TRUE,"Business area ";#N/A,#N/A,TRUE,"Statutory income statem."}</definedName>
    <definedName name="xx" localSheetId="6" hidden="1">{#N/A,#N/A,TRUE,"Forside";#N/A,#N/A,TRUE,"Contents";#N/A,#N/A,TRUE,"Opera. income stat.";#N/A,#N/A,TRUE,"Business area ";#N/A,#N/A,TRUE,"Statutory income statem."}</definedName>
    <definedName name="xx" localSheetId="55" hidden="1">{#N/A,#N/A,TRUE,"Forside";#N/A,#N/A,TRUE,"Contents";#N/A,#N/A,TRUE,"Opera. income stat.";#N/A,#N/A,TRUE,"Business area ";#N/A,#N/A,TRUE,"Statutory income statem."}</definedName>
    <definedName name="xx" localSheetId="39" hidden="1">{#N/A,#N/A,TRUE,"Forside";#N/A,#N/A,TRUE,"Contents";#N/A,#N/A,TRUE,"Opera. income stat.";#N/A,#N/A,TRUE,"Business area ";#N/A,#N/A,TRUE,"Statutory income statem."}</definedName>
    <definedName name="xx" localSheetId="57" hidden="1">{#N/A,#N/A,TRUE,"Forside";#N/A,#N/A,TRUE,"Contents";#N/A,#N/A,TRUE,"Opera. income stat.";#N/A,#N/A,TRUE,"Business area ";#N/A,#N/A,TRUE,"Statutory income statem."}</definedName>
    <definedName name="xx" localSheetId="8" hidden="1">{#N/A,#N/A,TRUE,"Forside";#N/A,#N/A,TRUE,"Contents";#N/A,#N/A,TRUE,"Opera. income stat.";#N/A,#N/A,TRUE,"Business area ";#N/A,#N/A,TRUE,"Statutory income statem."}</definedName>
    <definedName name="xx" localSheetId="9" hidden="1">{#N/A,#N/A,TRUE,"Forside";#N/A,#N/A,TRUE,"Contents";#N/A,#N/A,TRUE,"Opera. income stat.";#N/A,#N/A,TRUE,"Business area ";#N/A,#N/A,TRUE,"Statutory income statem."}</definedName>
    <definedName name="xx" localSheetId="7" hidden="1">{#N/A,#N/A,TRUE,"Forside";#N/A,#N/A,TRUE,"Contents";#N/A,#N/A,TRUE,"Opera. income stat.";#N/A,#N/A,TRUE,"Business area ";#N/A,#N/A,TRUE,"Statutory income statem."}</definedName>
    <definedName name="xx" localSheetId="18" hidden="1">{#N/A,#N/A,TRUE,"Forside";#N/A,#N/A,TRUE,"Contents";#N/A,#N/A,TRUE,"Opera. income stat.";#N/A,#N/A,TRUE,"Business area ";#N/A,#N/A,TRUE,"Statutory income statem."}</definedName>
    <definedName name="xx" localSheetId="42" hidden="1">{#N/A,#N/A,TRUE,"Forside";#N/A,#N/A,TRUE,"Contents";#N/A,#N/A,TRUE,"Opera. income stat.";#N/A,#N/A,TRUE,"Business area ";#N/A,#N/A,TRUE,"Statutory income statem."}</definedName>
    <definedName name="xx" localSheetId="40" hidden="1">{#N/A,#N/A,TRUE,"Forside";#N/A,#N/A,TRUE,"Contents";#N/A,#N/A,TRUE,"Opera. income stat.";#N/A,#N/A,TRUE,"Business area ";#N/A,#N/A,TRUE,"Statutory income statem."}</definedName>
    <definedName name="xx" localSheetId="36" hidden="1">{#N/A,#N/A,TRUE,"Forside";#N/A,#N/A,TRUE,"Contents";#N/A,#N/A,TRUE,"Opera. income stat.";#N/A,#N/A,TRUE,"Business area ";#N/A,#N/A,TRUE,"Statutory income statem."}</definedName>
    <definedName name="xx" localSheetId="24" hidden="1">{#N/A,#N/A,TRUE,"Forside";#N/A,#N/A,TRUE,"Contents";#N/A,#N/A,TRUE,"Opera. income stat.";#N/A,#N/A,TRUE,"Business area ";#N/A,#N/A,TRUE,"Statutory income statem."}</definedName>
    <definedName name="xx" hidden="1">{#N/A,#N/A,TRUE,"Forside";#N/A,#N/A,TRUE,"Contents";#N/A,#N/A,TRUE,"Opera. income stat.";#N/A,#N/A,TRUE,"Business area ";#N/A,#N/A,TRUE,"Statutory income statem."}</definedName>
    <definedName name="xxx" localSheetId="41" hidden="1">{"5 * utfall + budget",#N/A,FALSE,"T-0298";"5 * bolag",#N/A,FALSE,"T-0298";"Unibank, utfall alla",#N/A,FALSE,"T-0298";#N/A,#N/A,FALSE,"Koncernskulder";#N/A,#N/A,FALSE,"Koncernfakturering"}</definedName>
    <definedName name="xxx" localSheetId="25" hidden="1">{"5 * utfall + budget",#N/A,FALSE,"T-0298";"5 * bolag",#N/A,FALSE,"T-0298";"Unibank, utfall alla",#N/A,FALSE,"T-0298";#N/A,#N/A,FALSE,"Koncernskulder";#N/A,#N/A,FALSE,"Koncernfakturering"}</definedName>
    <definedName name="xxx" localSheetId="23" hidden="1">{"5 * utfall + budget",#N/A,FALSE,"T-0298";"5 * bolag",#N/A,FALSE,"T-0298";"Unibank, utfall alla",#N/A,FALSE,"T-0298";#N/A,#N/A,FALSE,"Koncernskulder";#N/A,#N/A,FALSE,"Koncernfakturering"}</definedName>
    <definedName name="xxx" localSheetId="22" hidden="1">{"5 * utfall + budget",#N/A,FALSE,"T-0298";"5 * bolag",#N/A,FALSE,"T-0298";"Unibank, utfall alla",#N/A,FALSE,"T-0298";#N/A,#N/A,FALSE,"Koncernskulder";#N/A,#N/A,FALSE,"Koncernfakturering"}</definedName>
    <definedName name="xxx" localSheetId="16" hidden="1">{"5 * utfall + budget",#N/A,FALSE,"T-0298";"5 * bolag",#N/A,FALSE,"T-0298";"Unibank, utfall alla",#N/A,FALSE,"T-0298";#N/A,#N/A,FALSE,"Koncernskulder";#N/A,#N/A,FALSE,"Koncernfakturering"}</definedName>
    <definedName name="xxx" localSheetId="17" hidden="1">{"5 * utfall + budget",#N/A,FALSE,"T-0298";"5 * bolag",#N/A,FALSE,"T-0298";"Unibank, utfall alla",#N/A,FALSE,"T-0298";#N/A,#N/A,FALSE,"Koncernskulder";#N/A,#N/A,FALSE,"Koncernfakturering"}</definedName>
    <definedName name="xxx" localSheetId="11" hidden="1">{"5 * utfall + budget",#N/A,FALSE,"T-0298";"5 * bolag",#N/A,FALSE,"T-0298";"Unibank, utfall alla",#N/A,FALSE,"T-0298";#N/A,#N/A,FALSE,"Koncernskulder";#N/A,#N/A,FALSE,"Koncernfakturering"}</definedName>
    <definedName name="xxx" localSheetId="20" hidden="1">{"5 * utfall + budget",#N/A,FALSE,"T-0298";"5 * bolag",#N/A,FALSE,"T-0298";"Unibank, utfall alla",#N/A,FALSE,"T-0298";#N/A,#N/A,FALSE,"Koncernskulder";#N/A,#N/A,FALSE,"Koncernfakturering"}</definedName>
    <definedName name="xxx" localSheetId="35" hidden="1">{"5 * utfall + budget",#N/A,FALSE,"T-0298";"5 * bolag",#N/A,FALSE,"T-0298";"Unibank, utfall alla",#N/A,FALSE,"T-0298";#N/A,#N/A,FALSE,"Koncernskulder";#N/A,#N/A,FALSE,"Koncernfakturering"}</definedName>
    <definedName name="xxx" localSheetId="34" hidden="1">{"5 * utfall + budget",#N/A,FALSE,"T-0298";"5 * bolag",#N/A,FALSE,"T-0298";"Unibank, utfall alla",#N/A,FALSE,"T-0298";#N/A,#N/A,FALSE,"Koncernskulder";#N/A,#N/A,FALSE,"Koncernfakturering"}</definedName>
    <definedName name="xxx" localSheetId="30" hidden="1">{"5 * utfall + budget",#N/A,FALSE,"T-0298";"5 * bolag",#N/A,FALSE,"T-0298";"Unibank, utfall alla",#N/A,FALSE,"T-0298";#N/A,#N/A,FALSE,"Koncernskulder";#N/A,#N/A,FALSE,"Koncernfakturering"}</definedName>
    <definedName name="xxx" localSheetId="54" hidden="1">{"5 * utfall + budget",#N/A,FALSE,"T-0298";"5 * bolag",#N/A,FALSE,"T-0298";"Unibank, utfall alla",#N/A,FALSE,"T-0298";#N/A,#N/A,FALSE,"Koncernskulder";#N/A,#N/A,FALSE,"Koncernfakturering"}</definedName>
    <definedName name="xxx" localSheetId="27" hidden="1">{"5 * utfall + budget",#N/A,FALSE,"T-0298";"5 * bolag",#N/A,FALSE,"T-0298";"Unibank, utfall alla",#N/A,FALSE,"T-0298";#N/A,#N/A,FALSE,"Koncernskulder";#N/A,#N/A,FALSE,"Koncernfakturering"}</definedName>
    <definedName name="xxx" localSheetId="37" hidden="1">{"5 * utfall + budget",#N/A,FALSE,"T-0298";"5 * bolag",#N/A,FALSE,"T-0298";"Unibank, utfall alla",#N/A,FALSE,"T-0298";#N/A,#N/A,FALSE,"Koncernskulder";#N/A,#N/A,FALSE,"Koncernfakturering"}</definedName>
    <definedName name="xxx" localSheetId="58" hidden="1">{"5 * utfall + budget",#N/A,FALSE,"T-0298";"5 * bolag",#N/A,FALSE,"T-0298";"Unibank, utfall alla",#N/A,FALSE,"T-0298";#N/A,#N/A,FALSE,"Koncernskulder";#N/A,#N/A,FALSE,"Koncernfakturering"}</definedName>
    <definedName name="xxx" localSheetId="5" hidden="1">{"5 * utfall + budget",#N/A,FALSE,"T-0298";"5 * bolag",#N/A,FALSE,"T-0298";"Unibank, utfall alla",#N/A,FALSE,"T-0298";#N/A,#N/A,FALSE,"Koncernskulder";#N/A,#N/A,FALSE,"Koncernfakturering"}</definedName>
    <definedName name="xxx" localSheetId="6" hidden="1">{"5 * utfall + budget",#N/A,FALSE,"T-0298";"5 * bolag",#N/A,FALSE,"T-0298";"Unibank, utfall alla",#N/A,FALSE,"T-0298";#N/A,#N/A,FALSE,"Koncernskulder";#N/A,#N/A,FALSE,"Koncernfakturering"}</definedName>
    <definedName name="xxx" localSheetId="55" hidden="1">{"5 * utfall + budget",#N/A,FALSE,"T-0298";"5 * bolag",#N/A,FALSE,"T-0298";"Unibank, utfall alla",#N/A,FALSE,"T-0298";#N/A,#N/A,FALSE,"Koncernskulder";#N/A,#N/A,FALSE,"Koncernfakturering"}</definedName>
    <definedName name="xxx" localSheetId="39" hidden="1">{"5 * utfall + budget",#N/A,FALSE,"T-0298";"5 * bolag",#N/A,FALSE,"T-0298";"Unibank, utfall alla",#N/A,FALSE,"T-0298";#N/A,#N/A,FALSE,"Koncernskulder";#N/A,#N/A,FALSE,"Koncernfakturering"}</definedName>
    <definedName name="xxx" localSheetId="57" hidden="1">{"5 * utfall + budget",#N/A,FALSE,"T-0298";"5 * bolag",#N/A,FALSE,"T-0298";"Unibank, utfall alla",#N/A,FALSE,"T-0298";#N/A,#N/A,FALSE,"Koncernskulder";#N/A,#N/A,FALSE,"Koncernfakturering"}</definedName>
    <definedName name="xxx" localSheetId="8" hidden="1">{"5 * utfall + budget",#N/A,FALSE,"T-0298";"5 * bolag",#N/A,FALSE,"T-0298";"Unibank, utfall alla",#N/A,FALSE,"T-0298";#N/A,#N/A,FALSE,"Koncernskulder";#N/A,#N/A,FALSE,"Koncernfakturering"}</definedName>
    <definedName name="xxx" localSheetId="9" hidden="1">{"5 * utfall + budget",#N/A,FALSE,"T-0298";"5 * bolag",#N/A,FALSE,"T-0298";"Unibank, utfall alla",#N/A,FALSE,"T-0298";#N/A,#N/A,FALSE,"Koncernskulder";#N/A,#N/A,FALSE,"Koncernfakturering"}</definedName>
    <definedName name="xxx" localSheetId="7" hidden="1">{"5 * utfall + budget",#N/A,FALSE,"T-0298";"5 * bolag",#N/A,FALSE,"T-0298";"Unibank, utfall alla",#N/A,FALSE,"T-0298";#N/A,#N/A,FALSE,"Koncernskulder";#N/A,#N/A,FALSE,"Koncernfakturering"}</definedName>
    <definedName name="xxx" localSheetId="18" hidden="1">{"5 * utfall + budget",#N/A,FALSE,"T-0298";"5 * bolag",#N/A,FALSE,"T-0298";"Unibank, utfall alla",#N/A,FALSE,"T-0298";#N/A,#N/A,FALSE,"Koncernskulder";#N/A,#N/A,FALSE,"Koncernfakturering"}</definedName>
    <definedName name="xxx" localSheetId="42" hidden="1">{"5 * utfall + budget",#N/A,FALSE,"T-0298";"5 * bolag",#N/A,FALSE,"T-0298";"Unibank, utfall alla",#N/A,FALSE,"T-0298";#N/A,#N/A,FALSE,"Koncernskulder";#N/A,#N/A,FALSE,"Koncernfakturering"}</definedName>
    <definedName name="xxx" localSheetId="40" hidden="1">{"5 * utfall + budget",#N/A,FALSE,"T-0298";"5 * bolag",#N/A,FALSE,"T-0298";"Unibank, utfall alla",#N/A,FALSE,"T-0298";#N/A,#N/A,FALSE,"Koncernskulder";#N/A,#N/A,FALSE,"Koncernfakturering"}</definedName>
    <definedName name="xxx" localSheetId="36" hidden="1">{"5 * utfall + budget",#N/A,FALSE,"T-0298";"5 * bolag",#N/A,FALSE,"T-0298";"Unibank, utfall alla",#N/A,FALSE,"T-0298";#N/A,#N/A,FALSE,"Koncernskulder";#N/A,#N/A,FALSE,"Koncernfakturering"}</definedName>
    <definedName name="xxx" localSheetId="24" hidden="1">{"5 * utfall + budget",#N/A,FALSE,"T-0298";"5 * bolag",#N/A,FALSE,"T-0298";"Unibank, utfall alla",#N/A,FALSE,"T-0298";#N/A,#N/A,FALSE,"Koncernskulder";#N/A,#N/A,FALSE,"Koncernfakturering"}</definedName>
    <definedName name="xxx" hidden="1">{"5 * utfall + budget",#N/A,FALSE,"T-0298";"5 * bolag",#N/A,FALSE,"T-0298";"Unibank, utfall alla",#N/A,FALSE,"T-0298";#N/A,#N/A,FALSE,"Koncernskulder";#N/A,#N/A,FALSE,"Koncernfakturering"}</definedName>
    <definedName name="xxxx" localSheetId="41" hidden="1">{#N/A,#N/A,TRUE,"Forside";#N/A,#N/A,TRUE,"Contents";#N/A,#N/A,TRUE,"Opera. income stat.";#N/A,#N/A,TRUE,"Business area ";#N/A,#N/A,TRUE,"Statutory income statem."}</definedName>
    <definedName name="xxxx" localSheetId="25" hidden="1">{#N/A,#N/A,TRUE,"Forside";#N/A,#N/A,TRUE,"Contents";#N/A,#N/A,TRUE,"Opera. income stat.";#N/A,#N/A,TRUE,"Business area ";#N/A,#N/A,TRUE,"Statutory income statem."}</definedName>
    <definedName name="xxxx" localSheetId="23" hidden="1">{#N/A,#N/A,TRUE,"Forside";#N/A,#N/A,TRUE,"Contents";#N/A,#N/A,TRUE,"Opera. income stat.";#N/A,#N/A,TRUE,"Business area ";#N/A,#N/A,TRUE,"Statutory income statem."}</definedName>
    <definedName name="xxxx" localSheetId="22" hidden="1">{#N/A,#N/A,TRUE,"Forside";#N/A,#N/A,TRUE,"Contents";#N/A,#N/A,TRUE,"Opera. income stat.";#N/A,#N/A,TRUE,"Business area ";#N/A,#N/A,TRUE,"Statutory income statem."}</definedName>
    <definedName name="xxxx" localSheetId="16" hidden="1">{#N/A,#N/A,TRUE,"Forside";#N/A,#N/A,TRUE,"Contents";#N/A,#N/A,TRUE,"Opera. income stat.";#N/A,#N/A,TRUE,"Business area ";#N/A,#N/A,TRUE,"Statutory income statem."}</definedName>
    <definedName name="xxxx" localSheetId="17" hidden="1">{#N/A,#N/A,TRUE,"Forside";#N/A,#N/A,TRUE,"Contents";#N/A,#N/A,TRUE,"Opera. income stat.";#N/A,#N/A,TRUE,"Business area ";#N/A,#N/A,TRUE,"Statutory income statem."}</definedName>
    <definedName name="xxxx" localSheetId="11" hidden="1">{#N/A,#N/A,TRUE,"Forside";#N/A,#N/A,TRUE,"Contents";#N/A,#N/A,TRUE,"Opera. income stat.";#N/A,#N/A,TRUE,"Business area ";#N/A,#N/A,TRUE,"Statutory income statem."}</definedName>
    <definedName name="xxxx" localSheetId="20" hidden="1">{#N/A,#N/A,TRUE,"Forside";#N/A,#N/A,TRUE,"Contents";#N/A,#N/A,TRUE,"Opera. income stat.";#N/A,#N/A,TRUE,"Business area ";#N/A,#N/A,TRUE,"Statutory income statem."}</definedName>
    <definedName name="xxxx" localSheetId="35" hidden="1">{#N/A,#N/A,TRUE,"Forside";#N/A,#N/A,TRUE,"Contents";#N/A,#N/A,TRUE,"Opera. income stat.";#N/A,#N/A,TRUE,"Business area ";#N/A,#N/A,TRUE,"Statutory income statem."}</definedName>
    <definedName name="xxxx" localSheetId="34" hidden="1">{#N/A,#N/A,TRUE,"Forside";#N/A,#N/A,TRUE,"Contents";#N/A,#N/A,TRUE,"Opera. income stat.";#N/A,#N/A,TRUE,"Business area ";#N/A,#N/A,TRUE,"Statutory income statem."}</definedName>
    <definedName name="xxxx" localSheetId="30" hidden="1">{#N/A,#N/A,TRUE,"Forside";#N/A,#N/A,TRUE,"Contents";#N/A,#N/A,TRUE,"Opera. income stat.";#N/A,#N/A,TRUE,"Business area ";#N/A,#N/A,TRUE,"Statutory income statem."}</definedName>
    <definedName name="xxxx" localSheetId="54" hidden="1">{#N/A,#N/A,TRUE,"Forside";#N/A,#N/A,TRUE,"Contents";#N/A,#N/A,TRUE,"Opera. income stat.";#N/A,#N/A,TRUE,"Business area ";#N/A,#N/A,TRUE,"Statutory income statem."}</definedName>
    <definedName name="xxxx" localSheetId="27" hidden="1">{#N/A,#N/A,TRUE,"Forside";#N/A,#N/A,TRUE,"Contents";#N/A,#N/A,TRUE,"Opera. income stat.";#N/A,#N/A,TRUE,"Business area ";#N/A,#N/A,TRUE,"Statutory income statem."}</definedName>
    <definedName name="xxxx" localSheetId="37" hidden="1">{#N/A,#N/A,TRUE,"Forside";#N/A,#N/A,TRUE,"Contents";#N/A,#N/A,TRUE,"Opera. income stat.";#N/A,#N/A,TRUE,"Business area ";#N/A,#N/A,TRUE,"Statutory income statem."}</definedName>
    <definedName name="xxxx" localSheetId="58" hidden="1">{#N/A,#N/A,TRUE,"Forside";#N/A,#N/A,TRUE,"Contents";#N/A,#N/A,TRUE,"Opera. income stat.";#N/A,#N/A,TRUE,"Business area ";#N/A,#N/A,TRUE,"Statutory income statem."}</definedName>
    <definedName name="xxxx" localSheetId="5" hidden="1">{#N/A,#N/A,TRUE,"Forside";#N/A,#N/A,TRUE,"Contents";#N/A,#N/A,TRUE,"Opera. income stat.";#N/A,#N/A,TRUE,"Business area ";#N/A,#N/A,TRUE,"Statutory income statem."}</definedName>
    <definedName name="xxxx" localSheetId="6" hidden="1">{#N/A,#N/A,TRUE,"Forside";#N/A,#N/A,TRUE,"Contents";#N/A,#N/A,TRUE,"Opera. income stat.";#N/A,#N/A,TRUE,"Business area ";#N/A,#N/A,TRUE,"Statutory income statem."}</definedName>
    <definedName name="xxxx" localSheetId="55" hidden="1">{#N/A,#N/A,TRUE,"Forside";#N/A,#N/A,TRUE,"Contents";#N/A,#N/A,TRUE,"Opera. income stat.";#N/A,#N/A,TRUE,"Business area ";#N/A,#N/A,TRUE,"Statutory income statem."}</definedName>
    <definedName name="xxxx" localSheetId="39" hidden="1">{#N/A,#N/A,TRUE,"Forside";#N/A,#N/A,TRUE,"Contents";#N/A,#N/A,TRUE,"Opera. income stat.";#N/A,#N/A,TRUE,"Business area ";#N/A,#N/A,TRUE,"Statutory income statem."}</definedName>
    <definedName name="xxxx" localSheetId="57" hidden="1">{#N/A,#N/A,TRUE,"Forside";#N/A,#N/A,TRUE,"Contents";#N/A,#N/A,TRUE,"Opera. income stat.";#N/A,#N/A,TRUE,"Business area ";#N/A,#N/A,TRUE,"Statutory income statem."}</definedName>
    <definedName name="xxxx" localSheetId="8" hidden="1">{#N/A,#N/A,TRUE,"Forside";#N/A,#N/A,TRUE,"Contents";#N/A,#N/A,TRUE,"Opera. income stat.";#N/A,#N/A,TRUE,"Business area ";#N/A,#N/A,TRUE,"Statutory income statem."}</definedName>
    <definedName name="xxxx" localSheetId="9" hidden="1">{#N/A,#N/A,TRUE,"Forside";#N/A,#N/A,TRUE,"Contents";#N/A,#N/A,TRUE,"Opera. income stat.";#N/A,#N/A,TRUE,"Business area ";#N/A,#N/A,TRUE,"Statutory income statem."}</definedName>
    <definedName name="xxxx" localSheetId="7" hidden="1">{#N/A,#N/A,TRUE,"Forside";#N/A,#N/A,TRUE,"Contents";#N/A,#N/A,TRUE,"Opera. income stat.";#N/A,#N/A,TRUE,"Business area ";#N/A,#N/A,TRUE,"Statutory income statem."}</definedName>
    <definedName name="xxxx" localSheetId="18" hidden="1">{#N/A,#N/A,TRUE,"Forside";#N/A,#N/A,TRUE,"Contents";#N/A,#N/A,TRUE,"Opera. income stat.";#N/A,#N/A,TRUE,"Business area ";#N/A,#N/A,TRUE,"Statutory income statem."}</definedName>
    <definedName name="xxxx" localSheetId="42" hidden="1">{#N/A,#N/A,TRUE,"Forside";#N/A,#N/A,TRUE,"Contents";#N/A,#N/A,TRUE,"Opera. income stat.";#N/A,#N/A,TRUE,"Business area ";#N/A,#N/A,TRUE,"Statutory income statem."}</definedName>
    <definedName name="xxxx" localSheetId="40" hidden="1">{#N/A,#N/A,TRUE,"Forside";#N/A,#N/A,TRUE,"Contents";#N/A,#N/A,TRUE,"Opera. income stat.";#N/A,#N/A,TRUE,"Business area ";#N/A,#N/A,TRUE,"Statutory income statem."}</definedName>
    <definedName name="xxxx" localSheetId="36" hidden="1">{#N/A,#N/A,TRUE,"Forside";#N/A,#N/A,TRUE,"Contents";#N/A,#N/A,TRUE,"Opera. income stat.";#N/A,#N/A,TRUE,"Business area ";#N/A,#N/A,TRUE,"Statutory income statem."}</definedName>
    <definedName name="xxxx" localSheetId="24" hidden="1">{#N/A,#N/A,TRUE,"Forside";#N/A,#N/A,TRUE,"Contents";#N/A,#N/A,TRUE,"Opera. income stat.";#N/A,#N/A,TRUE,"Business area ";#N/A,#N/A,TRUE,"Statutory income statem."}</definedName>
    <definedName name="xxxx" hidden="1">{#N/A,#N/A,TRUE,"Forside";#N/A,#N/A,TRUE,"Contents";#N/A,#N/A,TRUE,"Opera. income stat.";#N/A,#N/A,TRUE,"Business area ";#N/A,#N/A,TRUE,"Statutory income statem."}</definedName>
    <definedName name="Year1" localSheetId="41">[4]XXX!$C$26</definedName>
    <definedName name="Year1" localSheetId="54">[4]XXX!$C$26</definedName>
    <definedName name="Year1" localSheetId="37">[4]XXX!$C$26</definedName>
    <definedName name="Year1" localSheetId="58">[5]XXX!$C$26</definedName>
    <definedName name="Year1" localSheetId="55">[5]XXX!$C$26</definedName>
    <definedName name="Year1" localSheetId="57">[4]XXX!$C$26</definedName>
    <definedName name="Year1" localSheetId="8">[6]XXX!$C$26</definedName>
    <definedName name="Year1" localSheetId="9">[6]XXX!$C$26</definedName>
    <definedName name="Year1" localSheetId="7">[6]XXX!$C$26</definedName>
    <definedName name="Year1" localSheetId="36">[4]XXX!$C$26</definedName>
    <definedName name="Year1">[4]XXX!$C$26</definedName>
    <definedName name="Ytd" localSheetId="41">'[24]Raw Data Sheet'!$A$39</definedName>
    <definedName name="Ytd" localSheetId="54">'[24]Raw Data Sheet'!$A$39</definedName>
    <definedName name="Ytd" localSheetId="37">'[24]Raw Data Sheet'!$A$39</definedName>
    <definedName name="Ytd" localSheetId="58">'[25]Raw Data Sheet'!$A$39</definedName>
    <definedName name="Ytd" localSheetId="55">'[25]Raw Data Sheet'!$A$39</definedName>
    <definedName name="Ytd" localSheetId="57">'[24]Raw Data Sheet'!$A$39</definedName>
    <definedName name="Ytd" localSheetId="8">'[26]Raw Data Sheet'!$A$39</definedName>
    <definedName name="Ytd" localSheetId="9">'[26]Raw Data Sheet'!$A$39</definedName>
    <definedName name="Ytd" localSheetId="7">'[26]Raw Data Sheet'!$A$39</definedName>
    <definedName name="Ytd" localSheetId="36">'[24]Raw Data Sheet'!$A$39</definedName>
    <definedName name="Ytd">'[24]Raw Data Sheet'!$A$39</definedName>
    <definedName name="YTDLY" localSheetId="41">[30]Sheet1!$G$4</definedName>
    <definedName name="YTDLY" localSheetId="54">[30]Sheet1!$G$4</definedName>
    <definedName name="YTDLY" localSheetId="37">[30]Sheet1!$G$4</definedName>
    <definedName name="YTDLY" localSheetId="58">[31]Sheet1!$G$4</definedName>
    <definedName name="YTDLY" localSheetId="55">[31]Sheet1!$G$4</definedName>
    <definedName name="YTDLY" localSheetId="57">[30]Sheet1!$G$4</definedName>
    <definedName name="YTDLY" localSheetId="8">[32]Sheet1!$G$4</definedName>
    <definedName name="YTDLY" localSheetId="9">[32]Sheet1!$G$4</definedName>
    <definedName name="YTDLY" localSheetId="7">[32]Sheet1!$G$4</definedName>
    <definedName name="YTDLY" localSheetId="36">[30]Sheet1!$G$4</definedName>
    <definedName name="YTDLY">[30]Sheet1!$G$4</definedName>
    <definedName name="YTDTY" localSheetId="41">[30]Sheet1!$F$4</definedName>
    <definedName name="YTDTY" localSheetId="54">[30]Sheet1!$F$4</definedName>
    <definedName name="YTDTY" localSheetId="37">[30]Sheet1!$F$4</definedName>
    <definedName name="YTDTY" localSheetId="58">[31]Sheet1!$F$4</definedName>
    <definedName name="YTDTY" localSheetId="55">[31]Sheet1!$F$4</definedName>
    <definedName name="YTDTY" localSheetId="57">[30]Sheet1!$F$4</definedName>
    <definedName name="YTDTY" localSheetId="8">[32]Sheet1!$F$4</definedName>
    <definedName name="YTDTY" localSheetId="9">[32]Sheet1!$F$4</definedName>
    <definedName name="YTDTY" localSheetId="7">[32]Sheet1!$F$4</definedName>
    <definedName name="YTDTY" localSheetId="36">[30]Sheet1!$F$4</definedName>
    <definedName name="YTDTY">[30]Sheet1!$F$4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1" i="648" l="1"/>
  <c r="C11" i="648"/>
  <c r="D11" i="648"/>
  <c r="E11" i="648"/>
  <c r="F11" i="648"/>
  <c r="G11" i="648"/>
  <c r="H11" i="648"/>
  <c r="I11" i="648"/>
  <c r="J11" i="648"/>
  <c r="K11" i="648"/>
  <c r="L11" i="648"/>
  <c r="M11" i="648"/>
  <c r="N11" i="648"/>
  <c r="AC11" i="648"/>
  <c r="AD11" i="648"/>
  <c r="AE11" i="648"/>
  <c r="AF11" i="648"/>
  <c r="AG11" i="648"/>
  <c r="AH11" i="648"/>
  <c r="AI11" i="648"/>
  <c r="AJ11" i="648"/>
  <c r="B15" i="648"/>
  <c r="C15" i="648"/>
  <c r="D15" i="648"/>
  <c r="E15" i="648"/>
  <c r="F15" i="648"/>
  <c r="G15" i="648"/>
  <c r="B16" i="648"/>
  <c r="C16" i="648"/>
  <c r="AC16" i="648"/>
  <c r="AD16" i="648"/>
  <c r="AE16" i="648"/>
  <c r="AF16" i="648"/>
  <c r="AG16" i="648"/>
  <c r="AH16" i="648"/>
  <c r="AI16" i="648"/>
  <c r="AJ16" i="648"/>
  <c r="B18" i="648"/>
  <c r="B20" i="648" s="1"/>
  <c r="B24" i="648" s="1"/>
  <c r="C18" i="648"/>
  <c r="C20" i="648" s="1"/>
  <c r="C24" i="648" s="1"/>
  <c r="D18" i="648"/>
  <c r="E18" i="648"/>
  <c r="F18" i="648"/>
  <c r="AC18" i="648"/>
  <c r="AD18" i="648"/>
  <c r="AD20" i="648" s="1"/>
  <c r="AD23" i="648" s="1"/>
  <c r="AE18" i="648"/>
  <c r="AF18" i="648"/>
  <c r="AF20" i="648" s="1"/>
  <c r="AF23" i="648" s="1"/>
  <c r="AG18" i="648"/>
  <c r="AG20" i="648" s="1"/>
  <c r="AG23" i="648" s="1"/>
  <c r="AH18" i="648"/>
  <c r="AH20" i="648" s="1"/>
  <c r="AH23" i="648" s="1"/>
  <c r="AI18" i="648"/>
  <c r="AJ18" i="648"/>
  <c r="D20" i="648"/>
  <c r="E20" i="648"/>
  <c r="F20" i="648"/>
  <c r="F24" i="648" s="1"/>
  <c r="G20" i="648"/>
  <c r="AC20" i="648"/>
  <c r="AE20" i="648"/>
  <c r="AI20" i="648"/>
  <c r="AJ20" i="648"/>
  <c r="AJ23" i="648" s="1"/>
  <c r="AC23" i="648"/>
  <c r="AE23" i="648"/>
  <c r="AI23" i="648"/>
  <c r="G24" i="648"/>
  <c r="AC26" i="648"/>
  <c r="AD26" i="648"/>
  <c r="AE26" i="648"/>
  <c r="AF26" i="648"/>
  <c r="AG26" i="648"/>
  <c r="AH26" i="648"/>
  <c r="D29" i="648"/>
  <c r="P30" i="648"/>
  <c r="Q30" i="648"/>
  <c r="R30" i="648"/>
  <c r="S30" i="648"/>
  <c r="T30" i="648"/>
  <c r="AR30" i="648"/>
  <c r="AS30" i="648"/>
  <c r="AT30" i="648"/>
  <c r="AU30" i="648"/>
  <c r="AV30" i="648"/>
  <c r="AW30" i="648"/>
  <c r="P50" i="648"/>
  <c r="Q50" i="648"/>
  <c r="R50" i="648"/>
  <c r="S50" i="648"/>
  <c r="T50" i="648"/>
  <c r="AR50" i="648"/>
  <c r="AS50" i="648"/>
  <c r="AT50" i="648"/>
  <c r="AU50" i="648"/>
  <c r="AV50" i="648"/>
  <c r="AW50" i="648"/>
  <c r="P60" i="648"/>
  <c r="Q60" i="648"/>
  <c r="R60" i="648"/>
  <c r="S60" i="648"/>
  <c r="AR60" i="648"/>
  <c r="AS60" i="648"/>
  <c r="AT60" i="648"/>
  <c r="AU60" i="648"/>
  <c r="AV60" i="648"/>
  <c r="AW60" i="648"/>
  <c r="P61" i="648"/>
  <c r="Q61" i="648"/>
  <c r="R61" i="648"/>
  <c r="S61" i="648"/>
  <c r="T61" i="648"/>
  <c r="AR61" i="648"/>
  <c r="AS61" i="648"/>
  <c r="AT61" i="648"/>
  <c r="AU61" i="648"/>
  <c r="AV61" i="648"/>
  <c r="AW61" i="648"/>
  <c r="B4" i="645" l="1"/>
  <c r="B5" i="645"/>
  <c r="B6" i="645"/>
  <c r="B7" i="645"/>
  <c r="B8" i="645"/>
  <c r="B9" i="645"/>
  <c r="B10" i="645"/>
  <c r="B11" i="645"/>
  <c r="B12" i="645"/>
  <c r="B13" i="645"/>
  <c r="H14" i="645"/>
  <c r="I14" i="645"/>
  <c r="J14" i="645"/>
  <c r="B20" i="645"/>
  <c r="B21" i="645"/>
  <c r="B22" i="645"/>
  <c r="B23" i="645"/>
  <c r="B24" i="645"/>
  <c r="H25" i="645"/>
  <c r="I25" i="645"/>
  <c r="J25" i="645"/>
  <c r="B14" i="645" l="1"/>
  <c r="B25" i="645"/>
  <c r="G8" i="642" l="1"/>
  <c r="G9" i="642"/>
  <c r="D10" i="642"/>
  <c r="E10" i="642"/>
  <c r="F10" i="642"/>
  <c r="H10" i="642"/>
  <c r="H22" i="642" s="1"/>
  <c r="I10" i="642"/>
  <c r="G13" i="642"/>
  <c r="G14" i="642"/>
  <c r="G15" i="642"/>
  <c r="G16" i="642"/>
  <c r="G17" i="642"/>
  <c r="G18" i="642"/>
  <c r="G19" i="642"/>
  <c r="D20" i="642"/>
  <c r="E20" i="642"/>
  <c r="E22" i="642" s="1"/>
  <c r="F20" i="642"/>
  <c r="F22" i="642" s="1"/>
  <c r="G20" i="642"/>
  <c r="H20" i="642"/>
  <c r="I20" i="642"/>
  <c r="I22" i="642"/>
  <c r="D22" i="642" l="1"/>
  <c r="G10" i="642"/>
  <c r="G22" i="642" s="1"/>
  <c r="G11" i="641" l="1"/>
  <c r="H11" i="641"/>
  <c r="I11" i="641"/>
  <c r="G18" i="641"/>
  <c r="H18" i="641"/>
  <c r="I18" i="641"/>
  <c r="H21" i="641"/>
  <c r="I21" i="641"/>
  <c r="G31" i="641"/>
  <c r="H31" i="641"/>
  <c r="I31" i="641"/>
  <c r="G38" i="641"/>
  <c r="H38" i="641"/>
  <c r="I38" i="641"/>
  <c r="G48" i="641"/>
  <c r="H48" i="641"/>
  <c r="I48" i="641"/>
  <c r="G56" i="641"/>
  <c r="H56" i="641"/>
  <c r="I56" i="641"/>
  <c r="I64" i="641"/>
  <c r="I65" i="641"/>
  <c r="I66" i="641"/>
  <c r="I67" i="641"/>
  <c r="I68" i="641"/>
  <c r="I69" i="641"/>
  <c r="I70" i="641"/>
  <c r="I71" i="641"/>
  <c r="I72" i="641"/>
  <c r="I73" i="641"/>
  <c r="I74" i="641"/>
  <c r="I75" i="641"/>
  <c r="I76" i="641"/>
  <c r="F77" i="641"/>
  <c r="G77" i="641"/>
  <c r="H77" i="641"/>
  <c r="I81" i="641"/>
  <c r="I82" i="641"/>
  <c r="I83" i="641"/>
  <c r="I84" i="641"/>
  <c r="I85" i="641"/>
  <c r="I86" i="641"/>
  <c r="I87" i="641"/>
  <c r="I88" i="641"/>
  <c r="I89" i="641"/>
  <c r="I90" i="641"/>
  <c r="I91" i="641"/>
  <c r="I92" i="641"/>
  <c r="I93" i="641"/>
  <c r="F94" i="641"/>
  <c r="G94" i="641"/>
  <c r="H94" i="641"/>
  <c r="I94" i="641" l="1"/>
  <c r="I77" i="641"/>
  <c r="G21" i="641"/>
  <c r="B34" i="570"/>
  <c r="B36" i="570"/>
  <c r="B38" i="570"/>
  <c r="B40" i="570"/>
  <c r="B42" i="570"/>
  <c r="B43" i="570"/>
  <c r="B45" i="570"/>
  <c r="B47" i="570"/>
  <c r="B49" i="570"/>
  <c r="B51" i="570"/>
  <c r="I28" i="564" l="1"/>
  <c r="J28" i="564"/>
  <c r="K28" i="564"/>
  <c r="L28" i="564"/>
  <c r="M28" i="564"/>
  <c r="N28" i="564"/>
  <c r="H41" i="559" l="1"/>
  <c r="H42" i="559"/>
  <c r="H43" i="559"/>
  <c r="H44" i="559"/>
  <c r="H45" i="559"/>
  <c r="H46" i="559"/>
  <c r="H47" i="559"/>
  <c r="H48" i="559"/>
  <c r="A29" i="558" l="1"/>
  <c r="A51" i="558"/>
</calcChain>
</file>

<file path=xl/sharedStrings.xml><?xml version="1.0" encoding="utf-8"?>
<sst xmlns="http://schemas.openxmlformats.org/spreadsheetml/2006/main" count="5712" uniqueCount="1516">
  <si>
    <t xml:space="preserve"> </t>
  </si>
  <si>
    <t>*) Excluding shares issued for the Long Term Incentive Programme (LTIP).</t>
  </si>
  <si>
    <t>100.0%</t>
  </si>
  <si>
    <t>Other</t>
  </si>
  <si>
    <t>Varma Mutual Pension Insurance</t>
  </si>
  <si>
    <t>T. Rowe Price</t>
  </si>
  <si>
    <t>Nordea Funds</t>
  </si>
  <si>
    <t>First Swedish National Pension Fund</t>
  </si>
  <si>
    <t>Didner &amp; Gerge Funds</t>
  </si>
  <si>
    <t>Members appointed by the employees:</t>
  </si>
  <si>
    <t>SHB Funds</t>
  </si>
  <si>
    <t>Norwegian Petroleum Fund</t>
  </si>
  <si>
    <t>Vanguard Funds</t>
  </si>
  <si>
    <t>BlackRock</t>
  </si>
  <si>
    <t>Swedbank Robur Funds</t>
  </si>
  <si>
    <r>
      <rPr>
        <b/>
        <sz val="8"/>
        <rFont val="Arial"/>
        <family val="2"/>
      </rPr>
      <t>Pernille Erenbjerg</t>
    </r>
    <r>
      <rPr>
        <sz val="8"/>
        <rFont val="Arial"/>
        <family val="2"/>
      </rPr>
      <t xml:space="preserve">
Master of Science (Economics and Business) 
Board member since 2017.
Born 1967.</t>
    </r>
  </si>
  <si>
    <t>Alecta</t>
  </si>
  <si>
    <t>Nordea Fonden</t>
  </si>
  <si>
    <t>Sampo Plc</t>
  </si>
  <si>
    <t>No.of shares, mill</t>
  </si>
  <si>
    <t>Largest shareholders</t>
  </si>
  <si>
    <r>
      <rPr>
        <b/>
        <sz val="8"/>
        <rFont val="Arial"/>
        <family val="2"/>
      </rPr>
      <t>Robin Lawther</t>
    </r>
    <r>
      <rPr>
        <sz val="8"/>
        <rFont val="Arial"/>
        <family val="2"/>
      </rPr>
      <t xml:space="preserve">
BA Honours (Economics)  and MSc (Accounting &amp; Finance).
Board member since 2014.
Born 1961.</t>
    </r>
  </si>
  <si>
    <t>BBB</t>
  </si>
  <si>
    <t>AT1 in March 2015 issue rating</t>
  </si>
  <si>
    <r>
      <rPr>
        <b/>
        <sz val="8"/>
        <rFont val="Arial"/>
        <family val="2"/>
      </rPr>
      <t>Sarah Russell</t>
    </r>
    <r>
      <rPr>
        <sz val="8"/>
        <rFont val="Arial"/>
        <family val="2"/>
      </rPr>
      <t xml:space="preserve">
Master of Applied Finance.
Board member since 2010.
Born 1962.</t>
    </r>
  </si>
  <si>
    <t>AT1 in Sep 2014 issue rating</t>
  </si>
  <si>
    <t>Aaa*</t>
  </si>
  <si>
    <t>Nordea Mortgage Bank Plc</t>
  </si>
  <si>
    <t>AAA*</t>
  </si>
  <si>
    <t>Nordea Kredit Realkreditaktieselskab</t>
  </si>
  <si>
    <t>Nordea Hypotek AB (publ)</t>
  </si>
  <si>
    <t>AA (low)</t>
  </si>
  <si>
    <t>R-1 (mid)</t>
  </si>
  <si>
    <t>AA-</t>
  </si>
  <si>
    <t>F1+</t>
  </si>
  <si>
    <t>A-1+</t>
  </si>
  <si>
    <t>Aa3</t>
  </si>
  <si>
    <t>P-1</t>
  </si>
  <si>
    <t>Long</t>
  </si>
  <si>
    <t>Short</t>
  </si>
  <si>
    <r>
      <rPr>
        <b/>
        <sz val="8"/>
        <rFont val="Arial"/>
        <family val="2"/>
      </rPr>
      <t>Casper von Koskull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President and Group CEO </t>
    </r>
    <r>
      <rPr>
        <sz val="8"/>
        <rFont val="Arial"/>
        <family val="2"/>
      </rPr>
      <t xml:space="preserve">
Member of Group Executive Management since 2010.
Born 1960.</t>
    </r>
  </si>
  <si>
    <r>
      <rPr>
        <b/>
        <sz val="8"/>
        <rFont val="Arial"/>
        <family val="2"/>
      </rPr>
      <t>Birger Steen</t>
    </r>
    <r>
      <rPr>
        <sz val="8"/>
        <rFont val="Arial"/>
        <family val="2"/>
      </rPr>
      <t xml:space="preserve">
MSc (Computer Science) and MBA.
Board member since 2015.
Born 1966.</t>
    </r>
  </si>
  <si>
    <t>DBRS</t>
  </si>
  <si>
    <t>Fitch</t>
  </si>
  <si>
    <t>S&amp;P</t>
  </si>
  <si>
    <t>Moody's</t>
  </si>
  <si>
    <t>Rating</t>
  </si>
  <si>
    <t>Group Executive Management</t>
  </si>
  <si>
    <t>Board of Directors</t>
  </si>
  <si>
    <t>Nordea in brief</t>
  </si>
  <si>
    <t xml:space="preserve"> - Assets under Management</t>
  </si>
  <si>
    <t xml:space="preserve"> - Solvency</t>
  </si>
  <si>
    <t xml:space="preserve"> - Life &amp; Pensions</t>
  </si>
  <si>
    <t xml:space="preserve"> - Asset Management</t>
  </si>
  <si>
    <t xml:space="preserve"> - Wholesale Banking Financial highlights</t>
  </si>
  <si>
    <t xml:space="preserve"> - Nordea Finance</t>
  </si>
  <si>
    <t xml:space="preserve"> - Commercial &amp; Business Banking  Financial highlights</t>
  </si>
  <si>
    <t>Commercial &amp; Business Banking</t>
  </si>
  <si>
    <t>Business areas</t>
  </si>
  <si>
    <t xml:space="preserve"> - Contacts and financial calendar</t>
  </si>
  <si>
    <t xml:space="preserve"> - Market development - interest rates</t>
  </si>
  <si>
    <t xml:space="preserve"> - Net loan losses</t>
  </si>
  <si>
    <t xml:space="preserve"> - Macroeconomic data </t>
  </si>
  <si>
    <t xml:space="preserve"> - Other expenses</t>
  </si>
  <si>
    <t xml:space="preserve"> - Net interest income development</t>
  </si>
  <si>
    <t>General information &amp; Macro</t>
  </si>
  <si>
    <t xml:space="preserve"> - Business area overview</t>
  </si>
  <si>
    <t xml:space="preserve"> - Quarterly development Balance sheet</t>
  </si>
  <si>
    <t xml:space="preserve"> - Liquidity buffer</t>
  </si>
  <si>
    <t xml:space="preserve"> - Quarterly development</t>
  </si>
  <si>
    <t xml:space="preserve"> - Short-term funding</t>
  </si>
  <si>
    <t xml:space="preserve"> - Capital position</t>
  </si>
  <si>
    <t xml:space="preserve"> - Ratios and key figures</t>
  </si>
  <si>
    <t xml:space="preserve"> - LTV distribution</t>
  </si>
  <si>
    <t>Key financial figures</t>
  </si>
  <si>
    <t xml:space="preserve"> - Loans and impairment</t>
  </si>
  <si>
    <t xml:space="preserve"> - Lending, loan losses and impaired loans</t>
  </si>
  <si>
    <t xml:space="preserve"> - Nordea’s largest shareholders</t>
  </si>
  <si>
    <t>Risk, liquidity and capital management</t>
  </si>
  <si>
    <t xml:space="preserve"> - Rating</t>
  </si>
  <si>
    <t xml:space="preserve"> - Group Functions, Other Eliminations</t>
  </si>
  <si>
    <t xml:space="preserve"> - Nordea in brief</t>
  </si>
  <si>
    <t>Group Functions</t>
  </si>
  <si>
    <t>Nordea overview</t>
  </si>
  <si>
    <t>Contents</t>
  </si>
  <si>
    <t>Overview</t>
  </si>
  <si>
    <t/>
  </si>
  <si>
    <t>Total deposits</t>
  </si>
  <si>
    <t>-</t>
  </si>
  <si>
    <t>Household deposits</t>
  </si>
  <si>
    <t>Corporate deposits</t>
  </si>
  <si>
    <t>Total lending</t>
  </si>
  <si>
    <t>Consumer lending</t>
  </si>
  <si>
    <t>Household mortgage lending</t>
  </si>
  <si>
    <t>Lending to corporates</t>
  </si>
  <si>
    <t xml:space="preserve">Total liabilities and equity </t>
  </si>
  <si>
    <t>Volumes, EURbn:</t>
  </si>
  <si>
    <t xml:space="preserve">Total equity </t>
  </si>
  <si>
    <t>Number of employees (FTEs)</t>
  </si>
  <si>
    <t xml:space="preserve">Retained earnings </t>
  </si>
  <si>
    <t>Risk exposure amount (REA)</t>
  </si>
  <si>
    <t xml:space="preserve">Other reserves </t>
  </si>
  <si>
    <t>Economic capital (EC)</t>
  </si>
  <si>
    <t xml:space="preserve">Share premium reserve </t>
  </si>
  <si>
    <t xml:space="preserve">Share capital </t>
  </si>
  <si>
    <t>ROCAR, %</t>
  </si>
  <si>
    <t xml:space="preserve">Non-controlling interests </t>
  </si>
  <si>
    <t>Cost/income ratio, %</t>
  </si>
  <si>
    <t>Operating profit</t>
  </si>
  <si>
    <t>Equity</t>
  </si>
  <si>
    <t>14.0</t>
  </si>
  <si>
    <t>Net loan losses</t>
  </si>
  <si>
    <t xml:space="preserve">Total liabilities </t>
  </si>
  <si>
    <t>13.4</t>
  </si>
  <si>
    <t>15.8</t>
  </si>
  <si>
    <t>16.7</t>
  </si>
  <si>
    <t>17.5</t>
  </si>
  <si>
    <t>17.7</t>
  </si>
  <si>
    <t>24.6</t>
  </si>
  <si>
    <t>23.5</t>
  </si>
  <si>
    <t>24.3</t>
  </si>
  <si>
    <t xml:space="preserve">Total operating expenses  </t>
  </si>
  <si>
    <t>Liabilities held for sale</t>
  </si>
  <si>
    <t xml:space="preserve">Subordinated liabilities </t>
  </si>
  <si>
    <t>Other expenses</t>
  </si>
  <si>
    <t xml:space="preserve">Retirement benefit obligations </t>
  </si>
  <si>
    <t>Staff costs</t>
  </si>
  <si>
    <t xml:space="preserve">Provisions </t>
  </si>
  <si>
    <t xml:space="preserve">Total operating income  </t>
  </si>
  <si>
    <t xml:space="preserve">Deferred tax liabilities </t>
  </si>
  <si>
    <t>17.9</t>
  </si>
  <si>
    <t>12.1</t>
  </si>
  <si>
    <t>13.2</t>
  </si>
  <si>
    <t>9.1</t>
  </si>
  <si>
    <t>9.5</t>
  </si>
  <si>
    <t>16.2</t>
  </si>
  <si>
    <t>18.1</t>
  </si>
  <si>
    <t>20.6</t>
  </si>
  <si>
    <t>21.6</t>
  </si>
  <si>
    <t>Other income</t>
  </si>
  <si>
    <t xml:space="preserve">Accrued expenses and prepaid income </t>
  </si>
  <si>
    <t>26.4</t>
  </si>
  <si>
    <t>7.0</t>
  </si>
  <si>
    <t>7.4</t>
  </si>
  <si>
    <t>11.4</t>
  </si>
  <si>
    <t>12.2</t>
  </si>
  <si>
    <t>14.3</t>
  </si>
  <si>
    <t>15.7</t>
  </si>
  <si>
    <t>17.6</t>
  </si>
  <si>
    <t>18.5</t>
  </si>
  <si>
    <t>Equity method</t>
  </si>
  <si>
    <t xml:space="preserve">Other liabilities </t>
  </si>
  <si>
    <t>7.5</t>
  </si>
  <si>
    <t>8.5</t>
  </si>
  <si>
    <t>10.3</t>
  </si>
  <si>
    <t>11.2</t>
  </si>
  <si>
    <t>13.1</t>
  </si>
  <si>
    <t>14.9</t>
  </si>
  <si>
    <t>16.5</t>
  </si>
  <si>
    <t>NFV</t>
  </si>
  <si>
    <t xml:space="preserve">Current tax liabilities </t>
  </si>
  <si>
    <t>Net fee and commission income</t>
  </si>
  <si>
    <t xml:space="preserve">Fair value changes of hedged items in portfolio hedge of interest rate risk </t>
  </si>
  <si>
    <t xml:space="preserve">Derivatives </t>
  </si>
  <si>
    <t>157.1</t>
  </si>
  <si>
    <t>125.6</t>
  </si>
  <si>
    <t>158.1</t>
  </si>
  <si>
    <t>187.4</t>
  </si>
  <si>
    <t>218.3</t>
  </si>
  <si>
    <t>232.1</t>
  </si>
  <si>
    <t>262.2</t>
  </si>
  <si>
    <t>288.2</t>
  </si>
  <si>
    <t>Assets under management, EURbn</t>
  </si>
  <si>
    <t>Chg</t>
  </si>
  <si>
    <t>EURm</t>
  </si>
  <si>
    <t xml:space="preserve">Debt securities in issue </t>
  </si>
  <si>
    <t>24.1</t>
  </si>
  <si>
    <t>19.7</t>
  </si>
  <si>
    <t>15.3</t>
  </si>
  <si>
    <t>11.3</t>
  </si>
  <si>
    <t>11.5</t>
  </si>
  <si>
    <t>10.6</t>
  </si>
  <si>
    <t>11.6</t>
  </si>
  <si>
    <t xml:space="preserve">Return on equity, % </t>
  </si>
  <si>
    <t xml:space="preserve">Liabilities to policyholders </t>
  </si>
  <si>
    <t>20.1</t>
  </si>
  <si>
    <t>Weighted average number of diluted shares, million</t>
  </si>
  <si>
    <t>Nordea Group</t>
  </si>
  <si>
    <t>Group Functions, Other and Eliminations</t>
  </si>
  <si>
    <t>Wholesale Banking</t>
  </si>
  <si>
    <t>Personal Banking</t>
  </si>
  <si>
    <t>Deposits in pooled schemes and unit-linked investment contacts</t>
  </si>
  <si>
    <t xml:space="preserve">Deposits and borrowings from the public </t>
  </si>
  <si>
    <t>5.09</t>
  </si>
  <si>
    <t>5.29</t>
  </si>
  <si>
    <t>5.56</t>
  </si>
  <si>
    <t>6.07</t>
  </si>
  <si>
    <t>6.47</t>
  </si>
  <si>
    <t>6.96</t>
  </si>
  <si>
    <t>7.27</t>
  </si>
  <si>
    <t>7.69</t>
  </si>
  <si>
    <t xml:space="preserve">Deposits by credit institutions </t>
  </si>
  <si>
    <t>0.50</t>
  </si>
  <si>
    <t>0.20</t>
  </si>
  <si>
    <t>0.25</t>
  </si>
  <si>
    <t>0.29</t>
  </si>
  <si>
    <t>0.26</t>
  </si>
  <si>
    <t>0.34</t>
  </si>
  <si>
    <t>0.43</t>
  </si>
  <si>
    <t>0.62</t>
  </si>
  <si>
    <t>0.64</t>
  </si>
  <si>
    <t>317.4</t>
  </si>
  <si>
    <t>6.4</t>
  </si>
  <si>
    <t>-46.9</t>
  </si>
  <si>
    <t>78.6</t>
  </si>
  <si>
    <t>3.7</t>
  </si>
  <si>
    <t>-24.4</t>
  </si>
  <si>
    <t>44.6</t>
  </si>
  <si>
    <t>9.2</t>
  </si>
  <si>
    <t>8.2</t>
  </si>
  <si>
    <t>Total shareholders' return, %</t>
  </si>
  <si>
    <t>Liabilities</t>
  </si>
  <si>
    <t>8.90</t>
  </si>
  <si>
    <t>3.90</t>
  </si>
  <si>
    <t>7.10</t>
  </si>
  <si>
    <t>8.16</t>
  </si>
  <si>
    <t>5.98</t>
  </si>
  <si>
    <t>7.24</t>
  </si>
  <si>
    <t>9.78</t>
  </si>
  <si>
    <t>9.68</t>
  </si>
  <si>
    <t>10.15</t>
  </si>
  <si>
    <t>0.93</t>
  </si>
  <si>
    <t>0.79</t>
  </si>
  <si>
    <t>0.60</t>
  </si>
  <si>
    <t>0.66</t>
  </si>
  <si>
    <t>0.65</t>
  </si>
  <si>
    <t>0.77</t>
  </si>
  <si>
    <t>0.83</t>
  </si>
  <si>
    <t>0.91</t>
  </si>
  <si>
    <t xml:space="preserve">Diluted earnings per share, EUR </t>
  </si>
  <si>
    <t xml:space="preserve">Total assets </t>
  </si>
  <si>
    <t>Ratios and key figures</t>
  </si>
  <si>
    <t>Assets held for sale</t>
  </si>
  <si>
    <t>28.7</t>
  </si>
  <si>
    <t xml:space="preserve">Prepaid expenses and accrued income </t>
  </si>
  <si>
    <t>8.85</t>
  </si>
  <si>
    <t xml:space="preserve">Other assets </t>
  </si>
  <si>
    <t>0.22</t>
  </si>
  <si>
    <t>Diluted earnings per share, EUR</t>
  </si>
  <si>
    <t xml:space="preserve">Retirement benefit assets </t>
  </si>
  <si>
    <t>Q1/15</t>
  </si>
  <si>
    <t>Q2/15</t>
  </si>
  <si>
    <t>Q3/15</t>
  </si>
  <si>
    <t>Q4/15</t>
  </si>
  <si>
    <t>Q1/16</t>
  </si>
  <si>
    <t>Q2/16</t>
  </si>
  <si>
    <t>Q3/16</t>
  </si>
  <si>
    <t>Q4/16</t>
  </si>
  <si>
    <t>Q1/17</t>
  </si>
  <si>
    <t>Q2/17</t>
  </si>
  <si>
    <t>Net profit for the period</t>
  </si>
  <si>
    <t xml:space="preserve">Current tax assets </t>
  </si>
  <si>
    <t xml:space="preserve">Deferred tax assets </t>
  </si>
  <si>
    <t>Net profit for the period from discontinued operations after tax</t>
  </si>
  <si>
    <t>Investment property</t>
  </si>
  <si>
    <t>Net profit (continuing operations)</t>
  </si>
  <si>
    <t xml:space="preserve">Property and equipment </t>
  </si>
  <si>
    <t>Income tax expense</t>
  </si>
  <si>
    <t>Net profit for period from continuing operations</t>
  </si>
  <si>
    <t xml:space="preserve">Intangible assets </t>
  </si>
  <si>
    <t xml:space="preserve">Investments in associated undertakings </t>
  </si>
  <si>
    <t>Profit before loan losses</t>
  </si>
  <si>
    <t>Total operating expenses</t>
  </si>
  <si>
    <t>Assets in pooled schemes and unit-linked investment contact</t>
  </si>
  <si>
    <t>Shares</t>
  </si>
  <si>
    <t>Depreciation tangible and intangible assets</t>
  </si>
  <si>
    <t xml:space="preserve">Financial instruments pledged as collateral </t>
  </si>
  <si>
    <t>11 24</t>
  </si>
  <si>
    <t xml:space="preserve">Interest-bearing securities </t>
  </si>
  <si>
    <t xml:space="preserve">Loans to the public </t>
  </si>
  <si>
    <t xml:space="preserve">Loans to credit institutions </t>
  </si>
  <si>
    <t>Total operating income</t>
  </si>
  <si>
    <t>Loans to central banks</t>
  </si>
  <si>
    <t xml:space="preserve">Cash and balances with central banks </t>
  </si>
  <si>
    <t>Net result from items at fair value</t>
  </si>
  <si>
    <t>Assets</t>
  </si>
  <si>
    <t xml:space="preserve">Net fee and commission income </t>
  </si>
  <si>
    <t>Net interest income</t>
  </si>
  <si>
    <t>Q1</t>
  </si>
  <si>
    <t>Q2</t>
  </si>
  <si>
    <t>Balance sheet</t>
  </si>
  <si>
    <t>Income statement</t>
  </si>
  <si>
    <t>Historical numbers for 2014 restated following that IT Poland is included in continuing operations</t>
  </si>
  <si>
    <t>NII end of period</t>
  </si>
  <si>
    <t xml:space="preserve">   * of which FX</t>
  </si>
  <si>
    <t>Other*</t>
  </si>
  <si>
    <t>Day count</t>
  </si>
  <si>
    <t>Deposit volume</t>
  </si>
  <si>
    <t>Lending volume</t>
  </si>
  <si>
    <t>Volume driven NII</t>
  </si>
  <si>
    <t>Deposit margin</t>
  </si>
  <si>
    <t>Lending margin</t>
  </si>
  <si>
    <t>Margin driven NII</t>
  </si>
  <si>
    <t>NII beginning of period</t>
  </si>
  <si>
    <t>Other (incl Treasury)*</t>
  </si>
  <si>
    <r>
      <t>Change in Net interest income</t>
    </r>
    <r>
      <rPr>
        <b/>
        <sz val="8"/>
        <color theme="3"/>
        <rFont val="Arial"/>
        <family val="2"/>
      </rPr>
      <t xml:space="preserve"> (EURm)</t>
    </r>
  </si>
  <si>
    <r>
      <rPr>
        <sz val="8"/>
        <color rgb="FF000000"/>
        <rFont val="Arial"/>
        <family val="2"/>
      </rPr>
      <t>- of which collective</t>
    </r>
  </si>
  <si>
    <r>
      <rPr>
        <sz val="8"/>
        <color rgb="FF000000"/>
        <rFont val="Arial"/>
        <family val="2"/>
      </rPr>
      <t>- of which individual</t>
    </r>
  </si>
  <si>
    <r>
      <rPr>
        <sz val="8"/>
        <color rgb="FF000000"/>
        <rFont val="Arial"/>
        <family val="2"/>
      </rPr>
      <t>Loan loss ratio, basis points</t>
    </r>
    <r>
      <rPr>
        <vertAlign val="superscript"/>
        <sz val="8"/>
        <color rgb="FF000000"/>
        <rFont val="Arial"/>
        <family val="2"/>
      </rPr>
      <t xml:space="preserve"> </t>
    </r>
  </si>
  <si>
    <t>Q3</t>
  </si>
  <si>
    <t>Q4</t>
  </si>
  <si>
    <t>Full year</t>
  </si>
  <si>
    <t>Key ratios</t>
  </si>
  <si>
    <r>
      <rPr>
        <b/>
        <sz val="8"/>
        <color rgb="FF000000"/>
        <rFont val="Arial"/>
        <family val="2"/>
      </rPr>
      <t xml:space="preserve">Net loan losses </t>
    </r>
  </si>
  <si>
    <r>
      <rPr>
        <b/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</si>
  <si>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Off-balance sheet items</t>
    </r>
  </si>
  <si>
    <r>
      <rPr>
        <sz val="8"/>
        <color rgb="FF000000"/>
        <rFont val="Arial"/>
        <family val="2"/>
      </rPr>
      <t>Reversal of previous provisions</t>
    </r>
  </si>
  <si>
    <r>
      <rPr>
        <sz val="8"/>
        <color rgb="FF000000"/>
        <rFont val="Arial"/>
        <family val="2"/>
      </rPr>
      <t>Provisions</t>
    </r>
  </si>
  <si>
    <r>
      <rPr>
        <sz val="8"/>
        <color rgb="FF000000"/>
        <rFont val="Arial"/>
        <family val="2"/>
      </rPr>
      <t xml:space="preserve">Allowances to cover realised loan losses </t>
    </r>
  </si>
  <si>
    <r>
      <rPr>
        <sz val="8"/>
        <color rgb="FF000000"/>
        <rFont val="Arial"/>
        <family val="2"/>
      </rPr>
      <t>Realised loan losses</t>
    </r>
  </si>
  <si>
    <r>
      <rPr>
        <b/>
        <sz val="8"/>
        <color rgb="FF000000"/>
        <rFont val="Arial"/>
        <family val="2"/>
      </rPr>
      <t>Loans to the public</t>
    </r>
  </si>
  <si>
    <r>
      <rPr>
        <sz val="8"/>
        <color rgb="FF000000"/>
        <rFont val="Arial"/>
        <family val="2"/>
      </rPr>
      <t>Recoveries on previous realised loan losses</t>
    </r>
  </si>
  <si>
    <r>
      <rPr>
        <b/>
        <sz val="8"/>
        <color rgb="FF000000"/>
        <rFont val="Arial"/>
        <family val="2"/>
      </rPr>
      <t>Loans to credit institutions</t>
    </r>
  </si>
  <si>
    <r>
      <rPr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</si>
  <si>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Loan losses divided by class</t>
    </r>
  </si>
  <si>
    <r>
      <rPr>
        <sz val="8"/>
        <color rgb="FF000000"/>
        <rFont val="Arial"/>
        <family val="2"/>
      </rPr>
      <t>EURm</t>
    </r>
  </si>
  <si>
    <r>
      <rPr>
        <b/>
        <sz val="8"/>
        <color rgb="FF000000"/>
        <rFont val="Arial"/>
        <family val="2"/>
      </rPr>
      <t>Total</t>
    </r>
  </si>
  <si>
    <r>
      <rPr>
        <sz val="8"/>
        <color rgb="FF000000"/>
        <rFont val="Arial"/>
        <family val="2"/>
      </rPr>
      <t>Other</t>
    </r>
    <r>
      <rPr>
        <vertAlign val="superscript"/>
        <sz val="8"/>
        <color rgb="FF000000"/>
        <rFont val="Arial"/>
        <family val="2"/>
      </rPr>
      <t xml:space="preserve"> </t>
    </r>
  </si>
  <si>
    <t xml:space="preserve">Rents, premises and real estate </t>
  </si>
  <si>
    <t>Postage, transportation, telephone and office expenses</t>
  </si>
  <si>
    <r>
      <rPr>
        <sz val="8"/>
        <color rgb="FF000000"/>
        <rFont val="Arial"/>
        <family val="2"/>
      </rPr>
      <t>Marketing and representation</t>
    </r>
  </si>
  <si>
    <r>
      <rPr>
        <sz val="8"/>
        <color rgb="FF000000"/>
        <rFont val="Arial"/>
        <family val="2"/>
      </rPr>
      <t>Information technology</t>
    </r>
  </si>
  <si>
    <r>
      <rPr>
        <sz val="8"/>
        <color rgb="FF000000"/>
        <rFont val="Arial"/>
        <family val="2"/>
      </rPr>
      <t>Other</t>
    </r>
  </si>
  <si>
    <r>
      <rPr>
        <sz val="8"/>
        <color rgb="FF000000"/>
        <rFont val="Arial"/>
        <family val="2"/>
      </rPr>
      <t>Guarantees</t>
    </r>
  </si>
  <si>
    <r>
      <rPr>
        <sz val="8"/>
        <color rgb="FF000000"/>
        <rFont val="Arial"/>
        <family val="2"/>
      </rPr>
      <t>Lending Products</t>
    </r>
  </si>
  <si>
    <r>
      <rPr>
        <sz val="8"/>
        <color rgb="FF000000"/>
        <rFont val="Arial"/>
        <family val="2"/>
      </rPr>
      <t>Cards</t>
    </r>
  </si>
  <si>
    <r>
      <rPr>
        <sz val="8"/>
        <color rgb="FF000000"/>
        <rFont val="Arial"/>
        <family val="2"/>
      </rPr>
      <t xml:space="preserve">Payments  </t>
    </r>
  </si>
  <si>
    <r>
      <rPr>
        <sz val="8"/>
        <color rgb="FF000000"/>
        <rFont val="Arial"/>
        <family val="2"/>
      </rPr>
      <t>Custody and issuer services</t>
    </r>
    <r>
      <rPr>
        <sz val="8"/>
        <rFont val="Arial"/>
        <family val="2"/>
      </rPr>
      <t xml:space="preserve">
</t>
    </r>
  </si>
  <si>
    <t>Brokerage, securities issues and corporate finance</t>
  </si>
  <si>
    <r>
      <rPr>
        <sz val="8"/>
        <color rgb="FF000000"/>
        <rFont val="Arial"/>
        <family val="2"/>
      </rPr>
      <t>Deposit Products</t>
    </r>
  </si>
  <si>
    <r>
      <rPr>
        <sz val="8"/>
        <color rgb="FF000000"/>
        <rFont val="Arial"/>
        <family val="2"/>
      </rPr>
      <t>Life &amp; Pensions</t>
    </r>
  </si>
  <si>
    <r>
      <rPr>
        <sz val="8"/>
        <color rgb="FF000000"/>
        <rFont val="Arial"/>
        <family val="2"/>
      </rPr>
      <t>Asset management commissions</t>
    </r>
  </si>
  <si>
    <t>Total</t>
  </si>
  <si>
    <t>EURbn</t>
  </si>
  <si>
    <t>Chg %</t>
  </si>
  <si>
    <t>Q1/14</t>
  </si>
  <si>
    <t>Russia</t>
  </si>
  <si>
    <t>Sweden</t>
  </si>
  <si>
    <t>Norway</t>
  </si>
  <si>
    <t>Finland</t>
  </si>
  <si>
    <t>Denmark</t>
  </si>
  <si>
    <t>Percentage</t>
  </si>
  <si>
    <t>Q4/14</t>
  </si>
  <si>
    <t>%</t>
  </si>
  <si>
    <t>Q2/12</t>
  </si>
  <si>
    <t>Q3/12</t>
  </si>
  <si>
    <t>Q4/12</t>
  </si>
  <si>
    <t>Q1/13</t>
  </si>
  <si>
    <t>Q2/13</t>
  </si>
  <si>
    <t>Q3/13</t>
  </si>
  <si>
    <t>Q4/13</t>
  </si>
  <si>
    <t>Q2/14</t>
  </si>
  <si>
    <t>Q3/14</t>
  </si>
  <si>
    <t>NORDEA</t>
  </si>
  <si>
    <t>&gt;90 days</t>
  </si>
  <si>
    <t>61-90 days</t>
  </si>
  <si>
    <t>31-60 days</t>
  </si>
  <si>
    <t>6-30 days</t>
  </si>
  <si>
    <t>Total lending to the public</t>
  </si>
  <si>
    <t>Corporate customers</t>
  </si>
  <si>
    <t>Total allowances and provisions</t>
  </si>
  <si>
    <t>Provisions for off balance sheet items</t>
  </si>
  <si>
    <t>Total allowances on balance sheet items</t>
  </si>
  <si>
    <t>Allowances for collectively assessed loans</t>
  </si>
  <si>
    <t>Allowances for individually assessed loans</t>
  </si>
  <si>
    <t>Total allowances / Impaired loans gross individually assessed (%)</t>
  </si>
  <si>
    <t>Allowances for collectively assessed loans / Impaired loans gross (%)</t>
  </si>
  <si>
    <t>Allowances individually assessed / Impaired loans gross (%)</t>
  </si>
  <si>
    <t>Impaired loans net</t>
  </si>
  <si>
    <t>Impaired loans gross</t>
  </si>
  <si>
    <t>Net</t>
  </si>
  <si>
    <t>Q2/13*</t>
  </si>
  <si>
    <t>Public sector</t>
  </si>
  <si>
    <t>Reverse repos</t>
  </si>
  <si>
    <t>Consumer</t>
  </si>
  <si>
    <t>Mortgage</t>
  </si>
  <si>
    <t>Corporate</t>
  </si>
  <si>
    <t>Excl. reversed repurchase agreements</t>
  </si>
  <si>
    <t>Lending to the public by country</t>
  </si>
  <si>
    <t>Household</t>
  </si>
  <si>
    <t>Total Corporate</t>
  </si>
  <si>
    <t xml:space="preserve">   Other, public and organisations</t>
  </si>
  <si>
    <t xml:space="preserve">   Utilities (distribution and production)</t>
  </si>
  <si>
    <t xml:space="preserve">   Telecommunication operators</t>
  </si>
  <si>
    <t xml:space="preserve">   Telecommunication equipment</t>
  </si>
  <si>
    <t xml:space="preserve">   IT software, hardware and services</t>
  </si>
  <si>
    <t xml:space="preserve">   Real estate management and investment</t>
  </si>
  <si>
    <t xml:space="preserve">   Other financial institutions</t>
  </si>
  <si>
    <t xml:space="preserve">   Banks</t>
  </si>
  <si>
    <t xml:space="preserve">   Health care and pharmaceuticals</t>
  </si>
  <si>
    <t xml:space="preserve">   Consumer staples (food, agriculture etc)</t>
  </si>
  <si>
    <t xml:space="preserve">   Retail trade</t>
  </si>
  <si>
    <t xml:space="preserve">   Media and leisure</t>
  </si>
  <si>
    <t xml:space="preserve">   Consumer durables (cars, appliances etc)</t>
  </si>
  <si>
    <t xml:space="preserve">   Transportation</t>
  </si>
  <si>
    <t xml:space="preserve">   Shipping and offshore</t>
  </si>
  <si>
    <t xml:space="preserve">   Construction and engineering</t>
  </si>
  <si>
    <t xml:space="preserve">   Industrial commercial services etc</t>
  </si>
  <si>
    <t xml:space="preserve">   Industrial capital goods</t>
  </si>
  <si>
    <t xml:space="preserve">   Other materials (chemical, building materials etc)</t>
  </si>
  <si>
    <t xml:space="preserve">   Paper and forest materials</t>
  </si>
  <si>
    <t xml:space="preserve">   Metals and mining materials</t>
  </si>
  <si>
    <t xml:space="preserve">   Energy (oil, gas etc)</t>
  </si>
  <si>
    <t>Outside Nordic</t>
  </si>
  <si>
    <t>Nordea</t>
  </si>
  <si>
    <t>Total incl. loans to central banks and credit inst.</t>
  </si>
  <si>
    <t>Total excl. off-balance</t>
  </si>
  <si>
    <t>HOUSEHOLD</t>
  </si>
  <si>
    <t>CORPORATE BY INDUSTRY</t>
  </si>
  <si>
    <t>total</t>
  </si>
  <si>
    <t>ratio, bps</t>
  </si>
  <si>
    <t>losses</t>
  </si>
  <si>
    <t>Provisioning</t>
  </si>
  <si>
    <t xml:space="preserve">  Allowances</t>
  </si>
  <si>
    <t>Impairment</t>
  </si>
  <si>
    <t>Loan loss</t>
  </si>
  <si>
    <t>Net loan</t>
  </si>
  <si>
    <t xml:space="preserve">TOTAL: NORDEA GROUP </t>
  </si>
  <si>
    <t>OTHER</t>
  </si>
  <si>
    <t>RUSSIA</t>
  </si>
  <si>
    <t>SWEDEN</t>
  </si>
  <si>
    <t>NORWAY</t>
  </si>
  <si>
    <t>FINLAND</t>
  </si>
  <si>
    <t>DENMARK</t>
  </si>
  <si>
    <t>ratio2,  %</t>
  </si>
  <si>
    <t>ratio, bps1</t>
  </si>
  <si>
    <t>net</t>
  </si>
  <si>
    <t xml:space="preserve">Provisioning </t>
  </si>
  <si>
    <t xml:space="preserve">Impairment </t>
  </si>
  <si>
    <t xml:space="preserve">Loan loss </t>
  </si>
  <si>
    <t>Loan losses</t>
  </si>
  <si>
    <t>Ferries</t>
  </si>
  <si>
    <t>Cruise</t>
  </si>
  <si>
    <t>Oil Services</t>
  </si>
  <si>
    <t>Floating Production</t>
  </si>
  <si>
    <t>Supply Vessels</t>
  </si>
  <si>
    <t>Drilling Rigs</t>
  </si>
  <si>
    <t>Other Shipping</t>
  </si>
  <si>
    <t>Car Carriers</t>
  </si>
  <si>
    <t>Container Ships</t>
  </si>
  <si>
    <t>RoRo Vessels</t>
  </si>
  <si>
    <t>Gas Tankers</t>
  </si>
  <si>
    <t>Dry Cargo</t>
  </si>
  <si>
    <t>Tankers (crude, product, chemical)</t>
  </si>
  <si>
    <t>31 Dec</t>
  </si>
  <si>
    <t>Diversification effect</t>
  </si>
  <si>
    <t>***LTV unindexed distribution where a loan is reported in the highest bucket</t>
  </si>
  <si>
    <t>**Other eligible assets</t>
  </si>
  <si>
    <t>80-90%</t>
  </si>
  <si>
    <t>70-80%</t>
  </si>
  <si>
    <t>60-70%</t>
  </si>
  <si>
    <t>Mortgage loans EURbn</t>
  </si>
  <si>
    <t>0.0</t>
  </si>
  <si>
    <t>50-60%</t>
  </si>
  <si>
    <t>40-50%</t>
  </si>
  <si>
    <t>˂40%</t>
  </si>
  <si>
    <t>Mortgage loans EURbn*</t>
  </si>
  <si>
    <t>Mortgage loans EURbn***</t>
  </si>
  <si>
    <t>70-100%**</t>
  </si>
  <si>
    <t>Loan-to-value distribution</t>
  </si>
  <si>
    <t>Leverage ratio, percentage</t>
  </si>
  <si>
    <t>Leverage ratio exposure, EURm</t>
  </si>
  <si>
    <t>Tier 1 capital, transitional definition, EURm</t>
  </si>
  <si>
    <t>Leverage ratio</t>
  </si>
  <si>
    <t>Deductions for investments in insurance companies</t>
  </si>
  <si>
    <t>Tier 2 capital</t>
  </si>
  <si>
    <t>Tier 1 capital</t>
  </si>
  <si>
    <t>Retail mortgages</t>
  </si>
  <si>
    <t>Corporate - Personal, Commercial &amp; Business Banking</t>
  </si>
  <si>
    <t>Corporate - Wholesale Banking</t>
  </si>
  <si>
    <t>Corporate total</t>
  </si>
  <si>
    <t>Institutions</t>
  </si>
  <si>
    <t>Asset class</t>
  </si>
  <si>
    <t>Risk-weight breakdown, % (Nordea Group)</t>
  </si>
  <si>
    <t>Additional capital requirement according to Basel I floor</t>
  </si>
  <si>
    <t>Sub total</t>
  </si>
  <si>
    <t>Additional risk exposure amount due to Article 3 CRR</t>
  </si>
  <si>
    <t>Operational risk</t>
  </si>
  <si>
    <t xml:space="preserve"> - banking book, Standardised Approach</t>
  </si>
  <si>
    <t xml:space="preserve"> - trading book, Standardised Approach</t>
  </si>
  <si>
    <t xml:space="preserve"> - trading book, Internal Approach</t>
  </si>
  <si>
    <t>Market risk</t>
  </si>
  <si>
    <t>Credit Value Adjustment Risk</t>
  </si>
  <si>
    <t xml:space="preserve"> - other</t>
  </si>
  <si>
    <t xml:space="preserve"> - retail</t>
  </si>
  <si>
    <t xml:space="preserve"> - sovereign</t>
  </si>
  <si>
    <t>Standardised</t>
  </si>
  <si>
    <t xml:space="preserve"> - items representing securitisation positions</t>
  </si>
  <si>
    <t xml:space="preserve"> - institutions</t>
  </si>
  <si>
    <t xml:space="preserve">  - foundation</t>
  </si>
  <si>
    <t xml:space="preserve">  - advanced</t>
  </si>
  <si>
    <t xml:space="preserve"> - corporate</t>
  </si>
  <si>
    <t>IRB</t>
  </si>
  <si>
    <t>Credit risk</t>
  </si>
  <si>
    <t>Risk Exposure Amount (Nordea Group)</t>
  </si>
  <si>
    <t>Additional capital requirement according to transitional rules</t>
  </si>
  <si>
    <t>Adjustment for transitional rules</t>
  </si>
  <si>
    <t>- other items</t>
  </si>
  <si>
    <t>- equity</t>
  </si>
  <si>
    <t>- collective investments undertakings (CIU)</t>
  </si>
  <si>
    <t>- institutions and corporates with a short-term credit assessment</t>
  </si>
  <si>
    <t>- covered bonds</t>
  </si>
  <si>
    <t>- associated with particularly high risk</t>
  </si>
  <si>
    <t>- in default</t>
  </si>
  <si>
    <t>- secured by mortgages on immovable property</t>
  </si>
  <si>
    <t>- retail</t>
  </si>
  <si>
    <t>- corporate</t>
  </si>
  <si>
    <t>- institutions</t>
  </si>
  <si>
    <t>- international organisations</t>
  </si>
  <si>
    <t>- multilateral development banks</t>
  </si>
  <si>
    <t xml:space="preserve"> - public sector entities</t>
  </si>
  <si>
    <t xml:space="preserve"> - regional governments or local authorities</t>
  </si>
  <si>
    <t>- central governments or central banks</t>
  </si>
  <si>
    <t xml:space="preserve">     - foundation</t>
  </si>
  <si>
    <t xml:space="preserve">     - advanced</t>
  </si>
  <si>
    <t xml:space="preserve">IRB </t>
  </si>
  <si>
    <t xml:space="preserve"> - of which counterparty credit risk</t>
  </si>
  <si>
    <t xml:space="preserve">Credit risk </t>
  </si>
  <si>
    <t>REA</t>
  </si>
  <si>
    <t>Min. capital requirement</t>
  </si>
  <si>
    <t>Minimum capital requirement and REA (Nordea Group)</t>
  </si>
  <si>
    <t>Foreign exchange risk</t>
  </si>
  <si>
    <t>Equity risk</t>
  </si>
  <si>
    <t>Capital requirement</t>
  </si>
  <si>
    <t>Common Equity Tier 1 capital</t>
  </si>
  <si>
    <t>Percentage points of REA</t>
  </si>
  <si>
    <t>Common Equity Tier 1 available to meet Capital Buffers</t>
  </si>
  <si>
    <t>Own funds</t>
  </si>
  <si>
    <t>SRB</t>
  </si>
  <si>
    <t>SII</t>
  </si>
  <si>
    <t>CCyB</t>
  </si>
  <si>
    <t>CCoB</t>
  </si>
  <si>
    <t>Capital Buffers</t>
  </si>
  <si>
    <t>Minimum Capital Requirement &amp; Capital Buffers (Nordea Group)</t>
  </si>
  <si>
    <t>Total regulatory adjustments to Tier 2 capital</t>
  </si>
  <si>
    <t>Other items, net</t>
  </si>
  <si>
    <t>Pension assets in excess of related liabilities</t>
  </si>
  <si>
    <t>Deduction for investments in credit institutions (50%)</t>
  </si>
  <si>
    <t>IRB provisions excess (+)</t>
  </si>
  <si>
    <t>Tier 2 capital before regulatory adjustments</t>
  </si>
  <si>
    <t>Tier 1 capital (net after deduction)</t>
  </si>
  <si>
    <t>Additional Tier 1 capital</t>
  </si>
  <si>
    <t>Total regulatory adjustments to Additional Tier 1 capital</t>
  </si>
  <si>
    <t>Additional Tier 1 capital before regulatory adjustments</t>
  </si>
  <si>
    <t>Common Equity Tier 1 capital (net after deduction)</t>
  </si>
  <si>
    <t>Total regulatory adjustments to Common Equity Tier 1 capital</t>
  </si>
  <si>
    <t>IRB provisions shortfall (-)</t>
  </si>
  <si>
    <t>Intangible assets</t>
  </si>
  <si>
    <t>Deferred tax assets</t>
  </si>
  <si>
    <t>Common Equity Tier 1 capital before regulatory adjustments</t>
  </si>
  <si>
    <t>Proposed/actual dividend</t>
  </si>
  <si>
    <t>Equity in the consolidated situation</t>
  </si>
  <si>
    <t>Calculation of own funds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</si>
  <si>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Includes EAD for on-balance, off-balance, derivatives and securities financing</t>
    </r>
  </si>
  <si>
    <t>Other non credit-obligation assets:</t>
  </si>
  <si>
    <t>- defaulted</t>
  </si>
  <si>
    <t>- not scored</t>
  </si>
  <si>
    <t>- scoring grades F</t>
  </si>
  <si>
    <t>- scoring grades E</t>
  </si>
  <si>
    <t>- scoring grades D</t>
  </si>
  <si>
    <t>- scoring grades C</t>
  </si>
  <si>
    <t>- scoring grades B</t>
  </si>
  <si>
    <t>- scoring grades A</t>
  </si>
  <si>
    <t>of which</t>
  </si>
  <si>
    <t>Retail, of which other retail:</t>
  </si>
  <si>
    <t>Retail, of which secured by real estate:</t>
  </si>
  <si>
    <t>- unrated</t>
  </si>
  <si>
    <t>- rating grades 1</t>
  </si>
  <si>
    <t>- rating grades 2</t>
  </si>
  <si>
    <t>- rating grades 3</t>
  </si>
  <si>
    <t>- rating grades 4</t>
  </si>
  <si>
    <t>- rating grades 5</t>
  </si>
  <si>
    <t>- rating grades 6</t>
  </si>
  <si>
    <t>Institutions, foundation IRB:</t>
  </si>
  <si>
    <t>Corporate, advanced IRB:</t>
  </si>
  <si>
    <t>Corporate, foundation IRB:</t>
  </si>
  <si>
    <t>Exposure-weighted average risk weight</t>
  </si>
  <si>
    <t>of which EAD for off-balance, EURm</t>
  </si>
  <si>
    <t>Off-balance exposure, EURm</t>
  </si>
  <si>
    <t>On-balance exposure, EURm</t>
  </si>
  <si>
    <t>Additional information on exposures for which internal models are used (Nordea Group)</t>
  </si>
  <si>
    <t>Baltics</t>
  </si>
  <si>
    <t>Nordea Eiendomskreditt AS</t>
  </si>
  <si>
    <t>Nordea Mortgage Bank</t>
  </si>
  <si>
    <t>Nordea Hypotek AB</t>
  </si>
  <si>
    <r>
      <t xml:space="preserve">Exposure value (EAD), EURm </t>
    </r>
    <r>
      <rPr>
        <b/>
        <sz val="8"/>
        <rFont val="Calibri"/>
        <family val="2"/>
      </rPr>
      <t>¹</t>
    </r>
  </si>
  <si>
    <t>Capital Buffers total</t>
  </si>
  <si>
    <t>Total outstanding short-term issuance</t>
  </si>
  <si>
    <t>Short-term funding programs - weighted average original maturity of total issuance</t>
  </si>
  <si>
    <t>Diversification of Short-term funding programs</t>
  </si>
  <si>
    <t>Short-term funding</t>
  </si>
  <si>
    <t>Derivatives, net inflows/outflows</t>
  </si>
  <si>
    <t>Total liabilities and equity</t>
  </si>
  <si>
    <t>Derivatives</t>
  </si>
  <si>
    <t>Other liabilities</t>
  </si>
  <si>
    <t>Subordinated liabilities</t>
  </si>
  <si>
    <t>Issued other bonds</t>
  </si>
  <si>
    <t>Issued covered bonds</t>
  </si>
  <si>
    <t xml:space="preserve"> - of which other bonds</t>
  </si>
  <si>
    <t>Issued CDs&amp;CPs</t>
  </si>
  <si>
    <t xml:space="preserve"> - of which covered bonds</t>
  </si>
  <si>
    <t>Deposits by credit institutions</t>
  </si>
  <si>
    <t>Deposits and borrowings from public</t>
  </si>
  <si>
    <t>Debt securities in issue</t>
  </si>
  <si>
    <t>Total assets</t>
  </si>
  <si>
    <t xml:space="preserve"> - of which repos</t>
  </si>
  <si>
    <t>Interest-bearing securities incl. Treasury bills</t>
  </si>
  <si>
    <t>Loans to credit institutions</t>
  </si>
  <si>
    <t>Loans to the public</t>
  </si>
  <si>
    <t xml:space="preserve">Cash balances with central banks </t>
  </si>
  <si>
    <t>Not specified</t>
  </si>
  <si>
    <t>&gt; 10 years</t>
  </si>
  <si>
    <t>5-10 years</t>
  </si>
  <si>
    <t>2-5 years</t>
  </si>
  <si>
    <t>1-2 years</t>
  </si>
  <si>
    <t>3-12 months</t>
  </si>
  <si>
    <t>1-3 months</t>
  </si>
  <si>
    <t>&lt;1 month</t>
  </si>
  <si>
    <t>NOK</t>
  </si>
  <si>
    <t>Other assets</t>
  </si>
  <si>
    <t>Liquidity buffer - Nordea Group</t>
  </si>
  <si>
    <t>Maturity analysis for assets and liabilities</t>
  </si>
  <si>
    <t>Net position, currencies</t>
  </si>
  <si>
    <t>Position not reported/distributed on the balance sheet</t>
  </si>
  <si>
    <t>USD</t>
  </si>
  <si>
    <t>DKK</t>
  </si>
  <si>
    <t>Total (according to Nordea definition)</t>
  </si>
  <si>
    <t>Sum</t>
  </si>
  <si>
    <t>EUR</t>
  </si>
  <si>
    <t>SEK</t>
  </si>
  <si>
    <t>Not distributed</t>
  </si>
  <si>
    <t>Combined</t>
  </si>
  <si>
    <t>in EURbn</t>
  </si>
  <si>
    <t>Maturity analysis for assets and liabilities in currencies</t>
  </si>
  <si>
    <t>Assets and liabilities in foreign currency</t>
  </si>
  <si>
    <t>Liquidity buffer composition</t>
  </si>
  <si>
    <t xml:space="preserve">Long. EUR (5 years)                                       </t>
  </si>
  <si>
    <t>Corporate lending</t>
  </si>
  <si>
    <t>Mortgage lending</t>
  </si>
  <si>
    <t>Banking Sweden</t>
  </si>
  <si>
    <t>Banking Finland</t>
  </si>
  <si>
    <t xml:space="preserve">Banking Denmark </t>
  </si>
  <si>
    <t>Personal Banking and Commercial &amp; Business Banking - Market shares</t>
  </si>
  <si>
    <t>Source: Nordea Markets and Macrobond</t>
  </si>
  <si>
    <t xml:space="preserve">Long. SE                                                        </t>
  </si>
  <si>
    <t xml:space="preserve">Short. SE                                                        </t>
  </si>
  <si>
    <t xml:space="preserve">Long. NO                                                        </t>
  </si>
  <si>
    <t xml:space="preserve">Short. NO                                                       </t>
  </si>
  <si>
    <t xml:space="preserve">Long. DK                                                        </t>
  </si>
  <si>
    <t xml:space="preserve">Short. DK                                                        </t>
  </si>
  <si>
    <t xml:space="preserve">Short. EUR (1W Eonia ) </t>
  </si>
  <si>
    <t>Market rates</t>
  </si>
  <si>
    <t>Market development - interest rates</t>
  </si>
  <si>
    <t>Country</t>
  </si>
  <si>
    <t>Macroeconomic data - Russia and Baltic countries</t>
  </si>
  <si>
    <t>Macroeconomic data - Nordic region</t>
  </si>
  <si>
    <t xml:space="preserve">     www.nordea.com</t>
  </si>
  <si>
    <t>Silent period</t>
  </si>
  <si>
    <t>michel.karimunda@nordea.com</t>
  </si>
  <si>
    <t>+46 721 411 234</t>
  </si>
  <si>
    <t>Michel Karimunda, IR Officer</t>
  </si>
  <si>
    <t>carolina.brikho@nordea.com</t>
  </si>
  <si>
    <t>+46 761 347 530</t>
  </si>
  <si>
    <t>Carolina Brikho, IR Officer</t>
  </si>
  <si>
    <t>andreas.larsson@nordea.com</t>
  </si>
  <si>
    <t>+46 709 707 555</t>
  </si>
  <si>
    <t>Andreas Larsson, Head of Debt IR and Ratings</t>
  </si>
  <si>
    <t>rodney.alfven@nordea.com</t>
  </si>
  <si>
    <t>+46 722 350 515</t>
  </si>
  <si>
    <t>Rodney Alfvén, Head of IR</t>
  </si>
  <si>
    <t>For further information, please contact:</t>
  </si>
  <si>
    <t>Additional information can be found at: www.nordea.com/IR</t>
  </si>
  <si>
    <t xml:space="preserve">This publication is a supplement to quarterly interim reports and Annual Report. </t>
  </si>
  <si>
    <t>Goverment of Japan Pension Fund</t>
  </si>
  <si>
    <t>Q3/17</t>
  </si>
  <si>
    <t>*Covered bond rating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</si>
  <si>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Including profit of the period</t>
    </r>
  </si>
  <si>
    <t xml:space="preserve">Standardised </t>
  </si>
  <si>
    <t>Q2/17 ¹</t>
  </si>
  <si>
    <r>
      <t xml:space="preserve">Capital Buffers total </t>
    </r>
    <r>
      <rPr>
        <b/>
        <vertAlign val="superscript"/>
        <sz val="8"/>
        <color theme="1" tint="4.9989318521683403E-2"/>
        <rFont val="Arial"/>
        <family val="2"/>
      </rPr>
      <t>1</t>
    </r>
  </si>
  <si>
    <r>
      <t>Pension assets in excess of related liabilities</t>
    </r>
    <r>
      <rPr>
        <vertAlign val="superscript"/>
        <sz val="8"/>
        <rFont val="Arial"/>
        <family val="2"/>
      </rPr>
      <t>1</t>
    </r>
  </si>
  <si>
    <r>
      <t>Deduction for investments in credit institutions (50%)</t>
    </r>
    <r>
      <rPr>
        <vertAlign val="superscript"/>
        <sz val="8"/>
        <rFont val="Arial"/>
        <family val="2"/>
      </rPr>
      <t xml:space="preserve"> </t>
    </r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</si>
  <si>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Based on conditional FSA approval</t>
    </r>
  </si>
  <si>
    <r>
      <t>Exposure value (EAD), EURm</t>
    </r>
    <r>
      <rPr>
        <b/>
        <vertAlign val="superscript"/>
        <sz val="8"/>
        <rFont val="Arial"/>
        <family val="2"/>
      </rPr>
      <t>1</t>
    </r>
  </si>
  <si>
    <t>2019E</t>
  </si>
  <si>
    <t xml:space="preserve">Other  </t>
  </si>
  <si>
    <t xml:space="preserve"> - of which CDs with original maturity over 1 year</t>
  </si>
  <si>
    <t xml:space="preserve"> - of which CD &amp; CP's with original maturity less than 1 year</t>
  </si>
  <si>
    <t>8.03</t>
  </si>
  <si>
    <t>****LTV current property value distribution where a single loan can exist in multiple buckets, with continuous distribution</t>
  </si>
  <si>
    <t>*LTV unindexed distribution in ranges where a single loan can exist in multiple buckets, with continuous distribution</t>
  </si>
  <si>
    <r>
      <rPr>
        <sz val="9"/>
        <color theme="1"/>
        <rFont val="Calibri"/>
        <family val="2"/>
      </rPr>
      <t>˃100</t>
    </r>
    <r>
      <rPr>
        <sz val="9"/>
        <color theme="1"/>
        <rFont val="Arial"/>
        <family val="2"/>
      </rPr>
      <t>%</t>
    </r>
  </si>
  <si>
    <t>90-100%</t>
  </si>
  <si>
    <t>40-60%</t>
  </si>
  <si>
    <t>20-40%</t>
  </si>
  <si>
    <t>˂20%</t>
  </si>
  <si>
    <t>Nordea Kredit Capital Centre 2 cover pool (Denmark)****</t>
  </si>
  <si>
    <t>Nordea Kredit Capital Centre 1 cover pool (Denmark)****</t>
  </si>
  <si>
    <t>Nordea Hypotek cover pool (Sweden)</t>
  </si>
  <si>
    <t>Nordea Eiendomskredit cover pool (Norway)</t>
  </si>
  <si>
    <t>Nordea Bank Finland cover pool</t>
  </si>
  <si>
    <t>Cover pools, covered bonds</t>
  </si>
  <si>
    <t>˃90%</t>
  </si>
  <si>
    <t xml:space="preserve"> - Personal Banking Financial highlights</t>
  </si>
  <si>
    <t xml:space="preserve"> - Personal Banking Denmark </t>
  </si>
  <si>
    <t xml:space="preserve"> - Personal Banking Norway</t>
  </si>
  <si>
    <t xml:space="preserve"> - Personal Banking Sweden</t>
  </si>
  <si>
    <t xml:space="preserve"> - Personal Banking Other</t>
  </si>
  <si>
    <t>* excluding Poland onwards</t>
  </si>
  <si>
    <t xml:space="preserve"> - Personal Banking Finland </t>
  </si>
  <si>
    <t>Q4/17</t>
  </si>
  <si>
    <t>AT1 in November 2017 issue rating</t>
  </si>
  <si>
    <t>Q3/17 ¹</t>
  </si>
  <si>
    <t>Q4/17 ¹</t>
  </si>
  <si>
    <t xml:space="preserve">   * of which Baltics</t>
  </si>
  <si>
    <t>21.3%</t>
  </si>
  <si>
    <t>Additional Tier 1 capital holders</t>
  </si>
  <si>
    <t xml:space="preserve">   Non-Collateralised lending</t>
  </si>
  <si>
    <t xml:space="preserve">   Collateralised lending</t>
  </si>
  <si>
    <t xml:space="preserve">   Housing loans</t>
  </si>
  <si>
    <t>PUBLIC SECTOR</t>
  </si>
  <si>
    <t>PERSONAL BANKING</t>
  </si>
  <si>
    <t>Corporate by industry</t>
  </si>
  <si>
    <t>Hans Christian Riise </t>
  </si>
  <si>
    <r>
      <rPr>
        <b/>
        <sz val="8"/>
        <rFont val="Arial"/>
        <family val="2"/>
      </rPr>
      <t xml:space="preserve">Karen Tobiasen
Chief People Officer 
Head of Group People </t>
    </r>
    <r>
      <rPr>
        <sz val="8"/>
        <rFont val="Arial"/>
        <family val="2"/>
      </rPr>
      <t xml:space="preserve">
Member of Group Executive Management since 2016.
Born 1965.</t>
    </r>
  </si>
  <si>
    <r>
      <rPr>
        <b/>
        <sz val="8"/>
        <rFont val="Arial"/>
        <family val="2"/>
      </rPr>
      <t>Martin A Persson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Head of Wholesale Banking
</t>
    </r>
    <r>
      <rPr>
        <sz val="8"/>
        <rFont val="Arial"/>
        <family val="2"/>
      </rPr>
      <t xml:space="preserve">Member of Group Executive Management since 2016 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1975.</t>
    </r>
  </si>
  <si>
    <t>Q1/18</t>
  </si>
  <si>
    <t>Q1 2018</t>
  </si>
  <si>
    <t>Members elected by the shareholders at the AGM 2018</t>
  </si>
  <si>
    <t>SPP Funds</t>
  </si>
  <si>
    <r>
      <t xml:space="preserve">Christopher Rees
Group CFO and Head of Group Finance and Treasury
</t>
    </r>
    <r>
      <rPr>
        <sz val="8"/>
        <color theme="1"/>
        <rFont val="Arial"/>
        <family val="2"/>
      </rPr>
      <t xml:space="preserve">Member of Group Executive Management since 2018 
Born 1972. </t>
    </r>
  </si>
  <si>
    <r>
      <rPr>
        <b/>
        <sz val="8"/>
        <rFont val="Arial"/>
        <family val="2"/>
      </rPr>
      <t>Torsten Hagen Jørgensen 
Group COO, Deputy Group CEO and Head of Group Corporate Centre</t>
    </r>
    <r>
      <rPr>
        <sz val="8"/>
        <rFont val="Arial"/>
        <family val="2"/>
      </rPr>
      <t xml:space="preserve">
Member of Group Executive Management since 2011.
Born 1965.</t>
    </r>
  </si>
  <si>
    <t>Liquidity coverage ratio (%)</t>
  </si>
  <si>
    <t xml:space="preserve">   Limit on inflows</t>
  </si>
  <si>
    <t xml:space="preserve">   Other cash inflows</t>
  </si>
  <si>
    <t xml:space="preserve">   Inflows from fully performing exposures</t>
  </si>
  <si>
    <t xml:space="preserve">   Secured lending (e.g. reverse repos)</t>
  </si>
  <si>
    <t>Total cash inflows</t>
  </si>
  <si>
    <t xml:space="preserve">   Other funding obligations</t>
  </si>
  <si>
    <t xml:space="preserve">   Additional requirements</t>
  </si>
  <si>
    <t xml:space="preserve">   Secured wholesale funding</t>
  </si>
  <si>
    <t xml:space="preserve">   Unsecured wholesale funding</t>
  </si>
  <si>
    <t xml:space="preserve">   business customers</t>
  </si>
  <si>
    <t xml:space="preserve">   Retail deposits &amp; deposits from small</t>
  </si>
  <si>
    <t>Total cash outflows</t>
  </si>
  <si>
    <t xml:space="preserve">   Cap on level 2</t>
  </si>
  <si>
    <t xml:space="preserve">   Liquid assets level 2</t>
  </si>
  <si>
    <t xml:space="preserve">   Liquid assets level 1</t>
  </si>
  <si>
    <t>Total high-quality liquid assets (HQLA)</t>
  </si>
  <si>
    <t>Weighted value</t>
  </si>
  <si>
    <t>Unweighted value</t>
  </si>
  <si>
    <t>Christopher Rees, Group CFO</t>
  </si>
  <si>
    <t>+45 5547 2377</t>
  </si>
  <si>
    <t xml:space="preserve">christopher.rees@nordea.com </t>
  </si>
  <si>
    <t>Additional risk exposure amount related to Finnish RW floor due to Article 458 CRR</t>
  </si>
  <si>
    <t>Total Own Funds, including profit</t>
  </si>
  <si>
    <t>Common Equity Tier 1 capital, including profit</t>
  </si>
  <si>
    <t>26.2</t>
  </si>
  <si>
    <t>NA</t>
  </si>
  <si>
    <t>25.2</t>
  </si>
  <si>
    <t>22.2</t>
  </si>
  <si>
    <t>19.8</t>
  </si>
  <si>
    <t>320.1</t>
  </si>
  <si>
    <t>-3.9</t>
  </si>
  <si>
    <t>8.66</t>
  </si>
  <si>
    <t>SUM</t>
  </si>
  <si>
    <r>
      <t>Corporate</t>
    </r>
    <r>
      <rPr>
        <vertAlign val="superscript"/>
        <sz val="9"/>
        <color theme="1"/>
        <rFont val="Arial"/>
        <family val="2"/>
      </rPr>
      <t>1</t>
    </r>
  </si>
  <si>
    <t>Loans measured at amortised cost</t>
  </si>
  <si>
    <t>Impaired loans Stage 3</t>
  </si>
  <si>
    <t xml:space="preserve">   Stages 1 &amp; 2</t>
  </si>
  <si>
    <t xml:space="preserve">   Stage 3</t>
  </si>
  <si>
    <t>C&amp;IB</t>
  </si>
  <si>
    <t>Impaired loans (Stage 3)</t>
  </si>
  <si>
    <t>Net loan losses, stage 1</t>
  </si>
  <si>
    <t>Net loan losses, stage 2</t>
  </si>
  <si>
    <t>Net loan losses, non-defaulted</t>
  </si>
  <si>
    <t>Stage 3, defaulted</t>
  </si>
  <si>
    <t>Net loan losses, individually assessed, collectively calculated</t>
  </si>
  <si>
    <t>Realised loan losses</t>
  </si>
  <si>
    <t>Decrease of provisions to cover realised loan losses</t>
  </si>
  <si>
    <t>Recoveries on previous realised loan losses</t>
  </si>
  <si>
    <t xml:space="preserve">New/increase in provisions </t>
  </si>
  <si>
    <t>Reversals of provisions</t>
  </si>
  <si>
    <t>Net loan losses, defaulted</t>
  </si>
  <si>
    <t>- of which stage 1</t>
  </si>
  <si>
    <t>- of which stage 2</t>
  </si>
  <si>
    <t>- of which stage 3</t>
  </si>
  <si>
    <t>Jan-Dec</t>
  </si>
  <si>
    <r>
      <t>2018</t>
    </r>
    <r>
      <rPr>
        <b/>
        <vertAlign val="superscript"/>
        <sz val="8"/>
        <color theme="1"/>
        <rFont val="Arial"/>
        <family val="2"/>
      </rPr>
      <t>1</t>
    </r>
  </si>
  <si>
    <r>
      <t>Loan loss ratio, basis points</t>
    </r>
    <r>
      <rPr>
        <vertAlign val="superscript"/>
        <sz val="8"/>
        <color theme="1"/>
        <rFont val="Arial"/>
        <family val="2"/>
      </rPr>
      <t xml:space="preserve"> </t>
    </r>
  </si>
  <si>
    <r>
      <t xml:space="preserve">1 </t>
    </r>
    <r>
      <rPr>
        <sz val="7"/>
        <color theme="1"/>
        <rFont val="Arial"/>
        <family val="2"/>
      </rPr>
      <t>Based on IFRS 9.</t>
    </r>
  </si>
  <si>
    <t>Impaired loans (Stage 3) by country and industry</t>
  </si>
  <si>
    <t>Q2 2018</t>
  </si>
  <si>
    <t>Gerhard Olsson</t>
  </si>
  <si>
    <t>Dorit Groth Brandt</t>
  </si>
  <si>
    <t>Q2/18</t>
  </si>
  <si>
    <t>Q218</t>
  </si>
  <si>
    <t>Baa1</t>
  </si>
  <si>
    <t>A</t>
  </si>
  <si>
    <t>Contribution to REA by country (Nordea Group)</t>
  </si>
  <si>
    <t xml:space="preserve"> ratio2,  %</t>
  </si>
  <si>
    <t xml:space="preserve"> ratio bps1</t>
  </si>
  <si>
    <r>
      <rPr>
        <b/>
        <sz val="8"/>
        <rFont val="Arial"/>
        <family val="2"/>
      </rPr>
      <t>Maria Varsellona</t>
    </r>
    <r>
      <rPr>
        <sz val="8"/>
        <rFont val="Arial"/>
        <family val="2"/>
      </rPr>
      <t xml:space="preserve">
</t>
    </r>
    <r>
      <rPr>
        <sz val="8"/>
        <color theme="1"/>
        <rFont val="Arial"/>
        <family val="2"/>
      </rPr>
      <t>Law studies at Palermo University.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Board member since 2017.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1970.</t>
    </r>
  </si>
  <si>
    <r>
      <rPr>
        <b/>
        <sz val="8"/>
        <color theme="1"/>
        <rFont val="Arial"/>
        <family val="2"/>
      </rPr>
      <t>Nigel Hinshelwood</t>
    </r>
    <r>
      <rPr>
        <sz val="8"/>
        <color theme="1"/>
        <rFont val="Arial"/>
        <family val="2"/>
      </rPr>
      <t xml:space="preserve">
HCIMA in management
Board member since 2018.
Born 1966.</t>
    </r>
  </si>
  <si>
    <t>Jan-Jun</t>
  </si>
  <si>
    <t>26.5</t>
  </si>
  <si>
    <t>19.9</t>
  </si>
  <si>
    <t>8.26</t>
  </si>
  <si>
    <t>NII</t>
  </si>
  <si>
    <t>NCI</t>
  </si>
  <si>
    <t>For more detailed information regarding ratios and key figures definied as Alternative performance measures, see http://www.nordea.com/en/investor-relations/.</t>
  </si>
  <si>
    <r>
      <rPr>
        <vertAlign val="superscript"/>
        <sz val="7"/>
        <color rgb="FF000000"/>
        <rFont val="Arial"/>
        <family val="2"/>
      </rPr>
      <t>2</t>
    </r>
    <r>
      <rPr>
        <sz val="7"/>
        <color rgb="FF000000"/>
        <rFont val="Arial"/>
        <family val="2"/>
      </rPr>
      <t xml:space="preserve"> End of period,</t>
    </r>
  </si>
  <si>
    <r>
      <t>ROCAR</t>
    </r>
    <r>
      <rPr>
        <vertAlign val="superscript"/>
        <sz val="8"/>
        <color theme="1"/>
        <rFont val="Arial"/>
        <family val="2"/>
      </rPr>
      <t>1,5</t>
    </r>
    <r>
      <rPr>
        <sz val="8"/>
        <color theme="1"/>
        <rFont val="Arial"/>
        <family val="2"/>
      </rPr>
      <t xml:space="preserve">, % </t>
    </r>
  </si>
  <si>
    <r>
      <t>Number of employees (FTEs)</t>
    </r>
    <r>
      <rPr>
        <vertAlign val="superscript"/>
        <sz val="8"/>
        <color theme="1"/>
        <rFont val="Arial"/>
        <family val="2"/>
      </rPr>
      <t>2</t>
    </r>
  </si>
  <si>
    <r>
      <t>Risk Exposure Amount, incl, Basel I floor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 EURbn</t>
    </r>
  </si>
  <si>
    <r>
      <t>Risk Exposure Amount, excl, Basel I floor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 EURbn</t>
    </r>
  </si>
  <si>
    <r>
      <t>Tier 1 capital2</t>
    </r>
    <r>
      <rPr>
        <vertAlign val="superscript"/>
        <sz val="8"/>
        <color theme="1"/>
        <rFont val="Arial"/>
        <family val="2"/>
      </rPr>
      <t>,4</t>
    </r>
    <r>
      <rPr>
        <sz val="8"/>
        <color theme="1"/>
        <rFont val="Arial"/>
        <family val="2"/>
      </rPr>
      <t>, EURm</t>
    </r>
  </si>
  <si>
    <r>
      <t xml:space="preserve">Number of employees (FTEs) </t>
    </r>
    <r>
      <rPr>
        <vertAlign val="superscript"/>
        <sz val="8"/>
        <color theme="1"/>
        <rFont val="Arial"/>
        <family val="2"/>
      </rPr>
      <t>2</t>
    </r>
  </si>
  <si>
    <r>
      <t>Risk Exposure Amount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,EURbn</t>
    </r>
  </si>
  <si>
    <r>
      <t>Tier 1 capital</t>
    </r>
    <r>
      <rPr>
        <vertAlign val="superscript"/>
        <sz val="8"/>
        <color theme="1"/>
        <rFont val="Arial"/>
        <family val="2"/>
      </rPr>
      <t>2,4</t>
    </r>
    <r>
      <rPr>
        <sz val="8"/>
        <color theme="1"/>
        <rFont val="Arial"/>
        <family val="2"/>
      </rPr>
      <t xml:space="preserve"> EURm</t>
    </r>
  </si>
  <si>
    <r>
      <t>Loan loss ratio, basis points</t>
    </r>
    <r>
      <rPr>
        <vertAlign val="superscript"/>
        <sz val="8"/>
        <color theme="1"/>
        <rFont val="Arial"/>
        <family val="2"/>
      </rPr>
      <t>3</t>
    </r>
  </si>
  <si>
    <r>
      <t>Cost/income ratio, %  - excl, Non-recurring items</t>
    </r>
    <r>
      <rPr>
        <vertAlign val="superscript"/>
        <sz val="8"/>
        <color theme="1"/>
        <rFont val="Arial"/>
        <family val="2"/>
      </rPr>
      <t>1</t>
    </r>
  </si>
  <si>
    <r>
      <t>Potential shares outstanding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, million</t>
    </r>
  </si>
  <si>
    <r>
      <t>Equity per share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EUR</t>
    </r>
  </si>
  <si>
    <r>
      <t>Potential shares outstanding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million</t>
    </r>
  </si>
  <si>
    <r>
      <t>Share price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EUR</t>
    </r>
  </si>
  <si>
    <r>
      <t>Ratios and key figures</t>
    </r>
    <r>
      <rPr>
        <b/>
        <vertAlign val="superscript"/>
        <sz val="8"/>
        <color theme="1"/>
        <rFont val="Arial"/>
        <family val="2"/>
      </rPr>
      <t>1</t>
    </r>
  </si>
  <si>
    <t>According to IFRS9</t>
  </si>
  <si>
    <t>Q3/18</t>
  </si>
  <si>
    <t>Financial calendar 2019</t>
  </si>
  <si>
    <t>07 Oct - 23 Oct 2019</t>
  </si>
  <si>
    <t>Third Quarter Report 2019</t>
  </si>
  <si>
    <t>Q3 2018</t>
  </si>
  <si>
    <t>BNP Paribas Asset Management</t>
  </si>
  <si>
    <t xml:space="preserve">Nordea Bank Abp </t>
  </si>
  <si>
    <t>Nordea Bank Abp Senior Non-Preferred (SNP) issuances</t>
  </si>
  <si>
    <t>Q318</t>
  </si>
  <si>
    <t>2020E</t>
  </si>
  <si>
    <t>3Q18/2Q18</t>
  </si>
  <si>
    <t>Of which measured at fair value</t>
  </si>
  <si>
    <t>Total loans</t>
  </si>
  <si>
    <t>Lending to the public by sector - 7 years</t>
  </si>
  <si>
    <t>Reversed repurchase agreements</t>
  </si>
  <si>
    <t xml:space="preserve">        of which Real estate management and investment – Residential </t>
  </si>
  <si>
    <t xml:space="preserve">        of which Real estate management and investment – Commercial </t>
  </si>
  <si>
    <t>Q4 2016</t>
  </si>
  <si>
    <t>Q1 2017</t>
  </si>
  <si>
    <t>Q2 2017</t>
  </si>
  <si>
    <t>Q3 2017</t>
  </si>
  <si>
    <t>Q4 2017</t>
  </si>
  <si>
    <t>Of which lending at fair value</t>
  </si>
  <si>
    <t>TOTAL</t>
  </si>
  <si>
    <t>AMORTISED COST PER COUNTRY</t>
  </si>
  <si>
    <t>STAGE 3</t>
  </si>
  <si>
    <t>IMPAIRED LOANS</t>
  </si>
  <si>
    <t>FAIR VALUE</t>
  </si>
  <si>
    <t>Past due loans %</t>
  </si>
  <si>
    <t>Households customers</t>
  </si>
  <si>
    <t>Interest-bearing securities</t>
  </si>
  <si>
    <t>Impairment rate (stage 3) gross, basis points</t>
  </si>
  <si>
    <t>Impaired loans on balance and total allowances (9 quarters) amortised cost</t>
  </si>
  <si>
    <t>0.2</t>
  </si>
  <si>
    <t>16.9</t>
  </si>
  <si>
    <t>3.3</t>
  </si>
  <si>
    <t>1.6</t>
  </si>
  <si>
    <t>0.5</t>
  </si>
  <si>
    <t>52.4</t>
  </si>
  <si>
    <t>Asset &amp; Wealth Management</t>
  </si>
  <si>
    <t xml:space="preserve"> - Asset &amp; Wealth Management Financial highlights</t>
  </si>
  <si>
    <t xml:space="preserve"> - Credit risk and VaR</t>
  </si>
  <si>
    <t xml:space="preserve"> - Asset &amp; Wealth Management Other</t>
  </si>
  <si>
    <t xml:space="preserve"> - Nordic Private Banking</t>
  </si>
  <si>
    <t>24 October 2019</t>
  </si>
  <si>
    <t>Total number of outstanding shares</t>
  </si>
  <si>
    <r>
      <rPr>
        <b/>
        <sz val="8"/>
        <rFont val="Arial"/>
        <family val="2"/>
      </rPr>
      <t xml:space="preserve">Snorre Storset
Head of Asset &amp; Wealth Management </t>
    </r>
    <r>
      <rPr>
        <sz val="8"/>
        <rFont val="Arial"/>
        <family val="2"/>
      </rPr>
      <t xml:space="preserve">
Member of Group Executive Management since 2015.
Born 1972.</t>
    </r>
  </si>
  <si>
    <t>Credit spread risk, VaR</t>
  </si>
  <si>
    <t>Foreign exchange risk, VaR</t>
  </si>
  <si>
    <t>Equity risk, VaR</t>
  </si>
  <si>
    <t>Interest rate risk, VaR</t>
  </si>
  <si>
    <t>Total risk, VaR</t>
  </si>
  <si>
    <t>Banking book</t>
  </si>
  <si>
    <t>Inflation risk</t>
  </si>
  <si>
    <t xml:space="preserve">Trading book </t>
  </si>
  <si>
    <t>Market risk VaR</t>
  </si>
  <si>
    <t>Corporate rating migration</t>
  </si>
  <si>
    <t>Corporate rating distribution</t>
  </si>
  <si>
    <t>Credit quality</t>
  </si>
  <si>
    <t xml:space="preserve"> - Commercial &amp; Business Banking  Spec</t>
  </si>
  <si>
    <t>Nordea is the largest financial services group in the Nordics</t>
  </si>
  <si>
    <t xml:space="preserve"> - Net fee and commission income</t>
  </si>
  <si>
    <t>Q4/18</t>
  </si>
  <si>
    <t>Cevian Capital</t>
  </si>
  <si>
    <t>Q4 2018</t>
  </si>
  <si>
    <t>4Q18/3Q18</t>
  </si>
  <si>
    <t>Q418</t>
  </si>
  <si>
    <r>
      <rPr>
        <b/>
        <sz val="8"/>
        <rFont val="Arial"/>
        <family val="2"/>
      </rPr>
      <t>Matthew Elderfield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Chief Risk Officer and Head of Group Risk &amp; Compliance</t>
    </r>
    <r>
      <rPr>
        <sz val="8"/>
        <rFont val="Arial"/>
        <family val="2"/>
      </rPr>
      <t xml:space="preserve">
Member of Group Executive Management since 2016.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1966.</t>
    </r>
  </si>
  <si>
    <t>Total (including other liquid assets)</t>
  </si>
  <si>
    <t xml:space="preserve">    All other securities</t>
  </si>
  <si>
    <t xml:space="preserve">    Covered bonds issued by the own bank or related unit</t>
  </si>
  <si>
    <t xml:space="preserve">    Balances with other banks</t>
  </si>
  <si>
    <t xml:space="preserve">    Other level 2 assets</t>
  </si>
  <si>
    <t xml:space="preserve">    Covered bonds</t>
  </si>
  <si>
    <t>Level 2 Assets</t>
  </si>
  <si>
    <t xml:space="preserve">    Securities issued or guaranteed by municipalities or other public sector entities</t>
  </si>
  <si>
    <t xml:space="preserve">    Securities issued or guaranteed by sovereigns, central banks or multilateral development banks</t>
  </si>
  <si>
    <t xml:space="preserve">    Cash and balances with central banks</t>
  </si>
  <si>
    <t>Level 1 Assets</t>
  </si>
  <si>
    <t>**All other unencumbered securities held by Treasury</t>
  </si>
  <si>
    <t>*Level 1 &amp; Level 2 assets according to EBA LCR Delegated Act</t>
  </si>
  <si>
    <t xml:space="preserve">    All other securities**</t>
  </si>
  <si>
    <t>Level 2 Assets*</t>
  </si>
  <si>
    <t>Level 1 Assets*</t>
  </si>
  <si>
    <t>Currency distribution, market value in billions EUR</t>
  </si>
  <si>
    <t>According to Nordea definition</t>
  </si>
  <si>
    <t>Liquidity Coverage Ratio Subcomponents (EBA LCR Delegated act)</t>
  </si>
  <si>
    <t>Allowances (Stage 1 and 2)</t>
  </si>
  <si>
    <t>Allowances (Stage 3)</t>
  </si>
  <si>
    <t>BBD / Transaction Banking</t>
  </si>
  <si>
    <t>Nordic</t>
  </si>
  <si>
    <t>From Q4/18 Impaired loans and individually allowances (Stage 3) and collectively assessed (Stage 1 and 2)</t>
  </si>
  <si>
    <t>Nordea Group organisation chart as of 1 January 2019</t>
  </si>
  <si>
    <t>maria.caneman@nordea.com</t>
  </si>
  <si>
    <t>+46 768 249 218</t>
  </si>
  <si>
    <r>
      <rPr>
        <vertAlign val="superscript"/>
        <sz val="7"/>
        <color rgb="FF000000"/>
        <rFont val="Arial"/>
        <family val="2"/>
      </rPr>
      <t>6</t>
    </r>
    <r>
      <rPr>
        <sz val="7"/>
        <color rgb="FF000000"/>
        <rFont val="Arial"/>
        <family val="2"/>
      </rPr>
      <t xml:space="preserve"> For more detailed information see chapter Other information. </t>
    </r>
  </si>
  <si>
    <r>
      <rPr>
        <vertAlign val="superscript"/>
        <sz val="7"/>
        <color rgb="FF000000"/>
        <rFont val="Arial"/>
        <family val="2"/>
      </rPr>
      <t>5</t>
    </r>
    <r>
      <rPr>
        <sz val="7"/>
        <color rgb="FF000000"/>
        <rFont val="Arial"/>
        <family val="2"/>
      </rPr>
      <t xml:space="preserve"> ROCAR restated Q4 2015 due to changed definition.</t>
    </r>
  </si>
  <si>
    <r>
      <rPr>
        <vertAlign val="superscript"/>
        <sz val="7"/>
        <color rgb="FF000000"/>
        <rFont val="Arial"/>
        <family val="2"/>
      </rPr>
      <t>4</t>
    </r>
    <r>
      <rPr>
        <sz val="7"/>
        <color rgb="FF000000"/>
        <rFont val="Arial"/>
        <family val="2"/>
      </rPr>
      <t xml:space="preserve"> Including the result for the period,</t>
    </r>
  </si>
  <si>
    <r>
      <rPr>
        <vertAlign val="superscript"/>
        <sz val="7"/>
        <color rgb="FF000000"/>
        <rFont val="Arial"/>
        <family val="2"/>
      </rPr>
      <t>3</t>
    </r>
    <r>
      <rPr>
        <sz val="7"/>
        <color rgb="FF000000"/>
        <rFont val="Arial"/>
        <family val="2"/>
      </rPr>
      <t xml:space="preserve"> Including Loans to the public reported in Assets held for sale,</t>
    </r>
  </si>
  <si>
    <t>¹ Excl Items affecting comparability in Q4 2018: EUR 50m gain from revaluation of Euroclear, EUR 38m after tax, EUR 36m gain related to sale of Eijendomme and EUR 141m loss from goodwill depreciation in Russia. Q2 2018: tax free gain related to divestment of shares in UC EUR 87m and tax free gain related to the sale of  Nordea Liv &amp; Pension Denmark EUR 262m,. In Q1 2018: EUR 135m gain (EUR 105m after tax) from valuation model update in Denmark. Q4 2016: additional gain related to VISA of EUR 22m before tax, Q4 2016: change in pension agreement in Norway of EUR 86m before tax, Q2 2016: gain related to Visa Inc,'s aquisition of Visa Europe amounting to EUR 151m net of tax, Q4 2015: gain from divestment of Nordea's merhant acuiring business to Nets of EUR 176m berfore tax and restructuring charge of EUR 263m before tax.</t>
  </si>
  <si>
    <t>12 quarter overview</t>
  </si>
  <si>
    <t>12 year overview</t>
  </si>
  <si>
    <t>2018</t>
  </si>
  <si>
    <t>Additional risk exposure amount related to Swedish RW floor due to Article 458 CRR</t>
  </si>
  <si>
    <t>End Q4/2018</t>
  </si>
  <si>
    <t>Q1/18 ¹</t>
  </si>
  <si>
    <t>Q2/18 ¹</t>
  </si>
  <si>
    <t>Q3/18 ¹</t>
  </si>
  <si>
    <t>Q4/18 ¹</t>
  </si>
  <si>
    <t xml:space="preserve">These figures are according to part 8 of CRR
</t>
  </si>
  <si>
    <t>Own Funds including profit (Nordea Bank Abp)</t>
  </si>
  <si>
    <t>These figures are according to part 8 of CRR</t>
  </si>
  <si>
    <t>Summary of items included in own funds (Nordea Bank Abp)</t>
  </si>
  <si>
    <t xml:space="preserve"> Minimum Capital requirement</t>
  </si>
  <si>
    <t>Minimum Capital Requirement &amp; Capital Buffers (Nordea Bank Abp)</t>
  </si>
  <si>
    <t>Minimum capital requirement and REA (Nordea Bank Abp)</t>
  </si>
  <si>
    <t>Additional information on exposures for which internal models are used (Nordea Bank Abp)</t>
  </si>
  <si>
    <t>Total Capital ratio, excluding profit</t>
  </si>
  <si>
    <t>Tier 1 ratio, excluding profit</t>
  </si>
  <si>
    <t>Common Equity Tier 1 capital ratio, excluding profit</t>
  </si>
  <si>
    <t>Total Capital ratio, including profit</t>
  </si>
  <si>
    <t>Tier 1 ratio, including profit</t>
  </si>
  <si>
    <t>Common Equity Tier 1 capital ratio, including profit</t>
  </si>
  <si>
    <t>Capital ratios (Nordea Group)</t>
  </si>
  <si>
    <t>REA, excluding Basel I floor</t>
  </si>
  <si>
    <t>REA, including Basel I floor</t>
  </si>
  <si>
    <t>Total Capital ratio</t>
  </si>
  <si>
    <t>Total Own funds</t>
  </si>
  <si>
    <t>Other deductions</t>
  </si>
  <si>
    <t xml:space="preserve"> - of which perpetual subordinated loans</t>
  </si>
  <si>
    <t>Tier 1 ratio</t>
  </si>
  <si>
    <t>Deductions for investments in insurance companies (50%)</t>
  </si>
  <si>
    <t>Hybrid capital loans</t>
  </si>
  <si>
    <t>Common Equity Tier 1 ratio</t>
  </si>
  <si>
    <t>Common Equity Tier 1</t>
  </si>
  <si>
    <t>Pensions assets in excess of related liabilities</t>
  </si>
  <si>
    <t xml:space="preserve">IRB provisions shortfall </t>
  </si>
  <si>
    <t>Other intangibles assets</t>
  </si>
  <si>
    <t>Goodwill</t>
  </si>
  <si>
    <t>Sub-total</t>
  </si>
  <si>
    <t>Other adjustments</t>
  </si>
  <si>
    <t>Valuation adjustment for non-CRR companies</t>
  </si>
  <si>
    <t>Balance sheet equity</t>
  </si>
  <si>
    <t>Own Funds (Nordea Group)*</t>
  </si>
  <si>
    <r>
      <rPr>
        <b/>
        <sz val="8"/>
        <rFont val="Arial"/>
        <family val="2"/>
      </rPr>
      <t>Frank Vang-Jensen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Head of Personal Banking
</t>
    </r>
    <r>
      <rPr>
        <sz val="8"/>
        <rFont val="Arial"/>
        <family val="2"/>
      </rPr>
      <t xml:space="preserve">Member of Group Executive Management since 2018 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1967.</t>
    </r>
  </si>
  <si>
    <t xml:space="preserve"> -12 years overview</t>
  </si>
  <si>
    <t xml:space="preserve"> - 12 years overview Balance sheet</t>
  </si>
  <si>
    <r>
      <t>Actual dividend per share, EUR</t>
    </r>
    <r>
      <rPr>
        <vertAlign val="superscript"/>
        <sz val="8"/>
        <color theme="1"/>
        <rFont val="Arial"/>
        <family val="2"/>
      </rPr>
      <t>7</t>
    </r>
  </si>
  <si>
    <r>
      <rPr>
        <vertAlign val="superscript"/>
        <sz val="7"/>
        <color rgb="FF000000"/>
        <rFont val="Arial"/>
        <family val="2"/>
      </rPr>
      <t>7</t>
    </r>
    <r>
      <rPr>
        <sz val="7"/>
        <color rgb="FF000000"/>
        <rFont val="Arial"/>
        <family val="2"/>
      </rPr>
      <t xml:space="preserve"> Dividend 2018 is going to be proposed by the Nordea Bank Board.</t>
    </r>
  </si>
  <si>
    <r>
      <t xml:space="preserve">Jussi Koskinen
Head of Group Legal
</t>
    </r>
    <r>
      <rPr>
        <sz val="8"/>
        <color theme="1"/>
        <rFont val="Arial"/>
        <family val="2"/>
      </rPr>
      <t>Member of Group Executive Management since 2018 
Born 1973.</t>
    </r>
  </si>
  <si>
    <t>Q1 2019</t>
  </si>
  <si>
    <t>Gjensidige Bank ASA</t>
  </si>
  <si>
    <t>A-1</t>
  </si>
  <si>
    <t>A+**</t>
  </si>
  <si>
    <r>
      <rPr>
        <b/>
        <sz val="8"/>
        <color theme="1"/>
        <rFont val="Arial"/>
        <family val="2"/>
      </rPr>
      <t>Torbjörn Magnusson</t>
    </r>
    <r>
      <rPr>
        <sz val="8"/>
        <color theme="1"/>
        <rFont val="Arial"/>
        <family val="2"/>
      </rPr>
      <t xml:space="preserve">
</t>
    </r>
    <r>
      <rPr>
        <b/>
        <sz val="8"/>
        <color theme="1"/>
        <rFont val="Arial"/>
        <family val="2"/>
      </rPr>
      <t>Chairman</t>
    </r>
    <r>
      <rPr>
        <sz val="8"/>
        <color theme="1"/>
        <rFont val="Arial"/>
        <family val="2"/>
      </rPr>
      <t xml:space="preserve">                Master of Science (Engineering) 
Board member since 2018.
Born 1963.</t>
    </r>
  </si>
  <si>
    <t>Q1/19</t>
  </si>
  <si>
    <r>
      <rPr>
        <b/>
        <sz val="8"/>
        <rFont val="Arial"/>
        <family val="2"/>
      </rPr>
      <t>John Maltby</t>
    </r>
    <r>
      <rPr>
        <sz val="8"/>
        <rFont val="Arial"/>
        <family val="2"/>
      </rPr>
      <t xml:space="preserve">
BSc (Hons) Engineering Science.
Board member since 2019.
Born 1962.</t>
    </r>
  </si>
  <si>
    <r>
      <rPr>
        <b/>
        <sz val="8"/>
        <rFont val="Arial"/>
        <family val="2"/>
      </rPr>
      <t>Petra van Hoeken</t>
    </r>
    <r>
      <rPr>
        <sz val="8"/>
        <rFont val="Arial"/>
        <family val="2"/>
      </rPr>
      <t xml:space="preserve">
Master in Civil Law
Board member since 2019.
Born 1961.</t>
    </r>
  </si>
  <si>
    <t xml:space="preserve">Kari Ahola </t>
  </si>
  <si>
    <r>
      <rPr>
        <b/>
        <sz val="8"/>
        <rFont val="Arial"/>
        <family val="2"/>
      </rPr>
      <t xml:space="preserve">Kari Jordan                         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Vice Chairman  </t>
    </r>
    <r>
      <rPr>
        <sz val="8"/>
        <color rgb="FFFF0000"/>
        <rFont val="Arial"/>
        <family val="2"/>
      </rPr>
      <t xml:space="preserve">        </t>
    </r>
    <r>
      <rPr>
        <sz val="8"/>
        <rFont val="Arial"/>
        <family val="2"/>
      </rPr>
      <t xml:space="preserve"> MSc (Economics)
Board member since 2019.
Born 1956.</t>
    </r>
  </si>
  <si>
    <t>Ilmarinen</t>
  </si>
  <si>
    <t>Schroders</t>
  </si>
  <si>
    <t>Nordea Vinstandelsstiftelse</t>
  </si>
  <si>
    <t>Q119</t>
  </si>
  <si>
    <t>2Q18/1Q18</t>
  </si>
  <si>
    <t>1Q19/4Q18</t>
  </si>
  <si>
    <t>Q1/19 ¹</t>
  </si>
  <si>
    <t>Settlement Risk</t>
  </si>
  <si>
    <t xml:space="preserve">Settlement Risk </t>
  </si>
  <si>
    <t xml:space="preserve">1) All figures excluding Settlement Risk </t>
  </si>
  <si>
    <t>Commodity Risk</t>
  </si>
  <si>
    <t>Interest rate risk</t>
  </si>
  <si>
    <t>Standardised Approach</t>
  </si>
  <si>
    <t>Equity Event Risk (IA)</t>
  </si>
  <si>
    <t>Comprehensive Risk Charge (IA)</t>
  </si>
  <si>
    <t>Incremental Risk Charge (IA)</t>
  </si>
  <si>
    <t>Credit spread risk</t>
  </si>
  <si>
    <t>Total Stressed VaR (IA)</t>
  </si>
  <si>
    <t>Total VaR (IA)</t>
  </si>
  <si>
    <t>Trading book</t>
  </si>
  <si>
    <t>O-SII</t>
  </si>
  <si>
    <r>
      <rPr>
        <vertAlign val="superscript"/>
        <sz val="7"/>
        <rFont val="Arial"/>
        <family val="2"/>
      </rPr>
      <t>2</t>
    </r>
    <r>
      <rPr>
        <sz val="7"/>
        <rFont val="Arial"/>
        <family val="2"/>
      </rPr>
      <t xml:space="preserve"> Including profit of the period</t>
    </r>
  </si>
  <si>
    <t>Nordea does not have the following IRB exposure classes: equity exposures, central governments and central banks, qualifying revolving retail</t>
  </si>
  <si>
    <t>Source: Nordea Markets and OECD estimates</t>
  </si>
  <si>
    <t>Europe public finances, 2020 Estimate</t>
  </si>
  <si>
    <t>Own funds (net after deduction)</t>
  </si>
  <si>
    <t>Invested unrestriced equity</t>
  </si>
  <si>
    <t>1: Including security lending from Q1 2018 and forward</t>
  </si>
  <si>
    <t>Loans measured at fair value  by industry, Q1 2019</t>
  </si>
  <si>
    <t>OUTSIDE NORDIC</t>
  </si>
  <si>
    <t>Loans measured at amortised cost and fair value  to the public, Q1 2019</t>
  </si>
  <si>
    <t>Loans measured at amortised cost to the public, Q1 2019</t>
  </si>
  <si>
    <t>C&amp;IB SWEDEN</t>
  </si>
  <si>
    <t>C&amp;IB NORWAY</t>
  </si>
  <si>
    <t>C&amp;IB FINLAND</t>
  </si>
  <si>
    <t>C&amp;IB DENMARK</t>
  </si>
  <si>
    <t>COMMERCIAL AND BUSINESS  BANKING</t>
  </si>
  <si>
    <t>Loans measured at amortised cost to the public Q1 2019</t>
  </si>
  <si>
    <t>Shipping, Offshore and Oil Services -  Loan Portfolio (EURbn)</t>
  </si>
  <si>
    <t>Banking Norway</t>
  </si>
  <si>
    <t>AT1 in March 2019 issue rating</t>
  </si>
  <si>
    <r>
      <rPr>
        <vertAlign val="superscript"/>
        <sz val="7"/>
        <color rgb="FF000000"/>
        <rFont val="Arial"/>
        <family val="2"/>
      </rPr>
      <t>1</t>
    </r>
    <r>
      <rPr>
        <sz val="7"/>
        <color rgb="FF000000"/>
        <rFont val="Arial"/>
        <family val="2"/>
      </rPr>
      <t xml:space="preserve"> For definitions, see Glossary.</t>
    </r>
  </si>
  <si>
    <r>
      <rPr>
        <sz val="8"/>
        <color rgb="FF000000"/>
        <rFont val="Arial"/>
        <family val="2"/>
      </rPr>
      <t>Allowances in relation to loans in stage 1 and 2, basis points</t>
    </r>
  </si>
  <si>
    <t>Allowances in relation to impaired loans (stage 3), %</t>
  </si>
  <si>
    <r>
      <rPr>
        <sz val="8"/>
        <color rgb="FF000000"/>
        <rFont val="Arial"/>
        <family val="2"/>
      </rPr>
      <t>Total allowance rate(stage 1, 2 and 3), basis points</t>
    </r>
  </si>
  <si>
    <r>
      <rPr>
        <sz val="8"/>
        <color rgb="FF000000"/>
        <rFont val="Arial"/>
        <family val="2"/>
      </rPr>
      <t>Impairment rate (stage 3), net, basis points</t>
    </r>
  </si>
  <si>
    <r>
      <rPr>
        <sz val="8"/>
        <color rgb="FF000000"/>
        <rFont val="Arial"/>
        <family val="2"/>
      </rPr>
      <t>Impairment rate (stage 3), gross, basis points</t>
    </r>
  </si>
  <si>
    <r>
      <t>2018</t>
    </r>
    <r>
      <rPr>
        <b/>
        <vertAlign val="superscript"/>
        <sz val="8"/>
        <color theme="4" tint="-0.249977111117893"/>
        <rFont val="Arial"/>
        <family val="2"/>
      </rPr>
      <t>1</t>
    </r>
  </si>
  <si>
    <t>2019</t>
  </si>
  <si>
    <r>
      <t>Key ratios</t>
    </r>
    <r>
      <rPr>
        <b/>
        <vertAlign val="superscript"/>
        <sz val="8"/>
        <color rgb="FF000000"/>
        <rFont val="Arial"/>
        <family val="2"/>
      </rPr>
      <t>1</t>
    </r>
  </si>
  <si>
    <r>
      <rPr>
        <sz val="8"/>
        <color rgb="FF000000"/>
        <rFont val="Arial"/>
        <family val="2"/>
      </rPr>
      <t>Translation differences</t>
    </r>
  </si>
  <si>
    <r>
      <rPr>
        <sz val="8"/>
        <color rgb="FF000000"/>
        <rFont val="Arial"/>
        <family val="2"/>
      </rPr>
      <t>Other changes</t>
    </r>
  </si>
  <si>
    <r>
      <rPr>
        <sz val="8"/>
        <color rgb="FF000000"/>
        <rFont val="Arial"/>
        <family val="2"/>
      </rPr>
      <t>Write-off through decrease in allowance account</t>
    </r>
  </si>
  <si>
    <r>
      <rPr>
        <sz val="8"/>
        <color rgb="FF000000"/>
        <rFont val="Arial"/>
        <family val="2"/>
      </rPr>
      <t>Changes due to repayments and disposals</t>
    </r>
  </si>
  <si>
    <r>
      <rPr>
        <sz val="8"/>
        <color rgb="FF000000"/>
        <rFont val="Arial"/>
        <family val="2"/>
      </rPr>
      <t>Changes due to change in credit risk (net)</t>
    </r>
  </si>
  <si>
    <r>
      <rPr>
        <sz val="8"/>
        <color rgb="FF000000"/>
        <rFont val="Arial"/>
        <family val="2"/>
      </rPr>
      <t>Changes due to origination and acquisition</t>
    </r>
  </si>
  <si>
    <t>Balance as at 1 January 2018</t>
  </si>
  <si>
    <r>
      <rPr>
        <b/>
        <sz val="8"/>
        <color rgb="FF000000"/>
        <rFont val="Arial"/>
        <family val="2"/>
      </rPr>
      <t>EURm</t>
    </r>
  </si>
  <si>
    <t>Stage 3</t>
  </si>
  <si>
    <t>Stage 2</t>
  </si>
  <si>
    <t>Stage 1</t>
  </si>
  <si>
    <t>Transfer from stage 3 to stage 2</t>
  </si>
  <si>
    <t>Transfer from stage 3 to stage 1</t>
  </si>
  <si>
    <t>Transfer from stage 2 to stage 3</t>
  </si>
  <si>
    <t>Transfer from stage 2 to stage 1</t>
  </si>
  <si>
    <t>Transfer from stage 1 to stage 3</t>
  </si>
  <si>
    <t>Transfer from stage 1 to stage 2</t>
  </si>
  <si>
    <t>Balance as at 1 January 2019</t>
  </si>
  <si>
    <r>
      <rPr>
        <b/>
        <sz val="8"/>
        <color rgb="FF000000"/>
        <rFont val="Arial"/>
        <family val="2"/>
      </rPr>
      <t>Movements of allowance accounts for loans measured at amortised cost</t>
    </r>
  </si>
  <si>
    <r>
      <rPr>
        <sz val="8"/>
        <color rgb="FF000000"/>
        <rFont val="Arial"/>
        <family val="2"/>
      </rPr>
      <t>Provisions for off balance sheet items</t>
    </r>
  </si>
  <si>
    <r>
      <rPr>
        <sz val="8"/>
        <color rgb="FF000000"/>
        <rFont val="Arial"/>
        <family val="2"/>
      </rPr>
      <t>Interest-bearing securities</t>
    </r>
  </si>
  <si>
    <r>
      <rPr>
        <sz val="8"/>
        <color rgb="FF000000"/>
        <rFont val="Arial"/>
        <family val="2"/>
      </rPr>
      <t>Loans to central banks, credit institutions and the public</t>
    </r>
  </si>
  <si>
    <r>
      <rPr>
        <b/>
        <sz val="8"/>
        <color rgb="FF000000"/>
        <rFont val="Arial"/>
        <family val="2"/>
      </rPr>
      <t>Allowances and provisions</t>
    </r>
  </si>
  <si>
    <r>
      <rPr>
        <b/>
        <sz val="8"/>
        <color rgb="FF000000"/>
        <rFont val="Arial"/>
        <family val="2"/>
      </rPr>
      <t>Exposures measured at amortised cost and fair value through OCI, before allowances</t>
    </r>
  </si>
  <si>
    <r>
      <rPr>
        <b/>
        <sz val="8"/>
        <color rgb="FF000000"/>
        <rFont val="Arial"/>
        <family val="2"/>
      </rPr>
      <t>Loans, carrying amount</t>
    </r>
  </si>
  <si>
    <r>
      <rPr>
        <i/>
        <sz val="8"/>
        <color rgb="FF000000"/>
        <rFont val="Arial"/>
        <family val="2"/>
      </rPr>
      <t>-of which central banks and credit institution</t>
    </r>
  </si>
  <si>
    <r>
      <rPr>
        <b/>
        <sz val="8"/>
        <color rgb="FF000000"/>
        <rFont val="Arial"/>
        <family val="2"/>
      </rPr>
      <t>Allowances</t>
    </r>
  </si>
  <si>
    <r>
      <rPr>
        <sz val="8"/>
        <color rgb="FF000000"/>
        <rFont val="Arial"/>
        <family val="2"/>
      </rPr>
      <t>Allowances for collectively assessed impaired loans (stage 1 and 2)</t>
    </r>
  </si>
  <si>
    <r>
      <rPr>
        <sz val="8"/>
        <color rgb="FF000000"/>
        <rFont val="Arial"/>
        <family val="2"/>
      </rPr>
      <t>-of which non-servicing</t>
    </r>
  </si>
  <si>
    <r>
      <rPr>
        <sz val="8"/>
        <color rgb="FF000000"/>
        <rFont val="Arial"/>
        <family val="2"/>
      </rPr>
      <t>-of which servicing</t>
    </r>
  </si>
  <si>
    <r>
      <rPr>
        <sz val="8"/>
        <color rgb="FF000000"/>
        <rFont val="Arial"/>
        <family val="2"/>
      </rPr>
      <t>Allowances for individually assessed impaired loans (stage 3)</t>
    </r>
  </si>
  <si>
    <r>
      <rPr>
        <b/>
        <sz val="8"/>
        <color rgb="FF000000"/>
        <rFont val="Arial"/>
        <family val="2"/>
      </rPr>
      <t>Loans before allowances</t>
    </r>
  </si>
  <si>
    <r>
      <rPr>
        <sz val="8"/>
        <color rgb="FF000000"/>
        <rFont val="Arial"/>
        <family val="2"/>
      </rPr>
      <t>- of which non-servicing</t>
    </r>
  </si>
  <si>
    <r>
      <rPr>
        <sz val="8"/>
        <color rgb="FF000000"/>
        <rFont val="Arial"/>
        <family val="2"/>
      </rPr>
      <t>- of which servicing</t>
    </r>
  </si>
  <si>
    <r>
      <rPr>
        <sz val="8"/>
        <color rgb="FF000000"/>
        <rFont val="Arial"/>
        <family val="2"/>
      </rPr>
      <t>Impaired loans (stage 3)</t>
    </r>
  </si>
  <si>
    <r>
      <rPr>
        <sz val="8"/>
        <color rgb="FF000000"/>
        <rFont val="Arial"/>
        <family val="2"/>
      </rPr>
      <t>Loans measured at amortised cost, not impaired (stage 1 and 2)</t>
    </r>
  </si>
  <si>
    <r>
      <rPr>
        <sz val="8"/>
        <color rgb="FF000000"/>
        <rFont val="Arial"/>
        <family val="2"/>
      </rPr>
      <t>Loans measured at fair value</t>
    </r>
  </si>
  <si>
    <t>Loans and impairment</t>
  </si>
  <si>
    <t>anna.gabran@nordea.com</t>
  </si>
  <si>
    <t>+358 407 081 807</t>
  </si>
  <si>
    <t>Gjensidige Bank Boligkreditt AS</t>
  </si>
  <si>
    <t xml:space="preserve">   * of which deposit guarantee scheme (DGS)</t>
  </si>
  <si>
    <t>Anna Gabrán, Senior IR Officer</t>
  </si>
  <si>
    <t>Summary of items included in own funds (Nordea Group)</t>
  </si>
  <si>
    <r>
      <t xml:space="preserve">Q1/19 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</si>
  <si>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 xml:space="preserve">Q4/18 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</si>
  <si>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 xml:space="preserve">Q2/18 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</si>
  <si>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 xml:space="preserve">Q4/17 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</si>
  <si>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 xml:space="preserve">Q2/17 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</si>
  <si>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 xml:space="preserve">Q3/18 </t>
    </r>
    <r>
      <rPr>
        <b/>
        <vertAlign val="superscript"/>
        <sz val="8"/>
        <color theme="1" tint="4.9989318521683403E-2"/>
        <rFont val="Arial"/>
        <family val="2"/>
      </rPr>
      <t>2</t>
    </r>
  </si>
  <si>
    <t>Q2/19</t>
  </si>
  <si>
    <t>Q219</t>
  </si>
  <si>
    <t>Axel Malgerud, Senior IR Officer</t>
  </si>
  <si>
    <t>axel.malgerud@nordea.com</t>
  </si>
  <si>
    <t>+46 721 415 150</t>
  </si>
  <si>
    <t>End of Q2 2019</t>
  </si>
  <si>
    <t>Percent* end Q2</t>
  </si>
  <si>
    <t>Q2 2019</t>
  </si>
  <si>
    <t xml:space="preserve">End of Q2 2019 </t>
  </si>
  <si>
    <t>Private consumption development index, quarterly 2007-2019 Q1</t>
  </si>
  <si>
    <t>Nordic household debt to disposable income developments, annually 2002-2018</t>
  </si>
  <si>
    <t>Nordic households credit development index, monthly Jan 2007- May 2019</t>
  </si>
  <si>
    <t>Nordic house price development index, quarterly 2007-2019 Q2</t>
  </si>
  <si>
    <t>Nordic GDP index, quarterly 2007-2019 Q1</t>
  </si>
  <si>
    <t>Chg Q2/Q2</t>
  </si>
  <si>
    <t>Source: Nordea Markets, Economic Outlook Q2 2019</t>
  </si>
  <si>
    <r>
      <rPr>
        <b/>
        <sz val="8"/>
        <color rgb="FF000000"/>
        <rFont val="Arial"/>
        <family val="2"/>
      </rPr>
      <t>Total Asset and Management</t>
    </r>
  </si>
  <si>
    <r>
      <rPr>
        <sz val="8"/>
        <color rgb="FF000000"/>
        <rFont val="Arial"/>
        <family val="2"/>
      </rPr>
      <t xml:space="preserve">of which non-guaranteed </t>
    </r>
  </si>
  <si>
    <r>
      <rPr>
        <sz val="8"/>
        <color rgb="FF000000"/>
        <rFont val="Arial"/>
        <family val="2"/>
      </rPr>
      <t xml:space="preserve">of which guaranteed </t>
    </r>
  </si>
  <si>
    <r>
      <rPr>
        <b/>
        <sz val="8"/>
        <color rgb="FF000000"/>
        <rFont val="Arial"/>
        <family val="2"/>
      </rPr>
      <t>Total Market Return AuM</t>
    </r>
  </si>
  <si>
    <r>
      <rPr>
        <sz val="8"/>
        <color rgb="FF000000"/>
        <rFont val="Arial"/>
        <family val="2"/>
      </rPr>
      <t>of which non-guaranteed *)</t>
    </r>
  </si>
  <si>
    <r>
      <rPr>
        <sz val="8"/>
        <color rgb="FF000000"/>
        <rFont val="Arial"/>
        <family val="2"/>
      </rPr>
      <t>of which %</t>
    </r>
  </si>
  <si>
    <r>
      <rPr>
        <sz val="8"/>
        <color rgb="FF000000"/>
        <rFont val="Arial"/>
        <family val="2"/>
      </rPr>
      <t>of which 0-3%</t>
    </r>
  </si>
  <si>
    <r>
      <rPr>
        <sz val="8"/>
        <color rgb="FF000000"/>
        <rFont val="Arial"/>
        <family val="2"/>
      </rPr>
      <t>of which 3-5%</t>
    </r>
  </si>
  <si>
    <r>
      <rPr>
        <sz val="8"/>
        <color rgb="FF000000"/>
        <rFont val="Arial"/>
        <family val="2"/>
      </rPr>
      <t>of which &gt;5%</t>
    </r>
  </si>
  <si>
    <r>
      <rPr>
        <b/>
        <sz val="8"/>
        <color rgb="FF000000"/>
        <rFont val="Arial"/>
        <family val="2"/>
      </rPr>
      <t>Total Traditional AuM</t>
    </r>
  </si>
  <si>
    <r>
      <rPr>
        <b/>
        <sz val="8"/>
        <color rgb="FF000000"/>
        <rFont val="Arial"/>
        <family val="2"/>
      </rPr>
      <t>Other</t>
    </r>
  </si>
  <si>
    <r>
      <rPr>
        <b/>
        <sz val="8"/>
        <color rgb="FF000000"/>
        <rFont val="Arial"/>
        <family val="2"/>
      </rPr>
      <t>Poland</t>
    </r>
  </si>
  <si>
    <r>
      <rPr>
        <b/>
        <sz val="8"/>
        <color rgb="FF000000"/>
        <rFont val="Arial"/>
        <family val="2"/>
      </rPr>
      <t>Sweden</t>
    </r>
  </si>
  <si>
    <r>
      <rPr>
        <b/>
        <sz val="8"/>
        <color rgb="FF000000"/>
        <rFont val="Arial"/>
        <family val="2"/>
      </rPr>
      <t>Norway</t>
    </r>
  </si>
  <si>
    <r>
      <rPr>
        <b/>
        <sz val="8"/>
        <color rgb="FF000000"/>
        <rFont val="Arial"/>
        <family val="2"/>
      </rPr>
      <t>Finland</t>
    </r>
  </si>
  <si>
    <r>
      <rPr>
        <b/>
        <sz val="8"/>
        <color rgb="FF000000"/>
        <rFont val="Arial"/>
        <family val="2"/>
      </rPr>
      <t>EURbn</t>
    </r>
  </si>
  <si>
    <r>
      <rPr>
        <b/>
        <sz val="10"/>
        <color rgb="FF2F75B5"/>
        <rFont val="Arial"/>
        <family val="2"/>
      </rPr>
      <t>Life &amp; Pensions -  Guaranteed client returns per category</t>
    </r>
  </si>
  <si>
    <r>
      <rPr>
        <sz val="8"/>
        <color rgb="FF000000"/>
        <rFont val="Arial"/>
        <family val="2"/>
      </rPr>
      <t>Sweden</t>
    </r>
  </si>
  <si>
    <r>
      <rPr>
        <sz val="8"/>
        <color rgb="FF000000"/>
        <rFont val="Arial"/>
        <family val="2"/>
      </rPr>
      <t>Norway</t>
    </r>
  </si>
  <si>
    <r>
      <rPr>
        <sz val="8"/>
        <color rgb="FF000000"/>
        <rFont val="Arial"/>
        <family val="2"/>
      </rPr>
      <t>Finland</t>
    </r>
  </si>
  <si>
    <r>
      <rPr>
        <b/>
        <sz val="8"/>
        <color rgb="FF000000"/>
        <rFont val="Arial"/>
        <family val="2"/>
      </rPr>
      <t>Q418</t>
    </r>
  </si>
  <si>
    <r>
      <rPr>
        <b/>
        <sz val="8"/>
        <color rgb="FF000000"/>
        <rFont val="Arial"/>
        <family val="2"/>
      </rPr>
      <t>Q119</t>
    </r>
  </si>
  <si>
    <r>
      <rPr>
        <b/>
        <sz val="8"/>
        <color rgb="FF000000"/>
        <rFont val="Arial"/>
        <family val="2"/>
      </rPr>
      <t>Q219</t>
    </r>
  </si>
  <si>
    <r>
      <rPr>
        <b/>
        <sz val="8"/>
        <color rgb="FF000000"/>
        <rFont val="Arial"/>
        <family val="2"/>
      </rPr>
      <t>Net equity exposure %</t>
    </r>
  </si>
  <si>
    <r>
      <rPr>
        <b/>
        <sz val="8"/>
        <color rgb="FF000000"/>
        <rFont val="Arial"/>
        <family val="2"/>
      </rPr>
      <t>Total EURbn</t>
    </r>
  </si>
  <si>
    <r>
      <rPr>
        <b/>
        <sz val="10"/>
        <color rgb="FF2F75B5"/>
        <rFont val="Arial"/>
        <family val="2"/>
      </rPr>
      <t>Life &amp; Pensions - Asset allocation</t>
    </r>
  </si>
  <si>
    <r>
      <rPr>
        <sz val="8"/>
        <color rgb="FF000000"/>
        <rFont val="Arial"/>
        <family val="2"/>
      </rPr>
      <t>Denmark</t>
    </r>
  </si>
  <si>
    <r>
      <rPr>
        <b/>
        <sz val="8"/>
        <color rgb="FF000000"/>
        <rFont val="Arial"/>
        <family val="2"/>
      </rPr>
      <t>Q118</t>
    </r>
  </si>
  <si>
    <r>
      <rPr>
        <b/>
        <sz val="8"/>
        <color rgb="FF000000"/>
        <rFont val="Arial"/>
        <family val="2"/>
      </rPr>
      <t>Q218</t>
    </r>
  </si>
  <si>
    <r>
      <rPr>
        <b/>
        <sz val="8"/>
        <color rgb="FF000000"/>
        <rFont val="Arial"/>
        <family val="2"/>
      </rPr>
      <t>Q318</t>
    </r>
  </si>
  <si>
    <r>
      <rPr>
        <b/>
        <sz val="10"/>
        <color rgb="FF2F75B5"/>
        <rFont val="Arial"/>
        <family val="2"/>
      </rPr>
      <t>Life &amp; Pensions - Gross written premiums by market</t>
    </r>
  </si>
  <si>
    <r>
      <rPr>
        <sz val="8"/>
        <color rgb="FF000000"/>
        <rFont val="Arial"/>
        <family val="2"/>
      </rPr>
      <t>Number of employees (FTEs)</t>
    </r>
  </si>
  <si>
    <r>
      <rPr>
        <sz val="8"/>
        <color rgb="FF000000"/>
        <rFont val="Arial"/>
        <family val="2"/>
      </rPr>
      <t>Risk exposure amount (REA)</t>
    </r>
  </si>
  <si>
    <r>
      <rPr>
        <sz val="8"/>
        <color rgb="FF000000"/>
        <rFont val="Arial"/>
        <family val="2"/>
      </rPr>
      <t>Premiums</t>
    </r>
  </si>
  <si>
    <r>
      <rPr>
        <sz val="8"/>
        <color rgb="FF000000"/>
        <rFont val="Arial"/>
        <family val="2"/>
      </rPr>
      <t>AuM, EURbn</t>
    </r>
  </si>
  <si>
    <r>
      <rPr>
        <sz val="8"/>
        <color rgb="FF000000"/>
        <rFont val="Arial"/>
        <family val="2"/>
      </rPr>
      <t>Equity</t>
    </r>
  </si>
  <si>
    <r>
      <rPr>
        <sz val="8"/>
        <color rgb="FF000000"/>
        <rFont val="Arial"/>
        <family val="2"/>
      </rPr>
      <t>Return on Equity, %</t>
    </r>
  </si>
  <si>
    <r>
      <rPr>
        <sz val="8"/>
        <color rgb="FF000000"/>
        <rFont val="Arial"/>
        <family val="2"/>
      </rPr>
      <t>Cost/income ratio, %</t>
    </r>
  </si>
  <si>
    <r>
      <rPr>
        <b/>
        <sz val="8"/>
        <color rgb="FF000000"/>
        <rFont val="Arial"/>
        <family val="2"/>
      </rPr>
      <t>Operating profit</t>
    </r>
  </si>
  <si>
    <r>
      <rPr>
        <sz val="8"/>
        <color rgb="FF000000"/>
        <rFont val="Arial"/>
        <family val="2"/>
      </rPr>
      <t>Net loan losses</t>
    </r>
  </si>
  <si>
    <r>
      <rPr>
        <b/>
        <sz val="8"/>
        <color rgb="FF000000"/>
        <rFont val="Arial"/>
        <family val="2"/>
      </rPr>
      <t>Profit before loan losses</t>
    </r>
  </si>
  <si>
    <r>
      <rPr>
        <b/>
        <sz val="8"/>
        <color rgb="FF000000"/>
        <rFont val="Arial"/>
        <family val="2"/>
      </rPr>
      <t>Total operating expenses</t>
    </r>
  </si>
  <si>
    <r>
      <rPr>
        <b/>
        <sz val="8"/>
        <color rgb="FF000000"/>
        <rFont val="Arial"/>
        <family val="2"/>
      </rPr>
      <t xml:space="preserve">Total opeating income </t>
    </r>
  </si>
  <si>
    <r>
      <rPr>
        <sz val="8"/>
        <color rgb="FF000000"/>
        <rFont val="Arial"/>
        <family val="2"/>
      </rPr>
      <t>Equity method &amp; other income</t>
    </r>
  </si>
  <si>
    <r>
      <rPr>
        <sz val="8"/>
        <color rgb="FF000000"/>
        <rFont val="Arial"/>
        <family val="2"/>
      </rPr>
      <t>Net result from items at fair value</t>
    </r>
  </si>
  <si>
    <r>
      <rPr>
        <sz val="8"/>
        <color rgb="FF000000"/>
        <rFont val="Arial"/>
        <family val="2"/>
      </rPr>
      <t>Net fee and commission income</t>
    </r>
  </si>
  <si>
    <r>
      <rPr>
        <sz val="8"/>
        <color rgb="FF000000"/>
        <rFont val="Arial"/>
        <family val="2"/>
      </rPr>
      <t>Net interest income</t>
    </r>
  </si>
  <si>
    <r>
      <rPr>
        <b/>
        <sz val="8"/>
        <color rgb="FF000000"/>
        <rFont val="Arial"/>
        <family val="2"/>
      </rPr>
      <t>Q2/Q2</t>
    </r>
  </si>
  <si>
    <r>
      <rPr>
        <b/>
        <sz val="8"/>
        <color rgb="FF000000"/>
        <rFont val="Arial"/>
        <family val="2"/>
      </rPr>
      <t>Q2/Q1</t>
    </r>
  </si>
  <si>
    <r>
      <rPr>
        <b/>
        <sz val="10"/>
        <color rgb="FF2F75B5"/>
        <rFont val="Arial"/>
        <family val="2"/>
      </rPr>
      <t>Chg %</t>
    </r>
  </si>
  <si>
    <r>
      <rPr>
        <b/>
        <sz val="10"/>
        <color rgb="FF2F75B5"/>
        <rFont val="Arial"/>
        <family val="2"/>
      </rPr>
      <t>Life &amp; Pensions - Financial highligts</t>
    </r>
  </si>
  <si>
    <r>
      <rPr>
        <sz val="8"/>
        <color rgb="FF000000"/>
        <rFont val="Arial"/>
        <family val="2"/>
      </rPr>
      <t>Equities drop 20%</t>
    </r>
  </si>
  <si>
    <r>
      <rPr>
        <sz val="8"/>
        <color rgb="FF000000"/>
        <rFont val="Arial"/>
        <family val="2"/>
      </rPr>
      <t>Interest rates up 50bp</t>
    </r>
  </si>
  <si>
    <r>
      <rPr>
        <sz val="8"/>
        <color rgb="FF000000"/>
        <rFont val="Arial"/>
        <family val="2"/>
      </rPr>
      <t>Interest rates down 50bp</t>
    </r>
  </si>
  <si>
    <r>
      <rPr>
        <sz val="8"/>
        <color rgb="FF000000"/>
        <rFont val="Arial"/>
        <family val="2"/>
      </rPr>
      <t>Solvency in % of requirement</t>
    </r>
  </si>
  <si>
    <r>
      <rPr>
        <b/>
        <sz val="8"/>
        <color rgb="FF000000"/>
        <rFont val="Arial"/>
        <family val="2"/>
      </rPr>
      <t>Life Group</t>
    </r>
  </si>
  <si>
    <r>
      <rPr>
        <b/>
        <sz val="10"/>
        <color rgb="FF2F75B5"/>
        <rFont val="Arial"/>
        <family val="2"/>
      </rPr>
      <t>Life &amp; Pensions - Solvency sensitivity as of May 31, 2019</t>
    </r>
  </si>
  <si>
    <r>
      <rPr>
        <sz val="8"/>
        <color rgb="FF000000"/>
        <rFont val="Arial"/>
        <family val="2"/>
      </rPr>
      <t>Solvency buffer</t>
    </r>
  </si>
  <si>
    <r>
      <rPr>
        <sz val="8"/>
        <color rgb="FF000000"/>
        <rFont val="Arial"/>
        <family val="2"/>
      </rPr>
      <t>Actual solvency capital</t>
    </r>
  </si>
  <si>
    <r>
      <rPr>
        <sz val="8"/>
        <color rgb="FF000000"/>
        <rFont val="Arial"/>
        <family val="2"/>
      </rPr>
      <t>Required solvency</t>
    </r>
  </si>
  <si>
    <r>
      <rPr>
        <b/>
        <sz val="10"/>
        <color rgb="FF2F75B5"/>
        <rFont val="Arial"/>
        <family val="2"/>
      </rPr>
      <t>Life &amp; Pensions - Solvency position as of May 31, 2019</t>
    </r>
  </si>
  <si>
    <r>
      <rPr>
        <b/>
        <sz val="8"/>
        <color rgb="FF000000"/>
        <rFont val="Arial"/>
        <family val="2"/>
      </rPr>
      <t>% of provisions</t>
    </r>
  </si>
  <si>
    <r>
      <rPr>
        <b/>
        <sz val="10"/>
        <color rgb="FF2F75B5"/>
        <rFont val="Arial"/>
        <family val="2"/>
      </rPr>
      <t>Financial buffers</t>
    </r>
  </si>
  <si>
    <r>
      <rPr>
        <i/>
        <sz val="8"/>
        <color rgb="FF000000"/>
        <rFont val="Arial"/>
        <family val="2"/>
      </rPr>
      <t>Profit from Pure risk products (not bundled with pension schemes) including Health &amp; Accident result.</t>
    </r>
  </si>
  <si>
    <r>
      <rPr>
        <i/>
        <sz val="8"/>
        <color rgb="FF000000"/>
        <rFont val="Arial"/>
        <family val="2"/>
      </rPr>
      <t>Profit Risk products</t>
    </r>
  </si>
  <si>
    <r>
      <rPr>
        <i/>
        <sz val="8"/>
        <color rgb="FF000000"/>
        <rFont val="Arial"/>
        <family val="2"/>
      </rPr>
      <t>Profit from unit linked and premium guarantee products including cost result and risk result.</t>
    </r>
  </si>
  <si>
    <r>
      <rPr>
        <i/>
        <sz val="8"/>
        <color rgb="FF000000"/>
        <rFont val="Arial"/>
        <family val="2"/>
      </rPr>
      <t>Profit Market Return products</t>
    </r>
  </si>
  <si>
    <r>
      <rPr>
        <i/>
        <sz val="8"/>
        <color rgb="FF000000"/>
        <rFont val="Arial"/>
        <family val="2"/>
      </rPr>
      <t>Profit originating from risk products sold (bundled) with the traditional products. Fully in favour of owner, except for DK with 50% of profit and 100% of loss.</t>
    </r>
  </si>
  <si>
    <r>
      <rPr>
        <i/>
        <sz val="8"/>
        <color rgb="FF000000"/>
        <rFont val="Arial"/>
        <family val="2"/>
      </rPr>
      <t>Contribution from risk result</t>
    </r>
  </si>
  <si>
    <r>
      <rPr>
        <i/>
        <sz val="8"/>
        <color rgb="FF000000"/>
        <rFont val="Arial"/>
        <family val="2"/>
      </rPr>
      <t xml:space="preserve">Profit originating from administration of insurance policies. Fully in favour of owner, except for DK with 50% of profit and 100% of loss. </t>
    </r>
  </si>
  <si>
    <r>
      <rPr>
        <i/>
        <sz val="8"/>
        <color rgb="FF000000"/>
        <rFont val="Arial"/>
        <family val="2"/>
      </rPr>
      <t>Contribution from cost result</t>
    </r>
  </si>
  <si>
    <r>
      <rPr>
        <i/>
        <sz val="8"/>
        <color rgb="FF000000"/>
        <rFont val="Arial"/>
        <family val="2"/>
      </rPr>
      <t>Profit-sharing of investment return from the Norwegian and Swedish business (individual portfolio).</t>
    </r>
  </si>
  <si>
    <r>
      <rPr>
        <i/>
        <sz val="8"/>
        <color rgb="FF000000"/>
        <rFont val="Arial"/>
        <family val="2"/>
      </rPr>
      <t>Profit sharing</t>
    </r>
  </si>
  <si>
    <r>
      <rPr>
        <i/>
        <sz val="8"/>
        <color rgb="FF000000"/>
        <rFont val="Arial"/>
        <family val="2"/>
      </rPr>
      <t>Fee income based on the volume of Traditional ”with profit” portfolios in DK, FI and NO.</t>
    </r>
  </si>
  <si>
    <r>
      <rPr>
        <i/>
        <sz val="8"/>
        <color rgb="FF000000"/>
        <rFont val="Arial"/>
        <family val="2"/>
      </rPr>
      <t>Fee contribution</t>
    </r>
  </si>
  <si>
    <r>
      <rPr>
        <i/>
        <sz val="8"/>
        <color rgb="FF000000"/>
        <rFont val="Arial"/>
        <family val="2"/>
      </rPr>
      <t>Of which commissions paid to Nordea Bank</t>
    </r>
  </si>
  <si>
    <r>
      <rPr>
        <sz val="8"/>
        <color rgb="FF000000"/>
        <rFont val="Arial"/>
        <family val="2"/>
      </rPr>
      <t>Net funding costs/other profits</t>
    </r>
  </si>
  <si>
    <r>
      <rPr>
        <b/>
        <sz val="8"/>
        <color rgb="FF000000"/>
        <rFont val="Arial"/>
        <family val="2"/>
      </rPr>
      <t>Total product result</t>
    </r>
  </si>
  <si>
    <r>
      <rPr>
        <b/>
        <sz val="8"/>
        <color rgb="FF000000"/>
        <rFont val="Arial"/>
        <family val="2"/>
      </rPr>
      <t>Profit Risk products</t>
    </r>
  </si>
  <si>
    <r>
      <rPr>
        <b/>
        <sz val="8"/>
        <color rgb="FF000000"/>
        <rFont val="Arial"/>
        <family val="2"/>
      </rPr>
      <t>Profit Market Return products</t>
    </r>
  </si>
  <si>
    <r>
      <rPr>
        <b/>
        <sz val="8"/>
        <color rgb="FF000000"/>
        <rFont val="Arial"/>
        <family val="2"/>
      </rPr>
      <t>Profit Traditional</t>
    </r>
  </si>
  <si>
    <r>
      <rPr>
        <sz val="8"/>
        <color rgb="FF000000"/>
        <rFont val="Arial"/>
        <family val="2"/>
      </rPr>
      <t xml:space="preserve">   Other profits</t>
    </r>
  </si>
  <si>
    <r>
      <rPr>
        <sz val="8"/>
        <color rgb="FF000000"/>
        <rFont val="Arial"/>
        <family val="2"/>
      </rPr>
      <t xml:space="preserve">   Contribution from risk result</t>
    </r>
  </si>
  <si>
    <r>
      <rPr>
        <sz val="8"/>
        <color rgb="FF000000"/>
        <rFont val="Arial"/>
        <family val="2"/>
      </rPr>
      <t xml:space="preserve">   Contribution from cost result</t>
    </r>
  </si>
  <si>
    <r>
      <rPr>
        <sz val="8"/>
        <color rgb="FF000000"/>
        <rFont val="Arial"/>
        <family val="2"/>
      </rPr>
      <t xml:space="preserve">   Profit sharing</t>
    </r>
  </si>
  <si>
    <r>
      <rPr>
        <sz val="8"/>
        <color rgb="FF000000"/>
        <rFont val="Arial"/>
        <family val="2"/>
      </rPr>
      <t xml:space="preserve">   Fee contribution</t>
    </r>
  </si>
  <si>
    <r>
      <rPr>
        <b/>
        <sz val="8"/>
        <color rgb="FF000000"/>
        <rFont val="Arial"/>
        <family val="2"/>
      </rPr>
      <t>Trading insurance</t>
    </r>
  </si>
  <si>
    <r>
      <rPr>
        <b/>
        <sz val="10"/>
        <color rgb="FF2F75B5"/>
        <rFont val="Arial"/>
        <family val="2"/>
      </rPr>
      <t>Life &amp; Pensions - Profit drivers</t>
    </r>
  </si>
  <si>
    <t>For Nordea Eiendomskreditt AS combined LCR, as specified by Delegated Act, was 1171% and NOK LCR 960%.</t>
  </si>
  <si>
    <t>YtD Jun</t>
  </si>
  <si>
    <t>2Q19/1Q19</t>
  </si>
  <si>
    <t>End Q2/2018</t>
  </si>
  <si>
    <t>End Q2/2019</t>
  </si>
  <si>
    <t>2) Equity Event Risk is an official IMA measure from Q3 2018</t>
  </si>
  <si>
    <r>
      <t>Equity Event Risk (IA)</t>
    </r>
    <r>
      <rPr>
        <b/>
        <vertAlign val="superscript"/>
        <sz val="8"/>
        <rFont val="Arial"/>
        <family val="2"/>
      </rPr>
      <t>2</t>
    </r>
  </si>
  <si>
    <r>
      <t>Capital requirements for market risk (Nordea Group)</t>
    </r>
    <r>
      <rPr>
        <b/>
        <vertAlign val="superscript"/>
        <sz val="10"/>
        <color theme="4" tint="-0.249977111117893"/>
        <rFont val="Arial"/>
        <family val="2"/>
      </rPr>
      <t>1</t>
    </r>
  </si>
  <si>
    <t xml:space="preserve">² Excluding profit of the period 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</si>
  <si>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Including profit of the period </t>
    </r>
  </si>
  <si>
    <t>Q2/19 ²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</si>
  <si>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Only the maximum of the SRB and SII is used in the calculation of the total capital buffers</t>
    </r>
  </si>
  <si>
    <r>
      <rPr>
        <vertAlign val="superscript"/>
        <sz val="7"/>
        <rFont val="Arial"/>
        <family val="2"/>
      </rPr>
      <t>2</t>
    </r>
    <r>
      <rPr>
        <sz val="7"/>
        <rFont val="Arial"/>
        <family val="2"/>
      </rPr>
      <t xml:space="preserve">  Excluding profit of the period</t>
    </r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</si>
  <si>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 Including profit of the period</t>
    </r>
  </si>
  <si>
    <t>Total Own Funds</t>
  </si>
  <si>
    <t>Q2/17 ²</t>
  </si>
  <si>
    <t>Q3/17 ²</t>
  </si>
  <si>
    <t>Q4/17 ²</t>
  </si>
  <si>
    <t>Q1/18 ²</t>
  </si>
  <si>
    <t>Q2/18 ²</t>
  </si>
  <si>
    <t>Q3/18 ²</t>
  </si>
  <si>
    <t>Q4/18 ²</t>
  </si>
  <si>
    <t>Q1/19 ²</t>
  </si>
  <si>
    <t>Q2/19 ¹</t>
  </si>
  <si>
    <t>Own Funds (Nordea Group)</t>
  </si>
  <si>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Excluding profit of the period</t>
    </r>
  </si>
  <si>
    <r>
      <t xml:space="preserve">Q3/17 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</si>
  <si>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 xml:space="preserve">Q1/18 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</si>
  <si>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 xml:space="preserve">Q2/19 </t>
    </r>
    <r>
      <rPr>
        <b/>
        <vertAlign val="superscript"/>
        <sz val="8"/>
        <color theme="1" tint="4.9989318521683403E-2"/>
        <rFont val="Arial"/>
        <family val="2"/>
      </rPr>
      <t>3</t>
    </r>
  </si>
  <si>
    <t>Capital ratios (Nordea Bank Abp)</t>
  </si>
  <si>
    <r>
      <rPr>
        <vertAlign val="superscript"/>
        <sz val="7"/>
        <rFont val="Arial"/>
        <family val="2"/>
      </rPr>
      <t xml:space="preserve">1 </t>
    </r>
    <r>
      <rPr>
        <sz val="7"/>
        <rFont val="Arial"/>
        <family val="2"/>
      </rPr>
      <t>Excluding profit for the period</t>
    </r>
  </si>
  <si>
    <r>
      <t>Q4/18</t>
    </r>
    <r>
      <rPr>
        <b/>
        <vertAlign val="superscript"/>
        <sz val="8"/>
        <color theme="1" tint="4.9989318521683403E-2"/>
        <rFont val="Arial"/>
        <family val="2"/>
      </rPr>
      <t>1</t>
    </r>
  </si>
  <si>
    <r>
      <t>Q1/19</t>
    </r>
    <r>
      <rPr>
        <b/>
        <vertAlign val="superscript"/>
        <sz val="8"/>
        <color theme="1" tint="4.9989318521683403E-2"/>
        <rFont val="Arial"/>
        <family val="2"/>
      </rPr>
      <t>1</t>
    </r>
  </si>
  <si>
    <r>
      <t>Q2/19</t>
    </r>
    <r>
      <rPr>
        <b/>
        <vertAlign val="superscript"/>
        <sz val="8"/>
        <color theme="1" tint="4.9989318521683403E-2"/>
        <rFont val="Arial"/>
        <family val="2"/>
      </rPr>
      <t>1</t>
    </r>
  </si>
  <si>
    <r>
      <rPr>
        <vertAlign val="superscript"/>
        <sz val="7"/>
        <rFont val="Arial"/>
        <family val="2"/>
      </rPr>
      <t xml:space="preserve">2 </t>
    </r>
    <r>
      <rPr>
        <sz val="7"/>
        <rFont val="Arial"/>
        <family val="2"/>
      </rPr>
      <t>Excluding profit of the period</t>
    </r>
  </si>
  <si>
    <r>
      <t>Q4/18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</si>
  <si>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>Q1/19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</si>
  <si>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>Q2/19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</si>
  <si>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>Capital requirements for market risk (Nordea Bank Abp)</t>
    </r>
    <r>
      <rPr>
        <b/>
        <vertAlign val="superscript"/>
        <sz val="10"/>
        <color theme="4" tint="-0.249977111117893"/>
        <rFont val="Arial"/>
        <family val="2"/>
      </rPr>
      <t>1</t>
    </r>
  </si>
  <si>
    <r>
      <rPr>
        <vertAlign val="superscript"/>
        <sz val="6"/>
        <color theme="1"/>
        <rFont val="Arial"/>
        <family val="2"/>
      </rPr>
      <t>2</t>
    </r>
    <r>
      <rPr>
        <sz val="6"/>
        <color theme="1"/>
        <rFont val="Arial"/>
        <family val="2"/>
      </rPr>
      <t xml:space="preserve"> Excluding profit of the period</t>
    </r>
  </si>
  <si>
    <t>² Excluding profit of the period</t>
  </si>
  <si>
    <t>52.8%***</t>
  </si>
  <si>
    <t>70.1%***</t>
  </si>
  <si>
    <r>
      <rPr>
        <b/>
        <sz val="8"/>
        <color rgb="FF000000"/>
        <rFont val="Arial"/>
        <family val="2"/>
      </rPr>
      <t>SWE</t>
    </r>
  </si>
  <si>
    <r>
      <rPr>
        <b/>
        <sz val="8"/>
        <color rgb="FF000000"/>
        <rFont val="Arial"/>
        <family val="2"/>
      </rPr>
      <t>NOR</t>
    </r>
  </si>
  <si>
    <r>
      <rPr>
        <b/>
        <sz val="8"/>
        <color rgb="FF000000"/>
        <rFont val="Arial"/>
        <family val="2"/>
      </rPr>
      <t>FIN</t>
    </r>
  </si>
  <si>
    <r>
      <rPr>
        <b/>
        <sz val="8"/>
        <color rgb="FF000000"/>
        <rFont val="Arial"/>
        <family val="2"/>
      </rPr>
      <t>DEN</t>
    </r>
  </si>
  <si>
    <r>
      <rPr>
        <b/>
        <sz val="10"/>
        <color rgb="FF2F75B5"/>
        <rFont val="Arial"/>
        <family val="2"/>
      </rPr>
      <t>Personal Banking - Divisional breakdown</t>
    </r>
  </si>
  <si>
    <r>
      <rPr>
        <b/>
        <sz val="8"/>
        <color rgb="FF000000"/>
        <rFont val="Arial"/>
        <family val="2"/>
      </rPr>
      <t>Total deposits</t>
    </r>
  </si>
  <si>
    <r>
      <rPr>
        <sz val="8"/>
        <color rgb="FF000000"/>
        <rFont val="Arial"/>
        <family val="2"/>
      </rPr>
      <t>Household deposits</t>
    </r>
  </si>
  <si>
    <r>
      <rPr>
        <sz val="8"/>
        <color rgb="FF000000"/>
        <rFont val="Arial"/>
        <family val="2"/>
      </rPr>
      <t>Corporate deposits</t>
    </r>
  </si>
  <si>
    <r>
      <rPr>
        <b/>
        <sz val="8"/>
        <color rgb="FF000000"/>
        <rFont val="Arial"/>
        <family val="2"/>
      </rPr>
      <t>Total lending</t>
    </r>
  </si>
  <si>
    <r>
      <rPr>
        <sz val="8"/>
        <color rgb="FF000000"/>
        <rFont val="Arial"/>
        <family val="2"/>
      </rPr>
      <t>Consumer lending</t>
    </r>
  </si>
  <si>
    <r>
      <rPr>
        <sz val="8"/>
        <color rgb="FF000000"/>
        <rFont val="Arial"/>
        <family val="2"/>
      </rPr>
      <t>Household mortgage lending</t>
    </r>
  </si>
  <si>
    <r>
      <rPr>
        <sz val="8"/>
        <color rgb="FF000000"/>
        <rFont val="Arial"/>
        <family val="2"/>
      </rPr>
      <t>Lending to corporates</t>
    </r>
  </si>
  <si>
    <r>
      <rPr>
        <b/>
        <sz val="10"/>
        <color rgb="FF2F75B5"/>
        <rFont val="Arial"/>
        <family val="2"/>
      </rPr>
      <t>Chg local curr. %</t>
    </r>
  </si>
  <si>
    <r>
      <rPr>
        <b/>
        <sz val="10"/>
        <color rgb="FF2F75B5"/>
        <rFont val="Arial"/>
        <family val="2"/>
      </rPr>
      <t>Personal Banking - Volumes</t>
    </r>
  </si>
  <si>
    <r>
      <rPr>
        <sz val="8"/>
        <color rgb="FF000000"/>
        <rFont val="Arial"/>
        <family val="2"/>
      </rPr>
      <t>Economic capital (EC)</t>
    </r>
  </si>
  <si>
    <r>
      <rPr>
        <sz val="8"/>
        <color rgb="FF000000"/>
        <rFont val="Arial"/>
        <family val="2"/>
      </rPr>
      <t>ROCAR, %</t>
    </r>
  </si>
  <si>
    <r>
      <rPr>
        <b/>
        <sz val="10"/>
        <color rgb="FF2F75B5"/>
        <rFont val="Arial"/>
        <family val="2"/>
      </rPr>
      <t>Personal Banking excl. Distribution agreement with Assets &amp; Wealth Management- Financial highligts</t>
    </r>
  </si>
  <si>
    <r>
      <rPr>
        <b/>
        <sz val="10"/>
        <color rgb="FF2F75B5"/>
        <rFont val="Arial"/>
        <family val="2"/>
      </rPr>
      <t>Personal Banking - Financial highligts</t>
    </r>
  </si>
  <si>
    <r>
      <rPr>
        <b/>
        <sz val="10"/>
        <color rgb="FF2F75B5"/>
        <rFont val="Arial"/>
        <family val="2"/>
      </rPr>
      <t>Personal Banking Finland - Volumes</t>
    </r>
  </si>
  <si>
    <r>
      <rPr>
        <b/>
        <sz val="10"/>
        <color rgb="FF2F75B5"/>
        <rFont val="Arial"/>
        <family val="2"/>
      </rPr>
      <t>Personal Banking Finland - Financial highligts</t>
    </r>
  </si>
  <si>
    <r>
      <rPr>
        <b/>
        <sz val="10"/>
        <color rgb="FF2F75B5"/>
        <rFont val="Arial"/>
        <family val="2"/>
      </rPr>
      <t>Personal Banking Finland</t>
    </r>
  </si>
  <si>
    <r>
      <rPr>
        <b/>
        <sz val="10"/>
        <color rgb="FF2F75B5"/>
        <rFont val="Arial"/>
        <family val="2"/>
      </rPr>
      <t>Personal Banking Denmark - Volumes</t>
    </r>
  </si>
  <si>
    <r>
      <rPr>
        <b/>
        <sz val="10"/>
        <color rgb="FF2F75B5"/>
        <rFont val="Arial"/>
        <family val="2"/>
      </rPr>
      <t>Personal Banking Denmark - Financial highligts</t>
    </r>
  </si>
  <si>
    <r>
      <rPr>
        <b/>
        <sz val="10"/>
        <color rgb="FF2F75B5"/>
        <rFont val="Arial"/>
        <family val="2"/>
      </rPr>
      <t xml:space="preserve">Personal Banking Denmark </t>
    </r>
  </si>
  <si>
    <r>
      <rPr>
        <b/>
        <sz val="10"/>
        <color rgb="FF2F75B5"/>
        <rFont val="Arial"/>
        <family val="2"/>
      </rPr>
      <t>Personal Banking Sweden - Volumes</t>
    </r>
  </si>
  <si>
    <r>
      <rPr>
        <b/>
        <sz val="10"/>
        <color rgb="FF2F75B5"/>
        <rFont val="Arial"/>
        <family val="2"/>
      </rPr>
      <t>Personal Banking Sweden - Financial highligts</t>
    </r>
  </si>
  <si>
    <r>
      <rPr>
        <b/>
        <sz val="10"/>
        <color rgb="FF2F75B5"/>
        <rFont val="Arial"/>
        <family val="2"/>
      </rPr>
      <t>Personal Banking Sweden</t>
    </r>
  </si>
  <si>
    <r>
      <rPr>
        <b/>
        <sz val="10"/>
        <color rgb="FF2F75B5"/>
        <rFont val="Arial"/>
        <family val="2"/>
      </rPr>
      <t>Personal Banking Norway - Volumes</t>
    </r>
  </si>
  <si>
    <r>
      <rPr>
        <b/>
        <sz val="10"/>
        <color rgb="FF2F75B5"/>
        <rFont val="Arial"/>
        <family val="2"/>
      </rPr>
      <t>Personal Banking Norway - Financial highligts</t>
    </r>
  </si>
  <si>
    <r>
      <rPr>
        <b/>
        <sz val="10"/>
        <color rgb="FF2F75B5"/>
        <rFont val="Arial"/>
        <family val="2"/>
      </rPr>
      <t>Personal Banking Norway</t>
    </r>
  </si>
  <si>
    <r>
      <rPr>
        <b/>
        <sz val="10"/>
        <color rgb="FF2F75B5"/>
        <rFont val="Arial"/>
        <family val="2"/>
      </rPr>
      <t>Commercial &amp; Business Banking - Volumes</t>
    </r>
  </si>
  <si>
    <r>
      <rPr>
        <b/>
        <sz val="10"/>
        <color rgb="FF2F75B5"/>
        <rFont val="Arial"/>
        <family val="2"/>
      </rPr>
      <t>Commercial &amp; Business Banking excl. Distribution agreement with Assets &amp; Wealth Management- Financial highligts</t>
    </r>
  </si>
  <si>
    <r>
      <rPr>
        <b/>
        <sz val="10"/>
        <color rgb="FF2F75B5"/>
        <rFont val="Arial"/>
        <family val="2"/>
      </rPr>
      <t>Commercial &amp; Business Banking - Financial highligts</t>
    </r>
  </si>
  <si>
    <r>
      <rPr>
        <sz val="8"/>
        <color rgb="FF000000"/>
        <rFont val="Arial"/>
        <family val="2"/>
      </rPr>
      <t>BBD Nordic</t>
    </r>
  </si>
  <si>
    <r>
      <rPr>
        <sz val="8"/>
        <color rgb="FF000000"/>
        <rFont val="Arial"/>
        <family val="2"/>
      </rPr>
      <t>BB Sweden</t>
    </r>
  </si>
  <si>
    <r>
      <rPr>
        <sz val="8"/>
        <color rgb="FF000000"/>
        <rFont val="Arial"/>
        <family val="2"/>
      </rPr>
      <t>BB Norway</t>
    </r>
  </si>
  <si>
    <r>
      <rPr>
        <sz val="8"/>
        <color rgb="FF000000"/>
        <rFont val="Arial"/>
        <family val="2"/>
      </rPr>
      <t>BB Finland</t>
    </r>
  </si>
  <si>
    <r>
      <rPr>
        <sz val="8"/>
        <color rgb="FF000000"/>
        <rFont val="Arial"/>
        <family val="2"/>
      </rPr>
      <t>BB Denmark</t>
    </r>
  </si>
  <si>
    <r>
      <rPr>
        <b/>
        <sz val="10"/>
        <color rgb="FF2F75B5"/>
        <rFont val="Arial"/>
        <family val="2"/>
      </rPr>
      <t>Business Banking - Deposits</t>
    </r>
  </si>
  <si>
    <r>
      <rPr>
        <b/>
        <sz val="10"/>
        <color rgb="FF2F75B5"/>
        <rFont val="Arial"/>
        <family val="2"/>
      </rPr>
      <t>Business Banking - Lending</t>
    </r>
  </si>
  <si>
    <r>
      <rPr>
        <b/>
        <sz val="10"/>
        <color rgb="FF2F75B5"/>
        <rFont val="Arial"/>
        <family val="2"/>
      </rPr>
      <t>Business Banking - Net loan losses</t>
    </r>
  </si>
  <si>
    <r>
      <rPr>
        <b/>
        <sz val="10"/>
        <color rgb="FF2F75B5"/>
        <rFont val="Arial"/>
        <family val="2"/>
      </rPr>
      <t>Business Banking - Net interest income</t>
    </r>
  </si>
  <si>
    <r>
      <rPr>
        <b/>
        <sz val="8"/>
        <color rgb="FF000000"/>
        <rFont val="Arial"/>
        <family val="2"/>
      </rPr>
      <t>Total volume</t>
    </r>
  </si>
  <si>
    <r>
      <rPr>
        <sz val="8"/>
        <color rgb="FF000000"/>
        <rFont val="Arial"/>
        <family val="2"/>
      </rPr>
      <t>Unsecured Lending</t>
    </r>
  </si>
  <si>
    <r>
      <rPr>
        <sz val="8"/>
        <color rgb="FF000000"/>
        <rFont val="Arial"/>
        <family val="2"/>
      </rPr>
      <t>Nordea Bank Sales</t>
    </r>
  </si>
  <si>
    <r>
      <rPr>
        <sz val="8"/>
        <color rgb="FF000000"/>
        <rFont val="Arial"/>
        <family val="2"/>
      </rPr>
      <t>Bank Channel</t>
    </r>
  </si>
  <si>
    <r>
      <rPr>
        <sz val="8"/>
        <color rgb="FF000000"/>
        <rFont val="Arial"/>
        <family val="2"/>
      </rPr>
      <t>Consumer Finance</t>
    </r>
  </si>
  <si>
    <r>
      <rPr>
        <sz val="8"/>
        <color rgb="FF000000"/>
        <rFont val="Arial"/>
        <family val="2"/>
      </rPr>
      <t>Car Finance</t>
    </r>
  </si>
  <si>
    <r>
      <rPr>
        <sz val="8"/>
        <color rgb="FF000000"/>
        <rFont val="Arial"/>
        <family val="2"/>
      </rPr>
      <t>Equipment Finance</t>
    </r>
  </si>
  <si>
    <r>
      <rPr>
        <sz val="8"/>
        <color rgb="FF000000"/>
        <rFont val="Arial"/>
        <family val="2"/>
      </rPr>
      <t>Sales Finance</t>
    </r>
  </si>
  <si>
    <r>
      <rPr>
        <b/>
        <sz val="10"/>
        <color rgb="FF2F75B5"/>
        <rFont val="Arial"/>
        <family val="2"/>
      </rPr>
      <t>Nordea Finance - New business volume by Concept</t>
    </r>
  </si>
  <si>
    <r>
      <rPr>
        <sz val="8"/>
        <color rgb="FF000000"/>
        <rFont val="Arial"/>
        <family val="2"/>
      </rPr>
      <t>Consumer credits</t>
    </r>
  </si>
  <si>
    <r>
      <rPr>
        <sz val="8"/>
        <color rgb="FF000000"/>
        <rFont val="Arial"/>
        <family val="2"/>
      </rPr>
      <t>Working capital</t>
    </r>
  </si>
  <si>
    <r>
      <rPr>
        <sz val="8"/>
        <color rgb="FF000000"/>
        <rFont val="Arial"/>
        <family val="2"/>
      </rPr>
      <t>Investment credit</t>
    </r>
  </si>
  <si>
    <r>
      <rPr>
        <b/>
        <sz val="10"/>
        <color rgb="FF2F75B5"/>
        <rFont val="Arial"/>
        <family val="2"/>
      </rPr>
      <t>Nordea Finance - Volumes by Product Class</t>
    </r>
  </si>
  <si>
    <t>-11%</t>
  </si>
  <si>
    <t>-9%</t>
  </si>
  <si>
    <t>-29%</t>
  </si>
  <si>
    <t>-17%</t>
  </si>
  <si>
    <r>
      <rPr>
        <b/>
        <sz val="8"/>
        <color rgb="FF000000"/>
        <rFont val="Arial"/>
        <family val="2"/>
      </rPr>
      <t>Banking Russia</t>
    </r>
  </si>
  <si>
    <t>4%</t>
  </si>
  <si>
    <t>-6%</t>
  </si>
  <si>
    <r>
      <rPr>
        <b/>
        <sz val="8"/>
        <color rgb="FF000000"/>
        <rFont val="Arial"/>
        <family val="2"/>
      </rPr>
      <t>Corporate &amp; Investment Banking</t>
    </r>
  </si>
  <si>
    <t>18%</t>
  </si>
  <si>
    <t>13%</t>
  </si>
  <si>
    <r>
      <rPr>
        <sz val="8"/>
        <color rgb="FF000000"/>
        <rFont val="Arial"/>
        <family val="2"/>
      </rPr>
      <t xml:space="preserve">   C&amp;IB Sweden</t>
    </r>
  </si>
  <si>
    <t>9%</t>
  </si>
  <si>
    <t>0%</t>
  </si>
  <si>
    <r>
      <rPr>
        <sz val="8"/>
        <color rgb="FF000000"/>
        <rFont val="Arial"/>
        <family val="2"/>
      </rPr>
      <t xml:space="preserve">   C&amp;IB Norway</t>
    </r>
  </si>
  <si>
    <t>-13%</t>
  </si>
  <si>
    <r>
      <rPr>
        <sz val="8"/>
        <color rgb="FF000000"/>
        <rFont val="Arial"/>
        <family val="2"/>
      </rPr>
      <t xml:space="preserve">   C&amp;IB Finland</t>
    </r>
  </si>
  <si>
    <t>-2%</t>
  </si>
  <si>
    <r>
      <rPr>
        <sz val="8"/>
        <color rgb="FF000000"/>
        <rFont val="Arial"/>
        <family val="2"/>
      </rPr>
      <t xml:space="preserve">   C&amp;IB Denmark</t>
    </r>
  </si>
  <si>
    <r>
      <rPr>
        <b/>
        <sz val="10"/>
        <color rgb="FF2F75B5"/>
        <rFont val="Arial"/>
        <family val="2"/>
      </rPr>
      <t>Wholesale Banking - Deposits</t>
    </r>
  </si>
  <si>
    <t>1%</t>
  </si>
  <si>
    <t>-5%</t>
  </si>
  <si>
    <t>-25%</t>
  </si>
  <si>
    <t>-10%</t>
  </si>
  <si>
    <t>3%</t>
  </si>
  <si>
    <t>-1%</t>
  </si>
  <si>
    <t>6%</t>
  </si>
  <si>
    <t>-3%</t>
  </si>
  <si>
    <r>
      <rPr>
        <b/>
        <sz val="10"/>
        <color rgb="FF2F75B5"/>
        <rFont val="Arial"/>
        <family val="2"/>
      </rPr>
      <t>Wholesale Banking - Lending</t>
    </r>
  </si>
  <si>
    <r>
      <rPr>
        <b/>
        <sz val="10"/>
        <color rgb="FF2F75B5"/>
        <rFont val="Arial"/>
        <family val="2"/>
      </rPr>
      <t>Wholesale Banking - Net loan losses</t>
    </r>
  </si>
  <si>
    <r>
      <rPr>
        <b/>
        <sz val="10"/>
        <color rgb="FF2F75B5"/>
        <rFont val="Arial"/>
        <family val="2"/>
      </rPr>
      <t>Wholesale Banking - Net interest income</t>
    </r>
  </si>
  <si>
    <r>
      <rPr>
        <sz val="8"/>
        <color rgb="FF000000"/>
        <rFont val="Arial"/>
        <family val="2"/>
      </rPr>
      <t>Total deposits</t>
    </r>
  </si>
  <si>
    <r>
      <rPr>
        <sz val="8"/>
        <color rgb="FF000000"/>
        <rFont val="Arial"/>
        <family val="2"/>
      </rPr>
      <t>Total lending</t>
    </r>
  </si>
  <si>
    <r>
      <rPr>
        <b/>
        <sz val="10"/>
        <color rgb="FF2F75B5"/>
        <rFont val="Arial"/>
        <family val="2"/>
      </rPr>
      <t>Wholesale Banking - Volumes</t>
    </r>
  </si>
  <si>
    <r>
      <rPr>
        <b/>
        <sz val="10"/>
        <color rgb="FF2F75B5"/>
        <rFont val="Arial"/>
        <family val="2"/>
      </rPr>
      <t>Wholesale Banking - Financial highligts</t>
    </r>
  </si>
  <si>
    <r>
      <rPr>
        <sz val="8"/>
        <color rgb="FF000000"/>
        <rFont val="Arial"/>
        <family val="2"/>
      </rPr>
      <t>Employees (FTEs)</t>
    </r>
  </si>
  <si>
    <r>
      <rPr>
        <b/>
        <sz val="8"/>
        <color rgb="FF000000"/>
        <rFont val="Arial"/>
        <family val="2"/>
      </rPr>
      <t>Total expenses incl. allocations</t>
    </r>
  </si>
  <si>
    <r>
      <rPr>
        <b/>
        <sz val="8"/>
        <color rgb="FF000000"/>
        <rFont val="Arial"/>
        <family val="2"/>
      </rPr>
      <t>Total income incl. allocations</t>
    </r>
  </si>
  <si>
    <r>
      <rPr>
        <b/>
        <sz val="8"/>
        <color rgb="FF000000"/>
        <rFont val="Arial"/>
        <family val="2"/>
      </rPr>
      <t>Nordic Private Banking</t>
    </r>
  </si>
  <si>
    <r>
      <rPr>
        <b/>
        <sz val="8"/>
        <color rgb="FF000000"/>
        <rFont val="Arial"/>
        <family val="2"/>
      </rPr>
      <t>Life &amp; Pen-sions</t>
    </r>
  </si>
  <si>
    <r>
      <rPr>
        <b/>
        <sz val="8"/>
        <color rgb="FF000000"/>
        <rFont val="Arial"/>
        <family val="2"/>
      </rPr>
      <t>Asset Mgmt</t>
    </r>
  </si>
  <si>
    <r>
      <rPr>
        <b/>
        <sz val="10"/>
        <color rgb="FF2F75B5"/>
        <rFont val="Arial"/>
        <family val="2"/>
      </rPr>
      <t>Asset &amp; Wealth Management - Divisional breakdown</t>
    </r>
  </si>
  <si>
    <r>
      <rPr>
        <b/>
        <sz val="10"/>
        <color rgb="FF2F75B5"/>
        <rFont val="Arial"/>
        <family val="2"/>
      </rPr>
      <t>Asset &amp; Wealth Management - Volumes</t>
    </r>
  </si>
  <si>
    <r>
      <rPr>
        <sz val="8"/>
        <color rgb="FF000000"/>
        <rFont val="Arial"/>
        <family val="2"/>
      </rPr>
      <t>Net inf., Ext. Ins. &amp; 3rd part. dis., EURbn</t>
    </r>
  </si>
  <si>
    <r>
      <rPr>
        <sz val="8"/>
        <color rgb="FF000000"/>
        <rFont val="Arial"/>
        <family val="2"/>
      </rPr>
      <t>Net inf.,Nordea bank’s Nordic sales channels incl. Life, EURbn</t>
    </r>
  </si>
  <si>
    <r>
      <rPr>
        <sz val="8"/>
        <color rgb="FF000000"/>
        <rFont val="Arial"/>
        <family val="2"/>
      </rPr>
      <t>AuM, Ext. Inst. &amp; 3rd part. dist., EURbn</t>
    </r>
  </si>
  <si>
    <r>
      <rPr>
        <sz val="8"/>
        <color rgb="FF000000"/>
        <rFont val="Arial"/>
        <family val="2"/>
      </rPr>
      <t>AuM, Nordea bank’s Nordic sales channels incl. Life, EURbn</t>
    </r>
  </si>
  <si>
    <r>
      <rPr>
        <sz val="8"/>
        <color rgb="FF000000"/>
        <rFont val="Arial"/>
        <family val="2"/>
      </rPr>
      <t>Income/AuM in bp p.a.</t>
    </r>
  </si>
  <si>
    <r>
      <rPr>
        <sz val="8"/>
        <color rgb="FF000000"/>
        <rFont val="Arial"/>
        <family val="2"/>
      </rPr>
      <t xml:space="preserve">Cost/income ratio % </t>
    </r>
  </si>
  <si>
    <r>
      <rPr>
        <b/>
        <sz val="10"/>
        <color rgb="FF2F75B5"/>
        <rFont val="Arial"/>
        <family val="2"/>
      </rPr>
      <t>Asset Management - Financial highligts</t>
    </r>
  </si>
  <si>
    <r>
      <rPr>
        <b/>
        <sz val="10"/>
        <color rgb="FF2F75B5"/>
        <rFont val="Arial"/>
        <family val="2"/>
      </rPr>
      <t>Asset &amp; Wealth Management - Financial highligts</t>
    </r>
  </si>
  <si>
    <r>
      <rPr>
        <b/>
        <sz val="10"/>
        <color rgb="FF2F75B5"/>
        <rFont val="Arial"/>
        <family val="2"/>
      </rPr>
      <t>Asset &amp; Wealth Management Other - Financial highligts</t>
    </r>
  </si>
  <si>
    <r>
      <rPr>
        <sz val="8"/>
        <color rgb="FF000000"/>
        <rFont val="Arial"/>
        <family val="2"/>
      </rPr>
      <t>Aum</t>
    </r>
  </si>
  <si>
    <r>
      <rPr>
        <b/>
        <sz val="10"/>
        <color rgb="FF2F75B5"/>
        <rFont val="Arial"/>
        <family val="2"/>
      </rPr>
      <t>Nordic Private Banking - Volumes</t>
    </r>
  </si>
  <si>
    <r>
      <rPr>
        <b/>
        <sz val="10"/>
        <color rgb="FF2F75B5"/>
        <rFont val="Arial"/>
        <family val="2"/>
      </rPr>
      <t>Nordic Private Banking - Financial highligts</t>
    </r>
  </si>
  <si>
    <r>
      <rPr>
        <sz val="8"/>
        <color rgb="FF000000"/>
        <rFont val="Arial"/>
        <family val="2"/>
      </rPr>
      <t>Fixed income</t>
    </r>
  </si>
  <si>
    <r>
      <rPr>
        <sz val="8"/>
        <color rgb="FF000000"/>
        <rFont val="Arial"/>
        <family val="2"/>
      </rPr>
      <t>Equities</t>
    </r>
  </si>
  <si>
    <r>
      <rPr>
        <b/>
        <sz val="8"/>
        <color rgb="FF000000"/>
        <rFont val="Arial"/>
        <family val="2"/>
      </rPr>
      <t>Q1/17</t>
    </r>
  </si>
  <si>
    <r>
      <rPr>
        <b/>
        <sz val="8"/>
        <color rgb="FF000000"/>
        <rFont val="Arial"/>
        <family val="2"/>
      </rPr>
      <t>Q2/17</t>
    </r>
  </si>
  <si>
    <r>
      <rPr>
        <b/>
        <sz val="8"/>
        <color rgb="FF000000"/>
        <rFont val="Arial"/>
        <family val="2"/>
      </rPr>
      <t>Q3/17</t>
    </r>
  </si>
  <si>
    <r>
      <rPr>
        <b/>
        <sz val="8"/>
        <color rgb="FF000000"/>
        <rFont val="Arial"/>
        <family val="2"/>
      </rPr>
      <t>Q4/17</t>
    </r>
  </si>
  <si>
    <r>
      <rPr>
        <b/>
        <sz val="8"/>
        <color rgb="FF000000"/>
        <rFont val="Arial"/>
        <family val="2"/>
      </rPr>
      <t>Q1/18</t>
    </r>
  </si>
  <si>
    <r>
      <rPr>
        <b/>
        <sz val="8"/>
        <color rgb="FF000000"/>
        <rFont val="Arial"/>
        <family val="2"/>
      </rPr>
      <t>Q2/18</t>
    </r>
  </si>
  <si>
    <r>
      <rPr>
        <b/>
        <sz val="8"/>
        <color rgb="FF000000"/>
        <rFont val="Arial"/>
        <family val="2"/>
      </rPr>
      <t>Q3/18</t>
    </r>
  </si>
  <si>
    <r>
      <rPr>
        <b/>
        <sz val="8"/>
        <color rgb="FF000000"/>
        <rFont val="Arial"/>
        <family val="2"/>
      </rPr>
      <t>Q4/18</t>
    </r>
  </si>
  <si>
    <r>
      <rPr>
        <b/>
        <sz val="8"/>
        <color rgb="FF000000"/>
        <rFont val="Arial"/>
        <family val="2"/>
      </rPr>
      <t>Q1/19</t>
    </r>
  </si>
  <si>
    <r>
      <rPr>
        <b/>
        <sz val="8"/>
        <color rgb="FF000000"/>
        <rFont val="Arial"/>
        <family val="2"/>
      </rPr>
      <t>Q2/19</t>
    </r>
  </si>
  <si>
    <r>
      <rPr>
        <b/>
        <sz val="8"/>
        <color rgb="FF000000"/>
        <rFont val="Arial"/>
        <family val="2"/>
      </rPr>
      <t>%</t>
    </r>
  </si>
  <si>
    <r>
      <rPr>
        <b/>
        <sz val="10"/>
        <color rgb="FF2F75B5"/>
        <rFont val="Arial"/>
        <family val="2"/>
      </rPr>
      <t>Asset mix</t>
    </r>
  </si>
  <si>
    <r>
      <rPr>
        <sz val="8"/>
        <color rgb="FF000000"/>
        <rFont val="Arial"/>
        <family val="2"/>
      </rPr>
      <t>Institutional sales</t>
    </r>
  </si>
  <si>
    <r>
      <rPr>
        <sz val="8"/>
        <color rgb="FF000000"/>
        <rFont val="Arial"/>
        <family val="2"/>
      </rPr>
      <t>Private Banking</t>
    </r>
  </si>
  <si>
    <r>
      <rPr>
        <sz val="8"/>
        <color rgb="FF000000"/>
        <rFont val="Arial"/>
        <family val="2"/>
      </rPr>
      <t>Retail Funds</t>
    </r>
  </si>
  <si>
    <r>
      <rPr>
        <b/>
        <sz val="10"/>
        <color rgb="FF2F75B5"/>
        <rFont val="Arial"/>
        <family val="2"/>
      </rPr>
      <t>Net inflow</t>
    </r>
  </si>
  <si>
    <r>
      <rPr>
        <b/>
        <sz val="8"/>
        <color rgb="FF000000"/>
        <rFont val="Arial"/>
        <family val="2"/>
      </rPr>
      <t>All countries</t>
    </r>
  </si>
  <si>
    <r>
      <rPr>
        <sz val="8"/>
        <color rgb="FF000000"/>
        <rFont val="Arial"/>
        <family val="2"/>
      </rPr>
      <t>International</t>
    </r>
  </si>
  <si>
    <r>
      <rPr>
        <b/>
        <sz val="8"/>
        <color rgb="FF000000"/>
        <rFont val="Arial"/>
        <family val="2"/>
      </rPr>
      <t>All products</t>
    </r>
  </si>
  <si>
    <r>
      <rPr>
        <b/>
        <sz val="8"/>
        <color rgb="FF000000"/>
        <rFont val="Arial"/>
        <family val="2"/>
      </rPr>
      <t>L&amp;P</t>
    </r>
  </si>
  <si>
    <r>
      <rPr>
        <b/>
        <sz val="8"/>
        <color rgb="FF000000"/>
        <rFont val="Arial"/>
        <family val="2"/>
      </rPr>
      <t>Inst sales</t>
    </r>
  </si>
  <si>
    <r>
      <rPr>
        <b/>
        <sz val="8"/>
        <color rgb="FF000000"/>
        <rFont val="Arial"/>
        <family val="2"/>
      </rPr>
      <t>PB</t>
    </r>
  </si>
  <si>
    <r>
      <rPr>
        <b/>
        <sz val="8"/>
        <color rgb="FF000000"/>
        <rFont val="Arial"/>
        <family val="2"/>
      </rPr>
      <t>Retail funds</t>
    </r>
  </si>
  <si>
    <r>
      <rPr>
        <b/>
        <sz val="10"/>
        <color rgb="FF2F75B5"/>
        <rFont val="Arial"/>
        <family val="2"/>
      </rPr>
      <t xml:space="preserve">Broad based Assets under Management </t>
    </r>
  </si>
  <si>
    <r>
      <rPr>
        <sz val="8"/>
        <color rgb="FF000000"/>
        <rFont val="Arial"/>
        <family val="2"/>
      </rPr>
      <t>**) The divestment of International Private Banking has reduced Assets under Management by EUR 10bn in Q4 2018.</t>
    </r>
  </si>
  <si>
    <r>
      <rPr>
        <sz val="8"/>
        <color rgb="FF000000"/>
        <rFont val="Arial"/>
        <family val="2"/>
      </rPr>
      <t>*) The divestment of the majority stake in Nordea Life &amp; Pensions Denmark has reduced Assets under Management by EUR 13bn in Q2 2018.</t>
    </r>
  </si>
  <si>
    <r>
      <rPr>
        <sz val="8"/>
        <color rgb="FF000000"/>
        <rFont val="Arial"/>
        <family val="2"/>
      </rPr>
      <t>Inflow</t>
    </r>
  </si>
  <si>
    <r>
      <rPr>
        <sz val="8"/>
        <color rgb="FF000000"/>
        <rFont val="Arial"/>
        <family val="2"/>
      </rPr>
      <t>AuM</t>
    </r>
  </si>
  <si>
    <r>
      <rPr>
        <b/>
        <sz val="8"/>
        <color rgb="FF000000"/>
        <rFont val="Arial"/>
        <family val="2"/>
      </rPr>
      <t>Q4/08</t>
    </r>
  </si>
  <si>
    <r>
      <rPr>
        <b/>
        <sz val="8"/>
        <color rgb="FF000000"/>
        <rFont val="Arial"/>
        <family val="2"/>
      </rPr>
      <t>Q1/09</t>
    </r>
  </si>
  <si>
    <r>
      <rPr>
        <b/>
        <sz val="8"/>
        <color rgb="FF000000"/>
        <rFont val="Arial"/>
        <family val="2"/>
      </rPr>
      <t>Q2/09</t>
    </r>
  </si>
  <si>
    <r>
      <rPr>
        <b/>
        <sz val="8"/>
        <color rgb="FF000000"/>
        <rFont val="Arial"/>
        <family val="2"/>
      </rPr>
      <t>Q3/09</t>
    </r>
  </si>
  <si>
    <r>
      <rPr>
        <b/>
        <sz val="8"/>
        <color rgb="FF000000"/>
        <rFont val="Arial"/>
        <family val="2"/>
      </rPr>
      <t>Q4/09</t>
    </r>
  </si>
  <si>
    <r>
      <rPr>
        <b/>
        <sz val="8"/>
        <color rgb="FF000000"/>
        <rFont val="Arial"/>
        <family val="2"/>
      </rPr>
      <t>Q1/10</t>
    </r>
  </si>
  <si>
    <r>
      <rPr>
        <b/>
        <sz val="8"/>
        <color rgb="FF000000"/>
        <rFont val="Arial"/>
        <family val="2"/>
      </rPr>
      <t>Q2/10</t>
    </r>
  </si>
  <si>
    <r>
      <rPr>
        <b/>
        <sz val="8"/>
        <color rgb="FF000000"/>
        <rFont val="Arial"/>
        <family val="2"/>
      </rPr>
      <t>Q3/10</t>
    </r>
  </si>
  <si>
    <r>
      <rPr>
        <b/>
        <sz val="8"/>
        <color rgb="FF000000"/>
        <rFont val="Arial"/>
        <family val="2"/>
      </rPr>
      <t>Q4/10</t>
    </r>
  </si>
  <si>
    <r>
      <rPr>
        <b/>
        <sz val="8"/>
        <color rgb="FF000000"/>
        <rFont val="Arial"/>
        <family val="2"/>
      </rPr>
      <t>Q1/11</t>
    </r>
  </si>
  <si>
    <r>
      <rPr>
        <b/>
        <sz val="8"/>
        <color rgb="FF000000"/>
        <rFont val="Arial"/>
        <family val="2"/>
      </rPr>
      <t>Q2/11</t>
    </r>
  </si>
  <si>
    <r>
      <rPr>
        <b/>
        <sz val="8"/>
        <color rgb="FF000000"/>
        <rFont val="Arial"/>
        <family val="2"/>
      </rPr>
      <t>Q3/11</t>
    </r>
  </si>
  <si>
    <r>
      <rPr>
        <b/>
        <sz val="8"/>
        <color rgb="FF000000"/>
        <rFont val="Arial"/>
        <family val="2"/>
      </rPr>
      <t>Q4/11</t>
    </r>
  </si>
  <si>
    <r>
      <rPr>
        <b/>
        <sz val="8"/>
        <color rgb="FF000000"/>
        <rFont val="Arial"/>
        <family val="2"/>
      </rPr>
      <t>Q1/12</t>
    </r>
  </si>
  <si>
    <r>
      <rPr>
        <b/>
        <sz val="8"/>
        <color rgb="FF000000"/>
        <rFont val="Arial"/>
        <family val="2"/>
      </rPr>
      <t>Q2/12</t>
    </r>
  </si>
  <si>
    <r>
      <rPr>
        <b/>
        <sz val="8"/>
        <color rgb="FF000000"/>
        <rFont val="Arial"/>
        <family val="2"/>
      </rPr>
      <t>Q3/12</t>
    </r>
  </si>
  <si>
    <r>
      <rPr>
        <b/>
        <sz val="8"/>
        <color rgb="FF000000"/>
        <rFont val="Arial"/>
        <family val="2"/>
      </rPr>
      <t>Q4/12</t>
    </r>
  </si>
  <si>
    <r>
      <rPr>
        <b/>
        <sz val="8"/>
        <color rgb="FF000000"/>
        <rFont val="Arial"/>
        <family val="2"/>
      </rPr>
      <t>Q1/13</t>
    </r>
  </si>
  <si>
    <r>
      <rPr>
        <b/>
        <sz val="8"/>
        <color rgb="FF000000"/>
        <rFont val="Arial"/>
        <family val="2"/>
      </rPr>
      <t>Q2/13</t>
    </r>
  </si>
  <si>
    <r>
      <rPr>
        <b/>
        <sz val="8"/>
        <color rgb="FF000000"/>
        <rFont val="Arial"/>
        <family val="2"/>
      </rPr>
      <t>Q3/13</t>
    </r>
  </si>
  <si>
    <r>
      <rPr>
        <b/>
        <sz val="8"/>
        <color rgb="FF000000"/>
        <rFont val="Arial"/>
        <family val="2"/>
      </rPr>
      <t>Q4/13</t>
    </r>
  </si>
  <si>
    <r>
      <rPr>
        <b/>
        <sz val="8"/>
        <color rgb="FF000000"/>
        <rFont val="Arial"/>
        <family val="2"/>
      </rPr>
      <t>Q1/14</t>
    </r>
  </si>
  <si>
    <r>
      <rPr>
        <b/>
        <sz val="8"/>
        <color rgb="FF000000"/>
        <rFont val="Arial"/>
        <family val="2"/>
      </rPr>
      <t>Q2/14</t>
    </r>
  </si>
  <si>
    <r>
      <rPr>
        <b/>
        <sz val="8"/>
        <color rgb="FF000000"/>
        <rFont val="Arial"/>
        <family val="2"/>
      </rPr>
      <t>Q3/14</t>
    </r>
  </si>
  <si>
    <r>
      <rPr>
        <b/>
        <sz val="8"/>
        <color rgb="FF000000"/>
        <rFont val="Arial"/>
        <family val="2"/>
      </rPr>
      <t>Q4/14</t>
    </r>
  </si>
  <si>
    <r>
      <rPr>
        <b/>
        <sz val="8"/>
        <color rgb="FF000000"/>
        <rFont val="Arial"/>
        <family val="2"/>
      </rPr>
      <t>Q1/15</t>
    </r>
  </si>
  <si>
    <r>
      <rPr>
        <b/>
        <sz val="8"/>
        <color rgb="FF000000"/>
        <rFont val="Arial"/>
        <family val="2"/>
      </rPr>
      <t>Q2/15</t>
    </r>
  </si>
  <si>
    <r>
      <rPr>
        <b/>
        <sz val="8"/>
        <color rgb="FF000000"/>
        <rFont val="Arial"/>
        <family val="2"/>
      </rPr>
      <t>Q3/15</t>
    </r>
  </si>
  <si>
    <r>
      <rPr>
        <b/>
        <sz val="8"/>
        <color rgb="FF000000"/>
        <rFont val="Arial"/>
        <family val="2"/>
      </rPr>
      <t>Q4/15</t>
    </r>
  </si>
  <si>
    <r>
      <rPr>
        <b/>
        <sz val="8"/>
        <color rgb="FF000000"/>
        <rFont val="Arial"/>
        <family val="2"/>
      </rPr>
      <t>Q1/16</t>
    </r>
  </si>
  <si>
    <r>
      <rPr>
        <b/>
        <sz val="8"/>
        <color rgb="FF000000"/>
        <rFont val="Arial"/>
        <family val="2"/>
      </rPr>
      <t>Q2/16</t>
    </r>
  </si>
  <si>
    <r>
      <rPr>
        <b/>
        <sz val="8"/>
        <color rgb="FF000000"/>
        <rFont val="Arial"/>
        <family val="2"/>
      </rPr>
      <t>Q3/16</t>
    </r>
  </si>
  <si>
    <r>
      <rPr>
        <b/>
        <sz val="8"/>
        <color rgb="FF000000"/>
        <rFont val="Arial"/>
        <family val="2"/>
      </rPr>
      <t>Q4/16</t>
    </r>
  </si>
  <si>
    <r>
      <rPr>
        <b/>
        <sz val="8"/>
        <color rgb="FF000000"/>
        <rFont val="Arial"/>
        <family val="2"/>
      </rPr>
      <t>Q2/18*</t>
    </r>
  </si>
  <si>
    <r>
      <rPr>
        <b/>
        <sz val="8"/>
        <color rgb="FF000000"/>
        <rFont val="Arial"/>
        <family val="2"/>
      </rPr>
      <t>Q4/18**</t>
    </r>
  </si>
  <si>
    <r>
      <rPr>
        <b/>
        <sz val="10"/>
        <color rgb="FF2F75B5"/>
        <rFont val="Arial"/>
        <family val="2"/>
      </rPr>
      <t xml:space="preserve">Net inflow and Assets under Management </t>
    </r>
  </si>
  <si>
    <r>
      <rPr>
        <sz val="8"/>
        <color rgb="FF000000"/>
        <rFont val="Arial"/>
        <family val="2"/>
      </rPr>
      <t>Risk Exposure Amount (REA)</t>
    </r>
  </si>
  <si>
    <r>
      <rPr>
        <sz val="8"/>
        <color rgb="FF000000"/>
        <rFont val="Arial"/>
        <family val="2"/>
      </rPr>
      <t>Operating profit</t>
    </r>
  </si>
  <si>
    <r>
      <rPr>
        <sz val="8"/>
        <color rgb="FF000000"/>
        <rFont val="Arial"/>
        <family val="2"/>
      </rPr>
      <t>Profit before loan losses</t>
    </r>
  </si>
  <si>
    <r>
      <rPr>
        <sz val="8"/>
        <color rgb="FF000000"/>
        <rFont val="Arial"/>
        <family val="2"/>
      </rPr>
      <t>Total operating expenses</t>
    </r>
  </si>
  <si>
    <r>
      <rPr>
        <sz val="8"/>
        <color rgb="FF000000"/>
        <rFont val="Arial"/>
        <family val="2"/>
      </rPr>
      <t>Total operating income</t>
    </r>
  </si>
  <si>
    <t>Q2/Q2</t>
  </si>
  <si>
    <t>Q2/Q1</t>
  </si>
  <si>
    <r>
      <rPr>
        <b/>
        <sz val="10"/>
        <color rgb="FF2F75B5"/>
        <rFont val="Arial"/>
        <family val="2"/>
      </rPr>
      <t>Chg%</t>
    </r>
  </si>
  <si>
    <r>
      <rPr>
        <b/>
        <sz val="10"/>
        <color rgb="FF2F75B5"/>
        <rFont val="Arial"/>
        <family val="2"/>
      </rPr>
      <t>Group Functions, other and eliminations</t>
    </r>
  </si>
  <si>
    <t>Loans measured at fair value  by industry, Q2 2019</t>
  </si>
  <si>
    <t>Loans measured at amortised cost and fair value  to the public, Q2 2019</t>
  </si>
  <si>
    <t>Loans measured at amortised cost to the public, Q2 2019</t>
  </si>
  <si>
    <t>CRU6000000</t>
  </si>
  <si>
    <t>Loans measured at amortised cost to the public Q2 2019</t>
  </si>
  <si>
    <t>Asset and Wealth Management</t>
  </si>
  <si>
    <t xml:space="preserve">Past due carrying amounts amortised cost to the public in Stage 1,2 and 3 (EURm, Q1 2019) </t>
  </si>
  <si>
    <t>Personal Banking Other - Financial highlights</t>
  </si>
  <si>
    <t>Personal Banking Other</t>
  </si>
  <si>
    <t>Personal Banking, Commercial &amp; Business Banking and Wholesale Banking</t>
  </si>
  <si>
    <t>Nordea Finance is a product responsible unit where the result is included in the Business areas</t>
  </si>
  <si>
    <t>Nordea Finance - Financial highlights</t>
  </si>
  <si>
    <t>X</t>
  </si>
  <si>
    <t xml:space="preserve"> - Board of Directors</t>
  </si>
  <si>
    <t xml:space="preserve"> - Group Executive Management (GEM)</t>
  </si>
  <si>
    <t>**Positive outlook</t>
  </si>
  <si>
    <t>* Including profit for Banking Group exclude non-CRR companies such as Nordea Life and Pensions</t>
  </si>
  <si>
    <t>** Corresponding to a payout ratio in relation to Legal Group profit:</t>
  </si>
  <si>
    <t xml:space="preserve">   and corresponding to a payout ratio in relation to CRR Group profit:</t>
  </si>
  <si>
    <t>Dividend, based on Nordea legal group profit**</t>
  </si>
  <si>
    <t>Gross domestic product growth</t>
  </si>
  <si>
    <t>Inflation</t>
  </si>
  <si>
    <t>Private consumption growth</t>
  </si>
  <si>
    <t>Unemployment</t>
  </si>
  <si>
    <t>Cost of Funds</t>
  </si>
  <si>
    <t xml:space="preserve">        of which Commercial </t>
  </si>
  <si>
    <t xml:space="preserve">        of which Residential </t>
  </si>
  <si>
    <t>30 Jun</t>
  </si>
  <si>
    <t>Balance as at 30 Jun 2018</t>
  </si>
  <si>
    <t>Balance as at 30 Jun 2019</t>
  </si>
  <si>
    <t>30 Jun 2018</t>
  </si>
  <si>
    <t>30 Jun 2019</t>
  </si>
  <si>
    <t>Reimbursement right</t>
  </si>
  <si>
    <t>Maria Caneman, Senior Debt IR Officer</t>
  </si>
  <si>
    <r>
      <rPr>
        <vertAlign val="superscript"/>
        <sz val="7"/>
        <color rgb="FF000000"/>
        <rFont val="Arial"/>
        <family val="2"/>
      </rPr>
      <t>5</t>
    </r>
    <r>
      <rPr>
        <sz val="7"/>
        <color rgb="FF000000"/>
        <rFont val="Arial"/>
        <family val="2"/>
      </rPr>
      <t xml:space="preserve"> The capital ratios for 2018 have not been restated due to the changed recognition and presentation of resolution fees (see Note 1 for more information).</t>
    </r>
  </si>
  <si>
    <t>¹ Excl Items affecting comparability in Q1 2019: EUR 95m non-deductible expense related to provision for ongoing AML-related matters. Q4 2018: EUR 50m gain from revaluation of Euroclear, EUR 38m after tax, EUR 36m gain related to sale of Eijendomme and EUR 141m loss from goodwill depreciation in Russia. Q2 2018: tax free gain related to divestment of shares in UC EUR 87m and tax free gain related to the sale of  Nordea Liv &amp; Pension Denmark EUR 262m,. In Q1 2018: EUR 135m gain (EUR 105m after tax) from valuation model update in Denmark. Q4 2016: additional gain related to VISA of EUR 22m before tax, Q4 2016: change in pension agreement in Norway of EUR 86m before tax, Q2 2016: gain related to Visa Inc,'s aquisition of Visa Europe amounting to EUR 151m net of tax.</t>
  </si>
  <si>
    <r>
      <t>ROCAR</t>
    </r>
    <r>
      <rPr>
        <vertAlign val="superscript"/>
        <sz val="8"/>
        <color theme="1"/>
        <rFont val="Arial"/>
        <family val="2"/>
      </rPr>
      <t>1,</t>
    </r>
    <r>
      <rPr>
        <sz val="8"/>
        <color theme="1"/>
        <rFont val="Arial"/>
        <family val="2"/>
      </rPr>
      <t xml:space="preserve"> % </t>
    </r>
  </si>
  <si>
    <r>
      <t>Economic capital</t>
    </r>
    <r>
      <rPr>
        <vertAlign val="superscript"/>
        <sz val="8"/>
        <color theme="1"/>
        <rFont val="Arial"/>
        <family val="2"/>
      </rPr>
      <t>2,5,</t>
    </r>
    <r>
      <rPr>
        <sz val="8"/>
        <color theme="1"/>
        <rFont val="Arial"/>
        <family val="2"/>
      </rPr>
      <t xml:space="preserve">  EURbn </t>
    </r>
  </si>
  <si>
    <r>
      <t>Total capital ratio</t>
    </r>
    <r>
      <rPr>
        <vertAlign val="superscript"/>
        <sz val="8"/>
        <color theme="1"/>
        <rFont val="Arial"/>
        <family val="2"/>
      </rPr>
      <t>2,4,5,6</t>
    </r>
    <r>
      <rPr>
        <sz val="8"/>
        <color theme="1"/>
        <rFont val="Arial"/>
        <family val="2"/>
      </rPr>
      <t>, %</t>
    </r>
  </si>
  <si>
    <r>
      <t>Tier 1 capital ratio</t>
    </r>
    <r>
      <rPr>
        <vertAlign val="superscript"/>
        <sz val="8"/>
        <color theme="1"/>
        <rFont val="Arial"/>
        <family val="2"/>
      </rPr>
      <t>2,4,5,6</t>
    </r>
    <r>
      <rPr>
        <sz val="8"/>
        <color theme="1"/>
        <rFont val="Arial"/>
        <family val="2"/>
      </rPr>
      <t>,%</t>
    </r>
  </si>
  <si>
    <r>
      <t>Common Equity Tier 1 capital ratio</t>
    </r>
    <r>
      <rPr>
        <vertAlign val="superscript"/>
        <sz val="8"/>
        <color theme="1"/>
        <rFont val="Arial"/>
        <family val="2"/>
      </rPr>
      <t xml:space="preserve">2,4,5,6 </t>
    </r>
    <r>
      <rPr>
        <sz val="8"/>
        <color theme="1"/>
        <rFont val="Arial"/>
        <family val="2"/>
      </rPr>
      <t>, %</t>
    </r>
  </si>
  <si>
    <t>Cost/income ratio, % - excl non-recurring items¹</t>
  </si>
  <si>
    <r>
      <t>Operating profit, excl, non-recurring items</t>
    </r>
    <r>
      <rPr>
        <b/>
        <vertAlign val="superscript"/>
        <sz val="8"/>
        <color theme="1"/>
        <rFont val="Arial"/>
        <family val="2"/>
      </rPr>
      <t>1,2</t>
    </r>
  </si>
  <si>
    <r>
      <t>Total operating expenses,  excl, non-recurring items</t>
    </r>
    <r>
      <rPr>
        <b/>
        <vertAlign val="superscript"/>
        <sz val="8"/>
        <color theme="1"/>
        <rFont val="Arial"/>
        <family val="2"/>
      </rPr>
      <t>2</t>
    </r>
  </si>
  <si>
    <r>
      <t>Total operating income, excl, non-recurring items</t>
    </r>
    <r>
      <rPr>
        <b/>
        <vertAlign val="superscript"/>
        <sz val="8"/>
        <color theme="1"/>
        <rFont val="Arial"/>
        <family val="2"/>
      </rPr>
      <t>1</t>
    </r>
  </si>
  <si>
    <t xml:space="preserve">Net loan losses, 2016-2017 (for 2018 and 2019, see page 15, due to the implementation of IFRS9) </t>
  </si>
  <si>
    <t xml:space="preserve"> - Market Shares, Personal Banking and Commercial &amp; Business Banking</t>
  </si>
  <si>
    <r>
      <rPr>
        <b/>
        <sz val="8"/>
        <rFont val="Arial"/>
        <family val="2"/>
      </rPr>
      <t>Erik Ekman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Head of Commercial &amp; Business Banking </t>
    </r>
    <r>
      <rPr>
        <sz val="8"/>
        <rFont val="Arial"/>
        <family val="2"/>
      </rPr>
      <t>and</t>
    </r>
    <r>
      <rPr>
        <b/>
        <sz val="8"/>
        <rFont val="Arial"/>
        <family val="2"/>
      </rPr>
      <t xml:space="preserve"> Acting Head of Group Business Risk Management
</t>
    </r>
    <r>
      <rPr>
        <sz val="8"/>
        <rFont val="Arial"/>
        <family val="2"/>
      </rPr>
      <t>Member of Group Executive Management since 2015.
Born 1969.</t>
    </r>
  </si>
  <si>
    <t>1 908</t>
  </si>
  <si>
    <t>2 456</t>
  </si>
  <si>
    <t>1 943</t>
  </si>
  <si>
    <t>2 260</t>
  </si>
  <si>
    <t>Past due carrying amounts amortised cost to the public  in Stage 1,2 and 3 (EURm, Q2 2019)</t>
  </si>
  <si>
    <t>Loan losses quarterly, Q2 2012 - Q2 2019</t>
  </si>
  <si>
    <t xml:space="preserve">Q2/19 </t>
  </si>
  <si>
    <t xml:space="preserve">Q1/19 </t>
  </si>
  <si>
    <t xml:space="preserve">Q4/18 </t>
  </si>
  <si>
    <t xml:space="preserve">Q3/18 </t>
  </si>
  <si>
    <t xml:space="preserve">Q2/18 </t>
  </si>
  <si>
    <t xml:space="preserve">Q1/18 </t>
  </si>
  <si>
    <t xml:space="preserve">Q4/17 </t>
  </si>
  <si>
    <t xml:space="preserve">Q3/17 </t>
  </si>
  <si>
    <t>Note changed calculation method under IFRS9 so comparison with historical figures before  Q1 2018 is not possible</t>
  </si>
  <si>
    <t>Outstanding volume of short-term funding EUR 40 bn</t>
  </si>
  <si>
    <t>Market share data includes small corrections to past data according to change in lending part data and also the Norwegian values (Mortgage lending, Consumer lending, Corporate deposits).</t>
  </si>
  <si>
    <r>
      <rPr>
        <vertAlign val="superscript"/>
        <sz val="7"/>
        <color rgb="FF000000"/>
        <rFont val="Arial"/>
        <family val="2"/>
      </rPr>
      <t>7</t>
    </r>
    <r>
      <rPr>
        <sz val="7"/>
        <color rgb="FF000000"/>
        <rFont val="Arial"/>
        <family val="2"/>
      </rPr>
      <t xml:space="preserve"> The capital ratios for 2018 have not been restated due to the changed recognition and presentation of resolution fees (see Note 1 for more information).</t>
    </r>
  </si>
  <si>
    <r>
      <t>Economic capital</t>
    </r>
    <r>
      <rPr>
        <vertAlign val="superscript"/>
        <sz val="8"/>
        <rFont val="Arial"/>
        <family val="2"/>
      </rPr>
      <t>2,7</t>
    </r>
    <r>
      <rPr>
        <sz val="8"/>
        <rFont val="Arial"/>
        <family val="2"/>
      </rPr>
      <t xml:space="preserve">, EURbn </t>
    </r>
  </si>
  <si>
    <t>12.5</t>
  </si>
  <si>
    <t>27.0</t>
  </si>
  <si>
    <t>27.3</t>
  </si>
  <si>
    <r>
      <t>Total capital ratio, excl, Basel I floor</t>
    </r>
    <r>
      <rPr>
        <vertAlign val="superscript"/>
        <sz val="8"/>
        <color theme="1"/>
        <rFont val="Arial"/>
        <family val="2"/>
      </rPr>
      <t>2,4,6,7</t>
    </r>
    <r>
      <rPr>
        <sz val="8"/>
        <color theme="1"/>
        <rFont val="Arial"/>
        <family val="2"/>
      </rPr>
      <t xml:space="preserve"> , %</t>
    </r>
  </si>
  <si>
    <r>
      <t>Tier 1 capital ratio, excl, Basel I floor</t>
    </r>
    <r>
      <rPr>
        <vertAlign val="superscript"/>
        <sz val="8"/>
        <color theme="1"/>
        <rFont val="Arial"/>
        <family val="2"/>
      </rPr>
      <t>2,4,6,7</t>
    </r>
    <r>
      <rPr>
        <sz val="8"/>
        <color theme="1"/>
        <rFont val="Arial"/>
        <family val="2"/>
      </rPr>
      <t xml:space="preserve"> , %</t>
    </r>
  </si>
  <si>
    <r>
      <t>Common Equity Tier 1 capital ratio, excl, Basel I floor</t>
    </r>
    <r>
      <rPr>
        <vertAlign val="superscript"/>
        <sz val="8"/>
        <color theme="1"/>
        <rFont val="Arial"/>
        <family val="2"/>
      </rPr>
      <t>2,4,6,7</t>
    </r>
    <r>
      <rPr>
        <sz val="8"/>
        <color theme="1"/>
        <rFont val="Arial"/>
        <family val="2"/>
      </rPr>
      <t xml:space="preserve"> , %</t>
    </r>
  </si>
  <si>
    <t>21.8</t>
  </si>
  <si>
    <t>22.1</t>
  </si>
  <si>
    <t>18.7</t>
  </si>
  <si>
    <t>18.9</t>
  </si>
  <si>
    <t>16.8</t>
  </si>
  <si>
    <t>290.9</t>
  </si>
  <si>
    <t>300.2</t>
  </si>
  <si>
    <t>7.22</t>
  </si>
  <si>
    <t>7.47</t>
  </si>
  <si>
    <t>-10.4</t>
  </si>
  <si>
    <t>-2.6</t>
  </si>
  <si>
    <t>8.46</t>
  </si>
  <si>
    <t>7.52</t>
  </si>
  <si>
    <t>0.19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</si>
</sst>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\ _k_r_-;\-* #,##0.00\ _k_r_-;_-* &quot;-&quot;??\ _k_r_-;_-@_-"/>
    <numFmt numFmtId="164" formatCode="_-* #,##0.00_-;\-* #,##0.00_-;_-* &quot;-&quot;??_-;_-@_-"/>
    <numFmt numFmtId="165" formatCode="0.0%"/>
    <numFmt numFmtId="166" formatCode="#,##0.0"/>
    <numFmt numFmtId="167" formatCode="0.0"/>
    <numFmt numFmtId="168" formatCode="_ * #,##0_ ;_ * \-#,##0_ ;_ * &quot;-&quot;??_ ;_ @_ "/>
    <numFmt numFmtId="169" formatCode="_ * #,##0.0_ ;_ * \-#,##0.0_ ;_ * &quot;-&quot;??_ ;_ @_ "/>
    <numFmt numFmtId="170" formatCode="#,##0.000"/>
    <numFmt numFmtId="171" formatCode="#,##0.0000"/>
    <numFmt numFmtId="172" formatCode="_-* #,##0\ _k_r_-;\-* #,##0\ _k_r_-;_-* &quot;-&quot;??\ _k_r_-;_-@_-"/>
    <numFmt numFmtId="173" formatCode="#,##0_ ;\-#,##0\ "/>
    <numFmt numFmtId="174" formatCode="_(* #,##0.00_);_(* \(#,##0.00\);_(* &quot;-&quot;??_);_(@_)"/>
    <numFmt numFmtId="175" formatCode="_-* #,##0.0\ _k_r_-;\-* #,##0.0\ _k_r_-;_-* &quot;-&quot;??\ _k_r_-;_-@_-"/>
    <numFmt numFmtId="176" formatCode="#,##0.0_ ;\-#,##0.0\ "/>
    <numFmt numFmtId="177" formatCode="0.00000"/>
    <numFmt numFmtId="178" formatCode="_-* #,##0_-;\-* #,##0_-;_-* &quot;-&quot;??_-;_-@_-"/>
    <numFmt numFmtId="179" formatCode="_ * #,##0.00_ ;_ * \-#,##0.00_ ;_ * &quot;-&quot;??_ ;_ @_ "/>
    <numFmt numFmtId="180" formatCode="000\ 00"/>
    <numFmt numFmtId="181" formatCode="0E+00"/>
  </numFmts>
  <fonts count="141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rgb="FFFF0000"/>
      <name val="Arial"/>
      <family val="2"/>
    </font>
    <font>
      <sz val="10"/>
      <color theme="1"/>
      <name val="Arial"/>
      <family val="2"/>
    </font>
    <font>
      <b/>
      <sz val="10"/>
      <color theme="4" tint="-0.249977111117893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9"/>
      <color theme="1" tint="4.9989318521683403E-2"/>
      <name val="Arial"/>
      <family val="2"/>
    </font>
    <font>
      <b/>
      <sz val="9"/>
      <color theme="4" tint="-0.249977111117893"/>
      <name val="Arial"/>
      <family val="2"/>
    </font>
    <font>
      <sz val="8"/>
      <color theme="0" tint="-0.499984740745262"/>
      <name val="Arial"/>
      <family val="2"/>
    </font>
    <font>
      <b/>
      <sz val="11"/>
      <color rgb="FFFF0000"/>
      <name val="Arial"/>
      <family val="2"/>
    </font>
    <font>
      <b/>
      <sz val="8"/>
      <color theme="1"/>
      <name val="Arial"/>
      <family val="2"/>
    </font>
    <font>
      <sz val="12"/>
      <color theme="1"/>
      <name val="Arial"/>
      <family val="2"/>
    </font>
    <font>
      <b/>
      <sz val="8"/>
      <color theme="1" tint="4.9989318521683403E-2"/>
      <name val="Arial"/>
      <family val="2"/>
    </font>
    <font>
      <b/>
      <sz val="8"/>
      <color rgb="FF474748"/>
      <name val="Arial"/>
      <family val="2"/>
    </font>
    <font>
      <b/>
      <sz val="28"/>
      <color theme="1"/>
      <name val="Arial"/>
      <family val="2"/>
    </font>
    <font>
      <sz val="6"/>
      <color theme="1"/>
      <name val="Arial"/>
      <family val="2"/>
    </font>
    <font>
      <sz val="6"/>
      <color rgb="FFFF0000"/>
      <name val="Arial"/>
      <family val="2"/>
    </font>
    <font>
      <sz val="10"/>
      <name val="Arial"/>
      <family val="2"/>
    </font>
    <font>
      <sz val="7"/>
      <color theme="1"/>
      <name val="Arial"/>
      <family val="2"/>
    </font>
    <font>
      <sz val="9"/>
      <name val="Calibri Light"/>
      <family val="2"/>
      <scheme val="major"/>
    </font>
    <font>
      <b/>
      <sz val="7"/>
      <name val="Arial"/>
      <family val="2"/>
    </font>
    <font>
      <sz val="10"/>
      <name val="Times New Roman"/>
      <family val="1"/>
    </font>
    <font>
      <b/>
      <sz val="7"/>
      <color theme="1"/>
      <name val="Arial"/>
      <family val="2"/>
    </font>
    <font>
      <sz val="7"/>
      <name val="Arial"/>
      <family val="2"/>
    </font>
    <font>
      <sz val="8"/>
      <color theme="1" tint="0.499984740745262"/>
      <name val="Arial"/>
      <family val="2"/>
    </font>
    <font>
      <vertAlign val="superscript"/>
      <sz val="8"/>
      <color theme="1" tint="0.499984740745262"/>
      <name val="Arial"/>
      <family val="2"/>
    </font>
    <font>
      <sz val="8"/>
      <color theme="1" tint="4.9989318521683403E-2"/>
      <name val="Arial"/>
      <family val="2"/>
    </font>
    <font>
      <sz val="7"/>
      <color rgb="FF000000"/>
      <name val="Arial"/>
      <family val="2"/>
    </font>
    <font>
      <sz val="6"/>
      <name val="Arial"/>
      <family val="2"/>
    </font>
    <font>
      <vertAlign val="superscript"/>
      <sz val="7"/>
      <color rgb="FF000000"/>
      <name val="Arial"/>
      <family val="2"/>
    </font>
    <font>
      <b/>
      <sz val="8"/>
      <color theme="4" tint="-0.249977111117893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name val="Arial"/>
      <family val="2"/>
    </font>
    <font>
      <b/>
      <sz val="7"/>
      <color theme="4" tint="-0.249977111117893"/>
      <name val="Arial"/>
      <family val="2"/>
    </font>
    <font>
      <b/>
      <vertAlign val="superscript"/>
      <sz val="8"/>
      <color theme="1"/>
      <name val="Arial"/>
      <family val="2"/>
    </font>
    <font>
      <b/>
      <sz val="8"/>
      <color theme="4" tint="-0.499984740745262"/>
      <name val="Arial"/>
      <family val="2"/>
    </font>
    <font>
      <b/>
      <sz val="10"/>
      <name val="Arial"/>
      <family val="2"/>
    </font>
    <font>
      <b/>
      <sz val="10"/>
      <color theme="4" tint="-0.499984740745262"/>
      <name val="Arial"/>
      <family val="2"/>
    </font>
    <font>
      <sz val="8"/>
      <color theme="0"/>
      <name val="Arial"/>
      <family val="2"/>
    </font>
    <font>
      <sz val="8"/>
      <color theme="3"/>
      <name val="Arial"/>
      <family val="2"/>
    </font>
    <font>
      <b/>
      <sz val="8"/>
      <color theme="0"/>
      <name val="Arial"/>
      <family val="2"/>
    </font>
    <font>
      <b/>
      <sz val="8"/>
      <color theme="3"/>
      <name val="Arial"/>
      <family val="2"/>
    </font>
    <font>
      <sz val="10"/>
      <name val="Times New Roman"/>
      <family val="2"/>
    </font>
    <font>
      <sz val="8"/>
      <color rgb="FF000000"/>
      <name val="Arial"/>
      <family val="2"/>
    </font>
    <font>
      <vertAlign val="superscript"/>
      <sz val="8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vertAlign val="superscript"/>
      <sz val="9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3"/>
      <name val="Arial"/>
      <family val="2"/>
    </font>
    <font>
      <sz val="8"/>
      <color rgb="FF00B050"/>
      <name val="Arial"/>
      <family val="2"/>
    </font>
    <font>
      <sz val="8"/>
      <color rgb="FF191919"/>
      <name val="Arial"/>
      <family val="2"/>
    </font>
    <font>
      <sz val="6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i/>
      <sz val="6"/>
      <color rgb="FFFF0000"/>
      <name val="Calibri"/>
      <family val="2"/>
      <scheme val="minor"/>
    </font>
    <font>
      <i/>
      <sz val="6"/>
      <color rgb="FFFF0000"/>
      <name val="Arial"/>
      <family val="2"/>
    </font>
    <font>
      <b/>
      <sz val="10"/>
      <color rgb="FFFF0000"/>
      <name val="Arial"/>
      <family val="2"/>
    </font>
    <font>
      <sz val="11"/>
      <name val="Calibri"/>
      <family val="2"/>
      <scheme val="minor"/>
    </font>
    <font>
      <b/>
      <i/>
      <sz val="16"/>
      <color theme="3"/>
      <name val="Arial"/>
      <family val="2"/>
    </font>
    <font>
      <sz val="9"/>
      <color theme="1"/>
      <name val="Calibri"/>
      <family val="2"/>
    </font>
    <font>
      <b/>
      <sz val="9"/>
      <color rgb="FFFF0000"/>
      <name val="Arial"/>
      <family val="2"/>
    </font>
    <font>
      <vertAlign val="superscript"/>
      <sz val="7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9"/>
      <color theme="1" tint="4.9989318521683403E-2"/>
      <name val="Arial"/>
      <family val="2"/>
    </font>
    <font>
      <b/>
      <sz val="8"/>
      <name val="Calibri"/>
      <family val="2"/>
    </font>
    <font>
      <sz val="7"/>
      <color rgb="FFFF0000"/>
      <name val="Arial"/>
      <family val="2"/>
    </font>
    <font>
      <b/>
      <sz val="7"/>
      <color theme="1" tint="4.9989318521683403E-2"/>
      <name val="Arial"/>
      <family val="2"/>
    </font>
    <font>
      <vertAlign val="superscript"/>
      <sz val="7"/>
      <color theme="1"/>
      <name val="Arial"/>
      <family val="2"/>
    </font>
    <font>
      <b/>
      <sz val="8"/>
      <color theme="1" tint="0.14999847407452621"/>
      <name val="Arial"/>
      <family val="2"/>
    </font>
    <font>
      <sz val="7"/>
      <color theme="1"/>
      <name val="Calibri"/>
      <family val="2"/>
      <scheme val="minor"/>
    </font>
    <font>
      <b/>
      <sz val="20"/>
      <name val="Arial"/>
      <family val="2"/>
    </font>
    <font>
      <b/>
      <sz val="12"/>
      <name val="Arial"/>
      <family val="2"/>
    </font>
    <font>
      <sz val="7"/>
      <color theme="1" tint="4.9989318521683403E-2"/>
      <name val="Arial"/>
      <family val="2"/>
    </font>
    <font>
      <sz val="6"/>
      <color theme="0" tint="-0.499984740745262"/>
      <name val="Arial"/>
      <family val="2"/>
    </font>
    <font>
      <i/>
      <sz val="8"/>
      <color rgb="FF000000"/>
      <name val="Arial"/>
      <family val="2"/>
    </font>
    <font>
      <b/>
      <sz val="10"/>
      <color theme="1" tint="4.9989318521683403E-2"/>
      <name val="Arial"/>
      <family val="2"/>
    </font>
    <font>
      <u/>
      <sz val="10"/>
      <color indexed="18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8"/>
      <color theme="1" tint="4.9989318521683403E-2"/>
      <name val="Arial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8"/>
      <name val="Arial"/>
      <family val="2"/>
    </font>
    <font>
      <b/>
      <i/>
      <sz val="7"/>
      <color theme="1"/>
      <name val="Arial"/>
      <family val="2"/>
    </font>
    <font>
      <i/>
      <sz val="7"/>
      <color theme="1"/>
      <name val="Arial"/>
      <family val="2"/>
    </font>
    <font>
      <sz val="7.5"/>
      <color theme="1"/>
      <name val="Arial"/>
      <family val="2"/>
    </font>
    <font>
      <b/>
      <sz val="11"/>
      <color theme="1"/>
      <name val="Arial"/>
      <family val="2"/>
    </font>
    <font>
      <vertAlign val="superscript"/>
      <sz val="9"/>
      <color theme="1"/>
      <name val="Arial"/>
      <family val="2"/>
    </font>
    <font>
      <b/>
      <sz val="10"/>
      <color rgb="FF0000A0"/>
      <name val="Arial"/>
      <family val="2"/>
    </font>
    <font>
      <b/>
      <sz val="9"/>
      <color rgb="FF0000A0"/>
      <name val="Arial"/>
      <family val="2"/>
    </font>
    <font>
      <sz val="8"/>
      <color theme="0" tint="-0.249977111117893"/>
      <name val="Arial"/>
      <family val="2"/>
    </font>
    <font>
      <b/>
      <sz val="8"/>
      <color theme="0" tint="-0.499984740745262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7"/>
      <color rgb="FFFF0000"/>
      <name val="Arial"/>
      <family val="2"/>
    </font>
    <font>
      <b/>
      <sz val="8"/>
      <color theme="0" tint="-0.249977111117893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vertAlign val="superscript"/>
      <sz val="8"/>
      <color theme="4" tint="-0.249977111117893"/>
      <name val="Arial"/>
      <family val="2"/>
    </font>
    <font>
      <sz val="8"/>
      <name val="Times New Roman"/>
      <family val="2"/>
    </font>
    <font>
      <b/>
      <vertAlign val="superscript"/>
      <sz val="8"/>
      <color rgb="FF000000"/>
      <name val="Arial"/>
      <family val="2"/>
    </font>
    <font>
      <b/>
      <sz val="8"/>
      <name val="Times New Roman"/>
      <family val="2"/>
    </font>
    <font>
      <b/>
      <sz val="8"/>
      <color rgb="FF0000A0"/>
      <name val="Arial"/>
      <family val="2"/>
    </font>
    <font>
      <b/>
      <sz val="10"/>
      <color rgb="FF2F75B5"/>
      <name val="Arial"/>
      <family val="2"/>
    </font>
    <font>
      <sz val="6.5"/>
      <name val="Arial"/>
      <family val="2"/>
    </font>
    <font>
      <b/>
      <vertAlign val="superscript"/>
      <sz val="10"/>
      <color theme="4" tint="-0.249977111117893"/>
      <name val="Arial"/>
      <family val="2"/>
    </font>
    <font>
      <b/>
      <sz val="11"/>
      <color rgb="FF333333"/>
      <name val="Calibri"/>
      <family val="2"/>
      <scheme val="minor"/>
    </font>
    <font>
      <vertAlign val="superscript"/>
      <sz val="6"/>
      <color theme="1"/>
      <name val="Arial"/>
      <family val="2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theme="0" tint="-0.14999847407452621"/>
      <name val="Arial"/>
      <family val="2"/>
    </font>
    <font>
      <sz val="9"/>
      <color theme="0" tint="-0.249977111117893"/>
      <name val="Arial"/>
      <family val="2"/>
    </font>
    <font>
      <sz val="11"/>
      <color theme="0" tint="-0.249977111117893"/>
      <name val="Arial"/>
      <family val="2"/>
    </font>
    <font>
      <sz val="11"/>
      <color theme="0" tint="-0.3499862666707357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6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vertAlign val="superscript"/>
      <sz val="8"/>
      <color theme="0" tint="-0.499984740745262"/>
      <name val="Arial"/>
      <family val="2"/>
    </font>
    <font>
      <vertAlign val="superscript"/>
      <sz val="8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 tint="-4.9439985351115455E-2"/>
        <bgColor indexed="64"/>
      </patternFill>
    </fill>
    <fill>
      <patternFill patternType="solid">
        <fgColor theme="0" tint="-4.925687429425947E-2"/>
        <bgColor indexed="64"/>
      </patternFill>
    </fill>
    <fill>
      <patternFill patternType="solid">
        <fgColor theme="0" tint="-4.9165318765831474E-2"/>
        <bgColor indexed="64"/>
      </patternFill>
    </fill>
    <fill>
      <patternFill patternType="solid">
        <fgColor theme="0" tint="-4.9134800256355478E-2"/>
        <bgColor indexed="64"/>
      </patternFill>
    </fill>
    <fill>
      <patternFill patternType="solid">
        <fgColor theme="0" tint="-4.88906521805475E-2"/>
        <bgColor indexed="64"/>
      </patternFill>
    </fill>
    <fill>
      <patternFill patternType="solid">
        <fgColor theme="0" tint="-4.9836725974303414E-2"/>
        <bgColor indexed="64"/>
      </patternFill>
    </fill>
  </fills>
  <borders count="158">
    <border>
      <left/>
      <right/>
      <top/>
      <bottom/>
      <diagonal/>
    </border>
    <border>
      <left/>
      <right/>
      <top style="medium">
        <color theme="0" tint="-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1" tint="0.499984740745262"/>
      </bottom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theme="1" tint="0.499984740745262"/>
      </bottom>
      <diagonal/>
    </border>
    <border>
      <left/>
      <right style="medium">
        <color rgb="FFFFFFFF"/>
      </right>
      <top style="medium">
        <color rgb="FFFFFFFF"/>
      </top>
      <bottom style="medium">
        <color theme="1" tint="0.49998474074526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theme="0" tint="-0.499984740745262"/>
      </top>
      <bottom style="thin">
        <color auto="1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rgb="FFFFFFFF"/>
      </left>
      <right/>
      <top/>
      <bottom style="medium">
        <color theme="0" tint="-0.499984740745262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808080"/>
      </top>
      <bottom/>
      <diagonal/>
    </border>
    <border>
      <left/>
      <right/>
      <top/>
      <bottom style="medium">
        <color theme="0" tint="-0.49754325998718224"/>
      </bottom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 style="medium">
        <color theme="0" tint="-0.49754325998718224"/>
      </right>
      <top/>
      <bottom style="medium">
        <color theme="0" tint="-0.49754325998718224"/>
      </bottom>
      <diagonal/>
    </border>
    <border>
      <left style="medium">
        <color theme="0" tint="-0.49754325998718224"/>
      </left>
      <right/>
      <top/>
      <bottom style="medium">
        <color theme="0" tint="-0.49754325998718224"/>
      </bottom>
      <diagonal/>
    </border>
    <border>
      <left/>
      <right style="medium">
        <color rgb="FF808080"/>
      </right>
      <top/>
      <bottom/>
      <diagonal/>
    </border>
    <border>
      <left/>
      <right style="medium">
        <color theme="0" tint="-0.49754325998718224"/>
      </right>
      <top/>
      <bottom/>
      <diagonal/>
    </border>
    <border>
      <left style="medium">
        <color theme="0" tint="-0.49754325998718224"/>
      </left>
      <right/>
      <top/>
      <bottom/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 style="medium">
        <color rgb="FF808080"/>
      </left>
      <right/>
      <top style="medium">
        <color rgb="FF808080"/>
      </top>
      <bottom/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/>
      <right style="medium">
        <color theme="0" tint="-0.49754325998718224"/>
      </right>
      <top style="medium">
        <color theme="0" tint="-0.49754325998718224"/>
      </top>
      <bottom/>
      <diagonal/>
    </border>
    <border>
      <left style="medium">
        <color theme="0" tint="-0.49754325998718224"/>
      </left>
      <right/>
      <top style="medium">
        <color theme="0" tint="-0.49754325998718224"/>
      </top>
      <bottom/>
      <diagonal/>
    </border>
    <border>
      <left/>
      <right/>
      <top style="medium">
        <color rgb="FF7F7F7F"/>
      </top>
      <bottom/>
      <diagonal/>
    </border>
    <border>
      <left style="medium">
        <color rgb="FFFFFFFF"/>
      </left>
      <right/>
      <top/>
      <bottom/>
      <diagonal/>
    </border>
    <border>
      <left/>
      <right style="medium">
        <color rgb="FFFFFFFF"/>
      </right>
      <top/>
      <bottom style="medium">
        <color theme="1" tint="0.49983214819788202"/>
      </bottom>
      <diagonal/>
    </border>
    <border>
      <left style="medium">
        <color rgb="FFFFFFFF"/>
      </left>
      <right/>
      <top/>
      <bottom style="medium">
        <color theme="1" tint="0.49983214819788202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7F7F7F"/>
      </bottom>
      <diagonal/>
    </border>
    <border>
      <left style="medium">
        <color rgb="FFFFFFFF"/>
      </left>
      <right style="medium">
        <color rgb="FFFFFFFF"/>
      </right>
      <top/>
      <bottom style="medium">
        <color theme="1" tint="0.49983214819788202"/>
      </bottom>
      <diagonal/>
    </border>
    <border>
      <left/>
      <right style="medium">
        <color rgb="FFFFFFFF"/>
      </right>
      <top style="medium">
        <color rgb="FFFFFFFF"/>
      </top>
      <bottom style="medium">
        <color theme="1" tint="0.49983214819788202"/>
      </bottom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1" tint="0.49983214819788202"/>
      </bottom>
      <diagonal/>
    </border>
    <border>
      <left style="medium">
        <color rgb="FFFFFFFF"/>
      </left>
      <right style="medium">
        <color rgb="FFFFFFFF"/>
      </right>
      <top style="medium">
        <color rgb="FF7F7F7F"/>
      </top>
      <bottom style="medium">
        <color rgb="FF7F7F7F"/>
      </bottom>
      <diagonal/>
    </border>
    <border>
      <left style="medium">
        <color rgb="FFFFFFFF"/>
      </left>
      <right/>
      <top style="medium">
        <color rgb="FFFFFFFF"/>
      </top>
      <bottom style="medium">
        <color theme="1" tint="0.49983214819788202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7F7F7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7F7F7F"/>
      </bottom>
      <diagonal/>
    </border>
    <border>
      <left/>
      <right/>
      <top style="medium">
        <color rgb="FFFFFFFF"/>
      </top>
      <bottom style="medium">
        <color theme="1" tint="0.49983214819788202"/>
      </bottom>
      <diagonal/>
    </border>
    <border>
      <left/>
      <right/>
      <top/>
      <bottom style="medium">
        <color theme="0" tint="-0.49736014893032626"/>
      </bottom>
      <diagonal/>
    </border>
    <border>
      <left/>
      <right/>
      <top/>
      <bottom style="medium">
        <color theme="0" tint="-0.49943540757469407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/>
      <top style="medium">
        <color rgb="FF808080"/>
      </top>
      <bottom style="medium">
        <color rgb="FF808080"/>
      </bottom>
      <diagonal/>
    </border>
    <border>
      <left/>
      <right style="medium">
        <color theme="0" tint="-0.49943540757469407"/>
      </right>
      <top/>
      <bottom style="medium">
        <color theme="0" tint="-0.49943540757469407"/>
      </bottom>
      <diagonal/>
    </border>
    <border>
      <left style="medium">
        <color theme="0" tint="-0.49943540757469407"/>
      </left>
      <right/>
      <top/>
      <bottom style="medium">
        <color theme="0" tint="-0.49943540757469407"/>
      </bottom>
      <diagonal/>
    </border>
    <border>
      <left/>
      <right style="medium">
        <color theme="0" tint="-0.49943540757469407"/>
      </right>
      <top/>
      <bottom/>
      <diagonal/>
    </border>
    <border>
      <left style="medium">
        <color theme="0" tint="-0.49943540757469407"/>
      </left>
      <right/>
      <top/>
      <bottom/>
      <diagonal/>
    </border>
    <border>
      <left/>
      <right style="medium">
        <color theme="0" tint="-0.49943540757469407"/>
      </right>
      <top style="medium">
        <color theme="0" tint="-0.49943540757469407"/>
      </top>
      <bottom/>
      <diagonal/>
    </border>
    <border>
      <left style="medium">
        <color theme="0" tint="-0.49943540757469407"/>
      </left>
      <right/>
      <top style="medium">
        <color theme="0" tint="-0.49943540757469407"/>
      </top>
      <bottom/>
      <diagonal/>
    </border>
    <border>
      <left style="medium">
        <color rgb="FF808080"/>
      </left>
      <right/>
      <top/>
      <bottom style="medium">
        <color rgb="FF808080"/>
      </bottom>
      <diagonal/>
    </border>
    <border>
      <left style="medium">
        <color rgb="FF808080"/>
      </left>
      <right/>
      <top/>
      <bottom/>
      <diagonal/>
    </border>
    <border>
      <left/>
      <right style="medium">
        <color theme="0" tint="-0.49925229651783809"/>
      </right>
      <top/>
      <bottom style="medium">
        <color theme="0" tint="-0.49925229651783809"/>
      </bottom>
      <diagonal/>
    </border>
    <border>
      <left style="medium">
        <color theme="0" tint="-0.49925229651783809"/>
      </left>
      <right/>
      <top/>
      <bottom style="medium">
        <color theme="0" tint="-0.49925229651783809"/>
      </bottom>
      <diagonal/>
    </border>
    <border>
      <left/>
      <right/>
      <top/>
      <bottom style="medium">
        <color theme="0" tint="-0.49925229651783809"/>
      </bottom>
      <diagonal/>
    </border>
    <border>
      <left/>
      <right style="medium">
        <color theme="0" tint="-0.49925229651783809"/>
      </right>
      <top/>
      <bottom/>
      <diagonal/>
    </border>
    <border>
      <left style="medium">
        <color theme="0" tint="-0.49925229651783809"/>
      </left>
      <right/>
      <top/>
      <bottom/>
      <diagonal/>
    </border>
    <border>
      <left/>
      <right style="medium">
        <color theme="0" tint="-0.49925229651783809"/>
      </right>
      <top style="medium">
        <color theme="0" tint="-0.49925229651783809"/>
      </top>
      <bottom/>
      <diagonal/>
    </border>
    <border>
      <left style="medium">
        <color theme="0" tint="-0.49925229651783809"/>
      </left>
      <right/>
      <top style="medium">
        <color theme="0" tint="-0.49925229651783809"/>
      </top>
      <bottom/>
      <diagonal/>
    </border>
    <border>
      <left/>
      <right style="medium">
        <color theme="0" tint="-0.4991607409894101"/>
      </right>
      <top/>
      <bottom style="medium">
        <color theme="0" tint="-0.4991607409894101"/>
      </bottom>
      <diagonal/>
    </border>
    <border>
      <left style="medium">
        <color theme="0" tint="-0.4991607409894101"/>
      </left>
      <right/>
      <top/>
      <bottom style="medium">
        <color theme="0" tint="-0.4991607409894101"/>
      </bottom>
      <diagonal/>
    </border>
    <border>
      <left/>
      <right/>
      <top/>
      <bottom style="medium">
        <color theme="0" tint="-0.4991607409894101"/>
      </bottom>
      <diagonal/>
    </border>
    <border>
      <left/>
      <right style="medium">
        <color theme="0" tint="-0.4991607409894101"/>
      </right>
      <top/>
      <bottom/>
      <diagonal/>
    </border>
    <border>
      <left style="medium">
        <color theme="0" tint="-0.4991607409894101"/>
      </left>
      <right/>
      <top/>
      <bottom/>
      <diagonal/>
    </border>
    <border>
      <left/>
      <right style="medium">
        <color theme="0" tint="-0.4991607409894101"/>
      </right>
      <top style="medium">
        <color theme="0" tint="-0.4991607409894101"/>
      </top>
      <bottom/>
      <diagonal/>
    </border>
    <border>
      <left style="medium">
        <color theme="0" tint="-0.4991607409894101"/>
      </left>
      <right/>
      <top style="medium">
        <color theme="0" tint="-0.4991607409894101"/>
      </top>
      <bottom/>
      <diagonal/>
    </border>
    <border>
      <left/>
      <right style="medium">
        <color theme="0" tint="-0.4991302224799341"/>
      </right>
      <top/>
      <bottom style="medium">
        <color theme="0" tint="-0.4991302224799341"/>
      </bottom>
      <diagonal/>
    </border>
    <border>
      <left style="medium">
        <color theme="0" tint="-0.4991302224799341"/>
      </left>
      <right/>
      <top/>
      <bottom style="medium">
        <color theme="0" tint="-0.4991302224799341"/>
      </bottom>
      <diagonal/>
    </border>
    <border>
      <left/>
      <right style="medium">
        <color theme="0" tint="-0.4991302224799341"/>
      </right>
      <top/>
      <bottom/>
      <diagonal/>
    </border>
    <border>
      <left style="medium">
        <color theme="0" tint="-0.4991302224799341"/>
      </left>
      <right/>
      <top/>
      <bottom/>
      <diagonal/>
    </border>
    <border>
      <left/>
      <right/>
      <top/>
      <bottom style="medium">
        <color theme="0" tint="-0.4991302224799341"/>
      </bottom>
      <diagonal/>
    </border>
    <border>
      <left/>
      <right style="medium">
        <color theme="0" tint="-0.4991302224799341"/>
      </right>
      <top style="medium">
        <color theme="0" tint="-0.4991302224799341"/>
      </top>
      <bottom/>
      <diagonal/>
    </border>
    <border>
      <left style="medium">
        <color theme="0" tint="-0.4991302224799341"/>
      </left>
      <right/>
      <top style="medium">
        <color theme="0" tint="-0.4991302224799341"/>
      </top>
      <bottom/>
      <diagonal/>
    </border>
    <border>
      <left/>
      <right style="medium">
        <color theme="0" tint="-0.49897762993255407"/>
      </right>
      <top/>
      <bottom style="medium">
        <color theme="0" tint="-0.49897762993255407"/>
      </bottom>
      <diagonal/>
    </border>
    <border>
      <left style="medium">
        <color theme="0" tint="-0.49897762993255407"/>
      </left>
      <right/>
      <top/>
      <bottom style="medium">
        <color theme="0" tint="-0.49897762993255407"/>
      </bottom>
      <diagonal/>
    </border>
    <border>
      <left/>
      <right style="medium">
        <color theme="0" tint="-0.49897762993255407"/>
      </right>
      <top/>
      <bottom/>
      <diagonal/>
    </border>
    <border>
      <left style="medium">
        <color theme="0" tint="-0.49897762993255407"/>
      </left>
      <right/>
      <top/>
      <bottom/>
      <diagonal/>
    </border>
    <border>
      <left/>
      <right/>
      <top/>
      <bottom style="medium">
        <color theme="0" tint="-0.49897762993255407"/>
      </bottom>
      <diagonal/>
    </border>
    <border>
      <left/>
      <right style="medium">
        <color theme="0" tint="-0.49897762993255407"/>
      </right>
      <top style="medium">
        <color theme="0" tint="-0.49897762993255407"/>
      </top>
      <bottom/>
      <diagonal/>
    </border>
    <border>
      <left style="medium">
        <color theme="0" tint="-0.49897762993255407"/>
      </left>
      <right/>
      <top style="medium">
        <color theme="0" tint="-0.49897762993255407"/>
      </top>
      <bottom/>
      <diagonal/>
    </border>
    <border>
      <left/>
      <right/>
      <top/>
      <bottom style="medium">
        <color theme="0" tint="-0.49888607440412608"/>
      </bottom>
      <diagonal/>
    </border>
    <border>
      <left/>
      <right style="medium">
        <color theme="0" tint="-0.49882503738517409"/>
      </right>
      <top/>
      <bottom style="medium">
        <color theme="0" tint="-0.49882503738517409"/>
      </bottom>
      <diagonal/>
    </border>
    <border>
      <left style="medium">
        <color theme="0" tint="-0.49882503738517409"/>
      </left>
      <right/>
      <top/>
      <bottom style="medium">
        <color theme="0" tint="-0.49882503738517409"/>
      </bottom>
      <diagonal/>
    </border>
    <border>
      <left/>
      <right style="medium">
        <color theme="0" tint="-0.49882503738517409"/>
      </right>
      <top/>
      <bottom/>
      <diagonal/>
    </border>
    <border>
      <left style="medium">
        <color theme="0" tint="-0.49882503738517409"/>
      </left>
      <right/>
      <top/>
      <bottom/>
      <diagonal/>
    </border>
    <border>
      <left/>
      <right/>
      <top/>
      <bottom style="medium">
        <color theme="0" tint="-0.49882503738517409"/>
      </bottom>
      <diagonal/>
    </border>
    <border>
      <left/>
      <right style="medium">
        <color theme="0" tint="-0.49882503738517409"/>
      </right>
      <top style="medium">
        <color theme="0" tint="-0.49882503738517409"/>
      </top>
      <bottom/>
      <diagonal/>
    </border>
    <border>
      <left style="medium">
        <color theme="0" tint="-0.49882503738517409"/>
      </left>
      <right/>
      <top style="medium">
        <color theme="0" tint="-0.49882503738517409"/>
      </top>
      <bottom/>
      <diagonal/>
    </border>
    <border>
      <left/>
      <right/>
      <top/>
      <bottom style="medium">
        <color theme="1" tint="0.49983214819788202"/>
      </bottom>
      <diagonal/>
    </border>
    <border>
      <left/>
      <right style="medium">
        <color theme="0" tint="-0.49855037079989012"/>
      </right>
      <top/>
      <bottom style="medium">
        <color theme="0" tint="-0.49855037079989012"/>
      </bottom>
      <diagonal/>
    </border>
    <border>
      <left style="medium">
        <color theme="0" tint="-0.49855037079989012"/>
      </left>
      <right/>
      <top/>
      <bottom style="medium">
        <color theme="0" tint="-0.49855037079989012"/>
      </bottom>
      <diagonal/>
    </border>
    <border>
      <left/>
      <right/>
      <top/>
      <bottom style="medium">
        <color theme="0" tint="-0.49855037079989012"/>
      </bottom>
      <diagonal/>
    </border>
    <border>
      <left/>
      <right style="medium">
        <color theme="0" tint="-0.49855037079989012"/>
      </right>
      <top style="medium">
        <color theme="0" tint="-0.49855037079989012"/>
      </top>
      <bottom/>
      <diagonal/>
    </border>
    <border>
      <left style="medium">
        <color theme="0" tint="-0.49855037079989012"/>
      </left>
      <right/>
      <top style="medium">
        <color theme="0" tint="-0.49855037079989012"/>
      </top>
      <bottom/>
      <diagonal/>
    </border>
    <border>
      <left/>
      <right style="medium">
        <color theme="0" tint="-0.49855037079989012"/>
      </right>
      <top/>
      <bottom/>
      <diagonal/>
    </border>
    <border>
      <left style="medium">
        <color theme="0" tint="-0.49855037079989012"/>
      </left>
      <right/>
      <top/>
      <bottom/>
      <diagonal/>
    </border>
    <border>
      <left/>
      <right style="medium">
        <color theme="0" tint="-0.49824518570513016"/>
      </right>
      <top/>
      <bottom style="medium">
        <color theme="0" tint="-0.49824518570513016"/>
      </bottom>
      <diagonal/>
    </border>
    <border>
      <left style="medium">
        <color theme="0" tint="-0.49824518570513016"/>
      </left>
      <right/>
      <top/>
      <bottom style="medium">
        <color theme="0" tint="-0.49824518570513016"/>
      </bottom>
      <diagonal/>
    </border>
    <border>
      <left/>
      <right style="medium">
        <color theme="0" tint="-0.49824518570513016"/>
      </right>
      <top/>
      <bottom/>
      <diagonal/>
    </border>
    <border>
      <left style="medium">
        <color theme="0" tint="-0.49824518570513016"/>
      </left>
      <right/>
      <top/>
      <bottom/>
      <diagonal/>
    </border>
    <border>
      <left/>
      <right/>
      <top/>
      <bottom style="medium">
        <color theme="0" tint="-0.49824518570513016"/>
      </bottom>
      <diagonal/>
    </border>
    <border>
      <left/>
      <right style="medium">
        <color theme="0" tint="-0.49824518570513016"/>
      </right>
      <top style="medium">
        <color theme="0" tint="-0.49824518570513016"/>
      </top>
      <bottom/>
      <diagonal/>
    </border>
    <border>
      <left style="medium">
        <color theme="0" tint="-0.49824518570513016"/>
      </left>
      <right/>
      <top style="medium">
        <color theme="0" tint="-0.49824518570513016"/>
      </top>
      <bottom/>
      <diagonal/>
    </border>
    <border>
      <left/>
      <right/>
      <top/>
      <bottom style="medium">
        <color theme="0" tint="-0.49809259315775017"/>
      </bottom>
      <diagonal/>
    </border>
    <border>
      <left/>
      <right style="medium">
        <color theme="0" tint="-0.49986266670735802"/>
      </right>
      <top/>
      <bottom style="medium">
        <color theme="0" tint="-0.49986266670735802"/>
      </bottom>
      <diagonal/>
    </border>
    <border>
      <left style="medium">
        <color theme="0" tint="-0.49986266670735802"/>
      </left>
      <right/>
      <top/>
      <bottom style="medium">
        <color theme="0" tint="-0.49986266670735802"/>
      </bottom>
      <diagonal/>
    </border>
    <border>
      <left/>
      <right style="medium">
        <color theme="0" tint="-0.49986266670735802"/>
      </right>
      <top/>
      <bottom/>
      <diagonal/>
    </border>
    <border>
      <left style="medium">
        <color theme="0" tint="-0.49986266670735802"/>
      </left>
      <right/>
      <top/>
      <bottom/>
      <diagonal/>
    </border>
    <border>
      <left/>
      <right style="medium">
        <color theme="0" tint="-0.49986266670735802"/>
      </right>
      <top/>
      <bottom style="medium">
        <color theme="0" tint="-0.4978484450819422"/>
      </bottom>
      <diagonal/>
    </border>
    <border>
      <left style="medium">
        <color theme="0" tint="-0.49986266670735802"/>
      </left>
      <right/>
      <top/>
      <bottom style="medium">
        <color theme="0" tint="-0.4978484450819422"/>
      </bottom>
      <diagonal/>
    </border>
    <border>
      <left/>
      <right/>
      <top/>
      <bottom style="medium">
        <color theme="0" tint="-0.4978484450819422"/>
      </bottom>
      <diagonal/>
    </border>
    <border>
      <left/>
      <right style="medium">
        <color theme="0" tint="-0.49986266670735802"/>
      </right>
      <top style="medium">
        <color theme="0" tint="-0.49986266670735802"/>
      </top>
      <bottom/>
      <diagonal/>
    </border>
    <border>
      <left style="medium">
        <color theme="0" tint="-0.49986266670735802"/>
      </left>
      <right/>
      <top style="medium">
        <color theme="0" tint="-0.49986266670735802"/>
      </top>
      <bottom/>
      <diagonal/>
    </border>
    <border>
      <left/>
      <right/>
      <top/>
      <bottom style="medium">
        <color theme="0" tint="-0.4998626667073580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 tint="0.499984740745262"/>
      </bottom>
      <diagonal/>
    </border>
    <border>
      <left style="medium">
        <color rgb="FF808080"/>
      </left>
      <right/>
      <top style="medium">
        <color theme="0" tint="-0.49925229651783809"/>
      </top>
      <bottom style="medium">
        <color theme="0" tint="-0.499984740745262"/>
      </bottom>
      <diagonal/>
    </border>
    <border>
      <left/>
      <right style="medium">
        <color rgb="FF808080"/>
      </right>
      <top style="medium">
        <color theme="0" tint="-0.49925229651783809"/>
      </top>
      <bottom style="medium">
        <color theme="0" tint="-0.499984740745262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808080"/>
      </left>
      <right/>
      <top style="medium">
        <color theme="0" tint="-0.4991302224799341"/>
      </top>
      <bottom style="medium">
        <color theme="0" tint="-0.499984740745262"/>
      </bottom>
      <diagonal/>
    </border>
    <border>
      <left/>
      <right style="medium">
        <color rgb="FF808080"/>
      </right>
      <top style="medium">
        <color theme="0" tint="-0.4991302224799341"/>
      </top>
      <bottom style="medium">
        <color theme="0" tint="-0.499984740745262"/>
      </bottom>
      <diagonal/>
    </border>
    <border>
      <left style="medium">
        <color rgb="FF808080"/>
      </left>
      <right/>
      <top/>
      <bottom style="medium">
        <color theme="0" tint="-0.499984740745262"/>
      </bottom>
      <diagonal/>
    </border>
    <border>
      <left/>
      <right style="medium">
        <color theme="0" tint="-0.49897762993255407"/>
      </right>
      <top/>
      <bottom style="medium">
        <color theme="0" tint="-0.499984740745262"/>
      </bottom>
      <diagonal/>
    </border>
    <border>
      <left style="medium">
        <color theme="0" tint="-0.49897762993255407"/>
      </left>
      <right/>
      <top/>
      <bottom style="medium">
        <color theme="0" tint="-0.499984740745262"/>
      </bottom>
      <diagonal/>
    </border>
    <border>
      <left/>
      <right/>
      <top style="thin">
        <color auto="1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</borders>
  <cellStyleXfs count="96">
    <xf numFmtId="0" fontId="0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0" fontId="3" fillId="0" borderId="0"/>
    <xf numFmtId="0" fontId="27" fillId="0" borderId="0">
      <alignment vertical="top"/>
    </xf>
    <xf numFmtId="9" fontId="3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" fillId="0" borderId="0"/>
    <xf numFmtId="0" fontId="3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27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7" fillId="0" borderId="0"/>
    <xf numFmtId="0" fontId="3" fillId="0" borderId="0"/>
    <xf numFmtId="0" fontId="27" fillId="0" borderId="0"/>
    <xf numFmtId="9" fontId="5" fillId="0" borderId="0" applyFont="0" applyFill="0" applyBorder="0" applyAlignment="0" applyProtection="0"/>
    <xf numFmtId="0" fontId="3" fillId="0" borderId="0"/>
    <xf numFmtId="0" fontId="52" fillId="0" borderId="0">
      <alignment vertical="top"/>
    </xf>
    <xf numFmtId="0" fontId="3" fillId="0" borderId="0"/>
    <xf numFmtId="0" fontId="3" fillId="0" borderId="0"/>
    <xf numFmtId="0" fontId="3" fillId="0" borderId="0"/>
    <xf numFmtId="0" fontId="31" fillId="0" borderId="0">
      <alignment vertical="top"/>
    </xf>
    <xf numFmtId="0" fontId="31" fillId="0" borderId="0">
      <alignment vertical="top"/>
    </xf>
    <xf numFmtId="9" fontId="3" fillId="0" borderId="0" applyFont="0" applyFill="0" applyBorder="0" applyAlignment="0" applyProtection="0"/>
    <xf numFmtId="0" fontId="3" fillId="0" borderId="0"/>
    <xf numFmtId="174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7" fillId="0" borderId="0">
      <alignment vertical="center"/>
    </xf>
    <xf numFmtId="0" fontId="87" fillId="4" borderId="8" applyNumberFormat="0" applyFill="0" applyBorder="0" applyAlignment="0" applyProtection="0">
      <alignment horizontal="left"/>
    </xf>
    <xf numFmtId="0" fontId="88" fillId="0" borderId="0" applyNumberFormat="0" applyFill="0" applyBorder="0" applyAlignment="0" applyProtection="0"/>
    <xf numFmtId="3" fontId="27" fillId="6" borderId="5" applyFont="0">
      <alignment horizontal="right" vertical="center"/>
      <protection locked="0"/>
    </xf>
    <xf numFmtId="0" fontId="27" fillId="0" borderId="0">
      <alignment vertical="center"/>
    </xf>
    <xf numFmtId="0" fontId="46" fillId="4" borderId="6" applyFont="0" applyBorder="0">
      <alignment horizontal="center" wrapText="1"/>
    </xf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93" fillId="0" borderId="0" applyNumberFormat="0" applyFill="0" applyBorder="0" applyAlignment="0" applyProtection="0">
      <alignment vertical="top"/>
      <protection locked="0"/>
    </xf>
    <xf numFmtId="0" fontId="52" fillId="0" borderId="0">
      <alignment vertical="top"/>
    </xf>
    <xf numFmtId="0" fontId="31" fillId="0" borderId="0">
      <alignment vertical="top"/>
    </xf>
    <xf numFmtId="0" fontId="3" fillId="0" borderId="0"/>
    <xf numFmtId="9" fontId="3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3" fontId="27" fillId="6" borderId="32" applyFont="0">
      <alignment horizontal="right" vertical="center"/>
      <protection locked="0"/>
    </xf>
    <xf numFmtId="0" fontId="46" fillId="4" borderId="31" applyFont="0" applyBorder="0">
      <alignment horizontal="center" wrapText="1"/>
    </xf>
    <xf numFmtId="164" fontId="3" fillId="0" borderId="0" applyFont="0" applyFill="0" applyBorder="0" applyAlignment="0" applyProtection="0"/>
    <xf numFmtId="0" fontId="12" fillId="0" borderId="0"/>
    <xf numFmtId="17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79" fontId="3" fillId="0" borderId="0" applyFont="0" applyFill="0" applyBorder="0" applyAlignment="0" applyProtection="0"/>
    <xf numFmtId="0" fontId="27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27" fillId="0" borderId="0"/>
    <xf numFmtId="164" fontId="3" fillId="0" borderId="0" applyFont="0" applyFill="0" applyBorder="0" applyAlignment="0" applyProtection="0"/>
    <xf numFmtId="0" fontId="115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9" fontId="52" fillId="0" borderId="0" applyFont="0" applyFill="0" applyBorder="0" applyAlignment="0" applyProtection="0"/>
    <xf numFmtId="0" fontId="52" fillId="0" borderId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7" fillId="0" borderId="0"/>
  </cellStyleXfs>
  <cellXfs count="2828">
    <xf numFmtId="0" fontId="0" fillId="0" borderId="0" xfId="0"/>
    <xf numFmtId="0" fontId="3" fillId="0" borderId="0" xfId="1"/>
    <xf numFmtId="0" fontId="5" fillId="0" borderId="0" xfId="1" applyFont="1"/>
    <xf numFmtId="0" fontId="5" fillId="0" borderId="0" xfId="1" applyFont="1" applyAlignment="1"/>
    <xf numFmtId="0" fontId="6" fillId="0" borderId="0" xfId="1" applyFont="1" applyAlignment="1">
      <alignment vertical="top"/>
    </xf>
    <xf numFmtId="165" fontId="7" fillId="2" borderId="1" xfId="1" applyNumberFormat="1" applyFont="1" applyFill="1" applyBorder="1" applyAlignment="1">
      <alignment horizontal="left" vertical="center" indent="1"/>
    </xf>
    <xf numFmtId="166" fontId="7" fillId="2" borderId="2" xfId="1" applyNumberFormat="1" applyFont="1" applyFill="1" applyBorder="1" applyAlignment="1">
      <alignment horizontal="left" vertical="center"/>
    </xf>
    <xf numFmtId="166" fontId="7" fillId="2" borderId="2" xfId="1" applyNumberFormat="1" applyFont="1" applyFill="1" applyBorder="1" applyAlignment="1">
      <alignment horizontal="center" vertical="center"/>
    </xf>
    <xf numFmtId="166" fontId="8" fillId="0" borderId="3" xfId="1" applyNumberFormat="1" applyFont="1" applyBorder="1" applyAlignment="1">
      <alignment horizontal="center" vertical="center"/>
    </xf>
    <xf numFmtId="0" fontId="5" fillId="0" borderId="0" xfId="1" applyFont="1" applyBorder="1"/>
    <xf numFmtId="166" fontId="8" fillId="0" borderId="0" xfId="1" applyNumberFormat="1" applyFont="1" applyAlignment="1">
      <alignment horizontal="center" vertical="center"/>
    </xf>
    <xf numFmtId="0" fontId="5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165" fontId="5" fillId="0" borderId="0" xfId="3" applyNumberFormat="1" applyFont="1" applyBorder="1"/>
    <xf numFmtId="0" fontId="10" fillId="0" borderId="0" xfId="1" applyFont="1" applyAlignment="1">
      <alignment vertical="top"/>
    </xf>
    <xf numFmtId="0" fontId="6" fillId="0" borderId="0" xfId="1" applyFont="1"/>
    <xf numFmtId="0" fontId="11" fillId="0" borderId="0" xfId="1" applyFont="1" applyAlignment="1">
      <alignment vertical="top"/>
    </xf>
    <xf numFmtId="0" fontId="12" fillId="0" borderId="0" xfId="1" applyFont="1" applyAlignment="1">
      <alignment horizontal="left" vertical="center" indent="2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166" fontId="8" fillId="0" borderId="1" xfId="1" applyNumberFormat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left" vertical="center" indent="1"/>
    </xf>
    <xf numFmtId="0" fontId="7" fillId="0" borderId="0" xfId="1" applyFont="1" applyBorder="1" applyAlignment="1">
      <alignment horizontal="center" vertical="center" wrapText="1"/>
    </xf>
    <xf numFmtId="0" fontId="16" fillId="0" borderId="0" xfId="1" applyFont="1" applyAlignment="1">
      <alignment vertical="center"/>
    </xf>
    <xf numFmtId="0" fontId="8" fillId="0" borderId="0" xfId="1" applyFont="1"/>
    <xf numFmtId="0" fontId="17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right" vertical="center"/>
    </xf>
    <xf numFmtId="0" fontId="5" fillId="0" borderId="0" xfId="1" applyFont="1" applyAlignment="1">
      <alignment vertical="top"/>
    </xf>
    <xf numFmtId="0" fontId="18" fillId="0" borderId="0" xfId="1" applyFont="1" applyAlignment="1">
      <alignment horizontal="right" vertical="top"/>
    </xf>
    <xf numFmtId="0" fontId="18" fillId="0" borderId="0" xfId="1" applyFont="1" applyAlignment="1">
      <alignment vertical="center"/>
    </xf>
    <xf numFmtId="0" fontId="18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Alignment="1">
      <alignment horizontal="left" vertical="center" wrapText="1" indent="1"/>
    </xf>
    <xf numFmtId="0" fontId="5" fillId="0" borderId="0" xfId="1" applyFont="1" applyAlignment="1">
      <alignment horizontal="left" vertical="center" indent="1"/>
    </xf>
    <xf numFmtId="0" fontId="20" fillId="0" borderId="4" xfId="1" applyFont="1" applyBorder="1" applyAlignment="1">
      <alignment horizontal="center" vertical="center"/>
    </xf>
    <xf numFmtId="0" fontId="20" fillId="0" borderId="4" xfId="1" applyFont="1" applyBorder="1" applyAlignment="1">
      <alignment horizontal="right" vertical="center"/>
    </xf>
    <xf numFmtId="0" fontId="20" fillId="0" borderId="4" xfId="1" applyFont="1" applyBorder="1"/>
    <xf numFmtId="0" fontId="20" fillId="0" borderId="0" xfId="1" applyFont="1" applyAlignment="1">
      <alignment horizontal="center"/>
    </xf>
    <xf numFmtId="0" fontId="20" fillId="0" borderId="0" xfId="1" applyFont="1" applyAlignment="1">
      <alignment horizontal="right"/>
    </xf>
    <xf numFmtId="0" fontId="14" fillId="0" borderId="0" xfId="1" applyFont="1"/>
    <xf numFmtId="0" fontId="23" fillId="0" borderId="0" xfId="2" applyFont="1"/>
    <xf numFmtId="0" fontId="20" fillId="0" borderId="0" xfId="1" applyFont="1"/>
    <xf numFmtId="0" fontId="15" fillId="0" borderId="0" xfId="1" applyFont="1" applyAlignment="1">
      <alignment vertical="center"/>
    </xf>
    <xf numFmtId="0" fontId="12" fillId="0" borderId="0" xfId="1" applyFont="1"/>
    <xf numFmtId="0" fontId="15" fillId="0" borderId="0" xfId="1" applyFont="1"/>
    <xf numFmtId="0" fontId="24" fillId="0" borderId="0" xfId="1" applyFont="1"/>
    <xf numFmtId="0" fontId="6" fillId="0" borderId="0" xfId="4" applyFont="1" applyFill="1" applyAlignment="1">
      <alignment horizontal="right"/>
    </xf>
    <xf numFmtId="0" fontId="6" fillId="0" borderId="0" xfId="4" applyFont="1" applyFill="1"/>
    <xf numFmtId="0" fontId="18" fillId="0" borderId="0" xfId="4" applyFont="1" applyFill="1" applyAlignment="1">
      <alignment vertical="top"/>
    </xf>
    <xf numFmtId="0" fontId="11" fillId="0" borderId="0" xfId="5" applyFont="1" applyFill="1" applyAlignment="1">
      <alignment vertical="top"/>
    </xf>
    <xf numFmtId="0" fontId="11" fillId="0" borderId="0" xfId="4" applyFont="1" applyFill="1" applyAlignment="1">
      <alignment horizontal="right"/>
    </xf>
    <xf numFmtId="0" fontId="11" fillId="0" borderId="0" xfId="5" applyFont="1" applyFill="1" applyAlignment="1"/>
    <xf numFmtId="3" fontId="20" fillId="0" borderId="0" xfId="4" applyNumberFormat="1" applyFont="1" applyFill="1" applyAlignment="1">
      <alignment horizontal="right" vertical="center"/>
    </xf>
    <xf numFmtId="3" fontId="9" fillId="0" borderId="0" xfId="4" applyNumberFormat="1" applyFont="1" applyFill="1" applyAlignment="1">
      <alignment horizontal="right" vertical="center"/>
    </xf>
    <xf numFmtId="0" fontId="20" fillId="0" borderId="0" xfId="4" applyFont="1" applyFill="1" applyAlignment="1">
      <alignment horizontal="left" vertical="center" indent="1"/>
    </xf>
    <xf numFmtId="0" fontId="28" fillId="0" borderId="0" xfId="4" applyFont="1" applyFill="1" applyAlignment="1">
      <alignment horizontal="right"/>
    </xf>
    <xf numFmtId="0" fontId="18" fillId="0" borderId="0" xfId="5" applyFont="1" applyFill="1" applyAlignment="1">
      <alignment horizontal="left" vertical="top" wrapText="1"/>
    </xf>
    <xf numFmtId="0" fontId="11" fillId="0" borderId="0" xfId="4" applyFont="1" applyFill="1"/>
    <xf numFmtId="0" fontId="34" fillId="0" borderId="0" xfId="4" applyFont="1" applyFill="1" applyAlignment="1"/>
    <xf numFmtId="2" fontId="35" fillId="0" borderId="0" xfId="5" applyNumberFormat="1" applyFont="1" applyFill="1" applyBorder="1" applyAlignment="1"/>
    <xf numFmtId="0" fontId="34" fillId="0" borderId="0" xfId="5" applyFont="1" applyFill="1" applyAlignment="1">
      <alignment horizontal="left" vertical="top" wrapText="1"/>
    </xf>
    <xf numFmtId="167" fontId="6" fillId="0" borderId="0" xfId="4" applyNumberFormat="1" applyFont="1" applyFill="1" applyAlignment="1">
      <alignment horizontal="right"/>
    </xf>
    <xf numFmtId="0" fontId="34" fillId="0" borderId="0" xfId="4" applyFont="1" applyFill="1"/>
    <xf numFmtId="0" fontId="35" fillId="0" borderId="0" xfId="5" applyFont="1" applyFill="1" applyBorder="1" applyAlignment="1"/>
    <xf numFmtId="0" fontId="36" fillId="0" borderId="0" xfId="4" applyFont="1" applyFill="1" applyAlignment="1">
      <alignment horizontal="right" vertical="center"/>
    </xf>
    <xf numFmtId="3" fontId="20" fillId="2" borderId="0" xfId="4" applyNumberFormat="1" applyFont="1" applyFill="1" applyAlignment="1">
      <alignment horizontal="right" vertical="center"/>
    </xf>
    <xf numFmtId="3" fontId="6" fillId="0" borderId="3" xfId="4" applyNumberFormat="1" applyFont="1" applyFill="1" applyBorder="1" applyAlignment="1">
      <alignment horizontal="right" vertical="center"/>
    </xf>
    <xf numFmtId="0" fontId="37" fillId="0" borderId="0" xfId="4" applyFont="1" applyFill="1" applyAlignment="1">
      <alignment vertical="center"/>
    </xf>
    <xf numFmtId="3" fontId="6" fillId="0" borderId="0" xfId="4" applyNumberFormat="1" applyFont="1" applyFill="1" applyAlignment="1">
      <alignment horizontal="right" vertical="center"/>
    </xf>
    <xf numFmtId="0" fontId="37" fillId="0" borderId="0" xfId="4" applyFont="1" applyFill="1" applyAlignment="1">
      <alignment horizontal="right" vertical="center"/>
    </xf>
    <xf numFmtId="0" fontId="6" fillId="0" borderId="0" xfId="4" applyFont="1" applyFill="1" applyAlignment="1">
      <alignment horizontal="right" vertical="center"/>
    </xf>
    <xf numFmtId="0" fontId="28" fillId="0" borderId="0" xfId="4" applyFont="1" applyFill="1" applyAlignment="1">
      <alignment horizontal="left" vertical="center" wrapText="1"/>
    </xf>
    <xf numFmtId="0" fontId="20" fillId="0" borderId="0" xfId="4" applyFont="1" applyFill="1" applyAlignment="1">
      <alignment horizontal="right" vertical="center"/>
    </xf>
    <xf numFmtId="0" fontId="22" fillId="0" borderId="0" xfId="4" applyFont="1" applyFill="1" applyAlignment="1">
      <alignment vertical="center"/>
    </xf>
    <xf numFmtId="0" fontId="9" fillId="0" borderId="0" xfId="4" applyFont="1" applyFill="1" applyAlignment="1">
      <alignment vertical="center"/>
    </xf>
    <xf numFmtId="0" fontId="20" fillId="3" borderId="0" xfId="4" applyFont="1" applyFill="1" applyAlignment="1">
      <alignment horizontal="right" vertical="center"/>
    </xf>
    <xf numFmtId="3" fontId="20" fillId="3" borderId="0" xfId="4" applyNumberFormat="1" applyFont="1" applyFill="1" applyAlignment="1">
      <alignment horizontal="right" vertical="center"/>
    </xf>
    <xf numFmtId="0" fontId="20" fillId="0" borderId="0" xfId="4" applyFont="1" applyFill="1" applyAlignment="1">
      <alignment horizontal="left" vertical="center"/>
    </xf>
    <xf numFmtId="0" fontId="20" fillId="2" borderId="0" xfId="4" applyFont="1" applyFill="1" applyAlignment="1">
      <alignment horizontal="left" vertical="center"/>
    </xf>
    <xf numFmtId="0" fontId="6" fillId="0" borderId="0" xfId="4" applyFont="1" applyFill="1" applyAlignment="1">
      <alignment horizontal="left"/>
    </xf>
    <xf numFmtId="0" fontId="6" fillId="0" borderId="3" xfId="4" applyFont="1" applyFill="1" applyBorder="1" applyAlignment="1">
      <alignment horizontal="left" vertical="center"/>
    </xf>
    <xf numFmtId="0" fontId="6" fillId="0" borderId="3" xfId="4" applyFont="1" applyBorder="1" applyAlignment="1">
      <alignment horizontal="left" vertical="center"/>
    </xf>
    <xf numFmtId="167" fontId="6" fillId="0" borderId="3" xfId="4" applyNumberFormat="1" applyFont="1" applyFill="1" applyBorder="1" applyAlignment="1">
      <alignment horizontal="right" vertical="center"/>
    </xf>
    <xf numFmtId="167" fontId="6" fillId="0" borderId="0" xfId="4" applyNumberFormat="1" applyFont="1" applyFill="1" applyAlignment="1">
      <alignment horizontal="right" vertical="center"/>
    </xf>
    <xf numFmtId="3" fontId="6" fillId="0" borderId="0" xfId="4" applyNumberFormat="1" applyFont="1" applyFill="1" applyAlignment="1">
      <alignment horizontal="right" vertical="center" wrapText="1"/>
    </xf>
    <xf numFmtId="0" fontId="6" fillId="0" borderId="0" xfId="4" applyFont="1" applyFill="1" applyAlignment="1">
      <alignment horizontal="left" vertical="center"/>
    </xf>
    <xf numFmtId="167" fontId="6" fillId="0" borderId="0" xfId="4" applyNumberFormat="1" applyFont="1" applyFill="1" applyAlignment="1">
      <alignment horizontal="right" vertical="center" wrapText="1"/>
    </xf>
    <xf numFmtId="0" fontId="6" fillId="0" borderId="0" xfId="4" applyFont="1" applyFill="1" applyAlignment="1">
      <alignment horizontal="left" vertical="center" wrapText="1"/>
    </xf>
    <xf numFmtId="0" fontId="9" fillId="0" borderId="0" xfId="4" applyFont="1" applyFill="1" applyAlignment="1">
      <alignment horizontal="right" vertical="center"/>
    </xf>
    <xf numFmtId="166" fontId="6" fillId="0" borderId="0" xfId="4" applyNumberFormat="1" applyFont="1" applyFill="1" applyAlignment="1">
      <alignment horizontal="right" vertical="center"/>
    </xf>
    <xf numFmtId="0" fontId="6" fillId="0" borderId="0" xfId="4" applyFont="1" applyAlignment="1">
      <alignment horizontal="left" vertical="center"/>
    </xf>
    <xf numFmtId="0" fontId="20" fillId="0" borderId="0" xfId="4" applyFont="1" applyAlignment="1">
      <alignment horizontal="right" vertical="center"/>
    </xf>
    <xf numFmtId="0" fontId="22" fillId="0" borderId="0" xfId="4" applyFont="1" applyAlignment="1">
      <alignment horizontal="right" vertical="center"/>
    </xf>
    <xf numFmtId="0" fontId="20" fillId="0" borderId="0" xfId="4" applyFont="1" applyAlignment="1">
      <alignment vertical="center"/>
    </xf>
    <xf numFmtId="0" fontId="11" fillId="0" borderId="0" xfId="4" applyFont="1" applyFill="1" applyAlignment="1">
      <alignment vertical="center"/>
    </xf>
    <xf numFmtId="0" fontId="11" fillId="0" borderId="0" xfId="4" applyFont="1" applyAlignment="1">
      <alignment vertical="center"/>
    </xf>
    <xf numFmtId="0" fontId="20" fillId="0" borderId="4" xfId="4" applyFont="1" applyFill="1" applyBorder="1" applyAlignment="1">
      <alignment horizontal="right" vertical="center"/>
    </xf>
    <xf numFmtId="0" fontId="20" fillId="0" borderId="4" xfId="4" applyFont="1" applyFill="1" applyBorder="1" applyAlignment="1">
      <alignment vertical="center"/>
    </xf>
    <xf numFmtId="2" fontId="6" fillId="0" borderId="0" xfId="4" applyNumberFormat="1" applyFont="1" applyFill="1" applyAlignment="1">
      <alignment horizontal="right" vertical="center"/>
    </xf>
    <xf numFmtId="0" fontId="20" fillId="0" borderId="0" xfId="4" applyFont="1" applyFill="1" applyAlignment="1">
      <alignment vertical="center"/>
    </xf>
    <xf numFmtId="0" fontId="6" fillId="0" borderId="0" xfId="4" applyFont="1" applyFill="1" applyAlignment="1"/>
    <xf numFmtId="0" fontId="20" fillId="0" borderId="4" xfId="4" applyFont="1" applyBorder="1" applyAlignment="1">
      <alignment horizontal="right" vertical="center"/>
    </xf>
    <xf numFmtId="0" fontId="20" fillId="0" borderId="4" xfId="4" applyFont="1" applyBorder="1"/>
    <xf numFmtId="3" fontId="9" fillId="0" borderId="0" xfId="4" applyNumberFormat="1" applyFont="1" applyFill="1" applyAlignment="1">
      <alignment vertical="center"/>
    </xf>
    <xf numFmtId="0" fontId="20" fillId="0" borderId="0" xfId="4" applyFont="1" applyFill="1"/>
    <xf numFmtId="0" fontId="20" fillId="0" borderId="0" xfId="4" applyFont="1"/>
    <xf numFmtId="3" fontId="6" fillId="0" borderId="0" xfId="4" applyNumberFormat="1" applyFont="1" applyFill="1" applyAlignment="1">
      <alignment vertical="center" wrapText="1"/>
    </xf>
    <xf numFmtId="0" fontId="20" fillId="0" borderId="0" xfId="4" applyFont="1" applyAlignment="1">
      <alignment horizontal="right"/>
    </xf>
    <xf numFmtId="0" fontId="20" fillId="0" borderId="0" xfId="4" applyFont="1" applyFill="1" applyAlignment="1">
      <alignment horizontal="right"/>
    </xf>
    <xf numFmtId="3" fontId="20" fillId="0" borderId="0" xfId="4" applyNumberFormat="1" applyFont="1" applyFill="1" applyAlignment="1">
      <alignment horizontal="right"/>
    </xf>
    <xf numFmtId="0" fontId="6" fillId="0" borderId="0" xfId="4" applyFont="1" applyFill="1" applyAlignment="1">
      <alignment vertical="center"/>
    </xf>
    <xf numFmtId="0" fontId="20" fillId="0" borderId="0" xfId="4" applyFont="1" applyAlignment="1">
      <alignment horizontal="left"/>
    </xf>
    <xf numFmtId="3" fontId="9" fillId="0" borderId="0" xfId="4" applyNumberFormat="1" applyFont="1" applyFill="1" applyAlignment="1">
      <alignment vertical="center" wrapText="1"/>
    </xf>
    <xf numFmtId="3" fontId="6" fillId="0" borderId="0" xfId="4" applyNumberFormat="1" applyFont="1" applyFill="1" applyAlignment="1">
      <alignment vertical="center"/>
    </xf>
    <xf numFmtId="0" fontId="22" fillId="0" borderId="0" xfId="4" applyFont="1" applyAlignment="1">
      <alignment vertical="center"/>
    </xf>
    <xf numFmtId="0" fontId="9" fillId="0" borderId="4" xfId="4" applyFont="1" applyFill="1" applyBorder="1" applyAlignment="1">
      <alignment horizontal="right" vertical="center"/>
    </xf>
    <xf numFmtId="0" fontId="20" fillId="0" borderId="4" xfId="4" applyFont="1" applyFill="1" applyBorder="1" applyAlignment="1">
      <alignment horizontal="left" vertical="center" indent="1"/>
    </xf>
    <xf numFmtId="0" fontId="20" fillId="0" borderId="4" xfId="4" applyFont="1" applyBorder="1" applyAlignment="1">
      <alignment horizontal="left" vertical="center" indent="1"/>
    </xf>
    <xf numFmtId="0" fontId="9" fillId="0" borderId="0" xfId="4" applyFont="1" applyFill="1" applyAlignment="1">
      <alignment horizontal="right"/>
    </xf>
    <xf numFmtId="0" fontId="9" fillId="0" borderId="0" xfId="4" applyFont="1" applyFill="1"/>
    <xf numFmtId="0" fontId="40" fillId="0" borderId="0" xfId="4" applyFont="1" applyFill="1"/>
    <xf numFmtId="0" fontId="45" fillId="0" borderId="0" xfId="4" applyFont="1" applyFill="1"/>
    <xf numFmtId="0" fontId="22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Fill="1"/>
    <xf numFmtId="0" fontId="3" fillId="3" borderId="0" xfId="11" applyFill="1"/>
    <xf numFmtId="0" fontId="6" fillId="3" borderId="3" xfId="12" applyFont="1" applyFill="1" applyBorder="1" applyAlignment="1">
      <alignment wrapText="1"/>
    </xf>
    <xf numFmtId="0" fontId="9" fillId="3" borderId="3" xfId="12" applyFont="1" applyFill="1" applyBorder="1" applyAlignment="1">
      <alignment wrapText="1"/>
    </xf>
    <xf numFmtId="0" fontId="6" fillId="3" borderId="0" xfId="12" applyFont="1" applyFill="1" applyBorder="1" applyAlignment="1">
      <alignment horizontal="right"/>
    </xf>
    <xf numFmtId="0" fontId="6" fillId="3" borderId="0" xfId="12" quotePrefix="1" applyFont="1" applyFill="1" applyBorder="1" applyAlignment="1"/>
    <xf numFmtId="0" fontId="6" fillId="3" borderId="3" xfId="13" applyFont="1" applyFill="1" applyBorder="1" applyAlignment="1">
      <alignment horizontal="right"/>
    </xf>
    <xf numFmtId="0" fontId="6" fillId="3" borderId="3" xfId="13" applyFont="1" applyFill="1" applyBorder="1" applyAlignment="1">
      <alignment horizontal="left"/>
    </xf>
    <xf numFmtId="0" fontId="6" fillId="3" borderId="0" xfId="13" applyFont="1" applyFill="1" applyAlignment="1">
      <alignment horizontal="right"/>
    </xf>
    <xf numFmtId="0" fontId="6" fillId="3" borderId="0" xfId="13" applyFont="1" applyFill="1" applyBorder="1" applyAlignment="1"/>
    <xf numFmtId="0" fontId="27" fillId="3" borderId="0" xfId="14" applyFont="1" applyFill="1" applyBorder="1" applyAlignment="1"/>
    <xf numFmtId="0" fontId="3" fillId="3" borderId="0" xfId="11" applyFill="1" applyBorder="1"/>
    <xf numFmtId="0" fontId="9" fillId="3" borderId="0" xfId="14" applyFont="1" applyFill="1" applyBorder="1" applyAlignment="1">
      <alignment horizontal="left" wrapText="1"/>
    </xf>
    <xf numFmtId="3" fontId="9" fillId="3" borderId="16" xfId="12" applyNumberFormat="1" applyFont="1" applyFill="1" applyBorder="1" applyAlignment="1">
      <alignment horizontal="right"/>
    </xf>
    <xf numFmtId="0" fontId="9" fillId="3" borderId="16" xfId="12" applyFont="1" applyFill="1" applyBorder="1" applyAlignment="1">
      <alignment wrapText="1"/>
    </xf>
    <xf numFmtId="3" fontId="6" fillId="3" borderId="10" xfId="12" applyNumberFormat="1" applyFont="1" applyFill="1" applyBorder="1" applyAlignment="1">
      <alignment horizontal="right"/>
    </xf>
    <xf numFmtId="0" fontId="6" fillId="3" borderId="10" xfId="12" applyFont="1" applyFill="1" applyBorder="1" applyAlignment="1"/>
    <xf numFmtId="3" fontId="6" fillId="3" borderId="0" xfId="12" applyNumberFormat="1" applyFont="1" applyFill="1" applyAlignment="1">
      <alignment horizontal="right"/>
    </xf>
    <xf numFmtId="0" fontId="6" fillId="3" borderId="0" xfId="12" applyFont="1" applyFill="1" applyBorder="1" applyAlignment="1"/>
    <xf numFmtId="3" fontId="6" fillId="3" borderId="0" xfId="12" applyNumberFormat="1" applyFont="1" applyFill="1" applyBorder="1" applyAlignment="1">
      <alignment horizontal="right"/>
    </xf>
    <xf numFmtId="3" fontId="9" fillId="3" borderId="1" xfId="12" applyNumberFormat="1" applyFont="1" applyFill="1" applyBorder="1" applyAlignment="1">
      <alignment horizontal="right"/>
    </xf>
    <xf numFmtId="0" fontId="9" fillId="3" borderId="1" xfId="12" applyFont="1" applyFill="1" applyBorder="1" applyAlignment="1">
      <alignment wrapText="1"/>
    </xf>
    <xf numFmtId="3" fontId="6" fillId="3" borderId="3" xfId="12" applyNumberFormat="1" applyFont="1" applyFill="1" applyBorder="1" applyAlignment="1">
      <alignment horizontal="right"/>
    </xf>
    <xf numFmtId="3" fontId="6" fillId="3" borderId="0" xfId="12" applyNumberFormat="1" applyFont="1" applyFill="1" applyBorder="1" applyAlignment="1"/>
    <xf numFmtId="0" fontId="27" fillId="3" borderId="3" xfId="14" applyFont="1" applyFill="1" applyBorder="1" applyAlignment="1"/>
    <xf numFmtId="0" fontId="3" fillId="3" borderId="3" xfId="11" applyFill="1" applyBorder="1"/>
    <xf numFmtId="3" fontId="9" fillId="3" borderId="16" xfId="12" applyNumberFormat="1" applyFont="1" applyFill="1" applyBorder="1" applyAlignment="1"/>
    <xf numFmtId="3" fontId="6" fillId="3" borderId="3" xfId="12" applyNumberFormat="1" applyFont="1" applyFill="1" applyBorder="1" applyAlignment="1"/>
    <xf numFmtId="3" fontId="6" fillId="3" borderId="0" xfId="12" applyNumberFormat="1" applyFont="1" applyFill="1" applyAlignment="1"/>
    <xf numFmtId="0" fontId="6" fillId="3" borderId="0" xfId="12" applyFont="1" applyFill="1" applyAlignment="1">
      <alignment wrapText="1"/>
    </xf>
    <xf numFmtId="0" fontId="6" fillId="3" borderId="0" xfId="12" applyFont="1" applyFill="1" applyBorder="1" applyAlignment="1">
      <alignment wrapText="1"/>
    </xf>
    <xf numFmtId="0" fontId="57" fillId="3" borderId="3" xfId="12" applyFont="1" applyFill="1" applyBorder="1" applyAlignment="1"/>
    <xf numFmtId="0" fontId="57" fillId="3" borderId="3" xfId="12" applyFont="1" applyFill="1" applyBorder="1" applyAlignment="1">
      <alignment horizontal="right"/>
    </xf>
    <xf numFmtId="0" fontId="57" fillId="3" borderId="3" xfId="15" applyFont="1" applyFill="1" applyBorder="1" applyAlignment="1"/>
    <xf numFmtId="0" fontId="17" fillId="3" borderId="3" xfId="12" applyFont="1" applyFill="1" applyBorder="1" applyAlignment="1">
      <alignment wrapText="1"/>
    </xf>
    <xf numFmtId="0" fontId="27" fillId="3" borderId="0" xfId="16" applyFill="1"/>
    <xf numFmtId="0" fontId="57" fillId="3" borderId="0" xfId="12" applyFont="1" applyFill="1" applyAlignment="1"/>
    <xf numFmtId="0" fontId="57" fillId="3" borderId="0" xfId="15" applyFont="1" applyFill="1" applyAlignment="1"/>
    <xf numFmtId="0" fontId="58" fillId="3" borderId="0" xfId="16" applyFont="1" applyFill="1"/>
    <xf numFmtId="0" fontId="59" fillId="3" borderId="0" xfId="12" applyFont="1" applyFill="1" applyAlignment="1"/>
    <xf numFmtId="0" fontId="55" fillId="3" borderId="16" xfId="12" applyFont="1" applyFill="1" applyBorder="1" applyAlignment="1">
      <alignment wrapText="1"/>
    </xf>
    <xf numFmtId="3" fontId="6" fillId="3" borderId="3" xfId="13" applyNumberFormat="1" applyFont="1" applyFill="1" applyBorder="1" applyAlignment="1">
      <alignment horizontal="right"/>
    </xf>
    <xf numFmtId="3" fontId="6" fillId="3" borderId="0" xfId="13" applyNumberFormat="1" applyFont="1" applyFill="1" applyBorder="1" applyAlignment="1">
      <alignment horizontal="right"/>
    </xf>
    <xf numFmtId="0" fontId="6" fillId="3" borderId="0" xfId="13" applyFont="1" applyFill="1" applyBorder="1" applyAlignment="1">
      <alignment wrapText="1"/>
    </xf>
    <xf numFmtId="0" fontId="17" fillId="3" borderId="3" xfId="12" applyFont="1" applyFill="1" applyBorder="1" applyAlignment="1">
      <alignment vertical="top" wrapText="1"/>
    </xf>
    <xf numFmtId="0" fontId="13" fillId="0" borderId="0" xfId="19" applyFont="1" applyAlignment="1">
      <alignment vertical="center"/>
    </xf>
    <xf numFmtId="0" fontId="22" fillId="0" borderId="18" xfId="19" applyFont="1" applyFill="1" applyBorder="1" applyAlignment="1">
      <alignment horizontal="left" vertical="center" wrapText="1" indent="1" readingOrder="1"/>
    </xf>
    <xf numFmtId="0" fontId="38" fillId="0" borderId="0" xfId="19" applyFont="1" applyFill="1" applyBorder="1" applyAlignment="1">
      <alignment vertical="center"/>
    </xf>
    <xf numFmtId="0" fontId="3" fillId="0" borderId="0" xfId="19"/>
    <xf numFmtId="0" fontId="6" fillId="0" borderId="0" xfId="19" applyFont="1" applyFill="1" applyBorder="1" applyAlignment="1">
      <alignment horizontal="left" vertical="center" indent="1"/>
    </xf>
    <xf numFmtId="0" fontId="15" fillId="0" borderId="0" xfId="21" applyFont="1"/>
    <xf numFmtId="0" fontId="13" fillId="0" borderId="0" xfId="21" applyFont="1"/>
    <xf numFmtId="0" fontId="20" fillId="0" borderId="0" xfId="21" applyFont="1" applyBorder="1"/>
    <xf numFmtId="0" fontId="3" fillId="0" borderId="0" xfId="27"/>
    <xf numFmtId="0" fontId="15" fillId="0" borderId="0" xfId="27" applyFont="1" applyAlignment="1">
      <alignment vertical="center"/>
    </xf>
    <xf numFmtId="0" fontId="13" fillId="0" borderId="0" xfId="27" applyFont="1" applyAlignment="1">
      <alignment vertical="center"/>
    </xf>
    <xf numFmtId="0" fontId="61" fillId="0" borderId="0" xfId="27" applyFont="1"/>
    <xf numFmtId="0" fontId="58" fillId="0" borderId="0" xfId="27" applyFont="1"/>
    <xf numFmtId="0" fontId="20" fillId="0" borderId="0" xfId="27" applyFont="1"/>
    <xf numFmtId="3" fontId="20" fillId="0" borderId="16" xfId="34" applyNumberFormat="1" applyFont="1" applyFill="1" applyBorder="1"/>
    <xf numFmtId="0" fontId="11" fillId="0" borderId="0" xfId="33" applyFont="1"/>
    <xf numFmtId="3" fontId="20" fillId="2" borderId="0" xfId="33" applyNumberFormat="1" applyFont="1" applyFill="1" applyAlignment="1"/>
    <xf numFmtId="0" fontId="20" fillId="2" borderId="0" xfId="33" applyFont="1" applyFill="1" applyAlignment="1">
      <alignment horizontal="left" vertical="center" indent="1"/>
    </xf>
    <xf numFmtId="3" fontId="6" fillId="0" borderId="3" xfId="33" applyNumberFormat="1" applyFont="1" applyBorder="1" applyAlignment="1"/>
    <xf numFmtId="3" fontId="6" fillId="0" borderId="0" xfId="33" applyNumberFormat="1" applyFont="1" applyAlignment="1"/>
    <xf numFmtId="1" fontId="20" fillId="2" borderId="0" xfId="33" applyNumberFormat="1" applyFont="1" applyFill="1" applyAlignment="1"/>
    <xf numFmtId="0" fontId="20" fillId="0" borderId="4" xfId="33" applyFont="1" applyBorder="1" applyAlignment="1">
      <alignment horizontal="right"/>
    </xf>
    <xf numFmtId="0" fontId="20" fillId="0" borderId="4" xfId="33" applyFont="1" applyBorder="1" applyAlignment="1">
      <alignment horizontal="left" indent="1"/>
    </xf>
    <xf numFmtId="0" fontId="13" fillId="0" borderId="0" xfId="33" applyFont="1"/>
    <xf numFmtId="0" fontId="20" fillId="0" borderId="0" xfId="33" applyFont="1"/>
    <xf numFmtId="0" fontId="9" fillId="0" borderId="0" xfId="33" applyFont="1"/>
    <xf numFmtId="3" fontId="13" fillId="0" borderId="0" xfId="36" applyNumberFormat="1" applyFont="1" applyFill="1" applyBorder="1" applyAlignment="1">
      <alignment horizontal="left"/>
    </xf>
    <xf numFmtId="3" fontId="8" fillId="0" borderId="0" xfId="33" applyNumberFormat="1" applyFont="1" applyFill="1" applyAlignment="1">
      <alignment horizontal="center"/>
    </xf>
    <xf numFmtId="0" fontId="7" fillId="0" borderId="0" xfId="33" applyFont="1" applyFill="1" applyAlignment="1">
      <alignment horizontal="center" vertical="center"/>
    </xf>
    <xf numFmtId="3" fontId="8" fillId="0" borderId="0" xfId="33" applyNumberFormat="1" applyFont="1" applyAlignment="1">
      <alignment horizontal="center" vertical="center"/>
    </xf>
    <xf numFmtId="3" fontId="8" fillId="0" borderId="0" xfId="33" applyNumberFormat="1" applyFont="1" applyFill="1" applyBorder="1" applyAlignment="1">
      <alignment horizontal="center" vertical="center"/>
    </xf>
    <xf numFmtId="0" fontId="6" fillId="0" borderId="0" xfId="33" applyFont="1"/>
    <xf numFmtId="0" fontId="20" fillId="2" borderId="0" xfId="33" applyFont="1" applyFill="1" applyAlignment="1">
      <alignment horizontal="left"/>
    </xf>
    <xf numFmtId="3" fontId="6" fillId="0" borderId="3" xfId="33" applyNumberFormat="1" applyFont="1" applyBorder="1" applyAlignment="1">
      <alignment horizontal="right"/>
    </xf>
    <xf numFmtId="3" fontId="6" fillId="0" borderId="0" xfId="33" applyNumberFormat="1" applyFont="1" applyAlignment="1">
      <alignment horizontal="right"/>
    </xf>
    <xf numFmtId="0" fontId="20" fillId="0" borderId="4" xfId="33" applyFont="1" applyBorder="1" applyAlignment="1">
      <alignment horizontal="left"/>
    </xf>
    <xf numFmtId="0" fontId="9" fillId="0" borderId="0" xfId="33" applyFont="1" applyBorder="1" applyAlignment="1">
      <alignment horizontal="center"/>
    </xf>
    <xf numFmtId="0" fontId="13" fillId="0" borderId="0" xfId="33" applyFont="1" applyAlignment="1"/>
    <xf numFmtId="0" fontId="20" fillId="0" borderId="4" xfId="33" applyFont="1" applyBorder="1" applyAlignment="1">
      <alignment horizontal="center"/>
    </xf>
    <xf numFmtId="3" fontId="9" fillId="2" borderId="3" xfId="33" applyNumberFormat="1" applyFont="1" applyFill="1" applyBorder="1"/>
    <xf numFmtId="0" fontId="9" fillId="2" borderId="3" xfId="33" applyFont="1" applyFill="1" applyBorder="1"/>
    <xf numFmtId="3" fontId="67" fillId="2" borderId="0" xfId="33" applyNumberFormat="1" applyFont="1" applyFill="1" applyBorder="1"/>
    <xf numFmtId="3" fontId="9" fillId="2" borderId="0" xfId="33" applyNumberFormat="1" applyFont="1" applyFill="1" applyBorder="1"/>
    <xf numFmtId="3" fontId="20" fillId="2" borderId="16" xfId="33" applyNumberFormat="1" applyFont="1" applyFill="1" applyBorder="1"/>
    <xf numFmtId="0" fontId="20" fillId="2" borderId="16" xfId="33" applyFont="1" applyFill="1" applyBorder="1" applyAlignment="1">
      <alignment horizontal="left"/>
    </xf>
    <xf numFmtId="3" fontId="20" fillId="2" borderId="16" xfId="33" applyNumberFormat="1" applyFont="1" applyFill="1" applyBorder="1" applyAlignment="1">
      <alignment horizontal="left"/>
    </xf>
    <xf numFmtId="0" fontId="32" fillId="0" borderId="24" xfId="33" applyFont="1" applyBorder="1" applyAlignment="1">
      <alignment horizontal="right"/>
    </xf>
    <xf numFmtId="3" fontId="32" fillId="0" borderId="24" xfId="33" applyNumberFormat="1" applyFont="1" applyBorder="1" applyAlignment="1">
      <alignment horizontal="right"/>
    </xf>
    <xf numFmtId="0" fontId="32" fillId="0" borderId="24" xfId="33" applyFont="1" applyBorder="1"/>
    <xf numFmtId="0" fontId="32" fillId="0" borderId="0" xfId="33" applyFont="1" applyAlignment="1">
      <alignment horizontal="right"/>
    </xf>
    <xf numFmtId="3" fontId="32" fillId="0" borderId="0" xfId="33" applyNumberFormat="1" applyFont="1" applyAlignment="1">
      <alignment horizontal="right"/>
    </xf>
    <xf numFmtId="3" fontId="20" fillId="0" borderId="0" xfId="33" applyNumberFormat="1" applyFont="1"/>
    <xf numFmtId="3" fontId="13" fillId="0" borderId="0" xfId="33" applyNumberFormat="1" applyFont="1"/>
    <xf numFmtId="4" fontId="11" fillId="2" borderId="3" xfId="33" applyNumberFormat="1" applyFont="1" applyFill="1" applyBorder="1"/>
    <xf numFmtId="3" fontId="11" fillId="2" borderId="3" xfId="33" applyNumberFormat="1" applyFont="1" applyFill="1" applyBorder="1"/>
    <xf numFmtId="4" fontId="11" fillId="2" borderId="0" xfId="33" applyNumberFormat="1" applyFont="1" applyFill="1" applyBorder="1"/>
    <xf numFmtId="3" fontId="11" fillId="2" borderId="0" xfId="33" applyNumberFormat="1" applyFont="1" applyFill="1" applyBorder="1"/>
    <xf numFmtId="0" fontId="9" fillId="2" borderId="0" xfId="33" applyFont="1" applyFill="1" applyBorder="1"/>
    <xf numFmtId="1" fontId="20" fillId="2" borderId="16" xfId="33" applyNumberFormat="1" applyFont="1" applyFill="1" applyBorder="1"/>
    <xf numFmtId="3" fontId="11" fillId="0" borderId="0" xfId="33" applyNumberFormat="1" applyFont="1"/>
    <xf numFmtId="0" fontId="32" fillId="0" borderId="24" xfId="33" applyFont="1" applyBorder="1" applyAlignment="1">
      <alignment horizontal="right" wrapText="1"/>
    </xf>
    <xf numFmtId="3" fontId="6" fillId="0" borderId="0" xfId="5" applyNumberFormat="1" applyFont="1" applyFill="1" applyBorder="1" applyAlignment="1" applyProtection="1">
      <alignment horizontal="right"/>
      <protection locked="0"/>
    </xf>
    <xf numFmtId="3" fontId="6" fillId="0" borderId="0" xfId="38" applyNumberFormat="1" applyFont="1" applyFill="1" applyBorder="1" applyAlignment="1" applyProtection="1">
      <alignment horizontal="left" wrapText="1"/>
      <protection locked="0"/>
    </xf>
    <xf numFmtId="3" fontId="6" fillId="0" borderId="0" xfId="38" applyNumberFormat="1" applyFont="1" applyFill="1" applyBorder="1" applyProtection="1">
      <protection locked="0"/>
    </xf>
    <xf numFmtId="3" fontId="9" fillId="0" borderId="0" xfId="5" applyNumberFormat="1" applyFont="1" applyFill="1" applyBorder="1" applyAlignment="1" applyProtection="1">
      <alignment horizontal="right"/>
      <protection locked="0"/>
    </xf>
    <xf numFmtId="3" fontId="9" fillId="0" borderId="24" xfId="33" applyNumberFormat="1" applyFont="1" applyFill="1" applyBorder="1"/>
    <xf numFmtId="3" fontId="6" fillId="0" borderId="24" xfId="33" applyNumberFormat="1" applyFont="1" applyFill="1" applyBorder="1"/>
    <xf numFmtId="0" fontId="9" fillId="0" borderId="24" xfId="33" applyFont="1" applyFill="1" applyBorder="1"/>
    <xf numFmtId="3" fontId="9" fillId="0" borderId="0" xfId="33" applyNumberFormat="1" applyFont="1" applyFill="1" applyBorder="1"/>
    <xf numFmtId="3" fontId="20" fillId="0" borderId="0" xfId="33" applyNumberFormat="1" applyFont="1" applyFill="1" applyBorder="1"/>
    <xf numFmtId="3" fontId="6" fillId="0" borderId="0" xfId="33" applyNumberFormat="1" applyFont="1" applyFill="1" applyBorder="1"/>
    <xf numFmtId="0" fontId="9" fillId="0" borderId="0" xfId="33" applyFont="1" applyFill="1" applyBorder="1"/>
    <xf numFmtId="3" fontId="9" fillId="0" borderId="25" xfId="38" applyNumberFormat="1" applyFont="1" applyFill="1" applyBorder="1" applyAlignment="1" applyProtection="1">
      <alignment horizontal="right"/>
      <protection locked="0"/>
    </xf>
    <xf numFmtId="1" fontId="9" fillId="0" borderId="25" xfId="38" applyNumberFormat="1" applyFont="1" applyFill="1" applyBorder="1" applyAlignment="1" applyProtection="1">
      <alignment horizontal="right"/>
      <protection locked="0"/>
    </xf>
    <xf numFmtId="3" fontId="9" fillId="0" borderId="25" xfId="38" applyNumberFormat="1" applyFont="1" applyFill="1" applyBorder="1" applyAlignment="1" applyProtection="1">
      <alignment horizontal="left"/>
      <protection locked="0"/>
    </xf>
    <xf numFmtId="3" fontId="9" fillId="0" borderId="26" xfId="38" applyNumberFormat="1" applyFont="1" applyFill="1" applyBorder="1" applyAlignment="1" applyProtection="1">
      <alignment horizontal="left"/>
      <protection locked="0"/>
    </xf>
    <xf numFmtId="3" fontId="6" fillId="0" borderId="10" xfId="5" applyNumberFormat="1" applyFont="1" applyFill="1" applyBorder="1" applyAlignment="1" applyProtection="1">
      <alignment horizontal="right"/>
      <protection locked="0"/>
    </xf>
    <xf numFmtId="3" fontId="6" fillId="0" borderId="10" xfId="38" applyNumberFormat="1" applyFont="1" applyFill="1" applyBorder="1" applyAlignment="1" applyProtection="1">
      <alignment horizontal="left" wrapText="1"/>
      <protection locked="0"/>
    </xf>
    <xf numFmtId="166" fontId="6" fillId="0" borderId="0" xfId="38" applyNumberFormat="1" applyFont="1" applyFill="1" applyBorder="1" applyAlignment="1" applyProtection="1">
      <alignment horizontal="left" wrapText="1"/>
      <protection locked="0"/>
    </xf>
    <xf numFmtId="3" fontId="9" fillId="0" borderId="0" xfId="38" applyNumberFormat="1" applyFont="1" applyFill="1" applyBorder="1" applyAlignment="1" applyProtection="1">
      <alignment horizontal="left" wrapText="1"/>
      <protection locked="0"/>
    </xf>
    <xf numFmtId="166" fontId="6" fillId="0" borderId="10" xfId="5" applyNumberFormat="1" applyFont="1" applyFill="1" applyBorder="1" applyAlignment="1" applyProtection="1">
      <alignment horizontal="right"/>
      <protection locked="0"/>
    </xf>
    <xf numFmtId="166" fontId="6" fillId="0" borderId="0" xfId="5" applyNumberFormat="1" applyFont="1" applyFill="1" applyBorder="1" applyAlignment="1" applyProtection="1">
      <alignment horizontal="right"/>
      <protection locked="0"/>
    </xf>
    <xf numFmtId="166" fontId="9" fillId="0" borderId="0" xfId="5" applyNumberFormat="1" applyFont="1" applyFill="1" applyBorder="1" applyAlignment="1" applyProtection="1">
      <alignment horizontal="right"/>
      <protection locked="0"/>
    </xf>
    <xf numFmtId="3" fontId="6" fillId="0" borderId="0" xfId="38" applyNumberFormat="1" applyFont="1" applyFill="1" applyBorder="1" applyAlignment="1" applyProtection="1">
      <alignment horizontal="left"/>
      <protection locked="0"/>
    </xf>
    <xf numFmtId="3" fontId="9" fillId="0" borderId="0" xfId="5" applyNumberFormat="1" applyFont="1" applyFill="1" applyBorder="1" applyAlignment="1" applyProtection="1">
      <alignment horizontal="left"/>
      <protection locked="0"/>
    </xf>
    <xf numFmtId="0" fontId="6" fillId="0" borderId="0" xfId="33" applyFont="1" applyFill="1"/>
    <xf numFmtId="3" fontId="48" fillId="0" borderId="0" xfId="33" applyNumberFormat="1" applyFont="1" applyFill="1" applyAlignment="1">
      <alignment horizontal="right" indent="1"/>
    </xf>
    <xf numFmtId="167" fontId="6" fillId="0" borderId="0" xfId="33" applyNumberFormat="1" applyFont="1" applyFill="1" applyAlignment="1">
      <alignment horizontal="right" vertical="center"/>
    </xf>
    <xf numFmtId="0" fontId="20" fillId="0" borderId="4" xfId="33" applyFont="1" applyFill="1" applyBorder="1" applyAlignment="1">
      <alignment horizontal="right" vertical="center"/>
    </xf>
    <xf numFmtId="0" fontId="20" fillId="0" borderId="4" xfId="33" applyFont="1" applyFill="1" applyBorder="1" applyAlignment="1">
      <alignment horizontal="left" vertical="center"/>
    </xf>
    <xf numFmtId="0" fontId="15" fillId="0" borderId="0" xfId="33" applyFont="1" applyFill="1" applyAlignment="1">
      <alignment horizontal="right"/>
    </xf>
    <xf numFmtId="0" fontId="13" fillId="0" borderId="0" xfId="33" applyFont="1" applyFill="1"/>
    <xf numFmtId="3" fontId="20" fillId="2" borderId="0" xfId="33" applyNumberFormat="1" applyFont="1" applyFill="1" applyAlignment="1">
      <alignment horizontal="right" indent="1"/>
    </xf>
    <xf numFmtId="0" fontId="20" fillId="0" borderId="4" xfId="33" applyFont="1" applyBorder="1" applyAlignment="1">
      <alignment horizontal="center" wrapText="1"/>
    </xf>
    <xf numFmtId="3" fontId="20" fillId="2" borderId="0" xfId="33" applyNumberFormat="1" applyFont="1" applyFill="1" applyAlignment="1">
      <alignment horizontal="left" indent="1"/>
    </xf>
    <xf numFmtId="0" fontId="5" fillId="0" borderId="0" xfId="1" applyFont="1" applyFill="1"/>
    <xf numFmtId="0" fontId="57" fillId="3" borderId="0" xfId="5" applyFont="1" applyFill="1" applyBorder="1" applyAlignment="1"/>
    <xf numFmtId="16" fontId="10" fillId="3" borderId="0" xfId="5" quotePrefix="1" applyNumberFormat="1" applyFont="1" applyFill="1" applyBorder="1" applyAlignment="1" applyProtection="1">
      <alignment horizontal="right" indent="1"/>
      <protection locked="0"/>
    </xf>
    <xf numFmtId="167" fontId="57" fillId="3" borderId="0" xfId="5" applyNumberFormat="1" applyFont="1" applyFill="1" applyBorder="1" applyAlignment="1" applyProtection="1">
      <protection locked="0"/>
    </xf>
    <xf numFmtId="167" fontId="57" fillId="3" borderId="0" xfId="5" applyNumberFormat="1" applyFont="1" applyFill="1" applyBorder="1" applyAlignment="1"/>
    <xf numFmtId="16" fontId="10" fillId="0" borderId="0" xfId="5" quotePrefix="1" applyNumberFormat="1" applyFont="1" applyFill="1" applyBorder="1" applyAlignment="1">
      <alignment horizontal="right" indent="1"/>
    </xf>
    <xf numFmtId="0" fontId="6" fillId="3" borderId="0" xfId="5" applyFont="1" applyFill="1" applyAlignment="1">
      <alignment horizontal="left"/>
    </xf>
    <xf numFmtId="0" fontId="57" fillId="3" borderId="0" xfId="5" applyFont="1" applyFill="1" applyAlignment="1"/>
    <xf numFmtId="0" fontId="57" fillId="3" borderId="0" xfId="5" applyFont="1" applyFill="1" applyAlignment="1" applyProtection="1">
      <protection locked="0"/>
    </xf>
    <xf numFmtId="172" fontId="57" fillId="3" borderId="0" xfId="5" applyNumberFormat="1" applyFont="1" applyFill="1" applyAlignment="1" applyProtection="1">
      <protection locked="0"/>
    </xf>
    <xf numFmtId="0" fontId="13" fillId="3" borderId="0" xfId="5" applyFont="1" applyFill="1" applyAlignment="1"/>
    <xf numFmtId="0" fontId="33" fillId="3" borderId="0" xfId="5" applyFont="1" applyFill="1" applyBorder="1" applyAlignment="1"/>
    <xf numFmtId="173" fontId="6" fillId="0" borderId="0" xfId="49" applyNumberFormat="1" applyFont="1" applyFill="1" applyBorder="1" applyAlignment="1">
      <alignment horizontal="right" vertical="center"/>
    </xf>
    <xf numFmtId="173" fontId="9" fillId="0" borderId="0" xfId="49" applyNumberFormat="1" applyFont="1" applyFill="1" applyBorder="1" applyAlignment="1">
      <alignment vertical="center"/>
    </xf>
    <xf numFmtId="0" fontId="9" fillId="0" borderId="0" xfId="5" applyFont="1" applyFill="1" applyBorder="1" applyAlignment="1">
      <alignment horizontal="left" vertical="center" indent="1"/>
    </xf>
    <xf numFmtId="173" fontId="6" fillId="0" borderId="0" xfId="49" applyNumberFormat="1" applyFont="1" applyFill="1" applyBorder="1" applyAlignment="1">
      <alignment vertical="center"/>
    </xf>
    <xf numFmtId="0" fontId="6" fillId="0" borderId="0" xfId="5" applyFont="1" applyFill="1" applyBorder="1" applyAlignment="1">
      <alignment horizontal="left" vertical="center" indent="1"/>
    </xf>
    <xf numFmtId="173" fontId="6" fillId="3" borderId="0" xfId="49" applyNumberFormat="1" applyFont="1" applyFill="1" applyBorder="1" applyAlignment="1">
      <alignment horizontal="right" vertical="center"/>
    </xf>
    <xf numFmtId="173" fontId="6" fillId="3" borderId="0" xfId="49" applyNumberFormat="1" applyFont="1" applyFill="1" applyBorder="1" applyAlignment="1">
      <alignment vertical="center"/>
    </xf>
    <xf numFmtId="0" fontId="6" fillId="3" borderId="0" xfId="5" applyFont="1" applyFill="1" applyBorder="1" applyAlignment="1">
      <alignment horizontal="left" vertical="center" indent="1"/>
    </xf>
    <xf numFmtId="173" fontId="9" fillId="3" borderId="0" xfId="49" applyNumberFormat="1" applyFont="1" applyFill="1" applyBorder="1" applyAlignment="1">
      <alignment vertical="center"/>
    </xf>
    <xf numFmtId="0" fontId="9" fillId="3" borderId="0" xfId="5" quotePrefix="1" applyFont="1" applyFill="1" applyBorder="1" applyAlignment="1">
      <alignment horizontal="left" vertical="center" indent="1"/>
    </xf>
    <xf numFmtId="0" fontId="9" fillId="3" borderId="0" xfId="5" applyFont="1" applyFill="1" applyBorder="1" applyAlignment="1">
      <alignment horizontal="left" vertical="center" indent="1"/>
    </xf>
    <xf numFmtId="0" fontId="6" fillId="3" borderId="0" xfId="5" quotePrefix="1" applyFont="1" applyFill="1" applyBorder="1" applyAlignment="1">
      <alignment horizontal="left" vertical="center" indent="1"/>
    </xf>
    <xf numFmtId="173" fontId="6" fillId="3" borderId="0" xfId="49" applyNumberFormat="1" applyFont="1" applyFill="1" applyBorder="1" applyAlignment="1" applyProtection="1">
      <alignment vertical="center"/>
      <protection locked="0"/>
    </xf>
    <xf numFmtId="3" fontId="56" fillId="3" borderId="0" xfId="5" applyNumberFormat="1" applyFont="1" applyFill="1" applyBorder="1" applyAlignment="1">
      <alignment horizontal="right"/>
    </xf>
    <xf numFmtId="3" fontId="56" fillId="3" borderId="0" xfId="5" applyNumberFormat="1" applyFont="1" applyFill="1" applyBorder="1" applyAlignment="1">
      <alignment horizontal="right" vertical="top"/>
    </xf>
    <xf numFmtId="3" fontId="56" fillId="3" borderId="0" xfId="5" applyNumberFormat="1" applyFont="1" applyFill="1" applyBorder="1" applyAlignment="1">
      <alignment vertical="top"/>
    </xf>
    <xf numFmtId="3" fontId="57" fillId="3" borderId="0" xfId="5" applyNumberFormat="1" applyFont="1" applyFill="1" applyBorder="1" applyAlignment="1" applyProtection="1">
      <alignment horizontal="right" vertical="top"/>
      <protection locked="0"/>
    </xf>
    <xf numFmtId="0" fontId="33" fillId="3" borderId="0" xfId="5" applyFont="1" applyFill="1" applyAlignment="1"/>
    <xf numFmtId="16" fontId="10" fillId="3" borderId="0" xfId="5" quotePrefix="1" applyNumberFormat="1" applyFont="1" applyFill="1" applyBorder="1" applyAlignment="1">
      <alignment horizontal="right" vertical="center"/>
    </xf>
    <xf numFmtId="3" fontId="10" fillId="3" borderId="0" xfId="5" applyNumberFormat="1" applyFont="1" applyFill="1" applyBorder="1" applyAlignment="1">
      <alignment horizontal="right"/>
    </xf>
    <xf numFmtId="0" fontId="10" fillId="3" borderId="0" xfId="5" applyFont="1" applyFill="1" applyBorder="1" applyAlignment="1">
      <alignment horizontal="left" indent="1"/>
    </xf>
    <xf numFmtId="3" fontId="78" fillId="3" borderId="0" xfId="5" applyNumberFormat="1" applyFont="1" applyFill="1" applyBorder="1" applyAlignment="1">
      <alignment horizontal="right"/>
    </xf>
    <xf numFmtId="0" fontId="79" fillId="3" borderId="0" xfId="5" applyFont="1" applyFill="1" applyBorder="1" applyAlignment="1"/>
    <xf numFmtId="0" fontId="79" fillId="3" borderId="0" xfId="5" applyFont="1" applyFill="1" applyBorder="1" applyAlignment="1" applyProtection="1">
      <protection locked="0"/>
    </xf>
    <xf numFmtId="0" fontId="16" fillId="3" borderId="3" xfId="5" applyFont="1" applyFill="1" applyBorder="1" applyAlignment="1">
      <alignment horizontal="center" vertical="center"/>
    </xf>
    <xf numFmtId="3" fontId="16" fillId="3" borderId="3" xfId="5" applyNumberFormat="1" applyFont="1" applyFill="1" applyBorder="1" applyAlignment="1">
      <alignment horizontal="center" vertical="center"/>
    </xf>
    <xf numFmtId="0" fontId="80" fillId="3" borderId="0" xfId="5" applyFont="1" applyFill="1" applyBorder="1" applyAlignment="1"/>
    <xf numFmtId="0" fontId="13" fillId="3" borderId="0" xfId="5" applyFont="1" applyFill="1" applyBorder="1" applyAlignment="1"/>
    <xf numFmtId="16" fontId="10" fillId="3" borderId="0" xfId="5" quotePrefix="1" applyNumberFormat="1" applyFont="1" applyFill="1" applyBorder="1" applyAlignment="1">
      <alignment horizontal="right" indent="1"/>
    </xf>
    <xf numFmtId="0" fontId="6" fillId="3" borderId="0" xfId="5" applyFont="1" applyFill="1" applyAlignment="1">
      <alignment vertical="center"/>
    </xf>
    <xf numFmtId="0" fontId="33" fillId="3" borderId="0" xfId="5" applyFont="1" applyFill="1" applyBorder="1" applyAlignment="1">
      <alignment horizontal="left" vertical="top" wrapText="1"/>
    </xf>
    <xf numFmtId="0" fontId="33" fillId="3" borderId="0" xfId="5" applyFont="1" applyFill="1" applyBorder="1" applyAlignment="1">
      <alignment horizontal="left" vertical="top"/>
    </xf>
    <xf numFmtId="166" fontId="6" fillId="3" borderId="0" xfId="5" applyNumberFormat="1" applyFont="1" applyFill="1" applyBorder="1" applyAlignment="1" applyProtection="1">
      <alignment horizontal="right"/>
      <protection locked="0"/>
    </xf>
    <xf numFmtId="3" fontId="6" fillId="3" borderId="0" xfId="5" applyNumberFormat="1" applyFont="1" applyFill="1" applyBorder="1" applyAlignment="1" applyProtection="1">
      <alignment horizontal="right"/>
      <protection locked="0"/>
    </xf>
    <xf numFmtId="0" fontId="6" fillId="3" borderId="10" xfId="5" applyFont="1" applyFill="1" applyBorder="1" applyAlignment="1"/>
    <xf numFmtId="0" fontId="6" fillId="3" borderId="0" xfId="5" quotePrefix="1" applyFont="1" applyFill="1" applyBorder="1" applyAlignment="1">
      <alignment horizontal="left" indent="1"/>
    </xf>
    <xf numFmtId="0" fontId="69" fillId="3" borderId="0" xfId="5" applyFont="1" applyFill="1" applyBorder="1" applyAlignment="1"/>
    <xf numFmtId="0" fontId="6" fillId="3" borderId="0" xfId="5" applyFont="1" applyFill="1" applyBorder="1" applyAlignment="1"/>
    <xf numFmtId="0" fontId="56" fillId="0" borderId="0" xfId="5" applyFont="1" applyFill="1" applyBorder="1" applyAlignment="1">
      <alignment horizontal="right" vertical="center"/>
    </xf>
    <xf numFmtId="166" fontId="56" fillId="0" borderId="0" xfId="5" applyNumberFormat="1" applyFont="1" applyFill="1" applyBorder="1" applyAlignment="1">
      <alignment horizontal="right" vertical="center"/>
    </xf>
    <xf numFmtId="166" fontId="57" fillId="0" borderId="0" xfId="5" applyNumberFormat="1" applyFont="1" applyFill="1" applyBorder="1" applyAlignment="1">
      <alignment horizontal="right" vertical="center"/>
    </xf>
    <xf numFmtId="3" fontId="56" fillId="0" borderId="0" xfId="5" applyNumberFormat="1" applyFont="1" applyFill="1" applyBorder="1" applyAlignment="1">
      <alignment horizontal="right" vertical="center"/>
    </xf>
    <xf numFmtId="3" fontId="57" fillId="0" borderId="0" xfId="5" applyNumberFormat="1" applyFont="1" applyFill="1" applyBorder="1" applyAlignment="1">
      <alignment horizontal="right" vertical="center"/>
    </xf>
    <xf numFmtId="0" fontId="56" fillId="0" borderId="0" xfId="5" applyFont="1" applyFill="1" applyBorder="1" applyAlignment="1"/>
    <xf numFmtId="16" fontId="76" fillId="0" borderId="0" xfId="5" quotePrefix="1" applyNumberFormat="1" applyFont="1" applyFill="1" applyBorder="1" applyAlignment="1">
      <alignment horizontal="right" indent="1"/>
    </xf>
    <xf numFmtId="167" fontId="56" fillId="0" borderId="0" xfId="5" applyNumberFormat="1" applyFont="1" applyFill="1" applyBorder="1" applyAlignment="1"/>
    <xf numFmtId="167" fontId="57" fillId="0" borderId="0" xfId="5" applyNumberFormat="1" applyFont="1" applyFill="1" applyBorder="1" applyAlignment="1"/>
    <xf numFmtId="167" fontId="56" fillId="0" borderId="0" xfId="5" applyNumberFormat="1" applyFont="1" applyFill="1" applyBorder="1" applyAlignment="1">
      <alignment horizontal="right" vertical="center" indent="1"/>
    </xf>
    <xf numFmtId="167" fontId="56" fillId="0" borderId="0" xfId="5" applyNumberFormat="1" applyFont="1" applyFill="1" applyBorder="1" applyAlignment="1">
      <alignment horizontal="right" indent="1"/>
    </xf>
    <xf numFmtId="0" fontId="9" fillId="3" borderId="0" xfId="5" applyFont="1" applyFill="1" applyBorder="1" applyAlignment="1"/>
    <xf numFmtId="0" fontId="33" fillId="3" borderId="0" xfId="5" applyFont="1" applyFill="1" applyBorder="1" applyAlignment="1">
      <alignment horizontal="left" wrapText="1"/>
    </xf>
    <xf numFmtId="0" fontId="33" fillId="3" borderId="0" xfId="5" applyFont="1" applyFill="1" applyBorder="1" applyAlignment="1">
      <alignment horizontal="left" vertical="center" wrapText="1"/>
    </xf>
    <xf numFmtId="0" fontId="33" fillId="3" borderId="0" xfId="5" applyFont="1" applyFill="1" applyBorder="1" applyAlignment="1">
      <alignment vertical="center"/>
    </xf>
    <xf numFmtId="0" fontId="3" fillId="0" borderId="0" xfId="42"/>
    <xf numFmtId="0" fontId="3" fillId="0" borderId="0" xfId="42" applyFill="1" applyBorder="1"/>
    <xf numFmtId="0" fontId="5" fillId="0" borderId="0" xfId="42" applyFont="1" applyFill="1" applyBorder="1"/>
    <xf numFmtId="9" fontId="14" fillId="0" borderId="0" xfId="3" applyFont="1" applyFill="1" applyBorder="1" applyAlignment="1">
      <alignment vertical="center"/>
    </xf>
    <xf numFmtId="0" fontId="12" fillId="0" borderId="0" xfId="42" applyFont="1" applyFill="1" applyBorder="1"/>
    <xf numFmtId="0" fontId="14" fillId="0" borderId="0" xfId="42" applyFont="1" applyFill="1" applyBorder="1" applyAlignment="1">
      <alignment vertical="center"/>
    </xf>
    <xf numFmtId="3" fontId="15" fillId="0" borderId="0" xfId="36" applyNumberFormat="1" applyFont="1" applyFill="1" applyBorder="1" applyAlignment="1">
      <alignment horizontal="left"/>
    </xf>
    <xf numFmtId="167" fontId="20" fillId="0" borderId="0" xfId="42" applyNumberFormat="1" applyFont="1" applyFill="1" applyBorder="1" applyAlignment="1">
      <alignment horizontal="right" vertical="center" indent="1"/>
    </xf>
    <xf numFmtId="0" fontId="22" fillId="0" borderId="0" xfId="42" applyFont="1" applyFill="1" applyBorder="1" applyAlignment="1">
      <alignment horizontal="left" vertical="center" wrapText="1" indent="1" readingOrder="1"/>
    </xf>
    <xf numFmtId="0" fontId="65" fillId="0" borderId="0" xfId="42" applyFont="1" applyFill="1" applyBorder="1"/>
    <xf numFmtId="0" fontId="67" fillId="0" borderId="0" xfId="42" applyFont="1" applyFill="1" applyBorder="1" applyAlignment="1">
      <alignment vertical="center"/>
    </xf>
    <xf numFmtId="0" fontId="22" fillId="0" borderId="0" xfId="42" applyFont="1" applyFill="1" applyBorder="1" applyAlignment="1">
      <alignment horizontal="center" vertical="center" wrapText="1" readingOrder="1"/>
    </xf>
    <xf numFmtId="0" fontId="22" fillId="0" borderId="0" xfId="42" applyFont="1" applyFill="1" applyBorder="1" applyAlignment="1">
      <alignment vertical="center" readingOrder="1"/>
    </xf>
    <xf numFmtId="9" fontId="22" fillId="0" borderId="0" xfId="3" applyFont="1" applyFill="1" applyBorder="1" applyAlignment="1">
      <alignment horizontal="center" vertical="center" wrapText="1" readingOrder="1"/>
    </xf>
    <xf numFmtId="9" fontId="22" fillId="0" borderId="0" xfId="3" applyFont="1" applyFill="1" applyBorder="1" applyAlignment="1">
      <alignment vertical="center" readingOrder="1"/>
    </xf>
    <xf numFmtId="0" fontId="22" fillId="0" borderId="0" xfId="42" applyFont="1" applyFill="1" applyBorder="1" applyAlignment="1">
      <alignment horizontal="left" vertical="center" wrapText="1" readingOrder="1"/>
    </xf>
    <xf numFmtId="0" fontId="6" fillId="0" borderId="0" xfId="42" applyFont="1" applyFill="1" applyBorder="1" applyAlignment="1">
      <alignment horizontal="left" vertical="center" wrapText="1" readingOrder="1"/>
    </xf>
    <xf numFmtId="0" fontId="6" fillId="0" borderId="0" xfId="42" applyFont="1" applyFill="1" applyBorder="1" applyAlignment="1">
      <alignment vertical="center" readingOrder="1"/>
    </xf>
    <xf numFmtId="0" fontId="22" fillId="0" borderId="0" xfId="42" applyFont="1" applyFill="1" applyBorder="1" applyAlignment="1">
      <alignment vertical="center" wrapText="1" readingOrder="1"/>
    </xf>
    <xf numFmtId="0" fontId="6" fillId="0" borderId="0" xfId="42" applyFont="1" applyFill="1" applyBorder="1" applyAlignment="1">
      <alignment horizontal="center" vertical="center" wrapText="1" readingOrder="1"/>
    </xf>
    <xf numFmtId="0" fontId="26" fillId="0" borderId="0" xfId="42" applyFont="1" applyFill="1" applyBorder="1" applyAlignment="1">
      <alignment horizontal="left" vertical="center" readingOrder="1"/>
    </xf>
    <xf numFmtId="167" fontId="28" fillId="0" borderId="0" xfId="52" applyNumberFormat="1" applyFont="1" applyAlignment="1">
      <alignment horizontal="center" vertical="center"/>
    </xf>
    <xf numFmtId="167" fontId="28" fillId="0" borderId="0" xfId="52" applyNumberFormat="1" applyFont="1" applyBorder="1" applyAlignment="1">
      <alignment horizontal="center" vertical="center"/>
    </xf>
    <xf numFmtId="175" fontId="28" fillId="0" borderId="0" xfId="52" applyNumberFormat="1" applyFont="1" applyFill="1" applyBorder="1" applyAlignment="1">
      <alignment horizontal="right" vertical="center" indent="1"/>
    </xf>
    <xf numFmtId="175" fontId="28" fillId="0" borderId="0" xfId="52" applyNumberFormat="1" applyFont="1" applyAlignment="1">
      <alignment horizontal="right" vertical="center" indent="1"/>
    </xf>
    <xf numFmtId="0" fontId="3" fillId="0" borderId="0" xfId="42" applyAlignment="1">
      <alignment horizontal="center"/>
    </xf>
    <xf numFmtId="0" fontId="40" fillId="0" borderId="0" xfId="19" applyFont="1" applyFill="1" applyBorder="1" applyAlignment="1">
      <alignment vertical="center"/>
    </xf>
    <xf numFmtId="0" fontId="3" fillId="0" borderId="0" xfId="19" applyFill="1"/>
    <xf numFmtId="0" fontId="9" fillId="0" borderId="0" xfId="19" applyFont="1" applyFill="1" applyBorder="1" applyAlignment="1">
      <alignment vertical="center"/>
    </xf>
    <xf numFmtId="177" fontId="9" fillId="0" borderId="0" xfId="19" applyNumberFormat="1" applyFont="1" applyFill="1" applyBorder="1" applyAlignment="1">
      <alignment vertical="center"/>
    </xf>
    <xf numFmtId="0" fontId="47" fillId="0" borderId="0" xfId="19" applyFont="1" applyAlignment="1">
      <alignment vertical="center"/>
    </xf>
    <xf numFmtId="0" fontId="18" fillId="0" borderId="0" xfId="61" applyFont="1" applyFill="1" applyAlignment="1">
      <alignment horizontal="right"/>
    </xf>
    <xf numFmtId="0" fontId="13" fillId="0" borderId="0" xfId="61" applyFont="1" applyFill="1"/>
    <xf numFmtId="0" fontId="28" fillId="0" borderId="0" xfId="61" applyFont="1" applyFill="1"/>
    <xf numFmtId="0" fontId="67" fillId="3" borderId="0" xfId="61" applyFont="1" applyFill="1"/>
    <xf numFmtId="2" fontId="64" fillId="0" borderId="0" xfId="61" applyNumberFormat="1" applyFont="1" applyFill="1" applyBorder="1" applyAlignment="1">
      <alignment horizontal="right" wrapText="1" indent="1" readingOrder="1"/>
    </xf>
    <xf numFmtId="0" fontId="36" fillId="0" borderId="0" xfId="61" applyFont="1" applyFill="1" applyBorder="1" applyAlignment="1">
      <alignment horizontal="left" vertical="center" wrapText="1" indent="1" readingOrder="1"/>
    </xf>
    <xf numFmtId="2" fontId="64" fillId="0" borderId="0" xfId="61" applyNumberFormat="1" applyFont="1" applyFill="1" applyBorder="1" applyAlignment="1">
      <alignment horizontal="center" wrapText="1"/>
    </xf>
    <xf numFmtId="0" fontId="22" fillId="0" borderId="22" xfId="61" applyFont="1" applyFill="1" applyBorder="1" applyAlignment="1">
      <alignment horizontal="center"/>
    </xf>
    <xf numFmtId="0" fontId="22" fillId="0" borderId="18" xfId="61" applyFont="1" applyFill="1" applyBorder="1" applyAlignment="1">
      <alignment horizontal="center"/>
    </xf>
    <xf numFmtId="0" fontId="22" fillId="0" borderId="18" xfId="61" applyFont="1" applyFill="1" applyBorder="1" applyAlignment="1">
      <alignment horizontal="left" vertical="center" wrapText="1" indent="1" readingOrder="1"/>
    </xf>
    <xf numFmtId="0" fontId="63" fillId="0" borderId="0" xfId="61" applyFont="1" applyFill="1"/>
    <xf numFmtId="0" fontId="18" fillId="0" borderId="0" xfId="61" applyFont="1" applyFill="1"/>
    <xf numFmtId="0" fontId="53" fillId="0" borderId="0" xfId="61" applyFont="1" applyFill="1" applyAlignment="1"/>
    <xf numFmtId="0" fontId="53" fillId="0" borderId="0" xfId="61" quotePrefix="1" applyFont="1" applyFill="1" applyAlignment="1"/>
    <xf numFmtId="0" fontId="53" fillId="0" borderId="0" xfId="61" applyFont="1" applyFill="1" applyBorder="1" applyAlignment="1"/>
    <xf numFmtId="0" fontId="53" fillId="0" borderId="3" xfId="61" applyFont="1" applyFill="1" applyBorder="1" applyAlignment="1"/>
    <xf numFmtId="0" fontId="20" fillId="0" borderId="3" xfId="61" applyFont="1" applyFill="1" applyBorder="1" applyAlignment="1">
      <alignment horizontal="center"/>
    </xf>
    <xf numFmtId="0" fontId="20" fillId="0" borderId="3" xfId="61" applyFont="1" applyFill="1" applyBorder="1" applyAlignment="1">
      <alignment horizontal="left" indent="1"/>
    </xf>
    <xf numFmtId="0" fontId="9" fillId="0" borderId="0" xfId="61" applyFont="1" applyFill="1" applyBorder="1"/>
    <xf numFmtId="0" fontId="91" fillId="0" borderId="0" xfId="61" applyFont="1" applyFill="1" applyAlignment="1"/>
    <xf numFmtId="0" fontId="20" fillId="0" borderId="0" xfId="61" applyFont="1" applyFill="1"/>
    <xf numFmtId="0" fontId="5" fillId="0" borderId="0" xfId="42" applyFont="1"/>
    <xf numFmtId="0" fontId="5" fillId="0" borderId="0" xfId="42" applyFont="1" applyAlignment="1">
      <alignment horizontal="center" vertical="top" wrapText="1"/>
    </xf>
    <xf numFmtId="0" fontId="5" fillId="0" borderId="0" xfId="42" applyFont="1" applyAlignment="1">
      <alignment horizontal="left" vertical="top"/>
    </xf>
    <xf numFmtId="0" fontId="5" fillId="0" borderId="0" xfId="42" applyFont="1" applyBorder="1"/>
    <xf numFmtId="0" fontId="5" fillId="0" borderId="0" xfId="42" applyFont="1" applyFill="1" applyBorder="1" applyAlignment="1">
      <alignment horizontal="center"/>
    </xf>
    <xf numFmtId="0" fontId="36" fillId="0" borderId="0" xfId="42" applyFont="1" applyBorder="1"/>
    <xf numFmtId="0" fontId="92" fillId="0" borderId="0" xfId="42" applyFont="1" applyBorder="1"/>
    <xf numFmtId="49" fontId="5" fillId="0" borderId="0" xfId="42" applyNumberFormat="1" applyFont="1" applyAlignment="1">
      <alignment vertical="center"/>
    </xf>
    <xf numFmtId="0" fontId="5" fillId="0" borderId="0" xfId="42" applyFont="1" applyAlignment="1">
      <alignment vertical="center"/>
    </xf>
    <xf numFmtId="0" fontId="36" fillId="0" borderId="0" xfId="42" applyFont="1" applyFill="1" applyBorder="1"/>
    <xf numFmtId="0" fontId="15" fillId="0" borderId="0" xfId="42" applyFont="1"/>
    <xf numFmtId="0" fontId="0" fillId="0" borderId="0" xfId="0" applyFill="1"/>
    <xf numFmtId="0" fontId="0" fillId="0" borderId="0" xfId="0" applyAlignment="1">
      <alignment horizontal="right"/>
    </xf>
    <xf numFmtId="3" fontId="6" fillId="5" borderId="0" xfId="13" applyNumberFormat="1" applyFont="1" applyFill="1" applyBorder="1" applyAlignment="1">
      <alignment horizontal="right"/>
    </xf>
    <xf numFmtId="0" fontId="6" fillId="5" borderId="3" xfId="13" applyFont="1" applyFill="1" applyBorder="1" applyAlignment="1">
      <alignment horizontal="right"/>
    </xf>
    <xf numFmtId="3" fontId="6" fillId="5" borderId="3" xfId="13" applyNumberFormat="1" applyFont="1" applyFill="1" applyBorder="1" applyAlignment="1">
      <alignment horizontal="right"/>
    </xf>
    <xf numFmtId="0" fontId="6" fillId="5" borderId="0" xfId="13" applyFont="1" applyFill="1" applyAlignment="1">
      <alignment horizontal="right"/>
    </xf>
    <xf numFmtId="3" fontId="9" fillId="5" borderId="16" xfId="12" applyNumberFormat="1" applyFont="1" applyFill="1" applyBorder="1" applyAlignment="1">
      <alignment horizontal="right"/>
    </xf>
    <xf numFmtId="3" fontId="6" fillId="5" borderId="0" xfId="12" applyNumberFormat="1" applyFont="1" applyFill="1" applyBorder="1" applyAlignment="1"/>
    <xf numFmtId="3" fontId="9" fillId="5" borderId="16" xfId="12" applyNumberFormat="1" applyFont="1" applyFill="1" applyBorder="1" applyAlignment="1"/>
    <xf numFmtId="3" fontId="6" fillId="5" borderId="3" xfId="12" applyNumberFormat="1" applyFont="1" applyFill="1" applyBorder="1" applyAlignment="1"/>
    <xf numFmtId="3" fontId="6" fillId="5" borderId="0" xfId="12" applyNumberFormat="1" applyFont="1" applyFill="1" applyAlignment="1"/>
    <xf numFmtId="0" fontId="6" fillId="0" borderId="0" xfId="67" applyFont="1"/>
    <xf numFmtId="0" fontId="6" fillId="0" borderId="0" xfId="67" applyFont="1" applyBorder="1"/>
    <xf numFmtId="3" fontId="20" fillId="2" borderId="0" xfId="67" applyNumberFormat="1" applyFont="1" applyFill="1" applyAlignment="1">
      <alignment horizontal="right" vertical="center" indent="1"/>
    </xf>
    <xf numFmtId="0" fontId="20" fillId="2" borderId="0" xfId="67" applyFont="1" applyFill="1" applyAlignment="1">
      <alignment horizontal="right" vertical="center" indent="1"/>
    </xf>
    <xf numFmtId="0" fontId="20" fillId="2" borderId="0" xfId="67" applyFont="1" applyFill="1" applyBorder="1" applyAlignment="1">
      <alignment horizontal="left" indent="1"/>
    </xf>
    <xf numFmtId="1" fontId="6" fillId="0" borderId="0" xfId="67" applyNumberFormat="1" applyFont="1" applyFill="1" applyAlignment="1">
      <alignment horizontal="right" vertical="center" indent="1"/>
    </xf>
    <xf numFmtId="1" fontId="20" fillId="2" borderId="0" xfId="67" applyNumberFormat="1" applyFont="1" applyFill="1" applyAlignment="1">
      <alignment horizontal="right" vertical="center" indent="1"/>
    </xf>
    <xf numFmtId="0" fontId="20" fillId="2" borderId="0" xfId="67" applyFont="1" applyFill="1" applyAlignment="1">
      <alignment horizontal="left"/>
    </xf>
    <xf numFmtId="0" fontId="40" fillId="0" borderId="4" xfId="67" applyFont="1" applyBorder="1"/>
    <xf numFmtId="3" fontId="6" fillId="0" borderId="0" xfId="67" applyNumberFormat="1" applyFont="1"/>
    <xf numFmtId="1" fontId="20" fillId="2" borderId="0" xfId="67" applyNumberFormat="1" applyFont="1" applyFill="1" applyBorder="1" applyAlignment="1">
      <alignment horizontal="right" vertical="center" indent="1"/>
    </xf>
    <xf numFmtId="0" fontId="20" fillId="0" borderId="0" xfId="67" applyFont="1" applyFill="1" applyBorder="1" applyAlignment="1">
      <alignment horizontal="right" vertical="center" indent="1"/>
    </xf>
    <xf numFmtId="0" fontId="20" fillId="0" borderId="0" xfId="67" applyFont="1" applyFill="1" applyBorder="1" applyAlignment="1">
      <alignment horizontal="left" vertical="center" indent="1"/>
    </xf>
    <xf numFmtId="1" fontId="9" fillId="2" borderId="0" xfId="67" applyNumberFormat="1" applyFont="1" applyFill="1" applyBorder="1" applyAlignment="1">
      <alignment horizontal="right" vertical="center" indent="1"/>
    </xf>
    <xf numFmtId="1" fontId="9" fillId="2" borderId="0" xfId="67" applyNumberFormat="1" applyFont="1" applyFill="1" applyBorder="1" applyAlignment="1">
      <alignment horizontal="right" indent="1"/>
    </xf>
    <xf numFmtId="0" fontId="20" fillId="0" borderId="0" xfId="67" applyFont="1" applyFill="1" applyBorder="1" applyAlignment="1">
      <alignment horizontal="left" vertical="center" wrapText="1"/>
    </xf>
    <xf numFmtId="0" fontId="15" fillId="0" borderId="0" xfId="67" applyFont="1" applyFill="1" applyBorder="1"/>
    <xf numFmtId="3" fontId="20" fillId="2" borderId="0" xfId="67" applyNumberFormat="1" applyFont="1" applyFill="1" applyAlignment="1">
      <alignment horizontal="right" indent="1"/>
    </xf>
    <xf numFmtId="1" fontId="20" fillId="2" borderId="0" xfId="67" applyNumberFormat="1" applyFont="1" applyFill="1" applyAlignment="1">
      <alignment horizontal="right" indent="1"/>
    </xf>
    <xf numFmtId="0" fontId="20" fillId="0" borderId="0" xfId="67" applyFont="1" applyFill="1" applyBorder="1" applyAlignment="1">
      <alignment horizontal="center" vertical="center"/>
    </xf>
    <xf numFmtId="0" fontId="48" fillId="0" borderId="0" xfId="67" applyFont="1" applyFill="1" applyBorder="1"/>
    <xf numFmtId="0" fontId="48" fillId="0" borderId="0" xfId="67" applyFont="1" applyFill="1"/>
    <xf numFmtId="0" fontId="49" fillId="0" borderId="0" xfId="67" applyFont="1" applyFill="1" applyBorder="1" applyAlignment="1">
      <alignment horizontal="right" vertical="center" indent="1"/>
    </xf>
    <xf numFmtId="0" fontId="48" fillId="0" borderId="0" xfId="67" applyFont="1" applyFill="1" applyBorder="1" applyAlignment="1">
      <alignment horizontal="right" vertical="center" indent="1"/>
    </xf>
    <xf numFmtId="10" fontId="48" fillId="0" borderId="0" xfId="67" applyNumberFormat="1" applyFont="1" applyFill="1"/>
    <xf numFmtId="0" fontId="50" fillId="0" borderId="0" xfId="67" applyFont="1" applyFill="1" applyBorder="1" applyAlignment="1">
      <alignment horizontal="center" vertical="center"/>
    </xf>
    <xf numFmtId="0" fontId="25" fillId="0" borderId="0" xfId="67" applyFont="1"/>
    <xf numFmtId="0" fontId="15" fillId="0" borderId="0" xfId="67" applyFont="1"/>
    <xf numFmtId="0" fontId="15" fillId="0" borderId="0" xfId="67" applyFont="1" applyBorder="1"/>
    <xf numFmtId="0" fontId="25" fillId="0" borderId="0" xfId="0" applyFont="1"/>
    <xf numFmtId="0" fontId="25" fillId="3" borderId="0" xfId="0" applyFont="1" applyFill="1"/>
    <xf numFmtId="0" fontId="6" fillId="3" borderId="10" xfId="5" applyFont="1" applyFill="1" applyBorder="1" applyAlignment="1">
      <alignment horizontal="left" vertical="center" indent="1"/>
    </xf>
    <xf numFmtId="3" fontId="6" fillId="3" borderId="0" xfId="5" applyNumberFormat="1" applyFont="1" applyFill="1" applyBorder="1" applyAlignment="1" applyProtection="1">
      <alignment horizontal="right" vertical="center"/>
      <protection locked="0"/>
    </xf>
    <xf numFmtId="0" fontId="9" fillId="3" borderId="18" xfId="0" applyFont="1" applyFill="1" applyBorder="1" applyAlignment="1">
      <alignment horizontal="right" vertical="center" wrapText="1" readingOrder="1"/>
    </xf>
    <xf numFmtId="0" fontId="22" fillId="3" borderId="18" xfId="0" applyFont="1" applyFill="1" applyBorder="1" applyAlignment="1" applyProtection="1">
      <alignment horizontal="right" vertical="center" wrapText="1" readingOrder="1"/>
      <protection locked="0"/>
    </xf>
    <xf numFmtId="0" fontId="9" fillId="3" borderId="3" xfId="5" applyFont="1" applyFill="1" applyBorder="1" applyAlignment="1">
      <alignment horizontal="left" indent="1"/>
    </xf>
    <xf numFmtId="16" fontId="9" fillId="3" borderId="0" xfId="5" quotePrefix="1" applyNumberFormat="1" applyFont="1" applyFill="1" applyBorder="1" applyAlignment="1" applyProtection="1">
      <alignment horizontal="right" indent="1"/>
      <protection locked="0"/>
    </xf>
    <xf numFmtId="0" fontId="9" fillId="3" borderId="3" xfId="5" applyFont="1" applyFill="1" applyBorder="1" applyAlignment="1">
      <alignment horizontal="left" vertical="top" indent="1"/>
    </xf>
    <xf numFmtId="0" fontId="6" fillId="3" borderId="0" xfId="5" applyFont="1" applyFill="1" applyBorder="1" applyAlignment="1">
      <alignment horizontal="left" indent="1"/>
    </xf>
    <xf numFmtId="0" fontId="6" fillId="3" borderId="0" xfId="5" applyFont="1" applyFill="1" applyBorder="1" applyAlignment="1">
      <alignment horizontal="left" vertical="top" indent="1"/>
    </xf>
    <xf numFmtId="0" fontId="28" fillId="3" borderId="0" xfId="0" applyFont="1" applyFill="1" applyAlignment="1">
      <alignment vertical="center"/>
    </xf>
    <xf numFmtId="0" fontId="28" fillId="3" borderId="0" xfId="0" applyFont="1" applyFill="1"/>
    <xf numFmtId="0" fontId="6" fillId="3" borderId="10" xfId="0" applyFont="1" applyFill="1" applyBorder="1" applyAlignment="1">
      <alignment horizontal="left" vertical="center" wrapText="1" indent="1" readingOrder="1"/>
    </xf>
    <xf numFmtId="0" fontId="6" fillId="3" borderId="0" xfId="0" applyFont="1" applyFill="1" applyBorder="1" applyAlignment="1">
      <alignment horizontal="left" vertical="center" wrapText="1" indent="1" readingOrder="1"/>
    </xf>
    <xf numFmtId="0" fontId="9" fillId="5" borderId="0" xfId="0" applyFont="1" applyFill="1" applyBorder="1" applyAlignment="1">
      <alignment horizontal="left" vertical="center" wrapText="1" indent="1" readingOrder="1"/>
    </xf>
    <xf numFmtId="0" fontId="69" fillId="3" borderId="0" xfId="0" applyFont="1" applyFill="1" applyBorder="1" applyAlignment="1">
      <alignment horizontal="left" vertical="center" wrapText="1" indent="1" readingOrder="1"/>
    </xf>
    <xf numFmtId="0" fontId="22" fillId="3" borderId="18" xfId="0" applyFont="1" applyFill="1" applyBorder="1" applyAlignment="1">
      <alignment horizontal="right" vertical="center" wrapText="1" readingOrder="1"/>
    </xf>
    <xf numFmtId="0" fontId="22" fillId="3" borderId="18" xfId="0" applyFont="1" applyFill="1" applyBorder="1" applyAlignment="1">
      <alignment horizontal="right" vertical="center" wrapText="1"/>
    </xf>
    <xf numFmtId="0" fontId="22" fillId="3" borderId="18" xfId="0" applyFont="1" applyFill="1" applyBorder="1" applyAlignment="1" applyProtection="1">
      <alignment horizontal="right" vertical="center" wrapText="1"/>
      <protection locked="0"/>
    </xf>
    <xf numFmtId="0" fontId="15" fillId="3" borderId="0" xfId="0" applyFont="1" applyFill="1" applyAlignment="1">
      <alignment vertical="center"/>
    </xf>
    <xf numFmtId="0" fontId="72" fillId="3" borderId="0" xfId="0" applyFont="1" applyFill="1" applyAlignment="1">
      <alignment vertical="center"/>
    </xf>
    <xf numFmtId="0" fontId="72" fillId="3" borderId="0" xfId="0" applyFont="1" applyFill="1" applyAlignment="1" applyProtection="1">
      <alignment vertical="center"/>
      <protection locked="0"/>
    </xf>
    <xf numFmtId="0" fontId="6" fillId="0" borderId="0" xfId="0" applyFont="1" applyFill="1" applyBorder="1" applyAlignment="1">
      <alignment horizontal="left" vertical="center" wrapText="1" indent="1" readingOrder="1"/>
    </xf>
    <xf numFmtId="9" fontId="6" fillId="3" borderId="10" xfId="0" applyNumberFormat="1" applyFont="1" applyFill="1" applyBorder="1" applyAlignment="1">
      <alignment vertical="center" wrapText="1" readingOrder="1"/>
    </xf>
    <xf numFmtId="9" fontId="6" fillId="3" borderId="0" xfId="0" applyNumberFormat="1" applyFont="1" applyFill="1" applyBorder="1" applyAlignment="1">
      <alignment vertical="center" wrapText="1" readingOrder="1"/>
    </xf>
    <xf numFmtId="9" fontId="9" fillId="3" borderId="0" xfId="0" applyNumberFormat="1" applyFont="1" applyFill="1" applyBorder="1" applyAlignment="1">
      <alignment vertical="center" wrapText="1" readingOrder="1"/>
    </xf>
    <xf numFmtId="0" fontId="9" fillId="3" borderId="0" xfId="0" applyFont="1" applyFill="1" applyBorder="1" applyAlignment="1">
      <alignment horizontal="left" vertical="center" wrapText="1" indent="1" readingOrder="1"/>
    </xf>
    <xf numFmtId="0" fontId="9" fillId="3" borderId="0" xfId="0" applyFont="1" applyFill="1" applyBorder="1" applyAlignment="1">
      <alignment vertical="center" wrapText="1" readingOrder="1"/>
    </xf>
    <xf numFmtId="0" fontId="9" fillId="0" borderId="0" xfId="0" applyFont="1" applyFill="1" applyBorder="1" applyAlignment="1">
      <alignment horizontal="left" vertical="center" wrapText="1" indent="1" readingOrder="1"/>
    </xf>
    <xf numFmtId="0" fontId="6" fillId="3" borderId="0" xfId="0" applyFont="1" applyFill="1" applyBorder="1" applyAlignment="1">
      <alignment vertical="center" wrapText="1" readingOrder="1"/>
    </xf>
    <xf numFmtId="9" fontId="9" fillId="3" borderId="0" xfId="65" applyNumberFormat="1" applyFont="1" applyFill="1" applyBorder="1" applyAlignment="1">
      <alignment vertical="center" wrapText="1" readingOrder="1"/>
    </xf>
    <xf numFmtId="0" fontId="9" fillId="3" borderId="0" xfId="65" applyFont="1" applyFill="1" applyBorder="1" applyAlignment="1">
      <alignment horizontal="left" vertical="center" wrapText="1" indent="1" readingOrder="1"/>
    </xf>
    <xf numFmtId="0" fontId="6" fillId="0" borderId="0" xfId="0" applyFont="1" applyFill="1" applyBorder="1" applyAlignment="1">
      <alignment vertical="center" wrapText="1" readingOrder="1"/>
    </xf>
    <xf numFmtId="0" fontId="22" fillId="3" borderId="23" xfId="0" applyFont="1" applyFill="1" applyBorder="1" applyAlignment="1">
      <alignment horizontal="left" vertical="center" wrapText="1" indent="1" readingOrder="1"/>
    </xf>
    <xf numFmtId="0" fontId="25" fillId="3" borderId="0" xfId="0" applyFont="1" applyFill="1" applyAlignment="1">
      <alignment vertical="center"/>
    </xf>
    <xf numFmtId="0" fontId="15" fillId="3" borderId="0" xfId="0" applyFont="1" applyFill="1"/>
    <xf numFmtId="0" fontId="25" fillId="3" borderId="0" xfId="0" applyFont="1" applyFill="1" applyProtection="1">
      <protection locked="0"/>
    </xf>
    <xf numFmtId="3" fontId="20" fillId="5" borderId="27" xfId="0" applyNumberFormat="1" applyFont="1" applyFill="1" applyBorder="1" applyAlignment="1">
      <alignment vertical="center"/>
    </xf>
    <xf numFmtId="0" fontId="9" fillId="5" borderId="27" xfId="0" applyFont="1" applyFill="1" applyBorder="1" applyAlignment="1">
      <alignment horizontal="left" vertical="center" wrapText="1" indent="1" readingOrder="1"/>
    </xf>
    <xf numFmtId="0" fontId="9" fillId="5" borderId="3" xfId="0" applyFont="1" applyFill="1" applyBorder="1" applyAlignment="1">
      <alignment horizontal="left" vertical="center" wrapText="1" indent="1" readingOrder="1"/>
    </xf>
    <xf numFmtId="0" fontId="0" fillId="3" borderId="0" xfId="0" applyFill="1"/>
    <xf numFmtId="3" fontId="9" fillId="3" borderId="0" xfId="5" applyNumberFormat="1" applyFont="1" applyFill="1" applyBorder="1" applyAlignment="1" applyProtection="1">
      <alignment horizontal="right" vertical="center"/>
      <protection locked="0"/>
    </xf>
    <xf numFmtId="3" fontId="9" fillId="3" borderId="0" xfId="5" applyNumberFormat="1" applyFont="1" applyFill="1" applyBorder="1" applyAlignment="1" applyProtection="1">
      <alignment horizontal="right"/>
      <protection locked="0"/>
    </xf>
    <xf numFmtId="0" fontId="9" fillId="3" borderId="0" xfId="5" applyFont="1" applyFill="1" applyBorder="1" applyAlignment="1">
      <alignment horizontal="left" vertical="top" indent="1"/>
    </xf>
    <xf numFmtId="0" fontId="6" fillId="3" borderId="0" xfId="5" quotePrefix="1" applyFont="1" applyFill="1" applyBorder="1" applyAlignment="1">
      <alignment horizontal="left" vertical="top" indent="1"/>
    </xf>
    <xf numFmtId="0" fontId="69" fillId="0" borderId="0" xfId="5" applyFont="1" applyFill="1" applyBorder="1" applyAlignment="1" applyProtection="1">
      <alignment horizontal="left" vertical="top" indent="1"/>
      <protection locked="0"/>
    </xf>
    <xf numFmtId="0" fontId="0" fillId="3" borderId="0" xfId="0" applyFill="1" applyAlignment="1">
      <alignment horizontal="right"/>
    </xf>
    <xf numFmtId="0" fontId="0" fillId="3" borderId="0" xfId="0" applyFill="1" applyAlignment="1"/>
    <xf numFmtId="0" fontId="9" fillId="3" borderId="0" xfId="5" applyFont="1" applyFill="1">
      <alignment vertical="top"/>
    </xf>
    <xf numFmtId="0" fontId="28" fillId="3" borderId="0" xfId="0" applyFont="1" applyFill="1" applyAlignment="1"/>
    <xf numFmtId="3" fontId="6" fillId="3" borderId="0" xfId="0" applyNumberFormat="1" applyFont="1" applyFill="1" applyAlignment="1">
      <alignment vertical="center" wrapText="1"/>
    </xf>
    <xf numFmtId="0" fontId="6" fillId="3" borderId="24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left" vertical="center" wrapText="1"/>
    </xf>
    <xf numFmtId="0" fontId="25" fillId="3" borderId="0" xfId="0" applyFont="1" applyFill="1" applyBorder="1"/>
    <xf numFmtId="0" fontId="25" fillId="3" borderId="0" xfId="0" applyFont="1" applyFill="1" applyAlignment="1">
      <alignment horizontal="right"/>
    </xf>
    <xf numFmtId="0" fontId="20" fillId="3" borderId="0" xfId="0" applyFont="1" applyFill="1"/>
    <xf numFmtId="0" fontId="56" fillId="3" borderId="0" xfId="0" applyFont="1" applyFill="1"/>
    <xf numFmtId="0" fontId="56" fillId="3" borderId="0" xfId="0" applyFont="1" applyFill="1" applyBorder="1"/>
    <xf numFmtId="173" fontId="56" fillId="3" borderId="0" xfId="0" applyNumberFormat="1" applyFont="1" applyFill="1" applyBorder="1" applyAlignment="1"/>
    <xf numFmtId="166" fontId="6" fillId="3" borderId="10" xfId="5" applyNumberFormat="1" applyFont="1" applyFill="1" applyBorder="1" applyAlignment="1">
      <alignment horizontal="right" vertical="center"/>
    </xf>
    <xf numFmtId="0" fontId="25" fillId="3" borderId="0" xfId="0" applyFont="1" applyFill="1" applyBorder="1" applyAlignment="1">
      <alignment vertical="center"/>
    </xf>
    <xf numFmtId="3" fontId="6" fillId="3" borderId="10" xfId="5" applyNumberFormat="1" applyFont="1" applyFill="1" applyBorder="1" applyAlignment="1" applyProtection="1">
      <alignment horizontal="center" vertical="center"/>
      <protection locked="0"/>
    </xf>
    <xf numFmtId="3" fontId="6" fillId="3" borderId="0" xfId="5" applyNumberFormat="1" applyFont="1" applyFill="1" applyBorder="1" applyAlignment="1" applyProtection="1">
      <alignment horizontal="center" vertical="center"/>
      <protection locked="0"/>
    </xf>
    <xf numFmtId="166" fontId="6" fillId="3" borderId="0" xfId="5" applyNumberFormat="1" applyFont="1" applyFill="1" applyBorder="1" applyAlignment="1" applyProtection="1">
      <alignment horizontal="center"/>
      <protection locked="0"/>
    </xf>
    <xf numFmtId="173" fontId="6" fillId="3" borderId="0" xfId="0" applyNumberFormat="1" applyFont="1" applyFill="1" applyBorder="1" applyAlignment="1" applyProtection="1">
      <protection locked="0"/>
    </xf>
    <xf numFmtId="173" fontId="6" fillId="3" borderId="10" xfId="0" applyNumberFormat="1" applyFont="1" applyFill="1" applyBorder="1" applyAlignment="1">
      <alignment vertical="center"/>
    </xf>
    <xf numFmtId="173" fontId="6" fillId="3" borderId="10" xfId="0" applyNumberFormat="1" applyFont="1" applyFill="1" applyBorder="1" applyAlignment="1" applyProtection="1">
      <alignment vertical="center"/>
      <protection locked="0"/>
    </xf>
    <xf numFmtId="0" fontId="6" fillId="3" borderId="10" xfId="5" applyFont="1" applyFill="1" applyBorder="1" applyAlignment="1">
      <alignment horizontal="left" vertical="center"/>
    </xf>
    <xf numFmtId="173" fontId="6" fillId="3" borderId="0" xfId="0" applyNumberFormat="1" applyFont="1" applyFill="1" applyBorder="1" applyAlignment="1">
      <alignment vertical="center"/>
    </xf>
    <xf numFmtId="173" fontId="6" fillId="3" borderId="0" xfId="0" applyNumberFormat="1" applyFont="1" applyFill="1" applyBorder="1" applyAlignment="1" applyProtection="1">
      <alignment vertical="center"/>
      <protection locked="0"/>
    </xf>
    <xf numFmtId="0" fontId="6" fillId="3" borderId="0" xfId="5" applyFont="1" applyFill="1" applyBorder="1" applyAlignment="1">
      <alignment horizontal="left" vertical="center"/>
    </xf>
    <xf numFmtId="0" fontId="9" fillId="3" borderId="3" xfId="5" applyFont="1" applyFill="1" applyBorder="1" applyAlignment="1">
      <alignment horizontal="left" vertical="top"/>
    </xf>
    <xf numFmtId="0" fontId="9" fillId="3" borderId="0" xfId="5" applyNumberFormat="1" applyFont="1" applyFill="1" applyBorder="1" applyAlignment="1">
      <alignment horizontal="right"/>
    </xf>
    <xf numFmtId="16" fontId="9" fillId="3" borderId="0" xfId="5" quotePrefix="1" applyNumberFormat="1" applyFont="1" applyFill="1" applyBorder="1" applyAlignment="1">
      <alignment horizontal="right" indent="1"/>
    </xf>
    <xf numFmtId="16" fontId="9" fillId="3" borderId="0" xfId="5" quotePrefix="1" applyNumberFormat="1" applyFont="1" applyFill="1" applyBorder="1" applyAlignment="1">
      <alignment horizontal="right"/>
    </xf>
    <xf numFmtId="0" fontId="0" fillId="3" borderId="0" xfId="0" applyFill="1" applyProtection="1">
      <protection locked="0"/>
    </xf>
    <xf numFmtId="173" fontId="33" fillId="3" borderId="0" xfId="0" applyNumberFormat="1" applyFont="1" applyFill="1"/>
    <xf numFmtId="173" fontId="6" fillId="3" borderId="0" xfId="49" applyNumberFormat="1" applyFont="1" applyFill="1" applyAlignment="1">
      <alignment vertical="center"/>
    </xf>
    <xf numFmtId="173" fontId="6" fillId="3" borderId="0" xfId="49" applyNumberFormat="1" applyFont="1" applyFill="1" applyAlignment="1" applyProtection="1">
      <alignment vertical="center"/>
      <protection locked="0"/>
    </xf>
    <xf numFmtId="173" fontId="6" fillId="3" borderId="10" xfId="49" applyNumberFormat="1" applyFont="1" applyFill="1" applyBorder="1" applyAlignment="1">
      <alignment vertical="center"/>
    </xf>
    <xf numFmtId="173" fontId="6" fillId="3" borderId="10" xfId="49" applyNumberFormat="1" applyFont="1" applyFill="1" applyBorder="1" applyAlignment="1" applyProtection="1">
      <alignment vertical="center"/>
      <protection locked="0"/>
    </xf>
    <xf numFmtId="0" fontId="6" fillId="3" borderId="10" xfId="5" quotePrefix="1" applyFont="1" applyFill="1" applyBorder="1" applyAlignment="1">
      <alignment horizontal="left" vertical="center"/>
    </xf>
    <xf numFmtId="0" fontId="6" fillId="3" borderId="0" xfId="5" quotePrefix="1" applyFont="1" applyFill="1" applyBorder="1" applyAlignment="1">
      <alignment horizontal="left" vertical="center"/>
    </xf>
    <xf numFmtId="0" fontId="6" fillId="3" borderId="0" xfId="5" applyFont="1" applyFill="1" applyAlignment="1">
      <alignment horizontal="left" vertical="center"/>
    </xf>
    <xf numFmtId="173" fontId="6" fillId="3" borderId="10" xfId="49" applyNumberFormat="1" applyFont="1" applyFill="1" applyBorder="1" applyAlignment="1">
      <alignment horizontal="right"/>
    </xf>
    <xf numFmtId="173" fontId="6" fillId="3" borderId="10" xfId="49" applyNumberFormat="1" applyFont="1" applyFill="1" applyBorder="1" applyAlignment="1" applyProtection="1">
      <alignment horizontal="right"/>
      <protection locked="0"/>
    </xf>
    <xf numFmtId="173" fontId="6" fillId="3" borderId="0" xfId="49" applyNumberFormat="1" applyFont="1" applyFill="1" applyAlignment="1">
      <alignment horizontal="right"/>
    </xf>
    <xf numFmtId="173" fontId="6" fillId="3" borderId="0" xfId="49" applyNumberFormat="1" applyFont="1" applyFill="1" applyAlignment="1" applyProtection="1">
      <alignment horizontal="right"/>
      <protection locked="0"/>
    </xf>
    <xf numFmtId="172" fontId="6" fillId="3" borderId="0" xfId="49" applyNumberFormat="1" applyFont="1" applyFill="1" applyAlignment="1">
      <alignment horizontal="right"/>
    </xf>
    <xf numFmtId="172" fontId="6" fillId="3" borderId="0" xfId="49" applyNumberFormat="1" applyFont="1" applyFill="1" applyAlignment="1" applyProtection="1">
      <alignment horizontal="right"/>
      <protection locked="0"/>
    </xf>
    <xf numFmtId="0" fontId="9" fillId="3" borderId="0" xfId="5" applyFont="1" applyFill="1" applyAlignment="1">
      <alignment horizontal="left" vertical="center"/>
    </xf>
    <xf numFmtId="0" fontId="22" fillId="3" borderId="18" xfId="0" applyFont="1" applyFill="1" applyBorder="1" applyAlignment="1">
      <alignment horizontal="right" wrapText="1"/>
    </xf>
    <xf numFmtId="0" fontId="22" fillId="3" borderId="18" xfId="0" applyFont="1" applyFill="1" applyBorder="1" applyAlignment="1" applyProtection="1">
      <alignment horizontal="right" wrapText="1"/>
      <protection locked="0"/>
    </xf>
    <xf numFmtId="0" fontId="9" fillId="3" borderId="3" xfId="5" applyFont="1" applyFill="1" applyBorder="1" applyAlignment="1">
      <alignment horizontal="left" vertical="center"/>
    </xf>
    <xf numFmtId="166" fontId="25" fillId="0" borderId="0" xfId="0" applyNumberFormat="1" applyFont="1"/>
    <xf numFmtId="166" fontId="25" fillId="3" borderId="0" xfId="0" applyNumberFormat="1" applyFont="1" applyFill="1"/>
    <xf numFmtId="0" fontId="28" fillId="3" borderId="0" xfId="0" applyFont="1" applyFill="1" applyAlignment="1">
      <alignment horizontal="left"/>
    </xf>
    <xf numFmtId="166" fontId="0" fillId="0" borderId="0" xfId="0" applyNumberFormat="1"/>
    <xf numFmtId="166" fontId="9" fillId="3" borderId="3" xfId="5" applyNumberFormat="1" applyFont="1" applyFill="1" applyBorder="1" applyAlignment="1">
      <alignment horizontal="right" wrapText="1"/>
    </xf>
    <xf numFmtId="3" fontId="20" fillId="5" borderId="0" xfId="0" applyNumberFormat="1" applyFont="1" applyFill="1" applyBorder="1" applyAlignment="1">
      <alignment horizontal="right" vertical="center"/>
    </xf>
    <xf numFmtId="0" fontId="9" fillId="5" borderId="0" xfId="0" applyFont="1" applyFill="1" applyBorder="1" applyAlignment="1">
      <alignment horizontal="left" vertical="center" readingOrder="1"/>
    </xf>
    <xf numFmtId="0" fontId="25" fillId="3" borderId="0" xfId="0" applyFont="1" applyFill="1" applyAlignment="1">
      <alignment readingOrder="1"/>
    </xf>
    <xf numFmtId="0" fontId="6" fillId="3" borderId="0" xfId="0" applyFont="1" applyFill="1" applyBorder="1" applyAlignment="1">
      <alignment horizontal="left" vertical="center" readingOrder="1"/>
    </xf>
    <xf numFmtId="3" fontId="20" fillId="3" borderId="3" xfId="0" applyNumberFormat="1" applyFont="1" applyFill="1" applyBorder="1" applyAlignment="1">
      <alignment horizontal="right" vertical="center"/>
    </xf>
    <xf numFmtId="0" fontId="9" fillId="3" borderId="3" xfId="0" applyFont="1" applyFill="1" applyBorder="1" applyAlignment="1">
      <alignment horizontal="left" vertical="center" readingOrder="1"/>
    </xf>
    <xf numFmtId="3" fontId="20" fillId="3" borderId="0" xfId="0" applyNumberFormat="1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left" vertical="center" readingOrder="1"/>
    </xf>
    <xf numFmtId="0" fontId="9" fillId="3" borderId="0" xfId="0" applyFont="1" applyFill="1" applyBorder="1" applyAlignment="1" applyProtection="1">
      <alignment horizontal="left" vertical="center" readingOrder="1"/>
      <protection locked="0"/>
    </xf>
    <xf numFmtId="0" fontId="6" fillId="3" borderId="0" xfId="0" applyFont="1" applyFill="1" applyBorder="1" applyAlignment="1" applyProtection="1">
      <alignment horizontal="left" vertical="center" indent="1" readingOrder="1"/>
      <protection locked="0"/>
    </xf>
    <xf numFmtId="3" fontId="20" fillId="5" borderId="0" xfId="0" applyNumberFormat="1" applyFont="1" applyFill="1" applyBorder="1" applyAlignment="1">
      <alignment horizontal="right"/>
    </xf>
    <xf numFmtId="0" fontId="22" fillId="3" borderId="23" xfId="0" applyFont="1" applyFill="1" applyBorder="1" applyAlignment="1">
      <alignment horizontal="left" vertical="center" readingOrder="1"/>
    </xf>
    <xf numFmtId="0" fontId="25" fillId="3" borderId="0" xfId="0" applyFont="1" applyFill="1" applyAlignment="1"/>
    <xf numFmtId="0" fontId="25" fillId="3" borderId="0" xfId="0" applyFont="1" applyFill="1" applyAlignment="1">
      <alignment horizontal="right" vertical="center"/>
    </xf>
    <xf numFmtId="0" fontId="96" fillId="3" borderId="0" xfId="0" applyFont="1" applyFill="1"/>
    <xf numFmtId="3" fontId="6" fillId="3" borderId="0" xfId="5" applyNumberFormat="1" applyFont="1" applyFill="1" applyBorder="1" applyAlignment="1">
      <alignment horizontal="right" vertical="center"/>
    </xf>
    <xf numFmtId="0" fontId="9" fillId="3" borderId="0" xfId="5" applyFont="1" applyFill="1" applyBorder="1" applyAlignment="1">
      <alignment horizontal="left" indent="1"/>
    </xf>
    <xf numFmtId="167" fontId="6" fillId="3" borderId="0" xfId="68" applyNumberFormat="1" applyFont="1" applyFill="1" applyBorder="1" applyAlignment="1">
      <alignment horizontal="right" vertical="center" indent="1"/>
    </xf>
    <xf numFmtId="167" fontId="6" fillId="3" borderId="0" xfId="68" applyNumberFormat="1" applyFont="1" applyFill="1" applyBorder="1" applyAlignment="1" applyProtection="1">
      <alignment horizontal="right" vertical="center" indent="1"/>
      <protection locked="0"/>
    </xf>
    <xf numFmtId="173" fontId="6" fillId="3" borderId="10" xfId="0" applyNumberFormat="1" applyFont="1" applyFill="1" applyBorder="1" applyAlignment="1"/>
    <xf numFmtId="173" fontId="6" fillId="3" borderId="10" xfId="0" applyNumberFormat="1" applyFont="1" applyFill="1" applyBorder="1" applyAlignment="1" applyProtection="1">
      <protection locked="0"/>
    </xf>
    <xf numFmtId="0" fontId="6" fillId="3" borderId="10" xfId="5" applyFont="1" applyFill="1" applyBorder="1" applyAlignment="1">
      <alignment horizontal="left" vertical="top" indent="1"/>
    </xf>
    <xf numFmtId="173" fontId="6" fillId="3" borderId="0" xfId="0" applyNumberFormat="1" applyFont="1" applyFill="1" applyBorder="1" applyAlignment="1"/>
    <xf numFmtId="0" fontId="33" fillId="3" borderId="0" xfId="5" applyFont="1" applyFill="1" applyBorder="1" applyAlignment="1">
      <alignment horizontal="left" indent="1"/>
    </xf>
    <xf numFmtId="0" fontId="6" fillId="3" borderId="10" xfId="5" quotePrefix="1" applyFont="1" applyFill="1" applyBorder="1" applyAlignment="1">
      <alignment horizontal="left" vertical="center" indent="1"/>
    </xf>
    <xf numFmtId="0" fontId="6" fillId="3" borderId="0" xfId="5" applyFont="1" applyFill="1" applyAlignment="1">
      <alignment horizontal="left" vertical="center" indent="1"/>
    </xf>
    <xf numFmtId="0" fontId="9" fillId="3" borderId="3" xfId="5" applyFont="1" applyFill="1" applyBorder="1" applyAlignment="1">
      <alignment horizontal="left" vertical="center" indent="1"/>
    </xf>
    <xf numFmtId="0" fontId="25" fillId="0" borderId="0" xfId="0" applyFont="1" applyFill="1" applyBorder="1"/>
    <xf numFmtId="0" fontId="26" fillId="0" borderId="0" xfId="0" applyFont="1" applyFill="1" applyBorder="1"/>
    <xf numFmtId="0" fontId="67" fillId="0" borderId="0" xfId="0" applyFont="1" applyFill="1" applyBorder="1" applyAlignment="1">
      <alignment horizontal="right" vertical="center" wrapText="1" readingOrder="1"/>
    </xf>
    <xf numFmtId="0" fontId="22" fillId="0" borderId="0" xfId="0" applyFont="1" applyFill="1" applyBorder="1" applyAlignment="1">
      <alignment horizontal="right" vertical="center" wrapText="1" readingOrder="1"/>
    </xf>
    <xf numFmtId="0" fontId="56" fillId="0" borderId="0" xfId="0" applyFont="1" applyFill="1" applyBorder="1"/>
    <xf numFmtId="0" fontId="25" fillId="0" borderId="0" xfId="0" applyFont="1" applyFill="1"/>
    <xf numFmtId="0" fontId="25" fillId="3" borderId="0" xfId="0" applyFont="1" applyFill="1" applyAlignment="1">
      <alignment horizontal="left" indent="1"/>
    </xf>
    <xf numFmtId="167" fontId="6" fillId="3" borderId="10" xfId="5" applyNumberFormat="1" applyFont="1" applyFill="1" applyBorder="1" applyAlignment="1">
      <alignment horizontal="right"/>
    </xf>
    <xf numFmtId="167" fontId="6" fillId="3" borderId="10" xfId="5" applyNumberFormat="1" applyFont="1" applyFill="1" applyBorder="1" applyAlignment="1" applyProtection="1">
      <alignment horizontal="right"/>
      <protection locked="0"/>
    </xf>
    <xf numFmtId="0" fontId="6" fillId="3" borderId="10" xfId="5" applyFont="1" applyFill="1" applyBorder="1" applyAlignment="1">
      <alignment horizontal="left" indent="1"/>
    </xf>
    <xf numFmtId="3" fontId="9" fillId="3" borderId="0" xfId="5" applyNumberFormat="1" applyFont="1" applyFill="1" applyBorder="1" applyAlignment="1">
      <alignment horizontal="right"/>
    </xf>
    <xf numFmtId="166" fontId="8" fillId="3" borderId="0" xfId="0" applyNumberFormat="1" applyFont="1" applyFill="1"/>
    <xf numFmtId="167" fontId="6" fillId="3" borderId="0" xfId="5" applyNumberFormat="1" applyFont="1" applyFill="1" applyBorder="1" applyAlignment="1" applyProtection="1">
      <alignment horizontal="center" vertical="center"/>
      <protection locked="0"/>
    </xf>
    <xf numFmtId="0" fontId="22" fillId="3" borderId="3" xfId="5" applyFont="1" applyFill="1" applyBorder="1" applyAlignment="1">
      <alignment horizontal="center"/>
    </xf>
    <xf numFmtId="3" fontId="22" fillId="3" borderId="3" xfId="5" applyNumberFormat="1" applyFont="1" applyFill="1" applyBorder="1" applyAlignment="1">
      <alignment horizontal="center"/>
    </xf>
    <xf numFmtId="0" fontId="9" fillId="3" borderId="0" xfId="5" applyFont="1" applyFill="1" applyBorder="1" applyAlignment="1">
      <alignment horizontal="left" vertical="center"/>
    </xf>
    <xf numFmtId="0" fontId="6" fillId="3" borderId="0" xfId="5" applyFont="1" applyFill="1" applyBorder="1" applyAlignment="1">
      <alignment horizontal="left" vertical="center" wrapText="1"/>
    </xf>
    <xf numFmtId="0" fontId="69" fillId="0" borderId="0" xfId="5" applyFont="1" applyFill="1" applyBorder="1" applyAlignment="1" applyProtection="1">
      <alignment horizontal="left" vertical="center"/>
      <protection locked="0"/>
    </xf>
    <xf numFmtId="167" fontId="25" fillId="3" borderId="0" xfId="0" applyNumberFormat="1" applyFont="1" applyFill="1" applyAlignment="1"/>
    <xf numFmtId="167" fontId="28" fillId="3" borderId="0" xfId="0" applyNumberFormat="1" applyFont="1" applyFill="1" applyAlignment="1"/>
    <xf numFmtId="166" fontId="6" fillId="3" borderId="0" xfId="5" applyNumberFormat="1" applyFont="1" applyFill="1" applyBorder="1" applyAlignment="1" applyProtection="1">
      <alignment horizontal="right" vertical="center"/>
      <protection locked="0"/>
    </xf>
    <xf numFmtId="166" fontId="0" fillId="0" borderId="0" xfId="0" applyNumberFormat="1" applyAlignment="1"/>
    <xf numFmtId="0" fontId="69" fillId="3" borderId="0" xfId="5" applyFont="1" applyFill="1" applyBorder="1" applyAlignment="1">
      <alignment horizontal="left" vertical="center"/>
    </xf>
    <xf numFmtId="0" fontId="9" fillId="3" borderId="3" xfId="5" applyFont="1" applyFill="1" applyBorder="1" applyAlignment="1">
      <alignment horizontal="left" vertical="center" wrapText="1"/>
    </xf>
    <xf numFmtId="0" fontId="36" fillId="3" borderId="22" xfId="61" applyFont="1" applyFill="1" applyBorder="1" applyAlignment="1">
      <alignment horizontal="center"/>
    </xf>
    <xf numFmtId="0" fontId="58" fillId="0" borderId="0" xfId="0" applyFont="1"/>
    <xf numFmtId="0" fontId="0" fillId="0" borderId="0" xfId="0" quotePrefix="1"/>
    <xf numFmtId="0" fontId="8" fillId="0" borderId="0" xfId="0" applyFont="1"/>
    <xf numFmtId="0" fontId="97" fillId="0" borderId="0" xfId="0" applyFont="1" applyFill="1" applyAlignment="1"/>
    <xf numFmtId="0" fontId="67" fillId="0" borderId="0" xfId="33" applyFont="1"/>
    <xf numFmtId="3" fontId="6" fillId="0" borderId="3" xfId="33" applyNumberFormat="1" applyFont="1" applyFill="1" applyBorder="1" applyAlignment="1">
      <alignment horizontal="right"/>
    </xf>
    <xf numFmtId="3" fontId="6" fillId="0" borderId="0" xfId="33" applyNumberFormat="1" applyFont="1" applyFill="1" applyAlignment="1">
      <alignment horizontal="right"/>
    </xf>
    <xf numFmtId="0" fontId="11" fillId="0" borderId="0" xfId="33" applyFont="1" applyFill="1"/>
    <xf numFmtId="3" fontId="6" fillId="0" borderId="0" xfId="33" applyNumberFormat="1" applyFont="1" applyFill="1"/>
    <xf numFmtId="3" fontId="6" fillId="0" borderId="30" xfId="5" applyNumberFormat="1" applyFont="1" applyFill="1" applyBorder="1" applyAlignment="1" applyProtection="1">
      <alignment horizontal="left"/>
      <protection locked="0"/>
    </xf>
    <xf numFmtId="3" fontId="6" fillId="0" borderId="30" xfId="5" applyNumberFormat="1" applyFont="1" applyFill="1" applyBorder="1" applyAlignment="1" applyProtection="1">
      <alignment horizontal="right"/>
      <protection locked="0"/>
    </xf>
    <xf numFmtId="3" fontId="9" fillId="0" borderId="30" xfId="5" applyNumberFormat="1" applyFont="1" applyFill="1" applyBorder="1" applyAlignment="1" applyProtection="1">
      <alignment horizontal="right"/>
      <protection locked="0"/>
    </xf>
    <xf numFmtId="3" fontId="9" fillId="0" borderId="30" xfId="38" applyNumberFormat="1" applyFont="1" applyFill="1" applyBorder="1" applyAlignment="1" applyProtection="1">
      <alignment horizontal="left" wrapText="1"/>
      <protection locked="0"/>
    </xf>
    <xf numFmtId="0" fontId="11" fillId="0" borderId="0" xfId="33" applyFont="1" applyAlignment="1">
      <alignment horizontal="right"/>
    </xf>
    <xf numFmtId="1" fontId="0" fillId="0" borderId="0" xfId="0" applyNumberFormat="1"/>
    <xf numFmtId="167" fontId="6" fillId="0" borderId="30" xfId="33" applyNumberFormat="1" applyFont="1" applyFill="1" applyBorder="1" applyAlignment="1">
      <alignment horizontal="right" vertical="center"/>
    </xf>
    <xf numFmtId="0" fontId="9" fillId="0" borderId="30" xfId="33" applyFont="1" applyFill="1" applyBorder="1" applyAlignment="1">
      <alignment vertical="center"/>
    </xf>
    <xf numFmtId="3" fontId="0" fillId="0" borderId="0" xfId="0" applyNumberFormat="1"/>
    <xf numFmtId="0" fontId="4" fillId="0" borderId="0" xfId="0" applyFont="1"/>
    <xf numFmtId="0" fontId="25" fillId="0" borderId="0" xfId="27" applyFont="1" applyFill="1" applyBorder="1" applyAlignment="1">
      <alignment vertical="center"/>
    </xf>
    <xf numFmtId="167" fontId="25" fillId="0" borderId="0" xfId="27" applyNumberFormat="1" applyFont="1" applyFill="1" applyBorder="1" applyAlignment="1">
      <alignment vertical="center"/>
    </xf>
    <xf numFmtId="0" fontId="20" fillId="2" borderId="0" xfId="27" applyFont="1" applyFill="1" applyAlignment="1">
      <alignment horizontal="left" vertical="center" wrapText="1" indent="1"/>
    </xf>
    <xf numFmtId="167" fontId="86" fillId="0" borderId="0" xfId="27" applyNumberFormat="1" applyFont="1" applyAlignment="1">
      <alignment horizontal="center" vertical="center"/>
    </xf>
    <xf numFmtId="0" fontId="36" fillId="0" borderId="4" xfId="27" applyFont="1" applyFill="1" applyBorder="1" applyAlignment="1">
      <alignment horizontal="left" vertical="center" wrapText="1" indent="1"/>
    </xf>
    <xf numFmtId="177" fontId="25" fillId="0" borderId="0" xfId="27" applyNumberFormat="1" applyFont="1" applyFill="1" applyBorder="1" applyAlignment="1">
      <alignment vertical="center"/>
    </xf>
    <xf numFmtId="166" fontId="20" fillId="2" borderId="2" xfId="27" applyNumberFormat="1" applyFont="1" applyFill="1" applyBorder="1" applyAlignment="1">
      <alignment horizontal="center" vertical="center"/>
    </xf>
    <xf numFmtId="0" fontId="6" fillId="0" borderId="4" xfId="27" applyFont="1" applyBorder="1" applyAlignment="1">
      <alignment horizontal="left" vertical="center" wrapText="1" indent="1" readingOrder="1"/>
    </xf>
    <xf numFmtId="0" fontId="3" fillId="0" borderId="0" xfId="27" applyFill="1" applyBorder="1"/>
    <xf numFmtId="167" fontId="20" fillId="0" borderId="0" xfId="27" applyNumberFormat="1" applyFont="1" applyFill="1" applyBorder="1" applyAlignment="1">
      <alignment horizontal="right" vertical="center" indent="1"/>
    </xf>
    <xf numFmtId="0" fontId="22" fillId="0" borderId="18" xfId="27" applyFont="1" applyFill="1" applyBorder="1" applyAlignment="1">
      <alignment horizontal="left" vertical="center" wrapText="1" indent="1" readingOrder="1"/>
    </xf>
    <xf numFmtId="167" fontId="28" fillId="0" borderId="0" xfId="27" applyNumberFormat="1" applyFont="1" applyAlignment="1">
      <alignment horizontal="center"/>
    </xf>
    <xf numFmtId="0" fontId="22" fillId="0" borderId="18" xfId="27" applyFont="1" applyFill="1" applyBorder="1" applyAlignment="1">
      <alignment horizontal="center" vertical="center" wrapText="1" readingOrder="1"/>
    </xf>
    <xf numFmtId="0" fontId="65" fillId="0" borderId="0" xfId="27" applyFont="1"/>
    <xf numFmtId="0" fontId="65" fillId="0" borderId="0" xfId="27" applyFont="1" applyAlignment="1">
      <alignment vertical="center"/>
    </xf>
    <xf numFmtId="0" fontId="25" fillId="0" borderId="0" xfId="27" applyFont="1" applyAlignment="1">
      <alignment vertical="center"/>
    </xf>
    <xf numFmtId="0" fontId="20" fillId="0" borderId="0" xfId="27" applyFont="1" applyAlignment="1">
      <alignment vertical="center"/>
    </xf>
    <xf numFmtId="167" fontId="25" fillId="0" borderId="0" xfId="27" applyNumberFormat="1" applyFont="1" applyFill="1" applyBorder="1" applyAlignment="1">
      <alignment horizontal="right" vertical="center" indent="1"/>
    </xf>
    <xf numFmtId="3" fontId="25" fillId="0" borderId="0" xfId="27" applyNumberFormat="1" applyFont="1"/>
    <xf numFmtId="0" fontId="25" fillId="0" borderId="0" xfId="27" applyFont="1"/>
    <xf numFmtId="167" fontId="3" fillId="0" borderId="0" xfId="27" applyNumberFormat="1"/>
    <xf numFmtId="0" fontId="90" fillId="0" borderId="0" xfId="27" applyFont="1" applyAlignment="1">
      <alignment horizontal="right"/>
    </xf>
    <xf numFmtId="167" fontId="86" fillId="0" borderId="0" xfId="27" applyNumberFormat="1" applyFont="1" applyAlignment="1">
      <alignment horizontal="center"/>
    </xf>
    <xf numFmtId="0" fontId="86" fillId="0" borderId="0" xfId="27" applyFont="1"/>
    <xf numFmtId="0" fontId="89" fillId="0" borderId="0" xfId="27" applyFont="1" applyFill="1" applyBorder="1" applyAlignment="1">
      <alignment horizontal="center" vertical="center" wrapText="1" readingOrder="1"/>
    </xf>
    <xf numFmtId="0" fontId="6" fillId="0" borderId="0" xfId="27" applyFont="1" applyBorder="1" applyAlignment="1">
      <alignment horizontal="left" vertical="center" wrapText="1" indent="1" readingOrder="1"/>
    </xf>
    <xf numFmtId="0" fontId="22" fillId="0" borderId="29" xfId="27" applyFont="1" applyFill="1" applyBorder="1" applyAlignment="1">
      <alignment horizontal="center" vertical="center" wrapText="1" readingOrder="1"/>
    </xf>
    <xf numFmtId="0" fontId="53" fillId="0" borderId="0" xfId="27" applyFont="1" applyAlignment="1">
      <alignment horizontal="left" vertical="center" readingOrder="1"/>
    </xf>
    <xf numFmtId="0" fontId="83" fillId="0" borderId="23" xfId="27" applyFont="1" applyFill="1" applyBorder="1" applyAlignment="1">
      <alignment horizontal="left" vertical="center" wrapText="1" indent="1" readingOrder="1"/>
    </xf>
    <xf numFmtId="0" fontId="83" fillId="0" borderId="0" xfId="27" applyFont="1" applyFill="1" applyBorder="1" applyAlignment="1">
      <alignment horizontal="center" vertical="center" wrapText="1" readingOrder="1"/>
    </xf>
    <xf numFmtId="0" fontId="68" fillId="0" borderId="0" xfId="27" applyFont="1" applyAlignment="1">
      <alignment vertical="center"/>
    </xf>
    <xf numFmtId="0" fontId="11" fillId="0" borderId="0" xfId="4" applyFont="1" applyFill="1" applyBorder="1" applyAlignment="1">
      <alignment horizontal="right"/>
    </xf>
    <xf numFmtId="167" fontId="28" fillId="0" borderId="0" xfId="4" applyNumberFormat="1" applyFont="1" applyFill="1" applyBorder="1" applyAlignment="1">
      <alignment horizontal="right" vertical="center"/>
    </xf>
    <xf numFmtId="167" fontId="33" fillId="0" borderId="0" xfId="4" applyNumberFormat="1" applyFont="1" applyFill="1" applyBorder="1" applyAlignment="1">
      <alignment horizontal="right" vertical="center"/>
    </xf>
    <xf numFmtId="167" fontId="89" fillId="0" borderId="0" xfId="4" applyNumberFormat="1" applyFont="1" applyFill="1" applyBorder="1" applyAlignment="1">
      <alignment horizontal="right" vertical="center"/>
    </xf>
    <xf numFmtId="0" fontId="28" fillId="0" borderId="0" xfId="4" applyFont="1" applyFill="1" applyBorder="1" applyAlignment="1">
      <alignment horizontal="left" vertical="center" indent="1"/>
    </xf>
    <xf numFmtId="0" fontId="37" fillId="0" borderId="0" xfId="4" applyFont="1" applyFill="1" applyAlignment="1">
      <alignment horizontal="left" vertical="center"/>
    </xf>
    <xf numFmtId="9" fontId="69" fillId="0" borderId="7" xfId="6" applyFont="1" applyFill="1" applyBorder="1" applyAlignment="1" applyProtection="1">
      <alignment horizontal="right" vertical="center"/>
    </xf>
    <xf numFmtId="166" fontId="6" fillId="0" borderId="0" xfId="4" applyNumberFormat="1" applyFont="1" applyFill="1" applyBorder="1" applyAlignment="1" applyProtection="1">
      <alignment vertical="center"/>
    </xf>
    <xf numFmtId="166" fontId="6" fillId="0" borderId="8" xfId="4" applyNumberFormat="1" applyFont="1" applyFill="1" applyBorder="1" applyAlignment="1" applyProtection="1">
      <alignment vertical="center"/>
    </xf>
    <xf numFmtId="168" fontId="6" fillId="0" borderId="0" xfId="4" applyNumberFormat="1" applyFont="1" applyFill="1" applyBorder="1" applyAlignment="1" applyProtection="1">
      <alignment horizontal="right" vertical="center"/>
    </xf>
    <xf numFmtId="168" fontId="6" fillId="0" borderId="8" xfId="4" applyNumberFormat="1" applyFont="1" applyFill="1" applyBorder="1" applyAlignment="1" applyProtection="1">
      <alignment horizontal="right" vertical="center"/>
    </xf>
    <xf numFmtId="167" fontId="6" fillId="0" borderId="0" xfId="7" applyNumberFormat="1" applyFont="1" applyFill="1" applyBorder="1" applyAlignment="1" applyProtection="1">
      <alignment horizontal="right" vertical="center"/>
    </xf>
    <xf numFmtId="167" fontId="6" fillId="0" borderId="8" xfId="7" applyNumberFormat="1" applyFont="1" applyFill="1" applyBorder="1" applyAlignment="1" applyProtection="1">
      <alignment horizontal="right" vertical="center"/>
    </xf>
    <xf numFmtId="0" fontId="6" fillId="0" borderId="0" xfId="4" applyFont="1" applyFill="1" applyBorder="1" applyAlignment="1" applyProtection="1">
      <alignment horizontal="right" vertical="center"/>
    </xf>
    <xf numFmtId="0" fontId="6" fillId="0" borderId="8" xfId="4" applyFont="1" applyFill="1" applyBorder="1" applyAlignment="1" applyProtection="1">
      <alignment horizontal="right" vertical="center"/>
    </xf>
    <xf numFmtId="9" fontId="69" fillId="0" borderId="8" xfId="6" applyFont="1" applyFill="1" applyBorder="1" applyAlignment="1" applyProtection="1">
      <alignment horizontal="right" vertical="center"/>
    </xf>
    <xf numFmtId="167" fontId="6" fillId="0" borderId="0" xfId="8" applyNumberFormat="1" applyFont="1" applyFill="1" applyBorder="1" applyAlignment="1" applyProtection="1">
      <alignment vertical="center"/>
    </xf>
    <xf numFmtId="167" fontId="6" fillId="0" borderId="8" xfId="8" applyNumberFormat="1" applyFont="1" applyFill="1" applyBorder="1" applyAlignment="1" applyProtection="1">
      <alignment vertical="center"/>
    </xf>
    <xf numFmtId="3" fontId="6" fillId="0" borderId="0" xfId="4" applyNumberFormat="1" applyFont="1" applyFill="1" applyBorder="1" applyAlignment="1">
      <alignment horizontal="right" vertical="center"/>
    </xf>
    <xf numFmtId="9" fontId="69" fillId="0" borderId="7" xfId="6" applyFont="1" applyFill="1" applyBorder="1" applyAlignment="1" applyProtection="1">
      <alignment vertical="center"/>
    </xf>
    <xf numFmtId="167" fontId="6" fillId="0" borderId="0" xfId="4" applyNumberFormat="1" applyFont="1" applyFill="1" applyBorder="1" applyAlignment="1" applyProtection="1">
      <alignment vertical="center"/>
    </xf>
    <xf numFmtId="167" fontId="6" fillId="0" borderId="8" xfId="4" applyNumberFormat="1" applyFont="1" applyFill="1" applyBorder="1" applyAlignment="1" applyProtection="1">
      <alignment vertical="center"/>
    </xf>
    <xf numFmtId="168" fontId="6" fillId="0" borderId="0" xfId="7" applyNumberFormat="1" applyFont="1" applyFill="1" applyBorder="1" applyAlignment="1" applyProtection="1">
      <alignment horizontal="right" vertical="center"/>
    </xf>
    <xf numFmtId="168" fontId="6" fillId="0" borderId="8" xfId="7" applyNumberFormat="1" applyFont="1" applyFill="1" applyBorder="1" applyAlignment="1" applyProtection="1">
      <alignment horizontal="right" vertical="center"/>
    </xf>
    <xf numFmtId="167" fontId="6" fillId="0" borderId="0" xfId="4" applyNumberFormat="1" applyFont="1" applyFill="1" applyBorder="1" applyAlignment="1" applyProtection="1">
      <alignment horizontal="right" vertical="center"/>
    </xf>
    <xf numFmtId="167" fontId="6" fillId="0" borderId="8" xfId="4" applyNumberFormat="1" applyFont="1" applyFill="1" applyBorder="1" applyAlignment="1" applyProtection="1">
      <alignment horizontal="right" vertical="center"/>
    </xf>
    <xf numFmtId="9" fontId="69" fillId="0" borderId="8" xfId="6" applyFont="1" applyFill="1" applyBorder="1" applyAlignment="1" applyProtection="1">
      <alignment vertical="center"/>
    </xf>
    <xf numFmtId="0" fontId="67" fillId="0" borderId="0" xfId="4" applyFont="1" applyFill="1" applyAlignment="1">
      <alignment vertical="center"/>
    </xf>
    <xf numFmtId="0" fontId="6" fillId="0" borderId="0" xfId="4" applyFont="1" applyFill="1" applyBorder="1" applyAlignment="1" applyProtection="1">
      <alignment vertical="center"/>
    </xf>
    <xf numFmtId="9" fontId="98" fillId="0" borderId="7" xfId="6" applyFont="1" applyFill="1" applyBorder="1" applyAlignment="1" applyProtection="1">
      <alignment vertical="center"/>
    </xf>
    <xf numFmtId="166" fontId="9" fillId="0" borderId="0" xfId="4" applyNumberFormat="1" applyFont="1" applyFill="1" applyBorder="1" applyAlignment="1" applyProtection="1">
      <alignment vertical="center"/>
    </xf>
    <xf numFmtId="166" fontId="9" fillId="0" borderId="8" xfId="4" applyNumberFormat="1" applyFont="1" applyFill="1" applyBorder="1" applyAlignment="1" applyProtection="1">
      <alignment vertical="center"/>
    </xf>
    <xf numFmtId="168" fontId="9" fillId="0" borderId="0" xfId="4" applyNumberFormat="1" applyFont="1" applyFill="1" applyBorder="1" applyAlignment="1" applyProtection="1">
      <alignment vertical="center"/>
    </xf>
    <xf numFmtId="168" fontId="9" fillId="0" borderId="8" xfId="4" applyNumberFormat="1" applyFont="1" applyFill="1" applyBorder="1" applyAlignment="1" applyProtection="1">
      <alignment vertical="center"/>
    </xf>
    <xf numFmtId="168" fontId="9" fillId="0" borderId="0" xfId="7" applyNumberFormat="1" applyFont="1" applyFill="1" applyBorder="1" applyAlignment="1" applyProtection="1">
      <alignment vertical="center"/>
    </xf>
    <xf numFmtId="168" fontId="9" fillId="0" borderId="8" xfId="7" applyNumberFormat="1" applyFont="1" applyFill="1" applyBorder="1" applyAlignment="1" applyProtection="1">
      <alignment vertical="center"/>
    </xf>
    <xf numFmtId="9" fontId="98" fillId="0" borderId="8" xfId="6" applyFont="1" applyFill="1" applyBorder="1" applyAlignment="1" applyProtection="1">
      <alignment vertical="center"/>
    </xf>
    <xf numFmtId="168" fontId="6" fillId="0" borderId="8" xfId="8" applyNumberFormat="1" applyFont="1" applyFill="1" applyBorder="1" applyAlignment="1" applyProtection="1">
      <alignment vertical="center"/>
    </xf>
    <xf numFmtId="9" fontId="69" fillId="0" borderId="9" xfId="6" applyFont="1" applyFill="1" applyBorder="1" applyAlignment="1" applyProtection="1">
      <alignment vertical="center"/>
    </xf>
    <xf numFmtId="3" fontId="6" fillId="0" borderId="10" xfId="8" applyNumberFormat="1" applyFont="1" applyFill="1" applyBorder="1" applyAlignment="1" applyProtection="1">
      <alignment vertical="center"/>
    </xf>
    <xf numFmtId="3" fontId="6" fillId="0" borderId="11" xfId="8" applyNumberFormat="1" applyFont="1" applyFill="1" applyBorder="1" applyAlignment="1" applyProtection="1">
      <alignment vertical="center"/>
    </xf>
    <xf numFmtId="9" fontId="69" fillId="0" borderId="12" xfId="6" applyFont="1" applyFill="1" applyBorder="1" applyAlignment="1" applyProtection="1">
      <alignment vertical="center"/>
    </xf>
    <xf numFmtId="3" fontId="6" fillId="0" borderId="12" xfId="8" applyNumberFormat="1" applyFont="1" applyFill="1" applyBorder="1" applyAlignment="1" applyProtection="1">
      <alignment vertical="center"/>
    </xf>
    <xf numFmtId="9" fontId="69" fillId="0" borderId="11" xfId="6" applyFont="1" applyFill="1" applyBorder="1" applyAlignment="1" applyProtection="1">
      <alignment vertical="center"/>
    </xf>
    <xf numFmtId="3" fontId="6" fillId="0" borderId="0" xfId="8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protection hidden="1"/>
    </xf>
    <xf numFmtId="9" fontId="69" fillId="0" borderId="13" xfId="6" applyFont="1" applyFill="1" applyBorder="1" applyAlignment="1" applyProtection="1">
      <alignment vertical="center"/>
    </xf>
    <xf numFmtId="3" fontId="6" fillId="0" borderId="13" xfId="8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alignment vertical="center"/>
    </xf>
    <xf numFmtId="166" fontId="69" fillId="0" borderId="7" xfId="6" applyNumberFormat="1" applyFont="1" applyFill="1" applyBorder="1" applyAlignment="1" applyProtection="1">
      <alignment vertical="center"/>
    </xf>
    <xf numFmtId="1" fontId="6" fillId="0" borderId="0" xfId="4" applyNumberFormat="1" applyFont="1" applyFill="1" applyBorder="1" applyAlignment="1" applyProtection="1">
      <alignment vertical="center"/>
    </xf>
    <xf numFmtId="1" fontId="6" fillId="0" borderId="8" xfId="4" applyNumberFormat="1" applyFont="1" applyFill="1" applyBorder="1" applyAlignment="1" applyProtection="1">
      <alignment vertical="center"/>
    </xf>
    <xf numFmtId="166" fontId="69" fillId="0" borderId="13" xfId="6" applyNumberFormat="1" applyFont="1" applyFill="1" applyBorder="1" applyAlignment="1" applyProtection="1">
      <alignment vertical="center"/>
    </xf>
    <xf numFmtId="168" fontId="6" fillId="0" borderId="13" xfId="4" applyNumberFormat="1" applyFont="1" applyFill="1" applyBorder="1" applyAlignment="1" applyProtection="1">
      <alignment horizontal="right" vertical="center"/>
    </xf>
    <xf numFmtId="1" fontId="6" fillId="0" borderId="0" xfId="7" applyNumberFormat="1" applyFont="1" applyFill="1" applyAlignment="1" applyProtection="1">
      <alignment vertical="center"/>
    </xf>
    <xf numFmtId="1" fontId="6" fillId="0" borderId="0" xfId="4" applyNumberFormat="1" applyFont="1" applyFill="1" applyAlignment="1" applyProtection="1">
      <alignment vertical="center"/>
    </xf>
    <xf numFmtId="1" fontId="6" fillId="0" borderId="0" xfId="8" applyNumberFormat="1" applyFont="1" applyFill="1" applyBorder="1" applyAlignment="1" applyProtection="1">
      <alignment vertical="center"/>
    </xf>
    <xf numFmtId="1" fontId="6" fillId="0" borderId="8" xfId="8" applyNumberFormat="1" applyFont="1" applyFill="1" applyBorder="1" applyAlignment="1" applyProtection="1">
      <alignment vertical="center"/>
    </xf>
    <xf numFmtId="0" fontId="6" fillId="0" borderId="3" xfId="4" applyFont="1" applyFill="1" applyBorder="1" applyAlignment="1">
      <alignment horizontal="right" vertical="center"/>
    </xf>
    <xf numFmtId="1" fontId="6" fillId="0" borderId="0" xfId="7" applyNumberFormat="1" applyFont="1" applyFill="1" applyBorder="1" applyAlignment="1" applyProtection="1">
      <alignment vertical="center"/>
    </xf>
    <xf numFmtId="168" fontId="6" fillId="0" borderId="14" xfId="4" applyNumberFormat="1" applyFont="1" applyFill="1" applyBorder="1" applyAlignment="1" applyProtection="1">
      <alignment horizontal="right" vertical="center"/>
    </xf>
    <xf numFmtId="168" fontId="6" fillId="0" borderId="15" xfId="4" applyNumberFormat="1" applyFont="1" applyFill="1" applyBorder="1" applyAlignment="1" applyProtection="1">
      <alignment horizontal="right" vertical="center"/>
    </xf>
    <xf numFmtId="3" fontId="6" fillId="0" borderId="0" xfId="4" applyNumberFormat="1" applyFont="1" applyFill="1" applyBorder="1" applyAlignment="1" applyProtection="1">
      <alignment vertical="center"/>
    </xf>
    <xf numFmtId="3" fontId="9" fillId="0" borderId="14" xfId="4" applyNumberFormat="1" applyFont="1" applyFill="1" applyBorder="1" applyAlignment="1" applyProtection="1">
      <alignment vertical="center"/>
    </xf>
    <xf numFmtId="3" fontId="9" fillId="0" borderId="15" xfId="4" applyNumberFormat="1" applyFont="1" applyFill="1" applyBorder="1" applyAlignment="1" applyProtection="1">
      <alignment vertical="center"/>
    </xf>
    <xf numFmtId="3" fontId="6" fillId="0" borderId="8" xfId="4" applyNumberFormat="1" applyFont="1" applyFill="1" applyBorder="1" applyAlignment="1" applyProtection="1">
      <alignment vertical="center"/>
    </xf>
    <xf numFmtId="3" fontId="6" fillId="0" borderId="13" xfId="4" applyNumberFormat="1" applyFont="1" applyFill="1" applyBorder="1" applyAlignment="1" applyProtection="1">
      <alignment vertical="center"/>
    </xf>
    <xf numFmtId="3" fontId="6" fillId="0" borderId="0" xfId="7" applyNumberFormat="1" applyFont="1" applyFill="1" applyBorder="1" applyAlignment="1" applyProtection="1">
      <alignment vertical="center"/>
    </xf>
    <xf numFmtId="3" fontId="6" fillId="0" borderId="8" xfId="7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alignment horizontal="right" vertical="center"/>
      <protection hidden="1"/>
    </xf>
    <xf numFmtId="3" fontId="9" fillId="0" borderId="0" xfId="4" applyNumberFormat="1" applyFont="1" applyFill="1" applyBorder="1" applyAlignment="1" applyProtection="1">
      <alignment vertical="center"/>
    </xf>
    <xf numFmtId="3" fontId="9" fillId="0" borderId="8" xfId="4" applyNumberFormat="1" applyFont="1" applyFill="1" applyBorder="1" applyAlignment="1" applyProtection="1">
      <alignment vertical="center"/>
    </xf>
    <xf numFmtId="9" fontId="98" fillId="0" borderId="13" xfId="6" applyFont="1" applyFill="1" applyBorder="1" applyAlignment="1" applyProtection="1">
      <alignment vertical="center"/>
    </xf>
    <xf numFmtId="3" fontId="9" fillId="0" borderId="13" xfId="4" applyNumberFormat="1" applyFont="1" applyFill="1" applyBorder="1" applyAlignment="1" applyProtection="1">
      <alignment vertical="center"/>
    </xf>
    <xf numFmtId="3" fontId="9" fillId="0" borderId="0" xfId="7" applyNumberFormat="1" applyFont="1" applyFill="1" applyBorder="1" applyAlignment="1" applyProtection="1">
      <alignment vertical="center"/>
    </xf>
    <xf numFmtId="3" fontId="9" fillId="0" borderId="8" xfId="7" applyNumberFormat="1" applyFont="1" applyFill="1" applyBorder="1" applyAlignment="1" applyProtection="1">
      <alignment vertical="center"/>
    </xf>
    <xf numFmtId="3" fontId="9" fillId="0" borderId="0" xfId="8" applyNumberFormat="1" applyFont="1" applyFill="1" applyBorder="1" applyAlignment="1" applyProtection="1">
      <alignment vertical="center"/>
      <protection hidden="1"/>
    </xf>
    <xf numFmtId="3" fontId="9" fillId="0" borderId="8" xfId="8" applyNumberFormat="1" applyFont="1" applyFill="1" applyBorder="1" applyAlignment="1" applyProtection="1">
      <alignment horizontal="right" vertical="center"/>
      <protection hidden="1"/>
    </xf>
    <xf numFmtId="3" fontId="9" fillId="0" borderId="8" xfId="8" applyNumberFormat="1" applyFont="1" applyFill="1" applyBorder="1" applyAlignment="1" applyProtection="1">
      <alignment vertical="center"/>
      <protection hidden="1"/>
    </xf>
    <xf numFmtId="3" fontId="6" fillId="0" borderId="8" xfId="8" applyNumberFormat="1" applyFont="1" applyFill="1" applyBorder="1" applyAlignment="1" applyProtection="1">
      <alignment vertical="center"/>
      <protection hidden="1"/>
    </xf>
    <xf numFmtId="3" fontId="6" fillId="0" borderId="14" xfId="4" applyNumberFormat="1" applyFont="1" applyFill="1" applyBorder="1" applyAlignment="1" applyProtection="1">
      <alignment vertical="center"/>
    </xf>
    <xf numFmtId="3" fontId="6" fillId="0" borderId="15" xfId="4" applyNumberFormat="1" applyFont="1" applyFill="1" applyBorder="1" applyAlignment="1" applyProtection="1">
      <alignment vertical="center"/>
    </xf>
    <xf numFmtId="9" fontId="69" fillId="0" borderId="7" xfId="6" applyNumberFormat="1" applyFont="1" applyFill="1" applyBorder="1" applyAlignment="1" applyProtection="1">
      <alignment vertical="center"/>
    </xf>
    <xf numFmtId="0" fontId="98" fillId="0" borderId="9" xfId="4" applyFont="1" applyFill="1" applyBorder="1" applyAlignment="1" applyProtection="1">
      <alignment horizontal="right" wrapText="1"/>
    </xf>
    <xf numFmtId="0" fontId="9" fillId="0" borderId="10" xfId="4" applyFont="1" applyFill="1" applyBorder="1" applyAlignment="1" applyProtection="1">
      <alignment horizontal="right" wrapText="1"/>
    </xf>
    <xf numFmtId="0" fontId="9" fillId="0" borderId="11" xfId="4" applyFont="1" applyFill="1" applyBorder="1" applyAlignment="1" applyProtection="1">
      <alignment horizontal="right" wrapText="1"/>
    </xf>
    <xf numFmtId="0" fontId="11" fillId="0" borderId="0" xfId="4" applyFont="1" applyFill="1" applyAlignment="1">
      <alignment horizontal="right" vertical="center"/>
    </xf>
    <xf numFmtId="0" fontId="67" fillId="0" borderId="0" xfId="4" applyFont="1" applyFill="1" applyAlignment="1">
      <alignment horizontal="right" vertical="center"/>
    </xf>
    <xf numFmtId="0" fontId="20" fillId="0" borderId="4" xfId="4" applyFont="1" applyFill="1" applyBorder="1" applyAlignment="1">
      <alignment horizontal="right" vertical="center" wrapText="1"/>
    </xf>
    <xf numFmtId="3" fontId="6" fillId="0" borderId="0" xfId="8" applyNumberFormat="1" applyFont="1" applyFill="1" applyBorder="1" applyAlignment="1" applyProtection="1">
      <protection hidden="1"/>
    </xf>
    <xf numFmtId="0" fontId="98" fillId="0" borderId="9" xfId="4" applyFont="1" applyFill="1" applyBorder="1" applyAlignment="1" applyProtection="1">
      <alignment horizontal="right" vertical="center" wrapText="1"/>
    </xf>
    <xf numFmtId="0" fontId="9" fillId="0" borderId="11" xfId="4" applyFont="1" applyFill="1" applyBorder="1" applyAlignment="1" applyProtection="1">
      <alignment horizontal="right" vertical="center" wrapText="1"/>
    </xf>
    <xf numFmtId="0" fontId="98" fillId="0" borderId="11" xfId="4" applyFont="1" applyFill="1" applyBorder="1" applyAlignment="1" applyProtection="1">
      <alignment horizontal="right" vertical="center" wrapText="1"/>
    </xf>
    <xf numFmtId="0" fontId="69" fillId="0" borderId="13" xfId="4" applyFont="1" applyFill="1" applyBorder="1" applyAlignment="1" applyProtection="1">
      <alignment horizontal="center" vertical="top" wrapText="1"/>
    </xf>
    <xf numFmtId="0" fontId="9" fillId="0" borderId="0" xfId="4" applyFont="1" applyFill="1" applyBorder="1" applyAlignment="1" applyProtection="1">
      <alignment horizontal="right" vertical="center" wrapText="1"/>
    </xf>
    <xf numFmtId="0" fontId="9" fillId="0" borderId="8" xfId="4" applyFont="1" applyFill="1" applyBorder="1" applyAlignment="1" applyProtection="1">
      <alignment horizontal="right" vertical="center" wrapText="1"/>
    </xf>
    <xf numFmtId="0" fontId="69" fillId="0" borderId="0" xfId="4" applyFont="1" applyFill="1" applyBorder="1" applyAlignment="1" applyProtection="1">
      <alignment horizontal="center" vertical="top" wrapText="1"/>
    </xf>
    <xf numFmtId="0" fontId="51" fillId="0" borderId="0" xfId="4" applyFont="1" applyFill="1" applyAlignment="1">
      <alignment horizontal="right"/>
    </xf>
    <xf numFmtId="0" fontId="9" fillId="0" borderId="0" xfId="4" applyFont="1" applyFill="1" applyAlignment="1"/>
    <xf numFmtId="0" fontId="40" fillId="0" borderId="0" xfId="4" applyFont="1" applyFill="1" applyAlignment="1"/>
    <xf numFmtId="0" fontId="51" fillId="0" borderId="0" xfId="4" applyFont="1" applyAlignment="1">
      <alignment horizontal="right"/>
    </xf>
    <xf numFmtId="0" fontId="51" fillId="0" borderId="0" xfId="4" applyFont="1" applyFill="1" applyAlignment="1"/>
    <xf numFmtId="0" fontId="40" fillId="3" borderId="0" xfId="4" applyFont="1" applyFill="1" applyAlignment="1"/>
    <xf numFmtId="0" fontId="20" fillId="0" borderId="3" xfId="0" applyFont="1" applyBorder="1" applyAlignment="1">
      <alignment horizontal="center"/>
    </xf>
    <xf numFmtId="0" fontId="3" fillId="0" borderId="0" xfId="43"/>
    <xf numFmtId="0" fontId="3" fillId="0" borderId="0" xfId="43" applyFill="1"/>
    <xf numFmtId="0" fontId="15" fillId="0" borderId="0" xfId="43" applyFont="1" applyBorder="1"/>
    <xf numFmtId="0" fontId="20" fillId="0" borderId="0" xfId="43" applyFont="1" applyBorder="1" applyAlignment="1">
      <alignment horizontal="center"/>
    </xf>
    <xf numFmtId="0" fontId="20" fillId="0" borderId="0" xfId="43" applyFont="1" applyBorder="1" applyAlignment="1">
      <alignment horizontal="left" indent="1"/>
    </xf>
    <xf numFmtId="0" fontId="3" fillId="0" borderId="0" xfId="43" applyBorder="1"/>
    <xf numFmtId="9" fontId="20" fillId="2" borderId="0" xfId="43" applyNumberFormat="1" applyFont="1" applyFill="1" applyBorder="1" applyAlignment="1">
      <alignment horizontal="right" vertical="center" indent="1"/>
    </xf>
    <xf numFmtId="167" fontId="20" fillId="2" borderId="0" xfId="43" applyNumberFormat="1" applyFont="1" applyFill="1" applyBorder="1" applyAlignment="1">
      <alignment horizontal="right" vertical="center" indent="1"/>
    </xf>
    <xf numFmtId="9" fontId="20" fillId="7" borderId="0" xfId="43" applyNumberFormat="1" applyFont="1" applyFill="1" applyAlignment="1">
      <alignment horizontal="right" vertical="center" indent="1"/>
    </xf>
    <xf numFmtId="167" fontId="20" fillId="7" borderId="0" xfId="43" applyNumberFormat="1" applyFont="1" applyFill="1" applyAlignment="1">
      <alignment horizontal="right" vertical="center" indent="1"/>
    </xf>
    <xf numFmtId="0" fontId="7" fillId="2" borderId="0" xfId="43" applyFont="1" applyFill="1" applyBorder="1" applyAlignment="1">
      <alignment horizontal="left" vertical="center" indent="1"/>
    </xf>
    <xf numFmtId="0" fontId="8" fillId="0" borderId="3" xfId="43" applyFont="1" applyFill="1" applyBorder="1" applyAlignment="1">
      <alignment horizontal="left" vertical="center" indent="1"/>
    </xf>
    <xf numFmtId="0" fontId="8" fillId="0" borderId="0" xfId="43" applyFont="1" applyFill="1" applyBorder="1" applyAlignment="1">
      <alignment horizontal="left" vertical="center" indent="1"/>
    </xf>
    <xf numFmtId="1" fontId="6" fillId="0" borderId="0" xfId="43" applyNumberFormat="1" applyFont="1" applyFill="1" applyBorder="1" applyAlignment="1">
      <alignment horizontal="right" vertical="center" indent="1"/>
    </xf>
    <xf numFmtId="167" fontId="6" fillId="0" borderId="0" xfId="43" applyNumberFormat="1" applyFont="1" applyFill="1" applyBorder="1" applyAlignment="1">
      <alignment horizontal="right" vertical="center" indent="1"/>
    </xf>
    <xf numFmtId="0" fontId="62" fillId="0" borderId="3" xfId="43" applyFont="1" applyBorder="1" applyAlignment="1">
      <alignment horizontal="left" vertical="center" indent="1"/>
    </xf>
    <xf numFmtId="0" fontId="63" fillId="0" borderId="0" xfId="43" applyFont="1"/>
    <xf numFmtId="0" fontId="62" fillId="0" borderId="0" xfId="43" applyFont="1" applyBorder="1" applyAlignment="1">
      <alignment horizontal="left" vertical="center" indent="1"/>
    </xf>
    <xf numFmtId="0" fontId="63" fillId="0" borderId="0" xfId="43" applyFont="1" applyBorder="1"/>
    <xf numFmtId="0" fontId="57" fillId="0" borderId="0" xfId="43" applyFont="1" applyFill="1" applyBorder="1" applyAlignment="1">
      <alignment horizontal="left" vertical="center" indent="1"/>
    </xf>
    <xf numFmtId="1" fontId="48" fillId="0" borderId="0" xfId="43" applyNumberFormat="1" applyFont="1" applyFill="1" applyBorder="1" applyAlignment="1">
      <alignment horizontal="right" vertical="center" indent="1"/>
    </xf>
    <xf numFmtId="0" fontId="48" fillId="0" borderId="0" xfId="43" applyFont="1" applyFill="1" applyBorder="1" applyAlignment="1">
      <alignment horizontal="right" vertical="center" indent="1"/>
    </xf>
    <xf numFmtId="0" fontId="3" fillId="0" borderId="0" xfId="43" applyFont="1" applyFill="1" applyBorder="1"/>
    <xf numFmtId="1" fontId="20" fillId="0" borderId="0" xfId="43" applyNumberFormat="1" applyFont="1" applyFill="1" applyBorder="1" applyAlignment="1">
      <alignment horizontal="right" vertical="center" indent="1"/>
    </xf>
    <xf numFmtId="0" fontId="20" fillId="0" borderId="0" xfId="43" applyFont="1" applyFill="1" applyBorder="1" applyAlignment="1">
      <alignment horizontal="right" vertical="center" indent="1"/>
    </xf>
    <xf numFmtId="0" fontId="20" fillId="0" borderId="0" xfId="43" applyFont="1" applyFill="1" applyBorder="1" applyAlignment="1">
      <alignment horizontal="left" vertical="center" indent="1"/>
    </xf>
    <xf numFmtId="0" fontId="15" fillId="0" borderId="0" xfId="43" applyFont="1" applyBorder="1" applyAlignment="1">
      <alignment horizontal="left" indent="1"/>
    </xf>
    <xf numFmtId="3" fontId="0" fillId="0" borderId="0" xfId="0" applyNumberFormat="1" applyAlignment="1"/>
    <xf numFmtId="0" fontId="18" fillId="0" borderId="0" xfId="1" applyFont="1" applyAlignment="1">
      <alignment horizontal="left" vertical="center" wrapText="1"/>
    </xf>
    <xf numFmtId="0" fontId="6" fillId="3" borderId="30" xfId="12" applyFont="1" applyFill="1" applyBorder="1" applyAlignment="1">
      <alignment horizontal="right"/>
    </xf>
    <xf numFmtId="0" fontId="6" fillId="3" borderId="30" xfId="12" applyFont="1" applyFill="1" applyBorder="1" applyAlignment="1">
      <alignment horizontal="left"/>
    </xf>
    <xf numFmtId="0" fontId="11" fillId="3" borderId="30" xfId="12" applyFont="1" applyFill="1" applyBorder="1" applyAlignment="1"/>
    <xf numFmtId="0" fontId="42" fillId="3" borderId="30" xfId="12" applyFont="1" applyFill="1" applyBorder="1" applyAlignment="1"/>
    <xf numFmtId="3" fontId="6" fillId="3" borderId="30" xfId="12" applyNumberFormat="1" applyFont="1" applyFill="1" applyBorder="1" applyAlignment="1"/>
    <xf numFmtId="0" fontId="9" fillId="3" borderId="30" xfId="12" applyFont="1" applyFill="1" applyBorder="1" applyAlignment="1"/>
    <xf numFmtId="0" fontId="6" fillId="3" borderId="10" xfId="5" applyFont="1" applyFill="1" applyBorder="1" applyAlignment="1">
      <alignment horizontal="left"/>
    </xf>
    <xf numFmtId="0" fontId="9" fillId="3" borderId="3" xfId="5" applyFont="1" applyFill="1" applyBorder="1" applyAlignment="1">
      <alignment horizontal="left"/>
    </xf>
    <xf numFmtId="0" fontId="6" fillId="3" borderId="0" xfId="5" applyFont="1" applyFill="1" applyBorder="1" applyAlignment="1">
      <alignment horizontal="left"/>
    </xf>
    <xf numFmtId="0" fontId="33" fillId="3" borderId="30" xfId="5" applyFont="1" applyFill="1" applyBorder="1" applyAlignment="1">
      <alignment horizontal="left" vertical="top"/>
    </xf>
    <xf numFmtId="3" fontId="20" fillId="5" borderId="30" xfId="0" applyNumberFormat="1" applyFont="1" applyFill="1" applyBorder="1" applyAlignment="1">
      <alignment horizontal="right" vertical="center"/>
    </xf>
    <xf numFmtId="0" fontId="9" fillId="5" borderId="30" xfId="0" applyFont="1" applyFill="1" applyBorder="1" applyAlignment="1">
      <alignment horizontal="left" vertical="center" readingOrder="1"/>
    </xf>
    <xf numFmtId="0" fontId="0" fillId="0" borderId="30" xfId="0" applyBorder="1"/>
    <xf numFmtId="0" fontId="0" fillId="3" borderId="30" xfId="0" applyFill="1" applyBorder="1"/>
    <xf numFmtId="0" fontId="25" fillId="3" borderId="30" xfId="0" applyFont="1" applyFill="1" applyBorder="1"/>
    <xf numFmtId="0" fontId="28" fillId="0" borderId="0" xfId="67" applyFont="1" applyBorder="1" applyAlignment="1"/>
    <xf numFmtId="0" fontId="29" fillId="3" borderId="0" xfId="67" applyFont="1" applyFill="1" applyBorder="1" applyAlignment="1">
      <alignment vertical="top"/>
    </xf>
    <xf numFmtId="9" fontId="99" fillId="3" borderId="0" xfId="9" applyFont="1" applyFill="1" applyBorder="1" applyAlignment="1" applyProtection="1">
      <alignment horizontal="right" vertical="center"/>
    </xf>
    <xf numFmtId="167" fontId="32" fillId="3" borderId="0" xfId="67" applyNumberFormat="1" applyFont="1" applyFill="1" applyBorder="1" applyAlignment="1" applyProtection="1">
      <alignment vertical="center"/>
    </xf>
    <xf numFmtId="166" fontId="32" fillId="3" borderId="0" xfId="67" applyNumberFormat="1" applyFont="1" applyFill="1" applyBorder="1" applyAlignment="1" applyProtection="1">
      <alignment vertical="center"/>
    </xf>
    <xf numFmtId="9" fontId="100" fillId="3" borderId="0" xfId="9" applyFont="1" applyFill="1" applyBorder="1" applyAlignment="1" applyProtection="1">
      <alignment horizontal="right" vertical="center"/>
    </xf>
    <xf numFmtId="166" fontId="28" fillId="3" borderId="0" xfId="67" applyNumberFormat="1" applyFont="1" applyFill="1" applyBorder="1" applyAlignment="1" applyProtection="1">
      <alignment vertical="center"/>
    </xf>
    <xf numFmtId="9" fontId="100" fillId="3" borderId="0" xfId="9" applyFont="1" applyFill="1" applyBorder="1" applyAlignment="1" applyProtection="1">
      <alignment vertical="center"/>
    </xf>
    <xf numFmtId="9" fontId="99" fillId="3" borderId="0" xfId="9" applyFont="1" applyFill="1" applyBorder="1" applyAlignment="1" applyProtection="1">
      <alignment vertical="center"/>
    </xf>
    <xf numFmtId="3" fontId="28" fillId="3" borderId="0" xfId="8" applyNumberFormat="1" applyFont="1" applyFill="1" applyBorder="1" applyAlignment="1" applyProtection="1">
      <alignment vertical="center"/>
    </xf>
    <xf numFmtId="166" fontId="100" fillId="3" borderId="0" xfId="9" applyNumberFormat="1" applyFont="1" applyFill="1" applyBorder="1" applyAlignment="1" applyProtection="1">
      <alignment vertical="center"/>
    </xf>
    <xf numFmtId="1" fontId="28" fillId="3" borderId="0" xfId="67" applyNumberFormat="1" applyFont="1" applyFill="1" applyBorder="1" applyAlignment="1" applyProtection="1">
      <alignment vertical="center"/>
    </xf>
    <xf numFmtId="1" fontId="28" fillId="8" borderId="0" xfId="7" applyNumberFormat="1" applyFont="1" applyFill="1" applyBorder="1" applyAlignment="1" applyProtection="1">
      <alignment vertical="center"/>
    </xf>
    <xf numFmtId="3" fontId="32" fillId="3" borderId="0" xfId="67" applyNumberFormat="1" applyFont="1" applyFill="1" applyBorder="1" applyAlignment="1" applyProtection="1">
      <alignment vertical="center"/>
    </xf>
    <xf numFmtId="3" fontId="28" fillId="3" borderId="0" xfId="67" applyNumberFormat="1" applyFont="1" applyFill="1" applyBorder="1" applyAlignment="1" applyProtection="1">
      <alignment vertical="center"/>
    </xf>
    <xf numFmtId="0" fontId="28" fillId="3" borderId="0" xfId="67" applyFont="1" applyFill="1" applyBorder="1" applyAlignment="1" applyProtection="1">
      <alignment vertical="center"/>
    </xf>
    <xf numFmtId="0" fontId="99" fillId="3" borderId="0" xfId="67" applyFont="1" applyFill="1" applyBorder="1" applyAlignment="1" applyProtection="1">
      <alignment horizontal="right"/>
    </xf>
    <xf numFmtId="0" fontId="32" fillId="3" borderId="0" xfId="67" applyFont="1" applyFill="1" applyBorder="1" applyAlignment="1" applyProtection="1">
      <alignment horizontal="right"/>
    </xf>
    <xf numFmtId="0" fontId="100" fillId="3" borderId="0" xfId="67" applyFont="1" applyFill="1" applyBorder="1" applyAlignment="1" applyProtection="1">
      <alignment horizontal="center" vertical="top"/>
    </xf>
    <xf numFmtId="0" fontId="28" fillId="3" borderId="0" xfId="67" applyFont="1" applyFill="1" applyBorder="1" applyAlignment="1" applyProtection="1">
      <alignment horizontal="center" vertical="top"/>
    </xf>
    <xf numFmtId="0" fontId="32" fillId="3" borderId="0" xfId="67" applyFont="1" applyFill="1" applyBorder="1" applyAlignment="1" applyProtection="1">
      <alignment horizontal="left" vertical="top"/>
    </xf>
    <xf numFmtId="0" fontId="28" fillId="3" borderId="0" xfId="67" applyFont="1" applyFill="1" applyBorder="1" applyAlignment="1"/>
    <xf numFmtId="0" fontId="32" fillId="3" borderId="0" xfId="67" applyFont="1" applyFill="1" applyBorder="1" applyAlignment="1"/>
    <xf numFmtId="0" fontId="32" fillId="3" borderId="0" xfId="67" applyFont="1" applyFill="1" applyBorder="1" applyAlignment="1" applyProtection="1">
      <alignment horizontal="center" vertical="top" wrapText="1"/>
    </xf>
    <xf numFmtId="0" fontId="20" fillId="3" borderId="0" xfId="67" applyFont="1" applyFill="1" applyBorder="1" applyAlignment="1" applyProtection="1">
      <alignment horizontal="left" vertical="top" wrapText="1"/>
    </xf>
    <xf numFmtId="0" fontId="20" fillId="0" borderId="0" xfId="67" applyFont="1" applyFill="1" applyBorder="1" applyAlignment="1">
      <alignment horizontal="center" vertical="center" wrapText="1"/>
    </xf>
    <xf numFmtId="0" fontId="32" fillId="3" borderId="0" xfId="67" applyFont="1" applyFill="1" applyBorder="1" applyAlignment="1" applyProtection="1">
      <alignment horizontal="center" vertical="center"/>
    </xf>
    <xf numFmtId="167" fontId="100" fillId="3" borderId="0" xfId="9" applyNumberFormat="1" applyFont="1" applyFill="1" applyBorder="1" applyAlignment="1" applyProtection="1">
      <alignment vertical="center"/>
    </xf>
    <xf numFmtId="9" fontId="99" fillId="4" borderId="0" xfId="9" applyFont="1" applyFill="1" applyBorder="1" applyAlignment="1" applyProtection="1">
      <alignment vertical="center"/>
    </xf>
    <xf numFmtId="0" fontId="48" fillId="0" borderId="0" xfId="67" applyFont="1"/>
    <xf numFmtId="9" fontId="100" fillId="4" borderId="0" xfId="9" applyFont="1" applyFill="1" applyBorder="1" applyAlignment="1" applyProtection="1">
      <alignment vertical="center"/>
    </xf>
    <xf numFmtId="0" fontId="49" fillId="0" borderId="0" xfId="67" applyFont="1" applyFill="1"/>
    <xf numFmtId="9" fontId="100" fillId="4" borderId="0" xfId="67" applyNumberFormat="1" applyFont="1" applyFill="1" applyBorder="1" applyAlignment="1" applyProtection="1">
      <alignment horizontal="right" vertical="center"/>
    </xf>
    <xf numFmtId="0" fontId="28" fillId="4" borderId="0" xfId="67" applyFont="1" applyFill="1" applyBorder="1" applyAlignment="1" applyProtection="1">
      <alignment horizontal="right" vertical="center"/>
    </xf>
    <xf numFmtId="0" fontId="100" fillId="0" borderId="0" xfId="67" applyFont="1" applyBorder="1" applyAlignment="1" applyProtection="1">
      <alignment horizontal="center" vertical="top"/>
    </xf>
    <xf numFmtId="0" fontId="32" fillId="4" borderId="0" xfId="67" applyFont="1" applyFill="1" applyBorder="1" applyAlignment="1" applyProtection="1">
      <alignment horizontal="right" vertical="center"/>
    </xf>
    <xf numFmtId="0" fontId="32" fillId="3" borderId="0" xfId="67" applyFont="1" applyFill="1" applyBorder="1" applyAlignment="1">
      <alignment horizontal="right"/>
    </xf>
    <xf numFmtId="0" fontId="30" fillId="3" borderId="0" xfId="67" applyFont="1" applyFill="1" applyBorder="1" applyAlignment="1" applyProtection="1">
      <alignment horizontal="center" vertical="top"/>
    </xf>
    <xf numFmtId="0" fontId="30" fillId="3" borderId="0" xfId="67" applyFont="1" applyFill="1" applyBorder="1" applyAlignment="1" applyProtection="1">
      <alignment horizontal="left" vertical="top"/>
    </xf>
    <xf numFmtId="0" fontId="30" fillId="4" borderId="0" xfId="67" applyFont="1" applyFill="1" applyBorder="1" applyAlignment="1" applyProtection="1">
      <alignment horizontal="center" vertical="center"/>
    </xf>
    <xf numFmtId="2" fontId="64" fillId="3" borderId="0" xfId="61" applyNumberFormat="1" applyFont="1" applyFill="1" applyBorder="1" applyAlignment="1">
      <alignment horizontal="center" wrapText="1"/>
    </xf>
    <xf numFmtId="9" fontId="69" fillId="0" borderId="7" xfId="6" applyFont="1" applyFill="1" applyBorder="1" applyAlignment="1" applyProtection="1">
      <alignment horizontal="right"/>
    </xf>
    <xf numFmtId="166" fontId="6" fillId="0" borderId="0" xfId="4" applyNumberFormat="1" applyFont="1" applyFill="1" applyBorder="1" applyAlignment="1" applyProtection="1"/>
    <xf numFmtId="166" fontId="6" fillId="0" borderId="8" xfId="4" applyNumberFormat="1" applyFont="1" applyFill="1" applyBorder="1" applyAlignment="1" applyProtection="1"/>
    <xf numFmtId="9" fontId="69" fillId="0" borderId="7" xfId="6" applyFont="1" applyFill="1" applyBorder="1" applyAlignment="1" applyProtection="1"/>
    <xf numFmtId="169" fontId="6" fillId="0" borderId="0" xfId="4" applyNumberFormat="1" applyFont="1" applyFill="1" applyBorder="1" applyAlignment="1" applyProtection="1">
      <alignment horizontal="right"/>
    </xf>
    <xf numFmtId="0" fontId="6" fillId="0" borderId="8" xfId="4" applyNumberFormat="1" applyFont="1" applyFill="1" applyBorder="1" applyAlignment="1" applyProtection="1"/>
    <xf numFmtId="167" fontId="6" fillId="0" borderId="0" xfId="7" applyNumberFormat="1" applyFont="1" applyFill="1" applyBorder="1" applyAlignment="1" applyProtection="1">
      <alignment horizontal="right"/>
    </xf>
    <xf numFmtId="167" fontId="6" fillId="0" borderId="8" xfId="7" applyNumberFormat="1" applyFont="1" applyFill="1" applyBorder="1" applyAlignment="1" applyProtection="1">
      <alignment horizontal="right"/>
    </xf>
    <xf numFmtId="0" fontId="6" fillId="0" borderId="0" xfId="4" applyFont="1" applyFill="1" applyBorder="1" applyAlignment="1" applyProtection="1">
      <alignment horizontal="right"/>
    </xf>
    <xf numFmtId="0" fontId="6" fillId="0" borderId="8" xfId="4" applyFont="1" applyFill="1" applyBorder="1" applyAlignment="1" applyProtection="1">
      <alignment horizontal="right"/>
    </xf>
    <xf numFmtId="9" fontId="69" fillId="0" borderId="8" xfId="6" applyFont="1" applyFill="1" applyBorder="1" applyAlignment="1" applyProtection="1">
      <alignment horizontal="right"/>
    </xf>
    <xf numFmtId="167" fontId="6" fillId="0" borderId="0" xfId="8" applyNumberFormat="1" applyFont="1" applyFill="1" applyBorder="1" applyAlignment="1" applyProtection="1"/>
    <xf numFmtId="167" fontId="6" fillId="0" borderId="8" xfId="8" applyNumberFormat="1" applyFont="1" applyFill="1" applyBorder="1" applyAlignment="1" applyProtection="1"/>
    <xf numFmtId="167" fontId="6" fillId="0" borderId="8" xfId="4" applyNumberFormat="1" applyFont="1" applyFill="1" applyBorder="1" applyAlignment="1" applyProtection="1"/>
    <xf numFmtId="2" fontId="6" fillId="0" borderId="0" xfId="7" applyNumberFormat="1" applyFont="1" applyFill="1" applyBorder="1" applyAlignment="1" applyProtection="1">
      <alignment horizontal="right"/>
    </xf>
    <xf numFmtId="2" fontId="6" fillId="0" borderId="8" xfId="7" applyNumberFormat="1" applyFont="1" applyFill="1" applyBorder="1" applyAlignment="1" applyProtection="1">
      <alignment horizontal="right"/>
    </xf>
    <xf numFmtId="167" fontId="6" fillId="0" borderId="0" xfId="4" applyNumberFormat="1" applyFont="1" applyFill="1" applyBorder="1" applyAlignment="1" applyProtection="1">
      <alignment horizontal="right"/>
    </xf>
    <xf numFmtId="167" fontId="6" fillId="0" borderId="8" xfId="4" applyNumberFormat="1" applyFont="1" applyFill="1" applyBorder="1" applyAlignment="1" applyProtection="1">
      <alignment horizontal="right"/>
    </xf>
    <xf numFmtId="9" fontId="69" fillId="0" borderId="8" xfId="6" applyFont="1" applyFill="1" applyBorder="1" applyAlignment="1" applyProtection="1"/>
    <xf numFmtId="168" fontId="6" fillId="0" borderId="0" xfId="4" applyNumberFormat="1" applyFont="1" applyFill="1" applyBorder="1" applyAlignment="1" applyProtection="1">
      <alignment horizontal="right"/>
    </xf>
    <xf numFmtId="168" fontId="6" fillId="0" borderId="8" xfId="4" applyNumberFormat="1" applyFont="1" applyFill="1" applyBorder="1" applyAlignment="1" applyProtection="1">
      <alignment horizontal="right"/>
    </xf>
    <xf numFmtId="167" fontId="6" fillId="0" borderId="0" xfId="4" applyNumberFormat="1" applyFont="1" applyFill="1" applyBorder="1" applyAlignment="1" applyProtection="1"/>
    <xf numFmtId="9" fontId="98" fillId="0" borderId="7" xfId="6" applyFont="1" applyFill="1" applyBorder="1" applyAlignment="1" applyProtection="1"/>
    <xf numFmtId="166" fontId="9" fillId="0" borderId="0" xfId="4" applyNumberFormat="1" applyFont="1" applyFill="1" applyBorder="1" applyAlignment="1" applyProtection="1"/>
    <xf numFmtId="166" fontId="9" fillId="0" borderId="8" xfId="4" applyNumberFormat="1" applyFont="1" applyFill="1" applyBorder="1" applyAlignment="1" applyProtection="1"/>
    <xf numFmtId="168" fontId="9" fillId="0" borderId="0" xfId="4" applyNumberFormat="1" applyFont="1" applyFill="1" applyBorder="1" applyAlignment="1" applyProtection="1"/>
    <xf numFmtId="169" fontId="9" fillId="0" borderId="8" xfId="4" applyNumberFormat="1" applyFont="1" applyFill="1" applyBorder="1" applyAlignment="1" applyProtection="1"/>
    <xf numFmtId="0" fontId="9" fillId="0" borderId="0" xfId="7" applyFont="1" applyFill="1" applyBorder="1" applyAlignment="1" applyProtection="1">
      <alignment horizontal="right"/>
    </xf>
    <xf numFmtId="167" fontId="9" fillId="0" borderId="8" xfId="7" applyNumberFormat="1" applyFont="1" applyFill="1" applyBorder="1" applyAlignment="1" applyProtection="1">
      <alignment horizontal="right"/>
    </xf>
    <xf numFmtId="168" fontId="9" fillId="0" borderId="8" xfId="4" applyNumberFormat="1" applyFont="1" applyFill="1" applyBorder="1" applyAlignment="1" applyProtection="1"/>
    <xf numFmtId="9" fontId="98" fillId="0" borderId="8" xfId="6" applyFont="1" applyFill="1" applyBorder="1" applyAlignment="1" applyProtection="1"/>
    <xf numFmtId="0" fontId="6" fillId="0" borderId="0" xfId="8" applyFont="1" applyFill="1" applyBorder="1" applyAlignment="1" applyProtection="1"/>
    <xf numFmtId="0" fontId="6" fillId="0" borderId="8" xfId="8" applyFont="1" applyFill="1" applyBorder="1" applyAlignment="1" applyProtection="1"/>
    <xf numFmtId="9" fontId="69" fillId="0" borderId="9" xfId="6" applyFont="1" applyFill="1" applyBorder="1" applyAlignment="1" applyProtection="1"/>
    <xf numFmtId="3" fontId="6" fillId="0" borderId="10" xfId="8" applyNumberFormat="1" applyFont="1" applyFill="1" applyBorder="1" applyAlignment="1" applyProtection="1"/>
    <xf numFmtId="3" fontId="6" fillId="0" borderId="11" xfId="8" applyNumberFormat="1" applyFont="1" applyFill="1" applyBorder="1" applyAlignment="1" applyProtection="1"/>
    <xf numFmtId="9" fontId="69" fillId="0" borderId="12" xfId="6" applyFont="1" applyFill="1" applyBorder="1" applyAlignment="1" applyProtection="1"/>
    <xf numFmtId="3" fontId="6" fillId="0" borderId="12" xfId="8" applyNumberFormat="1" applyFont="1" applyFill="1" applyBorder="1" applyAlignment="1" applyProtection="1"/>
    <xf numFmtId="9" fontId="69" fillId="0" borderId="11" xfId="6" applyFont="1" applyFill="1" applyBorder="1" applyAlignment="1" applyProtection="1"/>
    <xf numFmtId="9" fontId="69" fillId="0" borderId="13" xfId="6" applyFont="1" applyFill="1" applyBorder="1" applyAlignment="1" applyProtection="1"/>
    <xf numFmtId="3" fontId="6" fillId="0" borderId="13" xfId="8" applyNumberFormat="1" applyFont="1" applyFill="1" applyBorder="1" applyAlignment="1" applyProtection="1"/>
    <xf numFmtId="3" fontId="6" fillId="0" borderId="8" xfId="8" applyNumberFormat="1" applyFont="1" applyFill="1" applyBorder="1" applyAlignment="1" applyProtection="1"/>
    <xf numFmtId="3" fontId="6" fillId="0" borderId="0" xfId="8" applyNumberFormat="1" applyFont="1" applyFill="1" applyBorder="1" applyAlignment="1" applyProtection="1"/>
    <xf numFmtId="167" fontId="69" fillId="0" borderId="7" xfId="6" applyNumberFormat="1" applyFont="1" applyFill="1" applyBorder="1" applyAlignment="1" applyProtection="1"/>
    <xf numFmtId="1" fontId="6" fillId="0" borderId="0" xfId="4" applyNumberFormat="1" applyFont="1" applyFill="1" applyBorder="1" applyAlignment="1" applyProtection="1"/>
    <xf numFmtId="1" fontId="6" fillId="0" borderId="8" xfId="4" applyNumberFormat="1" applyFont="1" applyFill="1" applyBorder="1" applyAlignment="1" applyProtection="1"/>
    <xf numFmtId="167" fontId="69" fillId="0" borderId="13" xfId="6" applyNumberFormat="1" applyFont="1" applyFill="1" applyBorder="1" applyAlignment="1" applyProtection="1"/>
    <xf numFmtId="168" fontId="6" fillId="0" borderId="13" xfId="4" applyNumberFormat="1" applyFont="1" applyFill="1" applyBorder="1" applyAlignment="1" applyProtection="1">
      <alignment horizontal="right"/>
    </xf>
    <xf numFmtId="1" fontId="6" fillId="0" borderId="0" xfId="7" applyNumberFormat="1" applyFont="1" applyFill="1" applyAlignment="1" applyProtection="1"/>
    <xf numFmtId="1" fontId="6" fillId="0" borderId="13" xfId="4" applyNumberFormat="1" applyFont="1" applyFill="1" applyBorder="1" applyAlignment="1" applyProtection="1"/>
    <xf numFmtId="1" fontId="6" fillId="0" borderId="0" xfId="8" applyNumberFormat="1" applyFont="1" applyFill="1" applyBorder="1" applyAlignment="1" applyProtection="1"/>
    <xf numFmtId="1" fontId="6" fillId="0" borderId="8" xfId="8" applyNumberFormat="1" applyFont="1" applyFill="1" applyBorder="1" applyAlignment="1" applyProtection="1"/>
    <xf numFmtId="1" fontId="6" fillId="0" borderId="0" xfId="7" applyNumberFormat="1" applyFont="1" applyFill="1" applyBorder="1" applyAlignment="1" applyProtection="1"/>
    <xf numFmtId="1" fontId="6" fillId="0" borderId="14" xfId="4" applyNumberFormat="1" applyFont="1" applyFill="1" applyBorder="1" applyAlignment="1" applyProtection="1"/>
    <xf numFmtId="1" fontId="6" fillId="0" borderId="15" xfId="4" applyNumberFormat="1" applyFont="1" applyFill="1" applyBorder="1" applyAlignment="1" applyProtection="1"/>
    <xf numFmtId="3" fontId="6" fillId="0" borderId="0" xfId="4" applyNumberFormat="1" applyFont="1" applyFill="1" applyBorder="1" applyAlignment="1" applyProtection="1"/>
    <xf numFmtId="3" fontId="6" fillId="0" borderId="8" xfId="4" applyNumberFormat="1" applyFont="1" applyFill="1" applyBorder="1" applyAlignment="1" applyProtection="1"/>
    <xf numFmtId="1" fontId="6" fillId="0" borderId="8" xfId="7" applyNumberFormat="1" applyFont="1" applyFill="1" applyBorder="1" applyAlignment="1" applyProtection="1"/>
    <xf numFmtId="3" fontId="6" fillId="0" borderId="8" xfId="8" applyNumberFormat="1" applyFont="1" applyFill="1" applyBorder="1" applyAlignment="1" applyProtection="1">
      <alignment horizontal="right"/>
      <protection hidden="1"/>
    </xf>
    <xf numFmtId="3" fontId="9" fillId="0" borderId="0" xfId="4" applyNumberFormat="1" applyFont="1" applyFill="1" applyBorder="1" applyAlignment="1" applyProtection="1"/>
    <xf numFmtId="3" fontId="9" fillId="0" borderId="8" xfId="4" applyNumberFormat="1" applyFont="1" applyFill="1" applyBorder="1" applyAlignment="1" applyProtection="1"/>
    <xf numFmtId="1" fontId="9" fillId="0" borderId="0" xfId="7" applyNumberFormat="1" applyFont="1" applyFill="1" applyBorder="1" applyAlignment="1" applyProtection="1"/>
    <xf numFmtId="1" fontId="9" fillId="0" borderId="8" xfId="7" applyNumberFormat="1" applyFont="1" applyFill="1" applyBorder="1" applyAlignment="1" applyProtection="1"/>
    <xf numFmtId="3" fontId="9" fillId="0" borderId="0" xfId="8" applyNumberFormat="1" applyFont="1" applyFill="1" applyBorder="1" applyAlignment="1" applyProtection="1">
      <alignment horizontal="right"/>
      <protection hidden="1"/>
    </xf>
    <xf numFmtId="3" fontId="9" fillId="0" borderId="8" xfId="8" applyNumberFormat="1" applyFont="1" applyFill="1" applyBorder="1" applyAlignment="1" applyProtection="1">
      <alignment horizontal="right"/>
      <protection hidden="1"/>
    </xf>
    <xf numFmtId="3" fontId="9" fillId="0" borderId="0" xfId="7" applyNumberFormat="1" applyFont="1" applyFill="1" applyBorder="1" applyAlignment="1" applyProtection="1"/>
    <xf numFmtId="3" fontId="9" fillId="0" borderId="8" xfId="7" applyNumberFormat="1" applyFont="1" applyFill="1" applyBorder="1" applyAlignment="1" applyProtection="1"/>
    <xf numFmtId="3" fontId="9" fillId="0" borderId="8" xfId="8" applyNumberFormat="1" applyFont="1" applyFill="1" applyBorder="1" applyAlignment="1" applyProtection="1">
      <protection hidden="1"/>
    </xf>
    <xf numFmtId="3" fontId="6" fillId="0" borderId="0" xfId="7" applyNumberFormat="1" applyFont="1" applyFill="1" applyBorder="1" applyAlignment="1" applyProtection="1"/>
    <xf numFmtId="3" fontId="6" fillId="0" borderId="8" xfId="7" applyNumberFormat="1" applyFont="1" applyFill="1" applyBorder="1" applyAlignment="1" applyProtection="1"/>
    <xf numFmtId="0" fontId="101" fillId="0" borderId="0" xfId="0" applyFont="1"/>
    <xf numFmtId="3" fontId="6" fillId="0" borderId="0" xfId="33" applyNumberFormat="1" applyFont="1" applyFill="1" applyAlignment="1"/>
    <xf numFmtId="3" fontId="9" fillId="2" borderId="16" xfId="33" applyNumberFormat="1" applyFont="1" applyFill="1" applyBorder="1"/>
    <xf numFmtId="3" fontId="6" fillId="0" borderId="3" xfId="33" applyNumberFormat="1" applyFont="1" applyFill="1" applyBorder="1"/>
    <xf numFmtId="0" fontId="20" fillId="0" borderId="4" xfId="33" applyFont="1" applyFill="1" applyBorder="1" applyAlignment="1">
      <alignment horizontal="right"/>
    </xf>
    <xf numFmtId="3" fontId="20" fillId="2" borderId="0" xfId="33" applyNumberFormat="1" applyFont="1" applyFill="1" applyAlignment="1">
      <alignment horizontal="left"/>
    </xf>
    <xf numFmtId="3" fontId="6" fillId="0" borderId="0" xfId="33" applyNumberFormat="1" applyFont="1" applyAlignment="1">
      <alignment horizontal="left"/>
    </xf>
    <xf numFmtId="0" fontId="9" fillId="0" borderId="4" xfId="33" applyFont="1" applyFill="1" applyBorder="1" applyAlignment="1">
      <alignment horizontal="center"/>
    </xf>
    <xf numFmtId="0" fontId="20" fillId="0" borderId="4" xfId="33" applyFont="1" applyFill="1" applyBorder="1" applyAlignment="1">
      <alignment horizontal="center"/>
    </xf>
    <xf numFmtId="1" fontId="9" fillId="0" borderId="24" xfId="33" applyNumberFormat="1" applyFont="1" applyFill="1" applyBorder="1"/>
    <xf numFmtId="165" fontId="6" fillId="0" borderId="0" xfId="34" applyNumberFormat="1" applyFont="1" applyFill="1"/>
    <xf numFmtId="3" fontId="9" fillId="0" borderId="16" xfId="34" applyNumberFormat="1" applyFont="1" applyFill="1" applyBorder="1"/>
    <xf numFmtId="3" fontId="6" fillId="0" borderId="3" xfId="34" applyNumberFormat="1" applyFont="1" applyFill="1" applyBorder="1"/>
    <xf numFmtId="3" fontId="6" fillId="0" borderId="0" xfId="34" applyNumberFormat="1" applyFont="1" applyFill="1"/>
    <xf numFmtId="0" fontId="20" fillId="3" borderId="0" xfId="67" applyFont="1" applyFill="1" applyAlignment="1">
      <alignment horizontal="left"/>
    </xf>
    <xf numFmtId="3" fontId="20" fillId="3" borderId="0" xfId="67" applyNumberFormat="1" applyFont="1" applyFill="1" applyAlignment="1">
      <alignment horizontal="right" vertical="center" indent="1"/>
    </xf>
    <xf numFmtId="1" fontId="20" fillId="3" borderId="0" xfId="67" applyNumberFormat="1" applyFont="1" applyFill="1" applyAlignment="1">
      <alignment horizontal="right" vertical="center" indent="1"/>
    </xf>
    <xf numFmtId="1" fontId="9" fillId="3" borderId="0" xfId="67" applyNumberFormat="1" applyFont="1" applyFill="1" applyAlignment="1">
      <alignment horizontal="right" vertical="center" indent="1"/>
    </xf>
    <xf numFmtId="0" fontId="20" fillId="3" borderId="0" xfId="67" applyFont="1" applyFill="1" applyBorder="1" applyAlignment="1">
      <alignment horizontal="left" indent="1"/>
    </xf>
    <xf numFmtId="0" fontId="20" fillId="3" borderId="0" xfId="67" applyFont="1" applyFill="1" applyAlignment="1">
      <alignment horizontal="right" vertical="center" indent="1"/>
    </xf>
    <xf numFmtId="0" fontId="9" fillId="3" borderId="0" xfId="67" applyFont="1" applyFill="1" applyAlignment="1">
      <alignment horizontal="right" vertical="center" indent="1"/>
    </xf>
    <xf numFmtId="1" fontId="9" fillId="3" borderId="0" xfId="67" applyNumberFormat="1" applyFont="1" applyFill="1" applyBorder="1" applyAlignment="1">
      <alignment horizontal="right" vertical="center" indent="1"/>
    </xf>
    <xf numFmtId="1" fontId="20" fillId="3" borderId="0" xfId="67" applyNumberFormat="1" applyFont="1" applyFill="1" applyBorder="1" applyAlignment="1">
      <alignment horizontal="right" vertical="center" indent="1"/>
    </xf>
    <xf numFmtId="1" fontId="6" fillId="0" borderId="0" xfId="67" applyNumberFormat="1" applyFont="1" applyFill="1" applyBorder="1" applyAlignment="1">
      <alignment horizontal="right" vertical="center" indent="1"/>
    </xf>
    <xf numFmtId="0" fontId="20" fillId="3" borderId="0" xfId="67" applyFont="1" applyFill="1" applyBorder="1" applyAlignment="1">
      <alignment horizontal="left"/>
    </xf>
    <xf numFmtId="0" fontId="12" fillId="3" borderId="0" xfId="30" applyFont="1" applyFill="1" applyAlignment="1">
      <alignment vertical="center"/>
    </xf>
    <xf numFmtId="0" fontId="9" fillId="0" borderId="0" xfId="33" applyFont="1" applyAlignment="1"/>
    <xf numFmtId="0" fontId="22" fillId="0" borderId="0" xfId="27" applyFont="1" applyFill="1" applyBorder="1" applyAlignment="1">
      <alignment horizontal="center" vertical="center" wrapText="1" readingOrder="1"/>
    </xf>
    <xf numFmtId="0" fontId="12" fillId="0" borderId="0" xfId="0" applyFont="1"/>
    <xf numFmtId="0" fontId="3" fillId="0" borderId="0" xfId="27" applyFont="1"/>
    <xf numFmtId="9" fontId="20" fillId="2" borderId="0" xfId="68" applyFont="1" applyFill="1" applyBorder="1" applyAlignment="1">
      <alignment vertical="top"/>
    </xf>
    <xf numFmtId="3" fontId="20" fillId="2" borderId="0" xfId="0" applyNumberFormat="1" applyFont="1" applyFill="1" applyAlignment="1">
      <alignment vertical="top" wrapText="1"/>
    </xf>
    <xf numFmtId="3" fontId="20" fillId="0" borderId="0" xfId="0" applyNumberFormat="1" applyFont="1" applyFill="1" applyBorder="1" applyAlignment="1">
      <alignment vertical="top" wrapText="1"/>
    </xf>
    <xf numFmtId="3" fontId="20" fillId="0" borderId="0" xfId="0" applyNumberFormat="1" applyFont="1" applyFill="1" applyAlignment="1">
      <alignment vertical="top" wrapText="1"/>
    </xf>
    <xf numFmtId="3" fontId="20" fillId="2" borderId="0" xfId="0" applyNumberFormat="1" applyFont="1" applyFill="1" applyBorder="1" applyAlignment="1">
      <alignment vertical="top" wrapText="1"/>
    </xf>
    <xf numFmtId="0" fontId="9" fillId="3" borderId="0" xfId="5" applyFont="1" applyFill="1" applyBorder="1" applyAlignment="1">
      <alignment horizontal="left" vertical="top" wrapText="1" indent="1"/>
    </xf>
    <xf numFmtId="0" fontId="67" fillId="3" borderId="0" xfId="0" applyFont="1" applyFill="1" applyAlignment="1" applyProtection="1">
      <protection locked="0"/>
    </xf>
    <xf numFmtId="0" fontId="9" fillId="5" borderId="0" xfId="0" applyFont="1" applyFill="1" applyBorder="1" applyAlignment="1">
      <alignment horizontal="left" vertical="center" wrapText="1" readingOrder="1"/>
    </xf>
    <xf numFmtId="0" fontId="9" fillId="3" borderId="0" xfId="5" applyFont="1" applyFill="1" applyAlignment="1"/>
    <xf numFmtId="0" fontId="6" fillId="3" borderId="0" xfId="67" applyFont="1" applyFill="1"/>
    <xf numFmtId="0" fontId="6" fillId="3" borderId="0" xfId="67" applyFont="1" applyFill="1" applyBorder="1"/>
    <xf numFmtId="1" fontId="6" fillId="3" borderId="0" xfId="67" applyNumberFormat="1" applyFont="1" applyFill="1" applyBorder="1" applyAlignment="1">
      <alignment horizontal="right" vertical="center" indent="1"/>
    </xf>
    <xf numFmtId="1" fontId="6" fillId="3" borderId="0" xfId="67" applyNumberFormat="1" applyFont="1" applyFill="1" applyAlignment="1">
      <alignment horizontal="right" vertical="center" indent="1"/>
    </xf>
    <xf numFmtId="2" fontId="6" fillId="0" borderId="0" xfId="4" quotePrefix="1" applyNumberFormat="1" applyFont="1" applyFill="1" applyAlignment="1">
      <alignment horizontal="right" vertical="center"/>
    </xf>
    <xf numFmtId="0" fontId="102" fillId="0" borderId="0" xfId="0" applyFont="1"/>
    <xf numFmtId="3" fontId="57" fillId="2" borderId="0" xfId="33" applyNumberFormat="1" applyFont="1" applyFill="1" applyAlignment="1">
      <alignment horizontal="center" vertical="center"/>
    </xf>
    <xf numFmtId="1" fontId="8" fillId="0" borderId="0" xfId="0" applyNumberFormat="1" applyFont="1" applyAlignment="1">
      <alignment horizontal="center"/>
    </xf>
    <xf numFmtId="0" fontId="8" fillId="0" borderId="0" xfId="33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/>
    </xf>
    <xf numFmtId="3" fontId="67" fillId="0" borderId="0" xfId="33" applyNumberFormat="1" applyFont="1"/>
    <xf numFmtId="0" fontId="11" fillId="0" borderId="0" xfId="33" applyFont="1" applyFill="1" applyAlignment="1"/>
    <xf numFmtId="1" fontId="9" fillId="0" borderId="0" xfId="5" applyNumberFormat="1" applyFont="1" applyFill="1" applyBorder="1" applyAlignment="1" applyProtection="1">
      <alignment horizontal="right"/>
      <protection locked="0"/>
    </xf>
    <xf numFmtId="3" fontId="6" fillId="0" borderId="10" xfId="5" applyNumberFormat="1" applyFont="1" applyFill="1" applyBorder="1" applyAlignment="1" applyProtection="1">
      <alignment horizontal="center" vertical="center"/>
      <protection locked="0"/>
    </xf>
    <xf numFmtId="3" fontId="6" fillId="0" borderId="0" xfId="5" applyNumberFormat="1" applyFont="1" applyFill="1" applyBorder="1" applyAlignment="1" applyProtection="1">
      <alignment horizontal="center" vertical="center"/>
      <protection locked="0"/>
    </xf>
    <xf numFmtId="167" fontId="6" fillId="0" borderId="0" xfId="33" applyNumberFormat="1" applyFont="1" applyFill="1" applyBorder="1" applyAlignment="1">
      <alignment horizontal="right" vertical="center"/>
    </xf>
    <xf numFmtId="0" fontId="9" fillId="0" borderId="4" xfId="33" applyFont="1" applyBorder="1" applyAlignment="1">
      <alignment horizontal="center"/>
    </xf>
    <xf numFmtId="0" fontId="9" fillId="0" borderId="0" xfId="33" applyFont="1" applyFill="1"/>
    <xf numFmtId="167" fontId="36" fillId="0" borderId="4" xfId="52" applyNumberFormat="1" applyFont="1" applyFill="1" applyBorder="1" applyAlignment="1">
      <alignment horizontal="center" vertical="center"/>
    </xf>
    <xf numFmtId="167" fontId="20" fillId="2" borderId="0" xfId="52" applyNumberFormat="1" applyFont="1" applyFill="1" applyAlignment="1">
      <alignment horizontal="center" vertical="center"/>
    </xf>
    <xf numFmtId="0" fontId="22" fillId="0" borderId="22" xfId="27" applyFont="1" applyFill="1" applyBorder="1" applyAlignment="1">
      <alignment horizontal="center" vertical="center" wrapText="1" readingOrder="1"/>
    </xf>
    <xf numFmtId="0" fontId="36" fillId="0" borderId="0" xfId="27" applyFont="1" applyFill="1" applyBorder="1" applyAlignment="1">
      <alignment wrapText="1" readingOrder="1"/>
    </xf>
    <xf numFmtId="0" fontId="36" fillId="0" borderId="18" xfId="27" applyFont="1" applyFill="1" applyBorder="1" applyAlignment="1">
      <alignment horizontal="center" vertical="center" wrapText="1" readingOrder="1"/>
    </xf>
    <xf numFmtId="167" fontId="61" fillId="0" borderId="0" xfId="27" applyNumberFormat="1" applyFont="1" applyAlignment="1">
      <alignment horizontal="center" vertical="center"/>
    </xf>
    <xf numFmtId="0" fontId="36" fillId="0" borderId="18" xfId="27" applyFont="1" applyFill="1" applyBorder="1" applyAlignment="1">
      <alignment horizontal="left" vertical="center" wrapText="1" indent="1" readingOrder="1"/>
    </xf>
    <xf numFmtId="167" fontId="61" fillId="0" borderId="0" xfId="27" applyNumberFormat="1" applyFont="1" applyFill="1" applyAlignment="1">
      <alignment horizontal="center" vertical="center"/>
    </xf>
    <xf numFmtId="167" fontId="61" fillId="0" borderId="0" xfId="27" applyNumberFormat="1" applyFont="1"/>
    <xf numFmtId="0" fontId="5" fillId="0" borderId="0" xfId="1" applyFont="1"/>
    <xf numFmtId="1" fontId="11" fillId="0" borderId="0" xfId="67" applyNumberFormat="1" applyFont="1" applyFill="1" applyAlignment="1">
      <alignment horizontal="right" vertical="center" indent="1"/>
    </xf>
    <xf numFmtId="1" fontId="11" fillId="0" borderId="0" xfId="67" applyNumberFormat="1" applyFont="1" applyFill="1" applyBorder="1" applyAlignment="1">
      <alignment horizontal="right" vertical="center" indent="1"/>
    </xf>
    <xf numFmtId="0" fontId="67" fillId="0" borderId="0" xfId="67" applyFont="1" applyFill="1" applyAlignment="1">
      <alignment horizontal="left"/>
    </xf>
    <xf numFmtId="3" fontId="67" fillId="0" borderId="0" xfId="67" applyNumberFormat="1" applyFont="1" applyFill="1" applyAlignment="1">
      <alignment horizontal="right" vertical="center" indent="1"/>
    </xf>
    <xf numFmtId="1" fontId="67" fillId="0" borderId="0" xfId="67" applyNumberFormat="1" applyFont="1" applyFill="1" applyAlignment="1">
      <alignment horizontal="right" vertical="center" indent="1"/>
    </xf>
    <xf numFmtId="0" fontId="11" fillId="0" borderId="0" xfId="67" applyFont="1" applyFill="1" applyAlignment="1">
      <alignment horizontal="left"/>
    </xf>
    <xf numFmtId="0" fontId="67" fillId="0" borderId="0" xfId="67" applyFont="1" applyFill="1" applyBorder="1" applyAlignment="1">
      <alignment horizontal="left" indent="1"/>
    </xf>
    <xf numFmtId="0" fontId="11" fillId="0" borderId="0" xfId="67" applyFont="1" applyFill="1"/>
    <xf numFmtId="3" fontId="11" fillId="0" borderId="0" xfId="67" applyNumberFormat="1" applyFont="1" applyFill="1"/>
    <xf numFmtId="0" fontId="67" fillId="0" borderId="0" xfId="67" applyFont="1" applyFill="1" applyAlignment="1">
      <alignment horizontal="right" vertical="center" indent="1"/>
    </xf>
    <xf numFmtId="1" fontId="67" fillId="0" borderId="0" xfId="67" applyNumberFormat="1" applyFont="1" applyFill="1" applyBorder="1" applyAlignment="1">
      <alignment horizontal="right" vertical="center" indent="1"/>
    </xf>
    <xf numFmtId="0" fontId="67" fillId="0" borderId="0" xfId="67" applyFont="1" applyFill="1" applyBorder="1"/>
    <xf numFmtId="0" fontId="67" fillId="0" borderId="0" xfId="67" applyFont="1" applyFill="1" applyBorder="1" applyAlignment="1">
      <alignment horizontal="center"/>
    </xf>
    <xf numFmtId="0" fontId="67" fillId="0" borderId="0" xfId="67" applyFont="1" applyFill="1" applyBorder="1" applyAlignment="1">
      <alignment horizontal="center" vertical="center"/>
    </xf>
    <xf numFmtId="0" fontId="11" fillId="0" borderId="0" xfId="67" applyFont="1" applyFill="1" applyBorder="1" applyAlignment="1">
      <alignment horizontal="left"/>
    </xf>
    <xf numFmtId="0" fontId="67" fillId="0" borderId="0" xfId="67" applyFont="1" applyFill="1" applyBorder="1" applyAlignment="1">
      <alignment horizontal="left"/>
    </xf>
    <xf numFmtId="0" fontId="67" fillId="0" borderId="0" xfId="67" applyFont="1" applyFill="1" applyBorder="1" applyAlignment="1">
      <alignment horizontal="right" vertical="center" indent="1"/>
    </xf>
    <xf numFmtId="0" fontId="12" fillId="0" borderId="0" xfId="72"/>
    <xf numFmtId="0" fontId="12" fillId="0" borderId="0" xfId="72" applyFont="1"/>
    <xf numFmtId="0" fontId="28" fillId="3" borderId="0" xfId="12" applyFont="1" applyFill="1" applyBorder="1" applyAlignment="1">
      <alignment vertical="center"/>
    </xf>
    <xf numFmtId="0" fontId="32" fillId="3" borderId="0" xfId="12" applyFont="1" applyFill="1" applyBorder="1" applyAlignment="1">
      <alignment horizontal="right" vertical="center"/>
    </xf>
    <xf numFmtId="0" fontId="28" fillId="3" borderId="10" xfId="12" applyFont="1" applyFill="1" applyBorder="1" applyAlignment="1">
      <alignment vertical="center"/>
    </xf>
    <xf numFmtId="0" fontId="32" fillId="3" borderId="10" xfId="12" applyFont="1" applyFill="1" applyBorder="1" applyAlignment="1">
      <alignment horizontal="right" vertical="center"/>
    </xf>
    <xf numFmtId="3" fontId="20" fillId="2" borderId="0" xfId="12" applyNumberFormat="1" applyFont="1" applyFill="1" applyBorder="1" applyAlignment="1">
      <alignment horizontal="right" vertical="center"/>
    </xf>
    <xf numFmtId="3" fontId="20" fillId="3" borderId="0" xfId="12" applyNumberFormat="1" applyFont="1" applyFill="1" applyBorder="1" applyAlignment="1">
      <alignment horizontal="right" vertical="center"/>
    </xf>
    <xf numFmtId="3" fontId="20" fillId="2" borderId="10" xfId="12" applyNumberFormat="1" applyFont="1" applyFill="1" applyBorder="1" applyAlignment="1">
      <alignment horizontal="right" vertical="center"/>
    </xf>
    <xf numFmtId="0" fontId="40" fillId="3" borderId="0" xfId="12" applyFont="1" applyFill="1" applyBorder="1" applyAlignment="1">
      <alignment horizontal="left" vertical="center"/>
    </xf>
    <xf numFmtId="0" fontId="20" fillId="3" borderId="0" xfId="12" applyFont="1" applyFill="1" applyBorder="1" applyAlignment="1">
      <alignment vertical="center"/>
    </xf>
    <xf numFmtId="0" fontId="20" fillId="3" borderId="0" xfId="12" applyFont="1" applyFill="1" applyBorder="1" applyAlignment="1">
      <alignment horizontal="right" vertical="center"/>
    </xf>
    <xf numFmtId="0" fontId="20" fillId="3" borderId="10" xfId="12" applyFont="1" applyFill="1" applyBorder="1" applyAlignment="1">
      <alignment horizontal="left" vertical="center"/>
    </xf>
    <xf numFmtId="0" fontId="20" fillId="3" borderId="10" xfId="12" applyFont="1" applyFill="1" applyBorder="1" applyAlignment="1">
      <alignment horizontal="right" vertical="center"/>
    </xf>
    <xf numFmtId="0" fontId="20" fillId="3" borderId="10" xfId="12" quotePrefix="1" applyFont="1" applyFill="1" applyBorder="1" applyAlignment="1">
      <alignment horizontal="right" vertical="center"/>
    </xf>
    <xf numFmtId="165" fontId="6" fillId="0" borderId="0" xfId="19" applyNumberFormat="1" applyFont="1" applyFill="1" applyBorder="1" applyAlignment="1">
      <alignment vertical="center"/>
    </xf>
    <xf numFmtId="167" fontId="6" fillId="0" borderId="7" xfId="33" applyNumberFormat="1" applyFont="1" applyFill="1" applyBorder="1" applyAlignment="1">
      <alignment horizontal="right" vertical="center"/>
    </xf>
    <xf numFmtId="0" fontId="20" fillId="0" borderId="4" xfId="33" applyFont="1" applyFill="1" applyBorder="1" applyAlignment="1">
      <alignment horizontal="center" vertical="center"/>
    </xf>
    <xf numFmtId="0" fontId="20" fillId="0" borderId="4" xfId="33" applyFont="1" applyFill="1" applyBorder="1" applyAlignment="1">
      <alignment horizontal="left" indent="1"/>
    </xf>
    <xf numFmtId="0" fontId="12" fillId="0" borderId="0" xfId="1" applyFont="1" applyFill="1" applyAlignment="1">
      <alignment horizontal="left" vertical="center" indent="2"/>
    </xf>
    <xf numFmtId="0" fontId="14" fillId="0" borderId="0" xfId="1" applyFont="1" applyFill="1" applyAlignment="1">
      <alignment horizontal="left" vertical="center" indent="2"/>
    </xf>
    <xf numFmtId="0" fontId="13" fillId="0" borderId="0" xfId="1" applyFont="1" applyFill="1" applyAlignment="1">
      <alignment vertical="center"/>
    </xf>
    <xf numFmtId="0" fontId="14" fillId="0" borderId="0" xfId="1" applyFont="1" applyFill="1"/>
    <xf numFmtId="0" fontId="21" fillId="0" borderId="0" xfId="1" applyFont="1" applyFill="1"/>
    <xf numFmtId="0" fontId="14" fillId="0" borderId="0" xfId="1" applyFont="1" applyFill="1" applyAlignment="1">
      <alignment vertical="center"/>
    </xf>
    <xf numFmtId="0" fontId="19" fillId="0" borderId="0" xfId="1" applyFont="1" applyFill="1"/>
    <xf numFmtId="0" fontId="15" fillId="0" borderId="0" xfId="1" applyFont="1" applyFill="1" applyAlignment="1">
      <alignment horizontal="left" vertical="center"/>
    </xf>
    <xf numFmtId="0" fontId="6" fillId="0" borderId="0" xfId="42" applyFont="1" applyFill="1" applyBorder="1" applyAlignment="1">
      <alignment horizontal="left" vertical="center" wrapText="1" indent="1" readingOrder="1"/>
    </xf>
    <xf numFmtId="0" fontId="6" fillId="0" borderId="0" xfId="42" applyFont="1" applyFill="1" applyBorder="1" applyAlignment="1">
      <alignment horizontal="left" wrapText="1" indent="1" readingOrder="1"/>
    </xf>
    <xf numFmtId="0" fontId="6" fillId="0" borderId="0" xfId="42" applyFont="1" applyFill="1" applyBorder="1" applyAlignment="1">
      <alignment horizontal="left" vertical="center" readingOrder="1"/>
    </xf>
    <xf numFmtId="0" fontId="6" fillId="0" borderId="0" xfId="42" applyFont="1" applyFill="1" applyBorder="1" applyAlignment="1">
      <alignment horizontal="center" vertical="center" readingOrder="1"/>
    </xf>
    <xf numFmtId="0" fontId="22" fillId="0" borderId="0" xfId="42" applyFont="1" applyFill="1" applyBorder="1" applyAlignment="1">
      <alignment horizontal="left" vertical="center" readingOrder="1"/>
    </xf>
    <xf numFmtId="0" fontId="22" fillId="0" borderId="0" xfId="42" applyFont="1" applyFill="1" applyBorder="1" applyAlignment="1">
      <alignment horizontal="center" vertical="center" readingOrder="1"/>
    </xf>
    <xf numFmtId="9" fontId="65" fillId="0" borderId="0" xfId="3" applyFont="1" applyFill="1" applyBorder="1"/>
    <xf numFmtId="167" fontId="20" fillId="0" borderId="0" xfId="42" applyNumberFormat="1" applyFont="1" applyFill="1" applyBorder="1" applyAlignment="1">
      <alignment horizontal="right" vertical="center"/>
    </xf>
    <xf numFmtId="172" fontId="20" fillId="0" borderId="0" xfId="50" applyNumberFormat="1" applyFont="1" applyFill="1" applyBorder="1" applyAlignment="1">
      <alignment horizontal="right" vertical="center"/>
    </xf>
    <xf numFmtId="0" fontId="12" fillId="0" borderId="0" xfId="42" applyFont="1" applyFill="1" applyBorder="1" applyAlignment="1"/>
    <xf numFmtId="0" fontId="12" fillId="0" borderId="0" xfId="42" applyFont="1" applyFill="1" applyBorder="1" applyAlignment="1">
      <alignment vertical="top"/>
    </xf>
    <xf numFmtId="0" fontId="3" fillId="0" borderId="0" xfId="42" applyAlignment="1">
      <alignment horizontal="right"/>
    </xf>
    <xf numFmtId="0" fontId="85" fillId="0" borderId="0" xfId="42" applyFont="1" applyAlignment="1">
      <alignment horizontal="left" vertical="center" readingOrder="1"/>
    </xf>
    <xf numFmtId="9" fontId="65" fillId="0" borderId="0" xfId="3" applyFont="1"/>
    <xf numFmtId="3" fontId="65" fillId="0" borderId="0" xfId="42" applyNumberFormat="1" applyFont="1"/>
    <xf numFmtId="0" fontId="65" fillId="0" borderId="0" xfId="42" applyFont="1"/>
    <xf numFmtId="0" fontId="6" fillId="0" borderId="0" xfId="42" applyFont="1" applyBorder="1" applyAlignment="1">
      <alignment horizontal="center" vertical="center" wrapText="1" readingOrder="1"/>
    </xf>
    <xf numFmtId="15" fontId="20" fillId="0" borderId="0" xfId="42" applyNumberFormat="1" applyFont="1" applyAlignment="1">
      <alignment horizontal="left" vertical="center" readingOrder="1"/>
    </xf>
    <xf numFmtId="0" fontId="65" fillId="0" borderId="0" xfId="42" applyFont="1" applyAlignment="1">
      <alignment vertical="center"/>
    </xf>
    <xf numFmtId="0" fontId="15" fillId="0" borderId="0" xfId="42" applyFont="1" applyAlignment="1">
      <alignment vertical="center"/>
    </xf>
    <xf numFmtId="0" fontId="13" fillId="0" borderId="0" xfId="42" applyFont="1" applyAlignment="1">
      <alignment vertical="center"/>
    </xf>
    <xf numFmtId="0" fontId="20" fillId="3" borderId="0" xfId="61" applyFont="1" applyFill="1"/>
    <xf numFmtId="167" fontId="6" fillId="3" borderId="0" xfId="61" applyNumberFormat="1" applyFont="1" applyFill="1" applyAlignment="1">
      <alignment horizontal="center"/>
    </xf>
    <xf numFmtId="0" fontId="53" fillId="3" borderId="0" xfId="61" applyFont="1" applyFill="1" applyAlignment="1">
      <alignment horizontal="right" indent="1"/>
    </xf>
    <xf numFmtId="0" fontId="53" fillId="3" borderId="0" xfId="61" applyFont="1" applyFill="1" applyAlignment="1"/>
    <xf numFmtId="0" fontId="53" fillId="3" borderId="0" xfId="61" quotePrefix="1" applyFont="1" applyFill="1" applyAlignment="1">
      <alignment horizontal="right" indent="1"/>
    </xf>
    <xf numFmtId="0" fontId="53" fillId="3" borderId="0" xfId="61" quotePrefix="1" applyFont="1" applyFill="1" applyAlignment="1"/>
    <xf numFmtId="0" fontId="53" fillId="3" borderId="0" xfId="61" applyFont="1" applyFill="1" applyBorder="1" applyAlignment="1"/>
    <xf numFmtId="167" fontId="6" fillId="3" borderId="3" xfId="61" applyNumberFormat="1" applyFont="1" applyFill="1" applyBorder="1" applyAlignment="1">
      <alignment horizontal="center"/>
    </xf>
    <xf numFmtId="0" fontId="53" fillId="3" borderId="3" xfId="61" applyFont="1" applyFill="1" applyBorder="1" applyAlignment="1">
      <alignment horizontal="right" indent="1"/>
    </xf>
    <xf numFmtId="0" fontId="53" fillId="3" borderId="3" xfId="61" applyFont="1" applyFill="1" applyBorder="1" applyAlignment="1"/>
    <xf numFmtId="167" fontId="6" fillId="3" borderId="0" xfId="61" quotePrefix="1" applyNumberFormat="1" applyFont="1" applyFill="1" applyAlignment="1">
      <alignment horizontal="center"/>
    </xf>
    <xf numFmtId="167" fontId="6" fillId="3" borderId="0" xfId="61" applyNumberFormat="1" applyFont="1" applyFill="1" applyBorder="1" applyAlignment="1">
      <alignment horizontal="center"/>
    </xf>
    <xf numFmtId="0" fontId="20" fillId="3" borderId="3" xfId="61" applyFont="1" applyFill="1" applyBorder="1" applyAlignment="1">
      <alignment horizontal="center"/>
    </xf>
    <xf numFmtId="0" fontId="63" fillId="3" borderId="3" xfId="61" applyFont="1" applyFill="1" applyBorder="1" applyAlignment="1">
      <alignment horizontal="right" indent="1"/>
    </xf>
    <xf numFmtId="0" fontId="6" fillId="3" borderId="3" xfId="61" applyFont="1" applyFill="1" applyBorder="1" applyAlignment="1"/>
    <xf numFmtId="0" fontId="20" fillId="0" borderId="0" xfId="42" applyFont="1" applyAlignment="1">
      <alignment horizontal="left" vertical="center" readingOrder="1"/>
    </xf>
    <xf numFmtId="0" fontId="3" fillId="0" borderId="0" xfId="19" applyFont="1"/>
    <xf numFmtId="0" fontId="15" fillId="0" borderId="0" xfId="21" applyFont="1" applyBorder="1"/>
    <xf numFmtId="0" fontId="2" fillId="0" borderId="0" xfId="1" applyFont="1" applyAlignment="1">
      <alignment horizontal="left" vertical="center" indent="1"/>
    </xf>
    <xf numFmtId="0" fontId="2" fillId="0" borderId="0" xfId="1" applyFont="1" applyAlignment="1">
      <alignment horizontal="center" vertical="center"/>
    </xf>
    <xf numFmtId="3" fontId="20" fillId="5" borderId="3" xfId="0" applyNumberFormat="1" applyFont="1" applyFill="1" applyBorder="1" applyAlignment="1">
      <alignment horizontal="right" vertical="center"/>
    </xf>
    <xf numFmtId="3" fontId="9" fillId="5" borderId="0" xfId="0" applyNumberFormat="1" applyFont="1" applyFill="1" applyBorder="1" applyAlignment="1">
      <alignment horizontal="right" vertical="center"/>
    </xf>
    <xf numFmtId="3" fontId="6" fillId="3" borderId="0" xfId="0" applyNumberFormat="1" applyFont="1" applyFill="1" applyBorder="1" applyAlignment="1">
      <alignment horizontal="right" vertical="center"/>
    </xf>
    <xf numFmtId="166" fontId="28" fillId="3" borderId="0" xfId="0" applyNumberFormat="1" applyFont="1" applyFill="1" applyAlignment="1">
      <alignment vertical="top"/>
    </xf>
    <xf numFmtId="0" fontId="28" fillId="3" borderId="0" xfId="0" applyFont="1" applyFill="1" applyAlignment="1">
      <alignment vertical="top"/>
    </xf>
    <xf numFmtId="3" fontId="67" fillId="0" borderId="0" xfId="33" applyNumberFormat="1" applyFont="1" applyFill="1" applyBorder="1"/>
    <xf numFmtId="3" fontId="11" fillId="0" borderId="0" xfId="33" applyNumberFormat="1" applyFont="1" applyFill="1"/>
    <xf numFmtId="3" fontId="9" fillId="3" borderId="36" xfId="5" applyNumberFormat="1" applyFont="1" applyFill="1" applyBorder="1" applyAlignment="1" applyProtection="1">
      <alignment horizontal="right"/>
      <protection locked="0"/>
    </xf>
    <xf numFmtId="0" fontId="9" fillId="3" borderId="36" xfId="5" applyFont="1" applyFill="1" applyBorder="1" applyAlignment="1">
      <alignment horizontal="left" indent="1"/>
    </xf>
    <xf numFmtId="3" fontId="9" fillId="3" borderId="36" xfId="0" applyNumberFormat="1" applyFont="1" applyFill="1" applyBorder="1" applyAlignment="1">
      <alignment vertical="center"/>
    </xf>
    <xf numFmtId="0" fontId="9" fillId="3" borderId="36" xfId="0" applyFont="1" applyFill="1" applyBorder="1" applyAlignment="1">
      <alignment horizontal="justify" vertical="center"/>
    </xf>
    <xf numFmtId="0" fontId="9" fillId="3" borderId="36" xfId="5" applyFont="1" applyFill="1" applyBorder="1" applyAlignment="1">
      <alignment horizontal="left"/>
    </xf>
    <xf numFmtId="0" fontId="9" fillId="3" borderId="36" xfId="5" applyFont="1" applyFill="1" applyBorder="1" applyAlignment="1" applyProtection="1">
      <alignment horizontal="left"/>
      <protection locked="0"/>
    </xf>
    <xf numFmtId="173" fontId="9" fillId="3" borderId="36" xfId="49" applyNumberFormat="1" applyFont="1" applyFill="1" applyBorder="1" applyAlignment="1">
      <alignment vertical="center"/>
    </xf>
    <xf numFmtId="173" fontId="9" fillId="3" borderId="36" xfId="49" applyNumberFormat="1" applyFont="1" applyFill="1" applyBorder="1" applyAlignment="1" applyProtection="1">
      <alignment vertical="center"/>
      <protection locked="0"/>
    </xf>
    <xf numFmtId="0" fontId="9" fillId="3" borderId="36" xfId="5" applyFont="1" applyFill="1" applyBorder="1" applyAlignment="1">
      <alignment horizontal="left" vertical="center"/>
    </xf>
    <xf numFmtId="0" fontId="9" fillId="3" borderId="36" xfId="5" quotePrefix="1" applyFont="1" applyFill="1" applyBorder="1" applyAlignment="1">
      <alignment horizontal="left" vertical="center"/>
    </xf>
    <xf numFmtId="173" fontId="6" fillId="3" borderId="36" xfId="49" applyNumberFormat="1" applyFont="1" applyFill="1" applyBorder="1" applyAlignment="1">
      <alignment vertical="center"/>
    </xf>
    <xf numFmtId="0" fontId="6" fillId="3" borderId="36" xfId="5" applyFont="1" applyFill="1" applyBorder="1" applyAlignment="1">
      <alignment horizontal="left" vertical="center"/>
    </xf>
    <xf numFmtId="3" fontId="20" fillId="3" borderId="36" xfId="0" applyNumberFormat="1" applyFont="1" applyFill="1" applyBorder="1"/>
    <xf numFmtId="3" fontId="20" fillId="3" borderId="36" xfId="0" applyNumberFormat="1" applyFont="1" applyFill="1" applyBorder="1" applyProtection="1">
      <protection locked="0"/>
    </xf>
    <xf numFmtId="0" fontId="9" fillId="3" borderId="36" xfId="5" applyFont="1" applyFill="1" applyBorder="1" applyAlignment="1">
      <alignment horizontal="left" vertical="center" indent="1"/>
    </xf>
    <xf numFmtId="3" fontId="20" fillId="3" borderId="36" xfId="0" applyNumberFormat="1" applyFont="1" applyFill="1" applyBorder="1" applyAlignment="1">
      <alignment vertical="center"/>
    </xf>
    <xf numFmtId="3" fontId="20" fillId="3" borderId="36" xfId="0" applyNumberFormat="1" applyFont="1" applyFill="1" applyBorder="1" applyAlignment="1" applyProtection="1">
      <alignment vertical="center"/>
      <protection locked="0"/>
    </xf>
    <xf numFmtId="0" fontId="9" fillId="3" borderId="36" xfId="5" quotePrefix="1" applyFont="1" applyFill="1" applyBorder="1" applyAlignment="1">
      <alignment horizontal="left" vertical="center" indent="1"/>
    </xf>
    <xf numFmtId="0" fontId="6" fillId="3" borderId="36" xfId="5" applyFont="1" applyFill="1" applyBorder="1" applyAlignment="1">
      <alignment horizontal="left" vertical="center" indent="1"/>
    </xf>
    <xf numFmtId="167" fontId="6" fillId="3" borderId="36" xfId="5" applyNumberFormat="1" applyFont="1" applyFill="1" applyBorder="1" applyAlignment="1" applyProtection="1">
      <alignment horizontal="right" vertical="top" indent="1"/>
      <protection locked="0"/>
    </xf>
    <xf numFmtId="3" fontId="9" fillId="3" borderId="36" xfId="5" applyNumberFormat="1" applyFont="1" applyFill="1" applyBorder="1" applyAlignment="1" applyProtection="1">
      <alignment horizontal="right" vertical="center"/>
      <protection locked="0"/>
    </xf>
    <xf numFmtId="0" fontId="12" fillId="3" borderId="0" xfId="72" applyFont="1" applyFill="1"/>
    <xf numFmtId="0" fontId="7" fillId="3" borderId="0" xfId="12" applyFont="1" applyFill="1" applyBorder="1" applyAlignment="1">
      <alignment horizontal="left" vertical="center" indent="1"/>
    </xf>
    <xf numFmtId="0" fontId="8" fillId="3" borderId="0" xfId="12" applyFont="1" applyFill="1" applyBorder="1" applyAlignment="1">
      <alignment horizontal="center" vertical="center"/>
    </xf>
    <xf numFmtId="0" fontId="12" fillId="3" borderId="0" xfId="72" applyFill="1"/>
    <xf numFmtId="0" fontId="105" fillId="3" borderId="0" xfId="12" applyFont="1" applyFill="1" applyBorder="1" applyAlignment="1">
      <alignment horizontal="left" vertical="center" indent="1"/>
    </xf>
    <xf numFmtId="0" fontId="104" fillId="3" borderId="0" xfId="12" applyFont="1" applyFill="1" applyBorder="1" applyAlignment="1">
      <alignment horizontal="left" vertical="center" indent="1"/>
    </xf>
    <xf numFmtId="0" fontId="13" fillId="3" borderId="0" xfId="12" applyFont="1" applyFill="1" applyBorder="1" applyAlignment="1">
      <alignment vertical="center"/>
    </xf>
    <xf numFmtId="0" fontId="11" fillId="0" borderId="0" xfId="4" applyFont="1" applyFill="1" applyAlignment="1">
      <alignment horizontal="left" vertical="center" indent="1"/>
    </xf>
    <xf numFmtId="0" fontId="11" fillId="0" borderId="0" xfId="4" applyFont="1" applyFill="1" applyAlignment="1">
      <alignment vertical="top"/>
    </xf>
    <xf numFmtId="0" fontId="11" fillId="0" borderId="0" xfId="4" applyFont="1" applyFill="1" applyBorder="1" applyAlignment="1">
      <alignment horizontal="left" vertical="center" indent="1"/>
    </xf>
    <xf numFmtId="0" fontId="82" fillId="0" borderId="0" xfId="4" applyFont="1" applyFill="1" applyAlignment="1">
      <alignment vertical="center"/>
    </xf>
    <xf numFmtId="9" fontId="69" fillId="0" borderId="37" xfId="6" applyFont="1" applyFill="1" applyBorder="1" applyAlignment="1" applyProtection="1">
      <alignment vertical="center"/>
    </xf>
    <xf numFmtId="169" fontId="9" fillId="0" borderId="36" xfId="4" applyNumberFormat="1" applyFont="1" applyFill="1" applyBorder="1" applyAlignment="1" applyProtection="1">
      <alignment horizontal="right"/>
    </xf>
    <xf numFmtId="167" fontId="9" fillId="0" borderId="36" xfId="7" applyNumberFormat="1" applyFont="1" applyFill="1" applyBorder="1" applyAlignment="1" applyProtection="1">
      <alignment horizontal="right"/>
    </xf>
    <xf numFmtId="167" fontId="9" fillId="0" borderId="36" xfId="8" applyNumberFormat="1" applyFont="1" applyFill="1" applyBorder="1" applyAlignment="1" applyProtection="1"/>
    <xf numFmtId="0" fontId="67" fillId="0" borderId="0" xfId="4" applyFont="1" applyFill="1"/>
    <xf numFmtId="3" fontId="9" fillId="0" borderId="36" xfId="4" applyNumberFormat="1" applyFont="1" applyFill="1" applyBorder="1" applyAlignment="1" applyProtection="1"/>
    <xf numFmtId="1" fontId="9" fillId="0" borderId="36" xfId="7" applyNumberFormat="1" applyFont="1" applyFill="1" applyBorder="1" applyAlignment="1" applyProtection="1"/>
    <xf numFmtId="0" fontId="67" fillId="0" borderId="0" xfId="4" applyFont="1" applyFill="1" applyAlignment="1"/>
    <xf numFmtId="0" fontId="40" fillId="3" borderId="3" xfId="14" applyFont="1" applyFill="1" applyBorder="1" applyAlignment="1">
      <alignment horizontal="left"/>
    </xf>
    <xf numFmtId="0" fontId="20" fillId="2" borderId="0" xfId="12" applyFont="1" applyFill="1" applyBorder="1" applyAlignment="1">
      <alignment horizontal="left" vertical="center"/>
    </xf>
    <xf numFmtId="0" fontId="20" fillId="3" borderId="0" xfId="12" applyFont="1" applyFill="1" applyBorder="1" applyAlignment="1">
      <alignment horizontal="left" vertical="center"/>
    </xf>
    <xf numFmtId="0" fontId="20" fillId="2" borderId="10" xfId="12" applyFont="1" applyFill="1" applyBorder="1" applyAlignment="1">
      <alignment horizontal="left" vertical="center"/>
    </xf>
    <xf numFmtId="167" fontId="9" fillId="0" borderId="36" xfId="4" applyNumberFormat="1" applyFont="1" applyFill="1" applyBorder="1" applyAlignment="1" applyProtection="1"/>
    <xf numFmtId="0" fontId="20" fillId="2" borderId="0" xfId="4" applyFont="1" applyFill="1" applyAlignment="1">
      <alignment vertical="center"/>
    </xf>
    <xf numFmtId="0" fontId="9" fillId="0" borderId="10" xfId="4" applyFont="1" applyFill="1" applyBorder="1" applyAlignment="1" applyProtection="1">
      <alignment horizontal="right" vertical="center" wrapText="1"/>
    </xf>
    <xf numFmtId="49" fontId="2" fillId="0" borderId="0" xfId="42" applyNumberFormat="1" applyFont="1" applyAlignment="1">
      <alignment vertical="center"/>
    </xf>
    <xf numFmtId="0" fontId="2" fillId="0" borderId="0" xfId="42" applyFont="1"/>
    <xf numFmtId="0" fontId="2" fillId="0" borderId="0" xfId="42" applyFont="1" applyBorder="1"/>
    <xf numFmtId="167" fontId="5" fillId="0" borderId="0" xfId="1" applyNumberFormat="1" applyFont="1"/>
    <xf numFmtId="0" fontId="3" fillId="0" borderId="0" xfId="19" applyFont="1" applyFill="1"/>
    <xf numFmtId="9" fontId="6" fillId="0" borderId="0" xfId="0" applyNumberFormat="1" applyFont="1" applyFill="1" applyBorder="1" applyAlignment="1">
      <alignment vertical="center" wrapText="1" readingOrder="1"/>
    </xf>
    <xf numFmtId="0" fontId="72" fillId="3" borderId="0" xfId="0" applyFont="1" applyFill="1" applyAlignment="1"/>
    <xf numFmtId="0" fontId="67" fillId="3" borderId="0" xfId="0" applyFont="1" applyFill="1" applyAlignment="1"/>
    <xf numFmtId="0" fontId="4" fillId="3" borderId="0" xfId="0" applyFont="1" applyFill="1"/>
    <xf numFmtId="3" fontId="106" fillId="0" borderId="0" xfId="33" applyNumberFormat="1" applyFont="1" applyAlignment="1">
      <alignment horizontal="center"/>
    </xf>
    <xf numFmtId="0" fontId="106" fillId="0" borderId="0" xfId="33" applyFont="1" applyAlignment="1">
      <alignment horizontal="center"/>
    </xf>
    <xf numFmtId="3" fontId="57" fillId="2" borderId="13" xfId="33" applyNumberFormat="1" applyFont="1" applyFill="1" applyBorder="1" applyAlignment="1">
      <alignment horizontal="center" vertical="center"/>
    </xf>
    <xf numFmtId="3" fontId="57" fillId="2" borderId="0" xfId="33" applyNumberFormat="1" applyFont="1" applyFill="1" applyBorder="1" applyAlignment="1">
      <alignment horizontal="center" vertical="center"/>
    </xf>
    <xf numFmtId="0" fontId="57" fillId="2" borderId="0" xfId="33" applyFont="1" applyFill="1" applyBorder="1" applyAlignment="1">
      <alignment horizontal="center" vertical="center"/>
    </xf>
    <xf numFmtId="3" fontId="8" fillId="0" borderId="7" xfId="33" applyNumberFormat="1" applyFont="1" applyFill="1" applyBorder="1" applyAlignment="1">
      <alignment horizontal="center" vertical="center"/>
    </xf>
    <xf numFmtId="3" fontId="8" fillId="0" borderId="13" xfId="33" applyNumberFormat="1" applyFont="1" applyFill="1" applyBorder="1" applyAlignment="1">
      <alignment horizontal="center"/>
    </xf>
    <xf numFmtId="3" fontId="8" fillId="0" borderId="0" xfId="33" applyNumberFormat="1" applyFont="1" applyFill="1" applyBorder="1" applyAlignment="1">
      <alignment horizontal="center"/>
    </xf>
    <xf numFmtId="3" fontId="8" fillId="0" borderId="7" xfId="33" applyNumberFormat="1" applyFont="1" applyBorder="1" applyAlignment="1">
      <alignment horizontal="center" vertical="center"/>
    </xf>
    <xf numFmtId="3" fontId="8" fillId="0" borderId="13" xfId="33" applyNumberFormat="1" applyFont="1" applyFill="1" applyBorder="1" applyAlignment="1">
      <alignment horizontal="center" vertical="center"/>
    </xf>
    <xf numFmtId="3" fontId="8" fillId="0" borderId="13" xfId="33" applyNumberFormat="1" applyFont="1" applyBorder="1" applyAlignment="1">
      <alignment horizontal="center" vertical="center"/>
    </xf>
    <xf numFmtId="3" fontId="8" fillId="0" borderId="0" xfId="33" applyNumberFormat="1" applyFont="1" applyBorder="1" applyAlignment="1">
      <alignment horizontal="center" vertical="center"/>
    </xf>
    <xf numFmtId="0" fontId="8" fillId="0" borderId="0" xfId="33" applyFont="1" applyBorder="1" applyAlignment="1">
      <alignment horizontal="center" vertical="center"/>
    </xf>
    <xf numFmtId="3" fontId="57" fillId="0" borderId="0" xfId="33" applyNumberFormat="1" applyFont="1" applyAlignment="1">
      <alignment horizontal="center" vertical="center"/>
    </xf>
    <xf numFmtId="0" fontId="8" fillId="0" borderId="34" xfId="33" applyFont="1" applyBorder="1" applyAlignment="1">
      <alignment horizontal="center" vertical="center"/>
    </xf>
    <xf numFmtId="3" fontId="107" fillId="0" borderId="0" xfId="33" applyNumberFormat="1" applyFont="1" applyFill="1" applyBorder="1" applyAlignment="1">
      <alignment horizontal="right"/>
    </xf>
    <xf numFmtId="3" fontId="20" fillId="2" borderId="16" xfId="33" applyNumberFormat="1" applyFont="1" applyFill="1" applyBorder="1" applyAlignment="1">
      <alignment horizontal="right"/>
    </xf>
    <xf numFmtId="3" fontId="20" fillId="2" borderId="0" xfId="33" applyNumberFormat="1" applyFont="1" applyFill="1" applyAlignment="1">
      <alignment horizontal="right"/>
    </xf>
    <xf numFmtId="0" fontId="32" fillId="0" borderId="10" xfId="33" applyFont="1" applyBorder="1"/>
    <xf numFmtId="3" fontId="20" fillId="0" borderId="0" xfId="33" applyNumberFormat="1" applyFont="1" applyBorder="1" applyAlignment="1">
      <alignment horizontal="right"/>
    </xf>
    <xf numFmtId="1" fontId="20" fillId="0" borderId="0" xfId="33" applyNumberFormat="1" applyFont="1" applyBorder="1" applyAlignment="1">
      <alignment horizontal="right"/>
    </xf>
    <xf numFmtId="0" fontId="20" fillId="0" borderId="0" xfId="33" applyFont="1" applyBorder="1" applyAlignment="1">
      <alignment horizontal="left"/>
    </xf>
    <xf numFmtId="3" fontId="9" fillId="2" borderId="0" xfId="33" applyNumberFormat="1" applyFont="1" applyFill="1" applyAlignment="1">
      <alignment horizontal="right"/>
    </xf>
    <xf numFmtId="3" fontId="20" fillId="2" borderId="16" xfId="33" applyNumberFormat="1" applyFont="1" applyFill="1" applyBorder="1" applyAlignment="1"/>
    <xf numFmtId="9" fontId="20" fillId="2" borderId="16" xfId="33" applyNumberFormat="1" applyFont="1" applyFill="1" applyBorder="1" applyAlignment="1"/>
    <xf numFmtId="3" fontId="9" fillId="2" borderId="0" xfId="33" applyNumberFormat="1" applyFont="1" applyFill="1" applyAlignment="1"/>
    <xf numFmtId="9" fontId="9" fillId="2" borderId="0" xfId="33" applyNumberFormat="1" applyFont="1" applyFill="1" applyAlignment="1"/>
    <xf numFmtId="9" fontId="20" fillId="2" borderId="0" xfId="33" applyNumberFormat="1" applyFont="1" applyFill="1" applyAlignment="1"/>
    <xf numFmtId="3" fontId="6" fillId="0" borderId="3" xfId="33" applyNumberFormat="1" applyFont="1" applyFill="1" applyBorder="1" applyAlignment="1"/>
    <xf numFmtId="9" fontId="6" fillId="0" borderId="3" xfId="33" applyNumberFormat="1" applyFont="1" applyFill="1" applyBorder="1" applyAlignment="1"/>
    <xf numFmtId="9" fontId="6" fillId="0" borderId="0" xfId="33" applyNumberFormat="1" applyFont="1" applyAlignment="1"/>
    <xf numFmtId="9" fontId="6" fillId="0" borderId="0" xfId="33" applyNumberFormat="1" applyFont="1" applyFill="1" applyAlignment="1"/>
    <xf numFmtId="0" fontId="9" fillId="0" borderId="4" xfId="33" applyFont="1" applyBorder="1" applyAlignment="1">
      <alignment wrapText="1"/>
    </xf>
    <xf numFmtId="0" fontId="9" fillId="0" borderId="4" xfId="33" applyFont="1" applyFill="1" applyBorder="1" applyAlignment="1"/>
    <xf numFmtId="0" fontId="20" fillId="0" borderId="4" xfId="33" applyFont="1" applyFill="1" applyBorder="1" applyAlignment="1"/>
    <xf numFmtId="9" fontId="20" fillId="0" borderId="4" xfId="33" applyNumberFormat="1" applyFont="1" applyFill="1" applyBorder="1" applyAlignment="1"/>
    <xf numFmtId="180" fontId="20" fillId="0" borderId="4" xfId="33" applyNumberFormat="1" applyFont="1" applyFill="1" applyBorder="1" applyAlignment="1">
      <alignment wrapText="1"/>
    </xf>
    <xf numFmtId="3" fontId="9" fillId="2" borderId="16" xfId="33" applyNumberFormat="1" applyFont="1" applyFill="1" applyBorder="1" applyAlignment="1">
      <alignment horizontal="right"/>
    </xf>
    <xf numFmtId="0" fontId="73" fillId="0" borderId="0" xfId="0" applyFont="1" applyAlignment="1"/>
    <xf numFmtId="0" fontId="32" fillId="0" borderId="0" xfId="33" applyFont="1" applyBorder="1"/>
    <xf numFmtId="0" fontId="58" fillId="0" borderId="0" xfId="0" applyFont="1" applyBorder="1"/>
    <xf numFmtId="3" fontId="13" fillId="0" borderId="0" xfId="33" applyNumberFormat="1" applyFont="1" applyAlignment="1"/>
    <xf numFmtId="0" fontId="6" fillId="0" borderId="0" xfId="33" applyFont="1" applyBorder="1"/>
    <xf numFmtId="167" fontId="11" fillId="0" borderId="0" xfId="33" applyNumberFormat="1" applyFont="1"/>
    <xf numFmtId="3" fontId="109" fillId="0" borderId="0" xfId="33" applyNumberFormat="1" applyFont="1" applyFill="1" applyAlignment="1">
      <alignment horizontal="right" indent="1"/>
    </xf>
    <xf numFmtId="3" fontId="11" fillId="0" borderId="0" xfId="33" applyNumberFormat="1" applyFont="1" applyBorder="1" applyAlignment="1">
      <alignment horizontal="right" indent="1"/>
    </xf>
    <xf numFmtId="3" fontId="11" fillId="0" borderId="0" xfId="33" applyNumberFormat="1" applyFont="1" applyAlignment="1">
      <alignment horizontal="right" indent="1"/>
    </xf>
    <xf numFmtId="3" fontId="11" fillId="0" borderId="0" xfId="33" applyNumberFormat="1" applyFont="1" applyFill="1" applyAlignment="1">
      <alignment horizontal="right" indent="1"/>
    </xf>
    <xf numFmtId="0" fontId="67" fillId="0" borderId="0" xfId="33" applyFont="1" applyBorder="1" applyAlignment="1">
      <alignment horizontal="center" vertical="center"/>
    </xf>
    <xf numFmtId="0" fontId="67" fillId="0" borderId="0" xfId="33" applyFont="1" applyFill="1" applyAlignment="1">
      <alignment horizontal="center" vertical="center"/>
    </xf>
    <xf numFmtId="0" fontId="11" fillId="0" borderId="0" xfId="33" applyFont="1" applyFill="1" applyAlignment="1">
      <alignment horizontal="right"/>
    </xf>
    <xf numFmtId="3" fontId="11" fillId="0" borderId="0" xfId="33" applyNumberFormat="1" applyFont="1" applyFill="1" applyAlignment="1">
      <alignment horizontal="right" vertical="center"/>
    </xf>
    <xf numFmtId="0" fontId="67" fillId="0" borderId="0" xfId="33" applyFont="1" applyFill="1" applyAlignment="1">
      <alignment horizontal="right" vertical="center"/>
    </xf>
    <xf numFmtId="0" fontId="67" fillId="0" borderId="0" xfId="33" applyFont="1" applyFill="1" applyAlignment="1">
      <alignment vertical="center"/>
    </xf>
    <xf numFmtId="0" fontId="20" fillId="0" borderId="4" xfId="33" applyFont="1" applyBorder="1" applyAlignment="1">
      <alignment horizontal="right" indent="1"/>
    </xf>
    <xf numFmtId="0" fontId="20" fillId="0" borderId="0" xfId="34" applyFont="1" applyFill="1" applyBorder="1"/>
    <xf numFmtId="3" fontId="74" fillId="0" borderId="0" xfId="36" applyNumberFormat="1" applyFont="1" applyFill="1" applyBorder="1" applyAlignment="1">
      <alignment horizontal="right"/>
    </xf>
    <xf numFmtId="3" fontId="12" fillId="3" borderId="0" xfId="72" applyNumberFormat="1" applyFont="1" applyFill="1"/>
    <xf numFmtId="0" fontId="2" fillId="0" borderId="0" xfId="42" quotePrefix="1" applyFont="1" applyBorder="1"/>
    <xf numFmtId="16" fontId="2" fillId="0" borderId="0" xfId="42" quotePrefix="1" applyNumberFormat="1" applyFont="1" applyBorder="1" applyAlignment="1">
      <alignment horizontal="left"/>
    </xf>
    <xf numFmtId="167" fontId="9" fillId="0" borderId="36" xfId="4" applyNumberFormat="1" applyFont="1" applyFill="1" applyBorder="1" applyAlignment="1" applyProtection="1">
      <alignment vertical="center"/>
    </xf>
    <xf numFmtId="167" fontId="9" fillId="0" borderId="36" xfId="7" applyNumberFormat="1" applyFont="1" applyFill="1" applyBorder="1" applyAlignment="1" applyProtection="1">
      <alignment horizontal="right" vertical="center"/>
    </xf>
    <xf numFmtId="167" fontId="9" fillId="0" borderId="36" xfId="4" applyNumberFormat="1" applyFont="1" applyFill="1" applyBorder="1" applyAlignment="1" applyProtection="1">
      <alignment horizontal="right" vertical="center"/>
    </xf>
    <xf numFmtId="167" fontId="9" fillId="0" borderId="36" xfId="8" applyNumberFormat="1" applyFont="1" applyFill="1" applyBorder="1" applyAlignment="1" applyProtection="1">
      <alignment vertical="center"/>
    </xf>
    <xf numFmtId="3" fontId="9" fillId="0" borderId="36" xfId="4" applyNumberFormat="1" applyFont="1" applyFill="1" applyBorder="1" applyAlignment="1" applyProtection="1">
      <alignment vertical="center"/>
    </xf>
    <xf numFmtId="3" fontId="9" fillId="0" borderId="36" xfId="7" applyNumberFormat="1" applyFont="1" applyFill="1" applyBorder="1" applyAlignment="1" applyProtection="1">
      <alignment vertical="center"/>
    </xf>
    <xf numFmtId="166" fontId="9" fillId="0" borderId="36" xfId="4" applyNumberFormat="1" applyFont="1" applyFill="1" applyBorder="1" applyAlignment="1" applyProtection="1"/>
    <xf numFmtId="167" fontId="9" fillId="0" borderId="36" xfId="4" applyNumberFormat="1" applyFont="1" applyFill="1" applyBorder="1" applyAlignment="1" applyProtection="1">
      <alignment horizontal="right"/>
    </xf>
    <xf numFmtId="0" fontId="20" fillId="0" borderId="0" xfId="42" applyFont="1"/>
    <xf numFmtId="9" fontId="69" fillId="0" borderId="7" xfId="68" applyFont="1" applyFill="1" applyBorder="1" applyAlignment="1" applyProtection="1">
      <alignment vertical="center"/>
    </xf>
    <xf numFmtId="0" fontId="22" fillId="3" borderId="0" xfId="1" applyFont="1" applyFill="1"/>
    <xf numFmtId="0" fontId="20" fillId="2" borderId="0" xfId="1" applyFont="1" applyFill="1" applyAlignment="1">
      <alignment horizontal="left" vertical="center" indent="1"/>
    </xf>
    <xf numFmtId="167" fontId="8" fillId="4" borderId="0" xfId="0" applyNumberFormat="1" applyFont="1" applyFill="1" applyAlignment="1">
      <alignment horizontal="center"/>
    </xf>
    <xf numFmtId="0" fontId="2" fillId="0" borderId="0" xfId="1" applyFont="1"/>
    <xf numFmtId="0" fontId="2" fillId="0" borderId="0" xfId="1" applyFont="1" applyFill="1"/>
    <xf numFmtId="0" fontId="2" fillId="0" borderId="0" xfId="1" applyFont="1" applyBorder="1"/>
    <xf numFmtId="1" fontId="8" fillId="0" borderId="0" xfId="1" applyNumberFormat="1" applyFont="1" applyFill="1" applyBorder="1" applyAlignment="1">
      <alignment horizontal="right" vertical="center" indent="1"/>
    </xf>
    <xf numFmtId="0" fontId="20" fillId="0" borderId="0" xfId="1" applyFont="1" applyBorder="1" applyAlignment="1">
      <alignment horizontal="center"/>
    </xf>
    <xf numFmtId="0" fontId="63" fillId="0" borderId="0" xfId="1" applyFont="1" applyFill="1" applyBorder="1"/>
    <xf numFmtId="1" fontId="7" fillId="0" borderId="0" xfId="1" applyNumberFormat="1" applyFont="1" applyFill="1" applyBorder="1" applyAlignment="1">
      <alignment horizontal="right" vertical="center" indent="1"/>
    </xf>
    <xf numFmtId="1" fontId="48" fillId="0" borderId="0" xfId="1" applyNumberFormat="1" applyFont="1" applyFill="1" applyBorder="1" applyAlignment="1">
      <alignment horizontal="right" vertical="center" indent="1"/>
    </xf>
    <xf numFmtId="0" fontId="15" fillId="0" borderId="0" xfId="1" applyFont="1" applyFill="1" applyBorder="1"/>
    <xf numFmtId="1" fontId="20" fillId="0" borderId="0" xfId="1" applyNumberFormat="1" applyFont="1" applyFill="1" applyBorder="1" applyAlignment="1">
      <alignment horizontal="right" vertical="center" indent="1"/>
    </xf>
    <xf numFmtId="0" fontId="63" fillId="0" borderId="0" xfId="1" applyFont="1"/>
    <xf numFmtId="9" fontId="2" fillId="0" borderId="0" xfId="1" applyNumberFormat="1" applyFont="1" applyFill="1" applyBorder="1" applyAlignment="1">
      <alignment horizontal="right" vertical="center" indent="1"/>
    </xf>
    <xf numFmtId="0" fontId="57" fillId="3" borderId="0" xfId="8" applyFont="1" applyFill="1" applyBorder="1" applyAlignment="1" applyProtection="1">
      <alignment horizontal="right" wrapText="1"/>
      <protection hidden="1"/>
    </xf>
    <xf numFmtId="167" fontId="20" fillId="0" borderId="0" xfId="1" applyNumberFormat="1" applyFont="1" applyFill="1" applyBorder="1" applyAlignment="1">
      <alignment horizontal="right" vertical="center" indent="1"/>
    </xf>
    <xf numFmtId="1" fontId="2" fillId="0" borderId="0" xfId="1" applyNumberFormat="1" applyFont="1" applyFill="1" applyBorder="1" applyAlignment="1">
      <alignment horizontal="right" vertical="center" indent="1"/>
    </xf>
    <xf numFmtId="9" fontId="2" fillId="0" borderId="0" xfId="1" applyNumberFormat="1" applyFont="1" applyAlignment="1">
      <alignment horizontal="right" indent="1"/>
    </xf>
    <xf numFmtId="0" fontId="2" fillId="0" borderId="0" xfId="1" applyFont="1" applyAlignment="1">
      <alignment horizontal="right" indent="1"/>
    </xf>
    <xf numFmtId="167" fontId="2" fillId="0" borderId="0" xfId="1" applyNumberFormat="1" applyFont="1" applyFill="1" applyBorder="1" applyAlignment="1">
      <alignment horizontal="right" vertical="center" indent="1"/>
    </xf>
    <xf numFmtId="9" fontId="8" fillId="0" borderId="0" xfId="1" applyNumberFormat="1" applyFont="1" applyBorder="1" applyAlignment="1">
      <alignment horizontal="right" vertical="center" indent="1"/>
    </xf>
    <xf numFmtId="0" fontId="8" fillId="0" borderId="0" xfId="1" applyFont="1" applyAlignment="1">
      <alignment horizontal="right" vertical="center" indent="1"/>
    </xf>
    <xf numFmtId="0" fontId="8" fillId="0" borderId="0" xfId="1" applyFont="1" applyBorder="1" applyAlignment="1">
      <alignment horizontal="right" vertical="center" indent="1"/>
    </xf>
    <xf numFmtId="0" fontId="2" fillId="0" borderId="0" xfId="1" applyFont="1" applyBorder="1" applyAlignment="1">
      <alignment horizontal="right" indent="1"/>
    </xf>
    <xf numFmtId="9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Border="1" applyAlignment="1">
      <alignment horizontal="right" vertical="center" indent="1"/>
    </xf>
    <xf numFmtId="0" fontId="20" fillId="0" borderId="0" xfId="1" applyFont="1" applyBorder="1" applyAlignment="1">
      <alignment horizontal="center" vertical="center"/>
    </xf>
    <xf numFmtId="9" fontId="20" fillId="0" borderId="0" xfId="1" applyNumberFormat="1" applyFont="1" applyFill="1" applyBorder="1" applyAlignment="1">
      <alignment horizontal="right" vertical="center" indent="1"/>
    </xf>
    <xf numFmtId="0" fontId="2" fillId="0" borderId="0" xfId="1" applyFont="1" applyFill="1" applyBorder="1" applyAlignment="1">
      <alignment horizontal="right" vertical="center" indent="1"/>
    </xf>
    <xf numFmtId="0" fontId="2" fillId="0" borderId="0" xfId="1" applyFont="1" applyFill="1" applyBorder="1" applyAlignment="1">
      <alignment horizontal="left" vertical="center" indent="1"/>
    </xf>
    <xf numFmtId="0" fontId="20" fillId="0" borderId="0" xfId="1" applyFont="1" applyFill="1" applyBorder="1" applyAlignment="1">
      <alignment horizontal="center" vertical="center"/>
    </xf>
    <xf numFmtId="0" fontId="20" fillId="0" borderId="0" xfId="1" applyFont="1" applyFill="1" applyBorder="1"/>
    <xf numFmtId="0" fontId="20" fillId="0" borderId="0" xfId="1" applyFont="1" applyFill="1" applyBorder="1" applyAlignment="1">
      <alignment horizontal="center"/>
    </xf>
    <xf numFmtId="0" fontId="20" fillId="0" borderId="0" xfId="1" applyFont="1" applyFill="1" applyBorder="1" applyAlignment="1">
      <alignment horizontal="right" vertical="center" indent="1"/>
    </xf>
    <xf numFmtId="0" fontId="62" fillId="0" borderId="0" xfId="1" applyFont="1" applyFill="1" applyBorder="1" applyAlignment="1">
      <alignment horizontal="left" vertical="center" indent="1"/>
    </xf>
    <xf numFmtId="9" fontId="20" fillId="0" borderId="0" xfId="1" applyNumberFormat="1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horizontal="left" indent="1"/>
    </xf>
    <xf numFmtId="0" fontId="48" fillId="0" borderId="0" xfId="1" applyFont="1" applyFill="1" applyBorder="1" applyAlignment="1">
      <alignment horizontal="right" vertical="center" indent="1"/>
    </xf>
    <xf numFmtId="0" fontId="7" fillId="0" borderId="0" xfId="1" applyFont="1" applyFill="1" applyBorder="1" applyAlignment="1">
      <alignment horizontal="left" vertical="center" indent="1"/>
    </xf>
    <xf numFmtId="0" fontId="8" fillId="0" borderId="0" xfId="1" applyFont="1" applyFill="1" applyBorder="1" applyAlignment="1">
      <alignment horizontal="left" vertical="center" indent="1"/>
    </xf>
    <xf numFmtId="0" fontId="2" fillId="0" borderId="0" xfId="1" applyFont="1" applyFill="1" applyBorder="1"/>
    <xf numFmtId="0" fontId="3" fillId="0" borderId="0" xfId="1" applyFill="1" applyBorder="1"/>
    <xf numFmtId="1" fontId="50" fillId="0" borderId="0" xfId="1" applyNumberFormat="1" applyFont="1" applyFill="1" applyBorder="1" applyAlignment="1">
      <alignment horizontal="right" vertical="center" indent="1"/>
    </xf>
    <xf numFmtId="0" fontId="50" fillId="0" borderId="0" xfId="1" applyFont="1" applyFill="1" applyBorder="1" applyAlignment="1">
      <alignment horizontal="right" vertical="center" indent="1"/>
    </xf>
    <xf numFmtId="0" fontId="20" fillId="0" borderId="0" xfId="1" applyFont="1" applyFill="1"/>
    <xf numFmtId="0" fontId="3" fillId="0" borderId="0" xfId="1" applyFill="1"/>
    <xf numFmtId="0" fontId="13" fillId="0" borderId="0" xfId="1" applyFont="1" applyFill="1"/>
    <xf numFmtId="0" fontId="3" fillId="0" borderId="0" xfId="1" applyFont="1" applyFill="1" applyBorder="1"/>
    <xf numFmtId="0" fontId="20" fillId="0" borderId="0" xfId="1" applyFont="1" applyFill="1" applyBorder="1" applyAlignment="1">
      <alignment horizontal="left" vertical="center" indent="1"/>
    </xf>
    <xf numFmtId="9" fontId="67" fillId="0" borderId="0" xfId="1" applyNumberFormat="1" applyFont="1" applyFill="1" applyBorder="1" applyAlignment="1">
      <alignment horizontal="left" vertical="center" indent="1"/>
    </xf>
    <xf numFmtId="0" fontId="13" fillId="0" borderId="0" xfId="1" applyFont="1"/>
    <xf numFmtId="0" fontId="3" fillId="0" borderId="0" xfId="1" applyBorder="1"/>
    <xf numFmtId="0" fontId="15" fillId="0" borderId="0" xfId="1" applyFont="1" applyBorder="1"/>
    <xf numFmtId="0" fontId="5" fillId="0" borderId="0" xfId="1" applyFont="1"/>
    <xf numFmtId="167" fontId="6" fillId="0" borderId="0" xfId="4" quotePrefix="1" applyNumberFormat="1" applyFont="1" applyFill="1" applyAlignment="1">
      <alignment horizontal="right" vertical="center"/>
    </xf>
    <xf numFmtId="2" fontId="6" fillId="0" borderId="0" xfId="0" applyNumberFormat="1" applyFont="1" applyFill="1" applyBorder="1" applyAlignment="1">
      <alignment horizontal="center" wrapText="1" readingOrder="1"/>
    </xf>
    <xf numFmtId="2" fontId="36" fillId="0" borderId="0" xfId="61" applyNumberFormat="1" applyFont="1" applyFill="1" applyBorder="1" applyAlignment="1">
      <alignment horizontal="center" wrapText="1" readingOrder="1"/>
    </xf>
    <xf numFmtId="2" fontId="64" fillId="0" borderId="0" xfId="61" applyNumberFormat="1" applyFont="1" applyFill="1" applyBorder="1" applyAlignment="1">
      <alignment horizontal="center" wrapText="1" readingOrder="1"/>
    </xf>
    <xf numFmtId="167" fontId="8" fillId="0" borderId="2" xfId="1" applyNumberFormat="1" applyFont="1" applyBorder="1" applyAlignment="1">
      <alignment horizontal="center"/>
    </xf>
    <xf numFmtId="167" fontId="8" fillId="0" borderId="0" xfId="1" applyNumberFormat="1" applyFont="1" applyAlignment="1">
      <alignment horizontal="center"/>
    </xf>
    <xf numFmtId="167" fontId="8" fillId="0" borderId="4" xfId="1" applyNumberFormat="1" applyFont="1" applyBorder="1" applyAlignment="1">
      <alignment horizontal="center"/>
    </xf>
    <xf numFmtId="0" fontId="11" fillId="0" borderId="0" xfId="1" applyFont="1"/>
    <xf numFmtId="0" fontId="4" fillId="0" borderId="0" xfId="1" applyFont="1"/>
    <xf numFmtId="0" fontId="56" fillId="3" borderId="10" xfId="42" applyFont="1" applyFill="1" applyBorder="1" applyAlignment="1">
      <alignment horizontal="right"/>
    </xf>
    <xf numFmtId="0" fontId="56" fillId="3" borderId="0" xfId="42" applyFont="1" applyFill="1" applyAlignment="1">
      <alignment horizontal="right"/>
    </xf>
    <xf numFmtId="0" fontId="11" fillId="0" borderId="0" xfId="1" applyFont="1" applyBorder="1"/>
    <xf numFmtId="0" fontId="9" fillId="2" borderId="0" xfId="27" applyFont="1" applyFill="1" applyBorder="1" applyAlignment="1">
      <alignment vertical="center" wrapText="1" readingOrder="1"/>
    </xf>
    <xf numFmtId="166" fontId="0" fillId="0" borderId="0" xfId="85" applyNumberFormat="1" applyFont="1"/>
    <xf numFmtId="166" fontId="20" fillId="2" borderId="1" xfId="27" applyNumberFormat="1" applyFont="1" applyFill="1" applyBorder="1" applyAlignment="1">
      <alignment horizontal="center" vertical="center"/>
    </xf>
    <xf numFmtId="0" fontId="9" fillId="2" borderId="2" xfId="27" applyFont="1" applyFill="1" applyBorder="1" applyAlignment="1">
      <alignment vertical="center" wrapText="1" readingOrder="1"/>
    </xf>
    <xf numFmtId="166" fontId="6" fillId="2" borderId="0" xfId="27" applyNumberFormat="1" applyFont="1" applyFill="1" applyBorder="1" applyAlignment="1">
      <alignment horizontal="center" vertical="center" wrapText="1" readingOrder="1"/>
    </xf>
    <xf numFmtId="0" fontId="6" fillId="2" borderId="0" xfId="27" applyFont="1" applyFill="1" applyBorder="1" applyAlignment="1">
      <alignment vertical="center" wrapText="1" readingOrder="1"/>
    </xf>
    <xf numFmtId="0" fontId="3" fillId="0" borderId="0" xfId="1" applyFont="1"/>
    <xf numFmtId="0" fontId="14" fillId="3" borderId="0" xfId="42" applyFont="1" applyFill="1"/>
    <xf numFmtId="0" fontId="8" fillId="3" borderId="0" xfId="42" applyFont="1" applyFill="1"/>
    <xf numFmtId="0" fontId="14" fillId="3" borderId="0" xfId="42" applyFont="1" applyFill="1" applyAlignment="1">
      <alignment vertical="center"/>
    </xf>
    <xf numFmtId="0" fontId="2" fillId="0" borderId="10" xfId="1" applyFont="1" applyBorder="1"/>
    <xf numFmtId="0" fontId="3" fillId="0" borderId="10" xfId="1" applyFont="1" applyBorder="1"/>
    <xf numFmtId="0" fontId="8" fillId="3" borderId="35" xfId="42" applyFont="1" applyFill="1" applyBorder="1"/>
    <xf numFmtId="0" fontId="8" fillId="9" borderId="0" xfId="0" applyFont="1" applyFill="1" applyBorder="1" applyAlignment="1">
      <alignment vertical="center"/>
    </xf>
    <xf numFmtId="0" fontId="8" fillId="9" borderId="0" xfId="0" applyFont="1" applyFill="1" applyAlignment="1">
      <alignment vertical="center"/>
    </xf>
    <xf numFmtId="0" fontId="8" fillId="9" borderId="10" xfId="0" applyFont="1" applyFill="1" applyBorder="1" applyAlignment="1">
      <alignment vertical="center"/>
    </xf>
    <xf numFmtId="1" fontId="66" fillId="0" borderId="0" xfId="0" applyNumberFormat="1" applyFont="1" applyAlignment="1">
      <alignment horizontal="center"/>
    </xf>
    <xf numFmtId="3" fontId="20" fillId="2" borderId="0" xfId="33" applyNumberFormat="1" applyFont="1" applyFill="1" applyBorder="1" applyAlignment="1">
      <alignment horizontal="right"/>
    </xf>
    <xf numFmtId="1" fontId="20" fillId="2" borderId="0" xfId="33" applyNumberFormat="1" applyFont="1" applyFill="1" applyBorder="1" applyAlignment="1">
      <alignment horizontal="right"/>
    </xf>
    <xf numFmtId="0" fontId="20" fillId="2" borderId="0" xfId="33" applyFont="1" applyFill="1" applyBorder="1" applyAlignment="1">
      <alignment horizontal="right"/>
    </xf>
    <xf numFmtId="0" fontId="20" fillId="0" borderId="10" xfId="0" quotePrefix="1" applyFont="1" applyBorder="1" applyAlignment="1">
      <alignment wrapText="1"/>
    </xf>
    <xf numFmtId="0" fontId="20" fillId="0" borderId="10" xfId="0" applyFont="1" applyBorder="1" applyAlignment="1">
      <alignment wrapText="1"/>
    </xf>
    <xf numFmtId="3" fontId="4" fillId="0" borderId="0" xfId="0" applyNumberFormat="1" applyFont="1" applyAlignment="1"/>
    <xf numFmtId="3" fontId="110" fillId="0" borderId="0" xfId="33" applyNumberFormat="1" applyFont="1" applyFill="1" applyBorder="1"/>
    <xf numFmtId="9" fontId="20" fillId="0" borderId="0" xfId="33" applyNumberFormat="1" applyFont="1" applyFill="1" applyBorder="1"/>
    <xf numFmtId="3" fontId="9" fillId="0" borderId="36" xfId="5" applyNumberFormat="1" applyFont="1" applyFill="1" applyBorder="1" applyAlignment="1" applyProtection="1">
      <alignment horizontal="right"/>
      <protection locked="0"/>
    </xf>
    <xf numFmtId="3" fontId="9" fillId="0" borderId="36" xfId="38" applyNumberFormat="1" applyFont="1" applyFill="1" applyBorder="1" applyAlignment="1" applyProtection="1">
      <alignment horizontal="left"/>
      <protection locked="0"/>
    </xf>
    <xf numFmtId="4" fontId="6" fillId="0" borderId="0" xfId="5" applyNumberFormat="1" applyFont="1" applyFill="1" applyBorder="1" applyAlignment="1" applyProtection="1">
      <alignment horizontal="right"/>
      <protection locked="0"/>
    </xf>
    <xf numFmtId="0" fontId="6" fillId="0" borderId="0" xfId="33" applyFont="1" applyAlignment="1">
      <alignment horizontal="right"/>
    </xf>
    <xf numFmtId="0" fontId="48" fillId="0" borderId="0" xfId="33" applyFont="1" applyAlignment="1">
      <alignment horizontal="right"/>
    </xf>
    <xf numFmtId="0" fontId="48" fillId="0" borderId="0" xfId="33" applyFont="1"/>
    <xf numFmtId="0" fontId="6" fillId="0" borderId="10" xfId="33" applyFont="1" applyFill="1" applyBorder="1" applyAlignment="1">
      <alignment horizontal="center"/>
    </xf>
    <xf numFmtId="0" fontId="6" fillId="0" borderId="0" xfId="33" applyFont="1" applyFill="1" applyAlignment="1">
      <alignment horizontal="center"/>
    </xf>
    <xf numFmtId="0" fontId="20" fillId="0" borderId="4" xfId="33" applyFont="1" applyBorder="1" applyAlignment="1">
      <alignment horizontal="right" wrapText="1" indent="1"/>
    </xf>
    <xf numFmtId="0" fontId="102" fillId="3" borderId="36" xfId="72" applyFont="1" applyFill="1" applyBorder="1" applyAlignment="1">
      <alignment vertical="center"/>
    </xf>
    <xf numFmtId="0" fontId="32" fillId="3" borderId="36" xfId="12" applyFont="1" applyFill="1" applyBorder="1" applyAlignment="1">
      <alignment horizontal="left" vertical="center"/>
    </xf>
    <xf numFmtId="49" fontId="111" fillId="0" borderId="0" xfId="0" applyNumberFormat="1" applyFont="1"/>
    <xf numFmtId="0" fontId="6" fillId="3" borderId="0" xfId="5" applyFont="1" applyFill="1" applyAlignment="1">
      <alignment vertical="center" wrapText="1"/>
    </xf>
    <xf numFmtId="0" fontId="33" fillId="9" borderId="0" xfId="5" applyFont="1" applyFill="1" applyBorder="1" applyAlignment="1" applyProtection="1">
      <alignment vertical="center"/>
      <protection locked="0"/>
    </xf>
    <xf numFmtId="0" fontId="9" fillId="3" borderId="0" xfId="5" applyFont="1" applyFill="1" applyBorder="1" applyAlignment="1">
      <alignment horizontal="left" vertical="center" wrapText="1"/>
    </xf>
    <xf numFmtId="3" fontId="11" fillId="3" borderId="0" xfId="5" applyNumberFormat="1" applyFont="1" applyFill="1" applyBorder="1" applyAlignment="1" applyProtection="1">
      <alignment horizontal="right" vertical="center"/>
      <protection locked="0"/>
    </xf>
    <xf numFmtId="0" fontId="8" fillId="3" borderId="30" xfId="42" applyFont="1" applyFill="1" applyBorder="1" applyAlignment="1">
      <alignment vertical="center"/>
    </xf>
    <xf numFmtId="0" fontId="8" fillId="3" borderId="0" xfId="42" applyFont="1" applyFill="1" applyBorder="1" applyAlignment="1">
      <alignment vertical="center"/>
    </xf>
    <xf numFmtId="0" fontId="8" fillId="3" borderId="10" xfId="42" applyFont="1" applyFill="1" applyBorder="1" applyAlignment="1">
      <alignment vertical="center"/>
    </xf>
    <xf numFmtId="0" fontId="1" fillId="0" borderId="0" xfId="61" applyFont="1"/>
    <xf numFmtId="0" fontId="1" fillId="0" borderId="0" xfId="61" applyFont="1" applyFill="1"/>
    <xf numFmtId="0" fontId="1" fillId="3" borderId="0" xfId="61" applyFont="1" applyFill="1"/>
    <xf numFmtId="167" fontId="6" fillId="0" borderId="0" xfId="61" applyNumberFormat="1" applyFont="1" applyFill="1" applyAlignment="1">
      <alignment horizontal="center"/>
    </xf>
    <xf numFmtId="167" fontId="6" fillId="0" borderId="3" xfId="61" applyNumberFormat="1" applyFont="1" applyFill="1" applyBorder="1" applyAlignment="1">
      <alignment horizontal="center"/>
    </xf>
    <xf numFmtId="167" fontId="6" fillId="0" borderId="3" xfId="61" quotePrefix="1" applyNumberFormat="1" applyFont="1" applyFill="1" applyBorder="1" applyAlignment="1">
      <alignment horizontal="center"/>
    </xf>
    <xf numFmtId="167" fontId="6" fillId="0" borderId="0" xfId="61" applyNumberFormat="1" applyFont="1" applyFill="1" applyBorder="1" applyAlignment="1">
      <alignment horizontal="center"/>
    </xf>
    <xf numFmtId="167" fontId="6" fillId="0" borderId="0" xfId="61" quotePrefix="1" applyNumberFormat="1" applyFont="1" applyFill="1" applyBorder="1" applyAlignment="1">
      <alignment horizontal="center"/>
    </xf>
    <xf numFmtId="0" fontId="1" fillId="0" borderId="0" xfId="61" applyFont="1" applyFill="1" applyBorder="1"/>
    <xf numFmtId="0" fontId="6" fillId="0" borderId="0" xfId="1" applyFont="1" applyAlignment="1">
      <alignment vertical="top" wrapText="1"/>
    </xf>
    <xf numFmtId="9" fontId="11" fillId="3" borderId="0" xfId="0" applyNumberFormat="1" applyFont="1" applyFill="1" applyBorder="1" applyAlignment="1">
      <alignment horizontal="right" vertical="center" wrapText="1" indent="1" readingOrder="1"/>
    </xf>
    <xf numFmtId="0" fontId="1" fillId="3" borderId="0" xfId="0" applyFont="1" applyFill="1"/>
    <xf numFmtId="0" fontId="1" fillId="3" borderId="0" xfId="0" applyFont="1" applyFill="1" applyProtection="1">
      <protection locked="0"/>
    </xf>
    <xf numFmtId="166" fontId="6" fillId="3" borderId="10" xfId="5" applyNumberFormat="1" applyFont="1" applyFill="1" applyBorder="1" applyAlignment="1">
      <alignment horizontal="right"/>
    </xf>
    <xf numFmtId="3" fontId="6" fillId="3" borderId="0" xfId="0" applyNumberFormat="1" applyFont="1" applyFill="1" applyAlignment="1">
      <alignment horizontal="right"/>
    </xf>
    <xf numFmtId="3" fontId="6" fillId="3" borderId="0" xfId="5" applyNumberFormat="1" applyFont="1" applyFill="1" applyBorder="1" applyAlignment="1">
      <alignment horizontal="right"/>
    </xf>
    <xf numFmtId="9" fontId="6" fillId="3" borderId="0" xfId="0" applyNumberFormat="1" applyFont="1" applyFill="1" applyBorder="1" applyAlignment="1">
      <alignment horizontal="right" vertical="center" wrapText="1" indent="1" readingOrder="1"/>
    </xf>
    <xf numFmtId="0" fontId="11" fillId="3" borderId="0" xfId="5" applyFont="1" applyFill="1" applyBorder="1" applyAlignment="1"/>
    <xf numFmtId="0" fontId="6" fillId="3" borderId="0" xfId="5" applyFont="1" applyFill="1" applyBorder="1" applyAlignment="1" applyProtection="1">
      <protection locked="0"/>
    </xf>
    <xf numFmtId="167" fontId="6" fillId="3" borderId="0" xfId="0" applyNumberFormat="1" applyFont="1" applyFill="1" applyAlignment="1">
      <alignment horizontal="right"/>
    </xf>
    <xf numFmtId="167" fontId="6" fillId="3" borderId="0" xfId="5" applyNumberFormat="1" applyFont="1" applyFill="1" applyBorder="1" applyAlignment="1">
      <alignment horizontal="right" vertical="center"/>
    </xf>
    <xf numFmtId="167" fontId="6" fillId="3" borderId="0" xfId="5" applyNumberFormat="1" applyFont="1" applyFill="1" applyBorder="1" applyAlignment="1" applyProtection="1">
      <alignment horizontal="right" vertical="center"/>
      <protection locked="0"/>
    </xf>
    <xf numFmtId="16" fontId="67" fillId="3" borderId="0" xfId="5" quotePrefix="1" applyNumberFormat="1" applyFont="1" applyFill="1" applyBorder="1" applyAlignment="1">
      <alignment horizontal="right" indent="1"/>
    </xf>
    <xf numFmtId="0" fontId="11" fillId="3" borderId="0" xfId="5" applyFont="1" applyFill="1" applyBorder="1">
      <alignment vertical="top"/>
    </xf>
    <xf numFmtId="0" fontId="67" fillId="3" borderId="0" xfId="5" applyFont="1" applyFill="1" applyBorder="1">
      <alignment vertical="top"/>
    </xf>
    <xf numFmtId="0" fontId="25" fillId="0" borderId="0" xfId="0" applyFont="1" applyAlignment="1">
      <alignment vertical="center"/>
    </xf>
    <xf numFmtId="165" fontId="1" fillId="3" borderId="0" xfId="68" applyNumberFormat="1" applyFont="1" applyFill="1" applyAlignment="1">
      <alignment horizontal="right"/>
    </xf>
    <xf numFmtId="3" fontId="6" fillId="3" borderId="10" xfId="0" applyNumberFormat="1" applyFont="1" applyFill="1" applyBorder="1" applyAlignment="1" applyProtection="1">
      <alignment horizontal="right" vertical="center" wrapText="1" readingOrder="1"/>
      <protection locked="0"/>
    </xf>
    <xf numFmtId="3" fontId="6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" fontId="1" fillId="3" borderId="0" xfId="0" applyNumberFormat="1" applyFont="1" applyFill="1" applyAlignment="1">
      <alignment horizontal="right" vertical="center" readingOrder="1"/>
    </xf>
    <xf numFmtId="1" fontId="1" fillId="3" borderId="0" xfId="0" applyNumberFormat="1" applyFont="1" applyFill="1" applyAlignment="1" applyProtection="1">
      <alignment horizontal="right" vertical="center" readingOrder="1"/>
      <protection locked="0"/>
    </xf>
    <xf numFmtId="165" fontId="1" fillId="3" borderId="0" xfId="68" applyNumberFormat="1" applyFont="1" applyFill="1" applyAlignment="1">
      <alignment horizontal="right" vertical="center" readingOrder="1"/>
    </xf>
    <xf numFmtId="165" fontId="1" fillId="3" borderId="0" xfId="68" applyNumberFormat="1" applyFont="1" applyFill="1" applyAlignment="1" applyProtection="1">
      <alignment horizontal="right" vertical="center" readingOrder="1"/>
      <protection locked="0"/>
    </xf>
    <xf numFmtId="3" fontId="9" fillId="5" borderId="0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3" borderId="0" xfId="0" applyFont="1" applyFill="1" applyBorder="1" applyAlignment="1">
      <alignment horizontal="left" vertical="center" wrapText="1" indent="1"/>
    </xf>
    <xf numFmtId="1" fontId="6" fillId="3" borderId="0" xfId="0" applyNumberFormat="1" applyFont="1" applyFill="1" applyBorder="1" applyAlignment="1">
      <alignment horizontal="right" vertical="center" wrapText="1" readingOrder="1"/>
    </xf>
    <xf numFmtId="1" fontId="6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65" fontId="6" fillId="3" borderId="0" xfId="68" applyNumberFormat="1" applyFont="1" applyFill="1" applyBorder="1" applyAlignment="1">
      <alignment horizontal="right" vertical="center" wrapText="1" readingOrder="1"/>
    </xf>
    <xf numFmtId="165" fontId="6" fillId="3" borderId="0" xfId="68" applyNumberFormat="1" applyFont="1" applyFill="1" applyBorder="1" applyAlignment="1" applyProtection="1">
      <alignment horizontal="right" vertical="center" wrapText="1" readingOrder="1"/>
      <protection locked="0"/>
    </xf>
    <xf numFmtId="1" fontId="11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3" fontId="1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" fontId="1" fillId="3" borderId="0" xfId="68" applyNumberFormat="1" applyFont="1" applyFill="1" applyAlignment="1">
      <alignment horizontal="right" vertical="center" readingOrder="1"/>
    </xf>
    <xf numFmtId="1" fontId="1" fillId="3" borderId="0" xfId="68" applyNumberFormat="1" applyFont="1" applyFill="1" applyAlignment="1" applyProtection="1">
      <alignment horizontal="right" vertical="center" readingOrder="1"/>
      <protection locked="0"/>
    </xf>
    <xf numFmtId="3" fontId="9" fillId="5" borderId="0" xfId="0" applyNumberFormat="1" applyFont="1" applyFill="1" applyBorder="1" applyAlignment="1">
      <alignment horizontal="right" vertical="center" wrapText="1" readingOrder="1"/>
    </xf>
    <xf numFmtId="3" fontId="6" fillId="3" borderId="0" xfId="0" applyNumberFormat="1" applyFont="1" applyFill="1" applyBorder="1" applyAlignment="1">
      <alignment horizontal="right" vertical="center" wrapText="1" readingOrder="1"/>
    </xf>
    <xf numFmtId="3" fontId="1" fillId="3" borderId="0" xfId="68" applyNumberFormat="1" applyFont="1" applyFill="1" applyAlignment="1">
      <alignment horizontal="right" vertical="center" readingOrder="1"/>
    </xf>
    <xf numFmtId="3" fontId="1" fillId="3" borderId="0" xfId="68" applyNumberFormat="1" applyFont="1" applyFill="1" applyAlignment="1" applyProtection="1">
      <alignment horizontal="right" vertical="center" readingOrder="1"/>
      <protection locked="0"/>
    </xf>
    <xf numFmtId="3" fontId="1" fillId="3" borderId="0" xfId="0" applyNumberFormat="1" applyFont="1" applyFill="1" applyAlignment="1">
      <alignment horizontal="right" vertical="center" readingOrder="1"/>
    </xf>
    <xf numFmtId="3" fontId="1" fillId="3" borderId="0" xfId="0" applyNumberFormat="1" applyFont="1" applyFill="1" applyAlignment="1" applyProtection="1">
      <alignment horizontal="right" vertical="center" readingOrder="1"/>
      <protection locked="0"/>
    </xf>
    <xf numFmtId="3" fontId="6" fillId="3" borderId="0" xfId="0" applyNumberFormat="1" applyFont="1" applyFill="1" applyBorder="1" applyAlignment="1">
      <alignment horizontal="right" wrapText="1"/>
    </xf>
    <xf numFmtId="3" fontId="6" fillId="3" borderId="0" xfId="0" applyNumberFormat="1" applyFont="1" applyFill="1" applyBorder="1" applyAlignment="1" applyProtection="1">
      <alignment horizontal="right" wrapText="1"/>
      <protection locked="0"/>
    </xf>
    <xf numFmtId="0" fontId="22" fillId="3" borderId="18" xfId="0" applyFont="1" applyFill="1" applyBorder="1" applyAlignment="1">
      <alignment horizontal="left" vertical="center" wrapText="1" indent="1" readingOrder="1"/>
    </xf>
    <xf numFmtId="0" fontId="1" fillId="0" borderId="0" xfId="4" applyFont="1" applyAlignment="1">
      <alignment horizontal="right" vertical="center"/>
    </xf>
    <xf numFmtId="170" fontId="1" fillId="0" borderId="0" xfId="33" applyNumberFormat="1" applyFont="1" applyFill="1" applyAlignment="1">
      <alignment horizontal="left"/>
    </xf>
    <xf numFmtId="0" fontId="1" fillId="0" borderId="0" xfId="4" applyFont="1" applyFill="1" applyAlignment="1">
      <alignment horizontal="left" vertical="center"/>
    </xf>
    <xf numFmtId="0" fontId="6" fillId="3" borderId="0" xfId="4" applyFont="1" applyFill="1" applyAlignment="1">
      <alignment horizontal="right" vertical="center"/>
    </xf>
    <xf numFmtId="0" fontId="6" fillId="3" borderId="10" xfId="0" applyFont="1" applyFill="1" applyBorder="1" applyAlignment="1">
      <alignment horizontal="right"/>
    </xf>
    <xf numFmtId="0" fontId="15" fillId="3" borderId="0" xfId="5" applyFont="1" applyFill="1" applyBorder="1" applyAlignment="1">
      <alignment horizontal="left" vertical="center"/>
    </xf>
    <xf numFmtId="0" fontId="1" fillId="0" borderId="0" xfId="1" applyFont="1" applyAlignment="1">
      <alignment horizontal="left" vertical="center" indent="1"/>
    </xf>
    <xf numFmtId="0" fontId="1" fillId="0" borderId="0" xfId="1" applyFont="1"/>
    <xf numFmtId="0" fontId="1" fillId="0" borderId="0" xfId="1" applyFont="1" applyAlignment="1">
      <alignment horizontal="center"/>
    </xf>
    <xf numFmtId="0" fontId="1" fillId="0" borderId="0" xfId="42" applyFont="1" applyFill="1" applyBorder="1"/>
    <xf numFmtId="0" fontId="1" fillId="0" borderId="0" xfId="42" applyFont="1" applyFill="1" applyBorder="1" applyAlignment="1">
      <alignment horizontal="left" vertical="center" wrapText="1"/>
    </xf>
    <xf numFmtId="0" fontId="1" fillId="0" borderId="0" xfId="42" applyFont="1" applyFill="1" applyBorder="1" applyAlignment="1">
      <alignment vertical="center"/>
    </xf>
    <xf numFmtId="172" fontId="1" fillId="0" borderId="0" xfId="50" applyNumberFormat="1" applyFont="1" applyFill="1" applyBorder="1" applyAlignment="1">
      <alignment horizontal="center" vertical="center"/>
    </xf>
    <xf numFmtId="0" fontId="1" fillId="0" borderId="0" xfId="42" applyFont="1" applyFill="1" applyBorder="1" applyAlignment="1">
      <alignment horizontal="left" vertical="center" wrapText="1" indent="1"/>
    </xf>
    <xf numFmtId="167" fontId="1" fillId="0" borderId="0" xfId="42" applyNumberFormat="1" applyFont="1" applyFill="1" applyBorder="1" applyAlignment="1">
      <alignment horizontal="center" vertical="center"/>
    </xf>
    <xf numFmtId="0" fontId="1" fillId="0" borderId="0" xfId="42" applyFont="1" applyFill="1" applyBorder="1" applyAlignment="1">
      <alignment horizontal="left" vertical="center" indent="1"/>
    </xf>
    <xf numFmtId="175" fontId="1" fillId="0" borderId="0" xfId="50" applyNumberFormat="1" applyFont="1" applyFill="1" applyBorder="1" applyAlignment="1">
      <alignment horizontal="right" vertical="center" indent="1"/>
    </xf>
    <xf numFmtId="167" fontId="1" fillId="0" borderId="0" xfId="50" applyNumberFormat="1" applyFont="1" applyFill="1" applyBorder="1" applyAlignment="1">
      <alignment horizontal="center" vertical="center"/>
    </xf>
    <xf numFmtId="0" fontId="1" fillId="0" borderId="0" xfId="42" applyFont="1" applyFill="1" applyBorder="1" applyAlignment="1">
      <alignment horizontal="left" vertical="top" wrapText="1"/>
    </xf>
    <xf numFmtId="0" fontId="1" fillId="0" borderId="0" xfId="42" applyFont="1" applyFill="1" applyBorder="1" applyAlignment="1">
      <alignment vertical="top"/>
    </xf>
    <xf numFmtId="3" fontId="1" fillId="0" borderId="0" xfId="42" applyNumberFormat="1" applyFont="1" applyBorder="1" applyAlignment="1">
      <alignment vertical="center"/>
    </xf>
    <xf numFmtId="3" fontId="1" fillId="0" borderId="0" xfId="42" applyNumberFormat="1" applyFont="1" applyFill="1" applyBorder="1" applyAlignment="1">
      <alignment horizontal="center" vertical="center"/>
    </xf>
    <xf numFmtId="3" fontId="1" fillId="0" borderId="0" xfId="42" applyNumberFormat="1" applyFont="1" applyFill="1" applyBorder="1" applyAlignment="1">
      <alignment vertical="center"/>
    </xf>
    <xf numFmtId="3" fontId="1" fillId="0" borderId="0" xfId="42" applyNumberFormat="1" applyFont="1" applyAlignment="1">
      <alignment horizontal="center" vertical="center"/>
    </xf>
    <xf numFmtId="3" fontId="1" fillId="0" borderId="0" xfId="42" applyNumberFormat="1" applyFont="1" applyFill="1" applyBorder="1" applyAlignment="1">
      <alignment horizontal="left" vertical="center"/>
    </xf>
    <xf numFmtId="3" fontId="1" fillId="0" borderId="0" xfId="42" applyNumberFormat="1" applyFont="1" applyFill="1" applyBorder="1" applyAlignment="1"/>
    <xf numFmtId="3" fontId="1" fillId="0" borderId="0" xfId="42" applyNumberFormat="1" applyFont="1" applyFill="1" applyBorder="1" applyAlignment="1">
      <alignment horizontal="center"/>
    </xf>
    <xf numFmtId="0" fontId="113" fillId="9" borderId="0" xfId="0" applyFont="1" applyFill="1" applyAlignment="1">
      <alignment horizontal="right" vertical="center"/>
    </xf>
    <xf numFmtId="0" fontId="113" fillId="9" borderId="0" xfId="0" applyFont="1" applyFill="1" applyBorder="1" applyAlignment="1">
      <alignment horizontal="right" vertical="center"/>
    </xf>
    <xf numFmtId="0" fontId="1" fillId="0" borderId="0" xfId="67" applyFont="1"/>
    <xf numFmtId="0" fontId="1" fillId="0" borderId="0" xfId="67" applyFont="1" applyBorder="1"/>
    <xf numFmtId="3" fontId="1" fillId="0" borderId="0" xfId="67" applyNumberFormat="1" applyFont="1" applyBorder="1"/>
    <xf numFmtId="1" fontId="1" fillId="0" borderId="3" xfId="67" applyNumberFormat="1" applyFont="1" applyFill="1" applyBorder="1" applyAlignment="1">
      <alignment horizontal="right" vertical="center" indent="1"/>
    </xf>
    <xf numFmtId="1" fontId="1" fillId="0" borderId="4" xfId="67" applyNumberFormat="1" applyFont="1" applyFill="1" applyBorder="1" applyAlignment="1">
      <alignment horizontal="right" vertical="center" indent="1"/>
    </xf>
    <xf numFmtId="0" fontId="1" fillId="0" borderId="4" xfId="67" applyFont="1" applyBorder="1" applyAlignment="1">
      <alignment horizontal="left"/>
    </xf>
    <xf numFmtId="1" fontId="1" fillId="0" borderId="0" xfId="67" applyNumberFormat="1" applyFont="1" applyFill="1" applyBorder="1" applyAlignment="1">
      <alignment horizontal="right" vertical="center" indent="1"/>
    </xf>
    <xf numFmtId="1" fontId="1" fillId="0" borderId="0" xfId="67" applyNumberFormat="1" applyFont="1" applyFill="1" applyAlignment="1">
      <alignment horizontal="right" vertical="center" indent="1"/>
    </xf>
    <xf numFmtId="0" fontId="1" fillId="0" borderId="0" xfId="67" applyFont="1" applyAlignment="1">
      <alignment horizontal="left"/>
    </xf>
    <xf numFmtId="0" fontId="1" fillId="0" borderId="0" xfId="67" applyFont="1" applyFill="1" applyBorder="1"/>
    <xf numFmtId="3" fontId="1" fillId="0" borderId="0" xfId="67" applyNumberFormat="1" applyFont="1" applyFill="1" applyBorder="1"/>
    <xf numFmtId="0" fontId="1" fillId="0" borderId="0" xfId="67" applyFont="1" applyFill="1" applyBorder="1" applyAlignment="1">
      <alignment horizontal="right" vertical="center" indent="1"/>
    </xf>
    <xf numFmtId="0" fontId="1" fillId="0" borderId="0" xfId="67" applyFont="1" applyFill="1" applyBorder="1" applyAlignment="1">
      <alignment horizontal="left" vertical="center" indent="1"/>
    </xf>
    <xf numFmtId="0" fontId="1" fillId="0" borderId="0" xfId="67" applyFont="1" applyAlignment="1">
      <alignment wrapText="1"/>
    </xf>
    <xf numFmtId="0" fontId="1" fillId="0" borderId="0" xfId="67" applyFont="1" applyFill="1" applyBorder="1" applyAlignment="1">
      <alignment wrapText="1"/>
    </xf>
    <xf numFmtId="3" fontId="1" fillId="0" borderId="4" xfId="67" applyNumberFormat="1" applyFont="1" applyFill="1" applyBorder="1" applyAlignment="1">
      <alignment horizontal="right" vertical="center" indent="1"/>
    </xf>
    <xf numFmtId="3" fontId="1" fillId="0" borderId="0" xfId="67" applyNumberFormat="1" applyFont="1" applyFill="1" applyAlignment="1">
      <alignment horizontal="right" vertical="center" indent="1"/>
    </xf>
    <xf numFmtId="3" fontId="1" fillId="0" borderId="0" xfId="67" applyNumberFormat="1" applyFont="1" applyFill="1" applyBorder="1" applyAlignment="1">
      <alignment horizontal="right" vertical="center" indent="1"/>
    </xf>
    <xf numFmtId="0" fontId="1" fillId="0" borderId="0" xfId="67" applyFont="1" applyFill="1"/>
    <xf numFmtId="0" fontId="1" fillId="0" borderId="0" xfId="67" applyFont="1" applyFill="1" applyAlignment="1">
      <alignment horizontal="right" indent="1"/>
    </xf>
    <xf numFmtId="0" fontId="1" fillId="3" borderId="0" xfId="67" applyFont="1" applyFill="1" applyBorder="1" applyAlignment="1"/>
    <xf numFmtId="167" fontId="1" fillId="0" borderId="0" xfId="27" applyNumberFormat="1" applyFont="1" applyFill="1" applyBorder="1" applyAlignment="1">
      <alignment horizontal="right" vertical="center" indent="1"/>
    </xf>
    <xf numFmtId="0" fontId="1" fillId="0" borderId="0" xfId="27" applyFont="1" applyAlignment="1">
      <alignment horizontal="right" vertical="center" indent="1"/>
    </xf>
    <xf numFmtId="0" fontId="1" fillId="0" borderId="0" xfId="27" applyFont="1" applyFill="1" applyAlignment="1">
      <alignment horizontal="right" vertical="center" indent="1"/>
    </xf>
    <xf numFmtId="0" fontId="1" fillId="0" borderId="0" xfId="26" applyFont="1"/>
    <xf numFmtId="1" fontId="1" fillId="0" borderId="0" xfId="26" applyNumberFormat="1" applyFont="1" applyBorder="1" applyAlignment="1">
      <alignment horizontal="right" vertical="center" indent="1"/>
    </xf>
    <xf numFmtId="0" fontId="1" fillId="0" borderId="0" xfId="26" applyFont="1" applyBorder="1"/>
    <xf numFmtId="0" fontId="1" fillId="0" borderId="0" xfId="0" applyFont="1"/>
    <xf numFmtId="0" fontId="1" fillId="0" borderId="0" xfId="26" applyFont="1" applyBorder="1" applyAlignment="1">
      <alignment horizontal="right" vertical="center" indent="1"/>
    </xf>
    <xf numFmtId="0" fontId="1" fillId="0" borderId="0" xfId="67" applyFont="1" applyBorder="1" applyAlignment="1">
      <alignment horizontal="left"/>
    </xf>
    <xf numFmtId="0" fontId="1" fillId="3" borderId="10" xfId="12" applyFont="1" applyFill="1" applyBorder="1" applyAlignment="1">
      <alignment horizontal="right" vertical="center"/>
    </xf>
    <xf numFmtId="0" fontId="1" fillId="3" borderId="0" xfId="12" applyFont="1" applyFill="1" applyBorder="1" applyAlignment="1">
      <alignment horizontal="right" vertical="center"/>
    </xf>
    <xf numFmtId="0" fontId="1" fillId="2" borderId="30" xfId="12" applyFont="1" applyFill="1" applyBorder="1" applyAlignment="1">
      <alignment horizontal="right" vertical="center"/>
    </xf>
    <xf numFmtId="0" fontId="1" fillId="2" borderId="30" xfId="12" applyFont="1" applyFill="1" applyBorder="1" applyAlignment="1">
      <alignment horizontal="left" vertical="center"/>
    </xf>
    <xf numFmtId="3" fontId="1" fillId="3" borderId="0" xfId="12" applyNumberFormat="1" applyFont="1" applyFill="1" applyAlignment="1">
      <alignment horizontal="right" vertical="center"/>
    </xf>
    <xf numFmtId="3" fontId="1" fillId="3" borderId="30" xfId="12" applyNumberFormat="1" applyFont="1" applyFill="1" applyBorder="1" applyAlignment="1">
      <alignment horizontal="right" vertical="center"/>
    </xf>
    <xf numFmtId="0" fontId="1" fillId="3" borderId="30" xfId="12" applyFont="1" applyFill="1" applyBorder="1" applyAlignment="1">
      <alignment horizontal="left" vertical="center"/>
    </xf>
    <xf numFmtId="0" fontId="1" fillId="3" borderId="0" xfId="12" quotePrefix="1" applyFont="1" applyFill="1" applyBorder="1" applyAlignment="1">
      <alignment horizontal="left" vertical="center" indent="1"/>
    </xf>
    <xf numFmtId="0" fontId="1" fillId="5" borderId="10" xfId="12" applyFont="1" applyFill="1" applyBorder="1" applyAlignment="1">
      <alignment horizontal="right" vertical="center"/>
    </xf>
    <xf numFmtId="0" fontId="1" fillId="3" borderId="10" xfId="12" quotePrefix="1" applyFont="1" applyFill="1" applyBorder="1" applyAlignment="1">
      <alignment horizontal="left" vertical="center" indent="1"/>
    </xf>
    <xf numFmtId="0" fontId="1" fillId="5" borderId="0" xfId="12" applyFont="1" applyFill="1" applyBorder="1" applyAlignment="1">
      <alignment horizontal="right" vertical="center"/>
    </xf>
    <xf numFmtId="0" fontId="1" fillId="5" borderId="30" xfId="12" applyFont="1" applyFill="1" applyBorder="1" applyAlignment="1">
      <alignment horizontal="right" vertical="center"/>
    </xf>
    <xf numFmtId="0" fontId="20" fillId="5" borderId="10" xfId="12" quotePrefix="1" applyFont="1" applyFill="1" applyBorder="1" applyAlignment="1">
      <alignment horizontal="right" vertical="center"/>
    </xf>
    <xf numFmtId="0" fontId="20" fillId="5" borderId="0" xfId="12" applyFont="1" applyFill="1" applyBorder="1" applyAlignment="1">
      <alignment horizontal="right" vertical="center"/>
    </xf>
    <xf numFmtId="3" fontId="1" fillId="3" borderId="0" xfId="12" applyNumberFormat="1" applyFont="1" applyFill="1" applyBorder="1" applyAlignment="1">
      <alignment horizontal="right" vertical="center"/>
    </xf>
    <xf numFmtId="3" fontId="20" fillId="5" borderId="10" xfId="12" applyNumberFormat="1" applyFont="1" applyFill="1" applyBorder="1" applyAlignment="1">
      <alignment horizontal="right" vertical="center"/>
    </xf>
    <xf numFmtId="0" fontId="20" fillId="5" borderId="0" xfId="12" applyFont="1" applyFill="1" applyBorder="1" applyAlignment="1">
      <alignment horizontal="left" vertical="center"/>
    </xf>
    <xf numFmtId="3" fontId="20" fillId="5" borderId="0" xfId="12" applyNumberFormat="1" applyFont="1" applyFill="1" applyBorder="1" applyAlignment="1">
      <alignment horizontal="right" vertical="center"/>
    </xf>
    <xf numFmtId="3" fontId="1" fillId="5" borderId="0" xfId="12" applyNumberFormat="1" applyFont="1" applyFill="1" applyBorder="1" applyAlignment="1">
      <alignment horizontal="right" vertical="center"/>
    </xf>
    <xf numFmtId="3" fontId="1" fillId="5" borderId="0" xfId="12" applyNumberFormat="1" applyFont="1" applyFill="1" applyAlignment="1">
      <alignment horizontal="right" vertical="center"/>
    </xf>
    <xf numFmtId="0" fontId="0" fillId="5" borderId="0" xfId="0" applyFill="1" applyAlignment="1">
      <alignment vertical="center"/>
    </xf>
    <xf numFmtId="3" fontId="1" fillId="5" borderId="30" xfId="12" applyNumberFormat="1" applyFont="1" applyFill="1" applyBorder="1" applyAlignment="1">
      <alignment horizontal="right" vertical="center"/>
    </xf>
    <xf numFmtId="0" fontId="102" fillId="5" borderId="36" xfId="72" applyFont="1" applyFill="1" applyBorder="1" applyAlignment="1">
      <alignment vertical="center"/>
    </xf>
    <xf numFmtId="165" fontId="1" fillId="0" borderId="0" xfId="68" applyNumberFormat="1" applyFont="1" applyFill="1" applyAlignment="1">
      <alignment horizontal="right"/>
    </xf>
    <xf numFmtId="9" fontId="115" fillId="0" borderId="0" xfId="86" applyNumberFormat="1" applyAlignment="1">
      <alignment horizontal="left"/>
    </xf>
    <xf numFmtId="9" fontId="116" fillId="0" borderId="0" xfId="86" applyNumberFormat="1" applyFont="1" applyAlignment="1">
      <alignment horizontal="left"/>
    </xf>
    <xf numFmtId="3" fontId="1" fillId="3" borderId="3" xfId="0" applyNumberFormat="1" applyFont="1" applyFill="1" applyBorder="1" applyAlignment="1">
      <alignment horizontal="right" vertical="center"/>
    </xf>
    <xf numFmtId="3" fontId="1" fillId="3" borderId="0" xfId="0" applyNumberFormat="1" applyFont="1" applyFill="1" applyBorder="1" applyAlignment="1">
      <alignment horizontal="right" vertical="center"/>
    </xf>
    <xf numFmtId="3" fontId="1" fillId="3" borderId="0" xfId="0" applyNumberFormat="1" applyFont="1" applyFill="1" applyAlignment="1">
      <alignment horizontal="right" vertical="center"/>
    </xf>
    <xf numFmtId="0" fontId="1" fillId="3" borderId="0" xfId="0" applyFont="1" applyFill="1" applyAlignment="1">
      <alignment vertical="center"/>
    </xf>
    <xf numFmtId="3" fontId="1" fillId="3" borderId="0" xfId="0" applyNumberFormat="1" applyFont="1" applyFill="1" applyBorder="1" applyAlignment="1">
      <alignment horizontal="right"/>
    </xf>
    <xf numFmtId="3" fontId="9" fillId="3" borderId="0" xfId="0" applyNumberFormat="1" applyFont="1" applyFill="1" applyAlignment="1">
      <alignment vertical="center" wrapText="1"/>
    </xf>
    <xf numFmtId="3" fontId="6" fillId="0" borderId="0" xfId="87" applyNumberFormat="1" applyFont="1" applyAlignment="1">
      <alignment horizontal="left" vertical="top" indent="2"/>
    </xf>
    <xf numFmtId="0" fontId="114" fillId="0" borderId="0" xfId="0" applyFont="1"/>
    <xf numFmtId="3" fontId="9" fillId="0" borderId="0" xfId="87" applyNumberFormat="1" applyFont="1" applyAlignment="1">
      <alignment horizontal="left" vertical="top"/>
    </xf>
    <xf numFmtId="3" fontId="9" fillId="0" borderId="0" xfId="87" applyNumberFormat="1" applyFont="1" applyAlignment="1">
      <alignment vertical="top"/>
    </xf>
    <xf numFmtId="3" fontId="9" fillId="0" borderId="0" xfId="87" applyNumberFormat="1" applyFont="1"/>
    <xf numFmtId="0" fontId="1" fillId="0" borderId="0" xfId="0" applyFont="1" applyFill="1" applyBorder="1"/>
    <xf numFmtId="173" fontId="1" fillId="0" borderId="0" xfId="0" applyNumberFormat="1" applyFont="1" applyFill="1" applyBorder="1"/>
    <xf numFmtId="173" fontId="1" fillId="0" borderId="0" xfId="0" applyNumberFormat="1" applyFont="1" applyFill="1" applyBorder="1" applyAlignment="1">
      <alignment vertical="center"/>
    </xf>
    <xf numFmtId="173" fontId="1" fillId="3" borderId="0" xfId="0" applyNumberFormat="1" applyFont="1" applyFill="1" applyBorder="1" applyAlignment="1">
      <alignment vertical="center"/>
    </xf>
    <xf numFmtId="0" fontId="15" fillId="3" borderId="0" xfId="5" applyFont="1" applyFill="1" applyBorder="1">
      <alignment vertical="top"/>
    </xf>
    <xf numFmtId="0" fontId="1" fillId="3" borderId="0" xfId="0" applyFont="1" applyFill="1" applyAlignment="1"/>
    <xf numFmtId="0" fontId="1" fillId="3" borderId="0" xfId="0" applyFont="1" applyFill="1" applyBorder="1"/>
    <xf numFmtId="0" fontId="15" fillId="3" borderId="0" xfId="5" applyFont="1" applyFill="1" applyAlignment="1">
      <alignment vertical="center"/>
    </xf>
    <xf numFmtId="0" fontId="1" fillId="3" borderId="0" xfId="0" applyFont="1" applyFill="1" applyAlignment="1">
      <alignment vertical="center" readingOrder="1"/>
    </xf>
    <xf numFmtId="3" fontId="1" fillId="0" borderId="0" xfId="0" applyNumberFormat="1" applyFont="1" applyFill="1" applyBorder="1" applyAlignment="1">
      <alignment horizontal="right" vertical="center"/>
    </xf>
    <xf numFmtId="0" fontId="1" fillId="3" borderId="0" xfId="0" applyFont="1" applyFill="1" applyAlignment="1" applyProtection="1">
      <protection locked="0"/>
    </xf>
    <xf numFmtId="0" fontId="1" fillId="3" borderId="0" xfId="0" applyFont="1" applyFill="1" applyBorder="1" applyProtection="1">
      <protection locked="0"/>
    </xf>
    <xf numFmtId="3" fontId="1" fillId="3" borderId="0" xfId="0" applyNumberFormat="1" applyFont="1" applyFill="1" applyAlignment="1">
      <alignment vertical="center"/>
    </xf>
    <xf numFmtId="3" fontId="1" fillId="3" borderId="0" xfId="0" applyNumberFormat="1" applyFont="1" applyFill="1" applyAlignment="1" applyProtection="1">
      <alignment vertical="center"/>
      <protection locked="0"/>
    </xf>
    <xf numFmtId="3" fontId="1" fillId="3" borderId="10" xfId="0" applyNumberFormat="1" applyFont="1" applyFill="1" applyBorder="1" applyAlignment="1">
      <alignment vertical="center"/>
    </xf>
    <xf numFmtId="3" fontId="1" fillId="3" borderId="10" xfId="0" applyNumberFormat="1" applyFont="1" applyFill="1" applyBorder="1" applyAlignment="1" applyProtection="1">
      <alignment vertical="center"/>
      <protection locked="0"/>
    </xf>
    <xf numFmtId="3" fontId="1" fillId="3" borderId="36" xfId="0" applyNumberFormat="1" applyFont="1" applyFill="1" applyBorder="1" applyAlignment="1">
      <alignment vertical="center"/>
    </xf>
    <xf numFmtId="3" fontId="1" fillId="3" borderId="10" xfId="0" applyNumberFormat="1" applyFont="1" applyFill="1" applyBorder="1" applyAlignment="1">
      <alignment horizontal="right"/>
    </xf>
    <xf numFmtId="3" fontId="1" fillId="3" borderId="10" xfId="0" applyNumberFormat="1" applyFont="1" applyFill="1" applyBorder="1" applyAlignment="1" applyProtection="1">
      <alignment horizontal="right"/>
      <protection locked="0"/>
    </xf>
    <xf numFmtId="3" fontId="1" fillId="3" borderId="0" xfId="0" applyNumberFormat="1" applyFont="1" applyFill="1" applyAlignment="1">
      <alignment horizontal="right"/>
    </xf>
    <xf numFmtId="3" fontId="1" fillId="3" borderId="0" xfId="0" applyNumberFormat="1" applyFont="1" applyFill="1" applyAlignment="1" applyProtection="1">
      <alignment horizontal="right"/>
      <protection locked="0"/>
    </xf>
    <xf numFmtId="0" fontId="1" fillId="3" borderId="0" xfId="0" applyFont="1" applyFill="1" applyAlignment="1">
      <alignment horizontal="center"/>
    </xf>
    <xf numFmtId="3" fontId="9" fillId="3" borderId="0" xfId="0" applyNumberFormat="1" applyFont="1" applyFill="1" applyBorder="1" applyAlignment="1" applyProtection="1">
      <alignment horizontal="right" vertical="center"/>
      <protection locked="0"/>
    </xf>
    <xf numFmtId="167" fontId="1" fillId="0" borderId="0" xfId="52" applyNumberFormat="1" applyFont="1" applyFill="1" applyAlignment="1">
      <alignment horizontal="center" vertical="center"/>
    </xf>
    <xf numFmtId="0" fontId="1" fillId="0" borderId="0" xfId="27" applyFont="1" applyAlignment="1">
      <alignment horizontal="left" vertical="center" indent="1"/>
    </xf>
    <xf numFmtId="167" fontId="1" fillId="0" borderId="4" xfId="52" applyNumberFormat="1" applyFont="1" applyBorder="1" applyAlignment="1">
      <alignment horizontal="center" vertical="center"/>
    </xf>
    <xf numFmtId="0" fontId="1" fillId="0" borderId="4" xfId="27" applyFont="1" applyBorder="1" applyAlignment="1">
      <alignment horizontal="left" vertical="center" wrapText="1" indent="1"/>
    </xf>
    <xf numFmtId="0" fontId="1" fillId="0" borderId="0" xfId="27" applyFont="1" applyAlignment="1">
      <alignment horizontal="left" vertical="center" wrapText="1" indent="1"/>
    </xf>
    <xf numFmtId="167" fontId="1" fillId="0" borderId="0" xfId="52" applyNumberFormat="1" applyFont="1" applyAlignment="1">
      <alignment horizontal="center" vertical="center"/>
    </xf>
    <xf numFmtId="0" fontId="1" fillId="0" borderId="0" xfId="27" applyFont="1"/>
    <xf numFmtId="0" fontId="1" fillId="0" borderId="0" xfId="27" applyFont="1" applyFill="1" applyBorder="1" applyAlignment="1">
      <alignment vertical="center"/>
    </xf>
    <xf numFmtId="167" fontId="1" fillId="0" borderId="0" xfId="27" applyNumberFormat="1" applyFont="1" applyAlignment="1">
      <alignment horizontal="center" vertical="center"/>
    </xf>
    <xf numFmtId="0" fontId="1" fillId="0" borderId="0" xfId="27" quotePrefix="1" applyFont="1" applyAlignment="1">
      <alignment horizontal="left" vertical="center" wrapText="1" indent="1"/>
    </xf>
    <xf numFmtId="3" fontId="1" fillId="0" borderId="0" xfId="27" applyNumberFormat="1" applyFont="1" applyAlignment="1">
      <alignment horizontal="left" vertical="center" indent="1"/>
    </xf>
    <xf numFmtId="166" fontId="1" fillId="0" borderId="0" xfId="27" applyNumberFormat="1" applyFont="1" applyAlignment="1">
      <alignment horizontal="center" vertical="center"/>
    </xf>
    <xf numFmtId="0" fontId="61" fillId="0" borderId="0" xfId="27" applyFont="1" applyAlignment="1">
      <alignment horizontal="center"/>
    </xf>
    <xf numFmtId="167" fontId="1" fillId="0" borderId="0" xfId="27" applyNumberFormat="1" applyFont="1" applyFill="1" applyBorder="1" applyAlignment="1">
      <alignment horizontal="center" vertical="center"/>
    </xf>
    <xf numFmtId="175" fontId="1" fillId="0" borderId="0" xfId="52" applyNumberFormat="1" applyFont="1" applyFill="1" applyBorder="1" applyAlignment="1">
      <alignment horizontal="right" vertical="center" indent="1"/>
    </xf>
    <xf numFmtId="167" fontId="1" fillId="0" borderId="0" xfId="52" applyNumberFormat="1" applyFont="1" applyFill="1" applyBorder="1" applyAlignment="1">
      <alignment horizontal="center" vertical="center"/>
    </xf>
    <xf numFmtId="0" fontId="61" fillId="0" borderId="0" xfId="27" applyFont="1" applyAlignment="1">
      <alignment vertical="center"/>
    </xf>
    <xf numFmtId="0" fontId="1" fillId="0" borderId="0" xfId="27" applyFont="1" applyAlignment="1">
      <alignment vertical="center"/>
    </xf>
    <xf numFmtId="0" fontId="1" fillId="0" borderId="0" xfId="27" applyFont="1" applyAlignment="1">
      <alignment vertical="center" wrapText="1"/>
    </xf>
    <xf numFmtId="0" fontId="61" fillId="0" borderId="0" xfId="27" applyFont="1" applyFill="1" applyAlignment="1">
      <alignment vertical="center"/>
    </xf>
    <xf numFmtId="167" fontId="1" fillId="0" borderId="0" xfId="27" applyNumberFormat="1" applyFont="1" applyFill="1" applyAlignment="1">
      <alignment vertical="center"/>
    </xf>
    <xf numFmtId="0" fontId="61" fillId="0" borderId="0" xfId="27" applyFont="1" applyFill="1"/>
    <xf numFmtId="0" fontId="1" fillId="2" borderId="0" xfId="27" applyFont="1" applyFill="1"/>
    <xf numFmtId="3" fontId="1" fillId="2" borderId="0" xfId="0" applyNumberFormat="1" applyFont="1" applyFill="1" applyBorder="1" applyAlignment="1">
      <alignment vertical="top"/>
    </xf>
    <xf numFmtId="178" fontId="1" fillId="0" borderId="0" xfId="71" applyNumberFormat="1" applyFont="1" applyAlignment="1">
      <alignment vertical="top"/>
    </xf>
    <xf numFmtId="0" fontId="1" fillId="0" borderId="0" xfId="27" applyFont="1" applyFill="1"/>
    <xf numFmtId="3" fontId="1" fillId="0" borderId="0" xfId="0" applyNumberFormat="1" applyFont="1" applyFill="1" applyBorder="1" applyAlignment="1">
      <alignment vertical="top" wrapText="1"/>
    </xf>
    <xf numFmtId="3" fontId="1" fillId="0" borderId="0" xfId="0" applyNumberFormat="1" applyFont="1" applyFill="1" applyAlignment="1">
      <alignment vertical="top" wrapText="1"/>
    </xf>
    <xf numFmtId="0" fontId="28" fillId="0" borderId="0" xfId="27" applyFont="1" applyAlignment="1">
      <alignment horizontal="right" vertical="center" indent="1"/>
    </xf>
    <xf numFmtId="167" fontId="61" fillId="0" borderId="0" xfId="27" applyNumberFormat="1" applyFont="1" applyAlignment="1">
      <alignment horizontal="center"/>
    </xf>
    <xf numFmtId="167" fontId="32" fillId="0" borderId="0" xfId="52" applyNumberFormat="1" applyFont="1" applyFill="1" applyBorder="1" applyAlignment="1">
      <alignment horizontal="right" vertical="center" indent="1"/>
    </xf>
    <xf numFmtId="175" fontId="89" fillId="0" borderId="0" xfId="52" applyNumberFormat="1" applyFont="1" applyFill="1" applyBorder="1" applyAlignment="1">
      <alignment horizontal="right" vertical="center" indent="1"/>
    </xf>
    <xf numFmtId="176" fontId="28" fillId="0" borderId="0" xfId="52" applyNumberFormat="1" applyFont="1" applyFill="1" applyBorder="1" applyAlignment="1">
      <alignment horizontal="right" vertical="center" indent="1"/>
    </xf>
    <xf numFmtId="178" fontId="1" fillId="0" borderId="0" xfId="71" applyNumberFormat="1" applyFont="1" applyFill="1" applyBorder="1" applyAlignment="1">
      <alignment vertical="top"/>
    </xf>
    <xf numFmtId="3" fontId="1" fillId="0" borderId="0" xfId="0" quotePrefix="1" applyNumberFormat="1" applyFont="1" applyFill="1" applyAlignment="1">
      <alignment vertical="top" wrapText="1"/>
    </xf>
    <xf numFmtId="175" fontId="1" fillId="0" borderId="0" xfId="52" applyNumberFormat="1" applyFont="1" applyAlignment="1">
      <alignment horizontal="right" vertical="center" indent="1"/>
    </xf>
    <xf numFmtId="0" fontId="1" fillId="0" borderId="0" xfId="0" applyFont="1" applyFill="1"/>
    <xf numFmtId="176" fontId="89" fillId="0" borderId="0" xfId="52" applyNumberFormat="1" applyFont="1" applyFill="1" applyBorder="1" applyAlignment="1">
      <alignment horizontal="right" vertical="center" indent="1"/>
    </xf>
    <xf numFmtId="0" fontId="1" fillId="0" borderId="0" xfId="27" applyFont="1" applyAlignment="1">
      <alignment horizontal="center"/>
    </xf>
    <xf numFmtId="3" fontId="1" fillId="0" borderId="0" xfId="0" applyNumberFormat="1" applyFont="1" applyBorder="1" applyAlignment="1">
      <alignment vertical="top"/>
    </xf>
    <xf numFmtId="3" fontId="1" fillId="0" borderId="36" xfId="0" applyNumberFormat="1" applyFont="1" applyBorder="1" applyAlignment="1">
      <alignment horizontal="right" wrapText="1"/>
    </xf>
    <xf numFmtId="3" fontId="1" fillId="0" borderId="36" xfId="0" applyNumberFormat="1" applyFont="1" applyBorder="1" applyAlignment="1">
      <alignment horizontal="left" wrapText="1"/>
    </xf>
    <xf numFmtId="3" fontId="1" fillId="0" borderId="10" xfId="0" applyNumberFormat="1" applyFont="1" applyBorder="1" applyAlignment="1">
      <alignment wrapText="1"/>
    </xf>
    <xf numFmtId="3" fontId="1" fillId="0" borderId="10" xfId="0" applyNumberFormat="1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13" fillId="3" borderId="0" xfId="61" applyFont="1" applyFill="1" applyAlignment="1">
      <alignment vertical="center"/>
    </xf>
    <xf numFmtId="0" fontId="13" fillId="3" borderId="0" xfId="61" applyFont="1" applyFill="1"/>
    <xf numFmtId="0" fontId="68" fillId="0" borderId="0" xfId="61" applyFont="1" applyFill="1" applyAlignment="1"/>
    <xf numFmtId="0" fontId="61" fillId="0" borderId="0" xfId="0" applyFont="1" applyAlignment="1"/>
    <xf numFmtId="0" fontId="117" fillId="0" borderId="0" xfId="0" applyFont="1" applyAlignment="1"/>
    <xf numFmtId="9" fontId="6" fillId="0" borderId="0" xfId="0" applyNumberFormat="1" applyFont="1" applyFill="1" applyBorder="1" applyAlignment="1">
      <alignment horizontal="right" vertical="center" wrapText="1" readingOrder="1"/>
    </xf>
    <xf numFmtId="9" fontId="6" fillId="3" borderId="0" xfId="0" applyNumberFormat="1" applyFont="1" applyFill="1" applyBorder="1" applyAlignment="1">
      <alignment horizontal="right" vertical="center" wrapText="1" readingOrder="1"/>
    </xf>
    <xf numFmtId="0" fontId="0" fillId="3" borderId="0" xfId="0" quotePrefix="1" applyFill="1"/>
    <xf numFmtId="9" fontId="11" fillId="3" borderId="0" xfId="0" applyNumberFormat="1" applyFont="1" applyFill="1" applyBorder="1" applyAlignment="1">
      <alignment horizontal="right" vertical="center" wrapText="1" readingOrder="1"/>
    </xf>
    <xf numFmtId="0" fontId="1" fillId="0" borderId="0" xfId="43" applyFont="1"/>
    <xf numFmtId="0" fontId="1" fillId="0" borderId="0" xfId="43" applyFont="1" applyBorder="1"/>
    <xf numFmtId="0" fontId="1" fillId="0" borderId="0" xfId="43" applyFont="1" applyFill="1"/>
    <xf numFmtId="1" fontId="1" fillId="0" borderId="3" xfId="43" applyNumberFormat="1" applyFont="1" applyBorder="1" applyAlignment="1">
      <alignment horizontal="right" vertical="center" indent="1"/>
    </xf>
    <xf numFmtId="167" fontId="1" fillId="0" borderId="3" xfId="43" applyNumberFormat="1" applyFont="1" applyBorder="1" applyAlignment="1">
      <alignment horizontal="right" vertical="center" indent="1"/>
    </xf>
    <xf numFmtId="0" fontId="1" fillId="0" borderId="33" xfId="43" applyFont="1" applyBorder="1" applyAlignment="1">
      <alignment horizontal="right" vertical="center" indent="1"/>
    </xf>
    <xf numFmtId="167" fontId="1" fillId="0" borderId="33" xfId="43" applyNumberFormat="1" applyFont="1" applyBorder="1" applyAlignment="1">
      <alignment horizontal="right" vertical="center" indent="1"/>
    </xf>
    <xf numFmtId="1" fontId="1" fillId="0" borderId="0" xfId="43" applyNumberFormat="1" applyFont="1" applyFill="1" applyBorder="1" applyAlignment="1">
      <alignment horizontal="right" vertical="center" indent="1"/>
    </xf>
    <xf numFmtId="167" fontId="1" fillId="0" borderId="0" xfId="43" applyNumberFormat="1" applyFont="1" applyFill="1" applyBorder="1" applyAlignment="1">
      <alignment horizontal="right" vertical="center" indent="1"/>
    </xf>
    <xf numFmtId="0" fontId="1" fillId="0" borderId="0" xfId="43" applyFont="1" applyAlignment="1">
      <alignment horizontal="right" vertical="center" indent="1"/>
    </xf>
    <xf numFmtId="167" fontId="1" fillId="0" borderId="0" xfId="43" applyNumberFormat="1" applyFont="1" applyAlignment="1">
      <alignment horizontal="right" vertical="center" indent="1"/>
    </xf>
    <xf numFmtId="0" fontId="1" fillId="0" borderId="0" xfId="43" applyFont="1" applyFill="1" applyBorder="1" applyAlignment="1">
      <alignment horizontal="right" vertical="center" indent="1"/>
    </xf>
    <xf numFmtId="0" fontId="1" fillId="0" borderId="0" xfId="43" applyFont="1" applyFill="1" applyBorder="1" applyAlignment="1">
      <alignment horizontal="left" vertical="center" indent="1"/>
    </xf>
    <xf numFmtId="1" fontId="1" fillId="0" borderId="3" xfId="43" applyNumberFormat="1" applyFont="1" applyFill="1" applyBorder="1" applyAlignment="1">
      <alignment horizontal="right" vertical="center" indent="1"/>
    </xf>
    <xf numFmtId="167" fontId="1" fillId="0" borderId="3" xfId="43" applyNumberFormat="1" applyFont="1" applyFill="1" applyBorder="1" applyAlignment="1">
      <alignment horizontal="right" vertical="center" indent="1"/>
    </xf>
    <xf numFmtId="1" fontId="1" fillId="0" borderId="0" xfId="43" applyNumberFormat="1" applyFont="1" applyBorder="1" applyAlignment="1">
      <alignment horizontal="right" vertical="center" indent="1"/>
    </xf>
    <xf numFmtId="0" fontId="1" fillId="0" borderId="0" xfId="43" applyFont="1" applyBorder="1" applyAlignment="1">
      <alignment horizontal="right" vertical="center" indent="1"/>
    </xf>
    <xf numFmtId="0" fontId="1" fillId="0" borderId="0" xfId="43" applyFont="1" applyBorder="1" applyAlignment="1">
      <alignment horizontal="left" vertical="center" indent="1"/>
    </xf>
    <xf numFmtId="0" fontId="1" fillId="0" borderId="0" xfId="30" applyFont="1"/>
    <xf numFmtId="0" fontId="1" fillId="0" borderId="0" xfId="30" applyFont="1" applyAlignment="1">
      <alignment horizontal="right"/>
    </xf>
    <xf numFmtId="0" fontId="1" fillId="3" borderId="0" xfId="30" applyFont="1" applyFill="1"/>
    <xf numFmtId="0" fontId="1" fillId="3" borderId="0" xfId="30" applyFont="1" applyFill="1" applyAlignment="1">
      <alignment horizontal="right"/>
    </xf>
    <xf numFmtId="0" fontId="1" fillId="3" borderId="0" xfId="30" applyFont="1" applyFill="1" applyBorder="1"/>
    <xf numFmtId="9" fontId="1" fillId="3" borderId="0" xfId="26" applyNumberFormat="1" applyFont="1" applyFill="1" applyBorder="1" applyAlignment="1">
      <alignment horizontal="right" vertical="center"/>
    </xf>
    <xf numFmtId="0" fontId="1" fillId="3" borderId="0" xfId="30" applyFont="1" applyFill="1" applyBorder="1" applyAlignment="1">
      <alignment horizontal="right"/>
    </xf>
    <xf numFmtId="0" fontId="1" fillId="3" borderId="0" xfId="30" applyFont="1" applyFill="1" applyAlignment="1">
      <alignment vertical="center"/>
    </xf>
    <xf numFmtId="0" fontId="1" fillId="0" borderId="0" xfId="4" applyFont="1"/>
    <xf numFmtId="0" fontId="1" fillId="0" borderId="0" xfId="4" applyFont="1" applyAlignment="1">
      <alignment horizontal="right"/>
    </xf>
    <xf numFmtId="0" fontId="1" fillId="0" borderId="0" xfId="4" applyFont="1" applyFill="1" applyAlignment="1">
      <alignment horizontal="right"/>
    </xf>
    <xf numFmtId="0" fontId="1" fillId="0" borderId="0" xfId="4" applyFont="1" applyFill="1"/>
    <xf numFmtId="0" fontId="1" fillId="0" borderId="0" xfId="4" applyFont="1" applyAlignment="1">
      <alignment horizontal="left"/>
    </xf>
    <xf numFmtId="0" fontId="1" fillId="0" borderId="0" xfId="4" applyFont="1" applyFill="1" applyAlignment="1"/>
    <xf numFmtId="0" fontId="1" fillId="0" borderId="0" xfId="4" applyFont="1" applyFill="1" applyBorder="1" applyAlignment="1">
      <alignment horizontal="right"/>
    </xf>
    <xf numFmtId="3" fontId="1" fillId="0" borderId="0" xfId="4" applyNumberFormat="1" applyFont="1" applyFill="1" applyAlignment="1">
      <alignment horizontal="right"/>
    </xf>
    <xf numFmtId="167" fontId="1" fillId="0" borderId="0" xfId="4" applyNumberFormat="1" applyFont="1" applyFill="1" applyAlignment="1">
      <alignment horizontal="right"/>
    </xf>
    <xf numFmtId="0" fontId="1" fillId="3" borderId="0" xfId="4" applyFont="1" applyFill="1"/>
    <xf numFmtId="0" fontId="1" fillId="3" borderId="0" xfId="4" applyFont="1" applyFill="1" applyAlignment="1">
      <alignment horizontal="left"/>
    </xf>
    <xf numFmtId="0" fontId="1" fillId="0" borderId="0" xfId="4" applyFont="1" applyFill="1" applyAlignment="1">
      <alignment horizontal="left" vertical="center" indent="1"/>
    </xf>
    <xf numFmtId="3" fontId="1" fillId="0" borderId="0" xfId="4" applyNumberFormat="1" applyFont="1" applyFill="1"/>
    <xf numFmtId="0" fontId="1" fillId="0" borderId="0" xfId="4" applyFont="1" applyFill="1" applyAlignment="1">
      <alignment horizontal="right" vertical="center"/>
    </xf>
    <xf numFmtId="3" fontId="1" fillId="0" borderId="3" xfId="4" applyNumberFormat="1" applyFont="1" applyFill="1" applyBorder="1" applyAlignment="1">
      <alignment horizontal="right" vertical="center"/>
    </xf>
    <xf numFmtId="0" fontId="1" fillId="0" borderId="3" xfId="4" applyFont="1" applyFill="1" applyBorder="1" applyAlignment="1">
      <alignment vertical="center"/>
    </xf>
    <xf numFmtId="3" fontId="1" fillId="0" borderId="3" xfId="4" applyNumberFormat="1" applyFont="1" applyBorder="1" applyAlignment="1">
      <alignment horizontal="right" vertical="center"/>
    </xf>
    <xf numFmtId="0" fontId="1" fillId="0" borderId="3" xfId="4" applyFont="1" applyBorder="1" applyAlignment="1">
      <alignment vertical="center"/>
    </xf>
    <xf numFmtId="3" fontId="1" fillId="0" borderId="0" xfId="4" applyNumberFormat="1" applyFont="1" applyFill="1" applyAlignment="1">
      <alignment horizontal="right" vertical="center"/>
    </xf>
    <xf numFmtId="0" fontId="1" fillId="0" borderId="0" xfId="4" applyFont="1" applyFill="1" applyAlignment="1">
      <alignment vertical="center"/>
    </xf>
    <xf numFmtId="3" fontId="1" fillId="0" borderId="0" xfId="4" applyNumberFormat="1" applyFont="1" applyAlignment="1">
      <alignment horizontal="right" vertical="center"/>
    </xf>
    <xf numFmtId="0" fontId="1" fillId="0" borderId="0" xfId="4" applyFont="1" applyAlignment="1">
      <alignment vertical="center"/>
    </xf>
    <xf numFmtId="167" fontId="1" fillId="0" borderId="0" xfId="4" applyNumberFormat="1" applyFont="1" applyFill="1" applyBorder="1" applyAlignment="1">
      <alignment horizontal="right" vertical="center"/>
    </xf>
    <xf numFmtId="0" fontId="1" fillId="0" borderId="0" xfId="4" applyFont="1" applyFill="1" applyBorder="1" applyAlignment="1">
      <alignment vertical="center"/>
    </xf>
    <xf numFmtId="0" fontId="1" fillId="0" borderId="0" xfId="4" applyFont="1" applyFill="1" applyBorder="1" applyAlignment="1">
      <alignment horizontal="left" vertical="center" indent="1"/>
    </xf>
    <xf numFmtId="166" fontId="1" fillId="0" borderId="0" xfId="4" applyNumberFormat="1" applyFont="1" applyAlignment="1">
      <alignment horizontal="right"/>
    </xf>
    <xf numFmtId="0" fontId="1" fillId="3" borderId="0" xfId="4" applyFont="1" applyFill="1" applyAlignment="1">
      <alignment horizontal="right"/>
    </xf>
    <xf numFmtId="3" fontId="1" fillId="3" borderId="0" xfId="4" applyNumberFormat="1" applyFont="1" applyFill="1" applyAlignment="1">
      <alignment horizontal="right"/>
    </xf>
    <xf numFmtId="0" fontId="1" fillId="0" borderId="1" xfId="88" applyFont="1" applyBorder="1" applyAlignment="1">
      <alignment vertical="center" wrapText="1"/>
    </xf>
    <xf numFmtId="0" fontId="1" fillId="0" borderId="3" xfId="4" applyFont="1" applyFill="1" applyBorder="1" applyAlignment="1">
      <alignment horizontal="right" vertical="center"/>
    </xf>
    <xf numFmtId="167" fontId="1" fillId="0" borderId="3" xfId="4" applyNumberFormat="1" applyFont="1" applyFill="1" applyBorder="1" applyAlignment="1">
      <alignment horizontal="right" vertical="center"/>
    </xf>
    <xf numFmtId="166" fontId="1" fillId="0" borderId="3" xfId="4" applyNumberFormat="1" applyFont="1" applyFill="1" applyBorder="1" applyAlignment="1">
      <alignment horizontal="right" vertical="center"/>
    </xf>
    <xf numFmtId="0" fontId="1" fillId="0" borderId="3" xfId="4" applyFont="1" applyFill="1" applyBorder="1" applyAlignment="1">
      <alignment horizontal="left" vertical="center"/>
    </xf>
    <xf numFmtId="0" fontId="1" fillId="0" borderId="0" xfId="4" applyFont="1" applyAlignment="1">
      <alignment horizontal="left" vertical="center"/>
    </xf>
    <xf numFmtId="167" fontId="1" fillId="0" borderId="0" xfId="4" applyNumberFormat="1" applyFont="1" applyFill="1" applyAlignment="1">
      <alignment horizontal="right" vertical="center"/>
    </xf>
    <xf numFmtId="166" fontId="1" fillId="0" borderId="0" xfId="4" applyNumberFormat="1" applyFont="1" applyFill="1" applyAlignment="1">
      <alignment horizontal="right" vertical="center"/>
    </xf>
    <xf numFmtId="3" fontId="1" fillId="0" borderId="4" xfId="4" applyNumberFormat="1" applyFont="1" applyFill="1" applyBorder="1" applyAlignment="1">
      <alignment horizontal="right"/>
    </xf>
    <xf numFmtId="0" fontId="1" fillId="0" borderId="4" xfId="4" applyFont="1" applyFill="1" applyBorder="1" applyAlignment="1">
      <alignment horizontal="left"/>
    </xf>
    <xf numFmtId="0" fontId="1" fillId="0" borderId="3" xfId="4" applyFont="1" applyBorder="1" applyAlignment="1">
      <alignment horizontal="left" vertical="center"/>
    </xf>
    <xf numFmtId="0" fontId="1" fillId="0" borderId="0" xfId="4" applyFont="1" applyFill="1" applyAlignment="1">
      <alignment horizontal="left"/>
    </xf>
    <xf numFmtId="3" fontId="1" fillId="0" borderId="0" xfId="4" applyNumberFormat="1" applyFont="1" applyFill="1" applyAlignment="1">
      <alignment horizontal="right" vertical="center" wrapText="1"/>
    </xf>
    <xf numFmtId="0" fontId="1" fillId="0" borderId="0" xfId="4" applyFont="1" applyAlignment="1">
      <alignment horizontal="left" vertical="center" wrapText="1"/>
    </xf>
    <xf numFmtId="0" fontId="1" fillId="0" borderId="0" xfId="4" applyFont="1" applyAlignment="1">
      <alignment wrapText="1"/>
    </xf>
    <xf numFmtId="167" fontId="1" fillId="0" borderId="0" xfId="4" applyNumberFormat="1" applyFont="1" applyFill="1" applyAlignment="1">
      <alignment horizontal="right" vertical="center" wrapText="1"/>
    </xf>
    <xf numFmtId="0" fontId="1" fillId="0" borderId="0" xfId="4" applyFont="1" applyAlignment="1">
      <alignment horizontal="right" wrapText="1"/>
    </xf>
    <xf numFmtId="3" fontId="1" fillId="0" borderId="0" xfId="4" applyNumberFormat="1" applyFont="1" applyAlignment="1">
      <alignment horizontal="right" wrapText="1"/>
    </xf>
    <xf numFmtId="1" fontId="1" fillId="0" borderId="0" xfId="4" applyNumberFormat="1" applyFont="1" applyFill="1" applyAlignment="1">
      <alignment horizontal="right" vertical="center"/>
    </xf>
    <xf numFmtId="2" fontId="1" fillId="0" borderId="0" xfId="4" applyNumberFormat="1" applyFont="1" applyFill="1" applyAlignment="1">
      <alignment horizontal="right" vertical="center"/>
    </xf>
    <xf numFmtId="4" fontId="1" fillId="0" borderId="0" xfId="4" applyNumberFormat="1" applyFont="1" applyFill="1" applyAlignment="1">
      <alignment horizontal="right" vertical="center"/>
    </xf>
    <xf numFmtId="2" fontId="1" fillId="0" borderId="0" xfId="4" applyNumberFormat="1" applyFont="1" applyFill="1" applyAlignment="1">
      <alignment horizontal="right"/>
    </xf>
    <xf numFmtId="3" fontId="1" fillId="0" borderId="0" xfId="4" applyNumberFormat="1" applyFont="1" applyAlignment="1">
      <alignment horizontal="right"/>
    </xf>
    <xf numFmtId="3" fontId="1" fillId="0" borderId="0" xfId="4" applyNumberFormat="1" applyFont="1" applyAlignment="1">
      <alignment horizontal="right" vertical="center" wrapText="1"/>
    </xf>
    <xf numFmtId="0" fontId="1" fillId="0" borderId="0" xfId="4" applyFont="1" applyFill="1" applyAlignment="1">
      <alignment horizontal="left" vertical="top" wrapText="1"/>
    </xf>
    <xf numFmtId="0" fontId="69" fillId="0" borderId="13" xfId="88" applyFont="1" applyFill="1" applyBorder="1" applyAlignment="1" applyProtection="1">
      <alignment horizontal="center" vertical="top" wrapText="1"/>
    </xf>
    <xf numFmtId="0" fontId="6" fillId="0" borderId="0" xfId="88" applyFont="1" applyFill="1" applyBorder="1" applyAlignment="1" applyProtection="1">
      <alignment horizontal="centerContinuous" vertical="top" wrapText="1"/>
    </xf>
    <xf numFmtId="0" fontId="9" fillId="0" borderId="8" xfId="88" applyFont="1" applyFill="1" applyBorder="1" applyAlignment="1" applyProtection="1">
      <alignment horizontal="centerContinuous" vertical="top" wrapText="1"/>
    </xf>
    <xf numFmtId="0" fontId="1" fillId="0" borderId="0" xfId="33" applyFont="1"/>
    <xf numFmtId="3" fontId="1" fillId="0" borderId="0" xfId="33" applyNumberFormat="1" applyFont="1"/>
    <xf numFmtId="0" fontId="8" fillId="0" borderId="36" xfId="33" applyFont="1" applyBorder="1" applyAlignment="1">
      <alignment horizontal="center" vertical="center" wrapText="1"/>
    </xf>
    <xf numFmtId="0" fontId="8" fillId="0" borderId="36" xfId="33" applyFont="1" applyBorder="1" applyAlignment="1">
      <alignment horizontal="center" vertical="center"/>
    </xf>
    <xf numFmtId="3" fontId="118" fillId="0" borderId="0" xfId="0" applyNumberFormat="1" applyFont="1"/>
    <xf numFmtId="3" fontId="108" fillId="0" borderId="0" xfId="0" applyNumberFormat="1" applyFont="1"/>
    <xf numFmtId="0" fontId="118" fillId="0" borderId="0" xfId="0" applyFont="1"/>
    <xf numFmtId="3" fontId="1" fillId="0" borderId="3" xfId="33" applyNumberFormat="1" applyFont="1" applyFill="1" applyBorder="1" applyAlignment="1">
      <alignment horizontal="right"/>
    </xf>
    <xf numFmtId="3" fontId="1" fillId="0" borderId="3" xfId="33" applyNumberFormat="1" applyFont="1" applyBorder="1" applyAlignment="1">
      <alignment horizontal="right"/>
    </xf>
    <xf numFmtId="3" fontId="1" fillId="0" borderId="3" xfId="33" applyNumberFormat="1" applyFont="1" applyBorder="1" applyAlignment="1">
      <alignment horizontal="left"/>
    </xf>
    <xf numFmtId="3" fontId="1" fillId="0" borderId="0" xfId="33" applyNumberFormat="1" applyFont="1" applyAlignment="1">
      <alignment horizontal="right"/>
    </xf>
    <xf numFmtId="3" fontId="1" fillId="0" borderId="0" xfId="33" applyNumberFormat="1" applyFont="1" applyAlignment="1">
      <alignment horizontal="left"/>
    </xf>
    <xf numFmtId="3" fontId="1" fillId="0" borderId="0" xfId="33" applyNumberFormat="1" applyFont="1" applyFill="1" applyAlignment="1">
      <alignment horizontal="right"/>
    </xf>
    <xf numFmtId="0" fontId="1" fillId="0" borderId="0" xfId="33" applyFont="1" applyAlignment="1"/>
    <xf numFmtId="0" fontId="1" fillId="0" borderId="0" xfId="33" applyFont="1" applyFill="1" applyAlignment="1"/>
    <xf numFmtId="3" fontId="1" fillId="0" borderId="3" xfId="33" applyNumberFormat="1" applyFont="1" applyFill="1" applyBorder="1"/>
    <xf numFmtId="3" fontId="1" fillId="0" borderId="0" xfId="33" applyNumberFormat="1" applyFont="1" applyFill="1"/>
    <xf numFmtId="3" fontId="1" fillId="0" borderId="0" xfId="33" applyNumberFormat="1" applyFont="1" applyAlignment="1"/>
    <xf numFmtId="3" fontId="1" fillId="0" borderId="0" xfId="33" applyNumberFormat="1" applyFont="1" applyFill="1" applyAlignment="1"/>
    <xf numFmtId="3" fontId="20" fillId="0" borderId="16" xfId="33" applyNumberFormat="1" applyFont="1" applyFill="1" applyBorder="1" applyAlignment="1"/>
    <xf numFmtId="3" fontId="9" fillId="0" borderId="0" xfId="33" applyNumberFormat="1" applyFont="1" applyFill="1" applyAlignment="1"/>
    <xf numFmtId="3" fontId="1" fillId="0" borderId="3" xfId="33" applyNumberFormat="1" applyFont="1" applyBorder="1" applyAlignment="1"/>
    <xf numFmtId="9" fontId="1" fillId="0" borderId="3" xfId="33" applyNumberFormat="1" applyFont="1" applyBorder="1" applyAlignment="1"/>
    <xf numFmtId="9" fontId="1" fillId="0" borderId="0" xfId="33" applyNumberFormat="1" applyFont="1" applyAlignment="1"/>
    <xf numFmtId="9" fontId="1" fillId="0" borderId="0" xfId="33" applyNumberFormat="1" applyFont="1" applyFill="1" applyAlignment="1"/>
    <xf numFmtId="0" fontId="1" fillId="0" borderId="0" xfId="33" applyFont="1" applyFill="1"/>
    <xf numFmtId="0" fontId="1" fillId="0" borderId="0" xfId="33" applyFont="1" applyFill="1" applyBorder="1"/>
    <xf numFmtId="0" fontId="1" fillId="0" borderId="0" xfId="33" applyFont="1" applyBorder="1"/>
    <xf numFmtId="3" fontId="1" fillId="0" borderId="0" xfId="33" applyNumberFormat="1" applyFont="1" applyBorder="1"/>
    <xf numFmtId="1" fontId="1" fillId="0" borderId="3" xfId="33" applyNumberFormat="1" applyFont="1" applyFill="1" applyBorder="1"/>
    <xf numFmtId="1" fontId="1" fillId="0" borderId="0" xfId="33" applyNumberFormat="1" applyFont="1" applyFill="1"/>
    <xf numFmtId="1" fontId="1" fillId="0" borderId="0" xfId="33" applyNumberFormat="1" applyFont="1"/>
    <xf numFmtId="3" fontId="1" fillId="0" borderId="3" xfId="33" applyNumberFormat="1" applyFont="1" applyBorder="1"/>
    <xf numFmtId="3" fontId="1" fillId="0" borderId="0" xfId="33" applyNumberFormat="1" applyFont="1" applyFill="1" applyBorder="1"/>
    <xf numFmtId="3" fontId="1" fillId="0" borderId="0" xfId="33" applyNumberFormat="1" applyFont="1" applyBorder="1" applyAlignment="1">
      <alignment horizontal="left"/>
    </xf>
    <xf numFmtId="4" fontId="1" fillId="0" borderId="0" xfId="33" applyNumberFormat="1" applyFont="1"/>
    <xf numFmtId="4" fontId="32" fillId="0" borderId="0" xfId="33" applyNumberFormat="1" applyFont="1" applyAlignment="1">
      <alignment horizontal="right"/>
    </xf>
    <xf numFmtId="181" fontId="1" fillId="0" borderId="0" xfId="33" applyNumberFormat="1" applyFont="1"/>
    <xf numFmtId="166" fontId="6" fillId="0" borderId="24" xfId="33" applyNumberFormat="1" applyFont="1" applyFill="1" applyBorder="1"/>
    <xf numFmtId="166" fontId="6" fillId="0" borderId="0" xfId="33" applyNumberFormat="1" applyFont="1" applyFill="1" applyBorder="1"/>
    <xf numFmtId="0" fontId="1" fillId="0" borderId="0" xfId="33" applyFont="1" applyFill="1" applyAlignment="1">
      <alignment horizontal="right"/>
    </xf>
    <xf numFmtId="0" fontId="0" fillId="0" borderId="0" xfId="0" quotePrefix="1" applyFill="1"/>
    <xf numFmtId="0" fontId="1" fillId="0" borderId="0" xfId="33" applyFont="1" applyAlignment="1">
      <alignment horizontal="right"/>
    </xf>
    <xf numFmtId="167" fontId="1" fillId="0" borderId="0" xfId="33" applyNumberFormat="1" applyFont="1"/>
    <xf numFmtId="0" fontId="48" fillId="0" borderId="0" xfId="33" applyFont="1" applyFill="1"/>
    <xf numFmtId="9" fontId="48" fillId="0" borderId="0" xfId="89" applyFont="1"/>
    <xf numFmtId="9" fontId="48" fillId="0" borderId="0" xfId="89" applyFont="1" applyFill="1"/>
    <xf numFmtId="9" fontId="11" fillId="0" borderId="0" xfId="89" applyFont="1" applyFill="1"/>
    <xf numFmtId="3" fontId="1" fillId="0" borderId="0" xfId="33" applyNumberFormat="1" applyFont="1" applyFill="1" applyBorder="1" applyAlignment="1">
      <alignment horizontal="right" vertical="center"/>
    </xf>
    <xf numFmtId="3" fontId="1" fillId="0" borderId="0" xfId="33" applyNumberFormat="1" applyFont="1" applyFill="1" applyAlignment="1">
      <alignment horizontal="right" vertical="center"/>
    </xf>
    <xf numFmtId="167" fontId="1" fillId="0" borderId="30" xfId="33" applyNumberFormat="1" applyFont="1" applyFill="1" applyBorder="1" applyAlignment="1">
      <alignment horizontal="right" vertical="center"/>
    </xf>
    <xf numFmtId="0" fontId="1" fillId="0" borderId="0" xfId="33" applyFont="1" applyFill="1" applyAlignment="1">
      <alignment horizontal="left" vertical="center"/>
    </xf>
    <xf numFmtId="0" fontId="1" fillId="0" borderId="0" xfId="33" applyFont="1" applyFill="1" applyAlignment="1">
      <alignment horizontal="left" vertical="center" wrapText="1"/>
    </xf>
    <xf numFmtId="0" fontId="1" fillId="0" borderId="0" xfId="33" applyFont="1" applyFill="1" applyAlignment="1">
      <alignment vertical="center"/>
    </xf>
    <xf numFmtId="3" fontId="1" fillId="0" borderId="10" xfId="33" applyNumberFormat="1" applyFont="1" applyBorder="1" applyAlignment="1">
      <alignment horizontal="right" indent="1"/>
    </xf>
    <xf numFmtId="3" fontId="1" fillId="0" borderId="10" xfId="33" applyNumberFormat="1" applyFont="1" applyFill="1" applyBorder="1" applyAlignment="1">
      <alignment horizontal="right" indent="1"/>
    </xf>
    <xf numFmtId="3" fontId="1" fillId="0" borderId="10" xfId="33" applyNumberFormat="1" applyFont="1" applyBorder="1" applyAlignment="1">
      <alignment horizontal="left" indent="1"/>
    </xf>
    <xf numFmtId="3" fontId="1" fillId="0" borderId="0" xfId="33" applyNumberFormat="1" applyFont="1" applyAlignment="1">
      <alignment horizontal="right" indent="1"/>
    </xf>
    <xf numFmtId="3" fontId="1" fillId="0" borderId="0" xfId="33" applyNumberFormat="1" applyFont="1" applyAlignment="1">
      <alignment horizontal="left" indent="1"/>
    </xf>
    <xf numFmtId="3" fontId="13" fillId="0" borderId="0" xfId="33" applyNumberFormat="1" applyFont="1" applyFill="1"/>
    <xf numFmtId="0" fontId="1" fillId="0" borderId="0" xfId="34" applyFont="1" applyFill="1" applyBorder="1"/>
    <xf numFmtId="165" fontId="1" fillId="0" borderId="0" xfId="34" applyNumberFormat="1" applyFont="1" applyFill="1"/>
    <xf numFmtId="3" fontId="1" fillId="0" borderId="0" xfId="34" applyNumberFormat="1" applyFont="1" applyFill="1"/>
    <xf numFmtId="3" fontId="1" fillId="0" borderId="3" xfId="34" applyNumberFormat="1" applyFont="1" applyFill="1" applyBorder="1"/>
    <xf numFmtId="3" fontId="1" fillId="0" borderId="0" xfId="34" applyNumberFormat="1" applyFont="1" applyFill="1" applyAlignment="1">
      <alignment horizontal="left"/>
    </xf>
    <xf numFmtId="3" fontId="11" fillId="0" borderId="0" xfId="34" applyNumberFormat="1" applyFont="1" applyFill="1" applyAlignment="1">
      <alignment horizontal="center"/>
    </xf>
    <xf numFmtId="0" fontId="1" fillId="0" borderId="3" xfId="33" applyFont="1" applyBorder="1" applyAlignment="1">
      <alignment horizontal="left" vertical="center" indent="1"/>
    </xf>
    <xf numFmtId="0" fontId="1" fillId="0" borderId="0" xfId="33" applyFont="1" applyAlignment="1">
      <alignment horizontal="left" vertical="center" indent="1"/>
    </xf>
    <xf numFmtId="1" fontId="1" fillId="0" borderId="0" xfId="33" applyNumberFormat="1" applyFont="1" applyAlignment="1"/>
    <xf numFmtId="1" fontId="1" fillId="0" borderId="0" xfId="33" applyNumberFormat="1" applyFont="1" applyFill="1" applyAlignment="1"/>
    <xf numFmtId="0" fontId="1" fillId="0" borderId="0" xfId="33" applyFont="1" applyAlignment="1">
      <alignment horizontal="left" indent="1"/>
    </xf>
    <xf numFmtId="3" fontId="1" fillId="0" borderId="0" xfId="33" applyNumberFormat="1" applyFont="1" applyFill="1" applyBorder="1" applyAlignment="1">
      <alignment horizontal="right"/>
    </xf>
    <xf numFmtId="0" fontId="1" fillId="0" borderId="0" xfId="33" applyFont="1" applyBorder="1" applyAlignment="1">
      <alignment horizontal="center" vertical="center"/>
    </xf>
    <xf numFmtId="0" fontId="1" fillId="0" borderId="0" xfId="33" applyFont="1" applyAlignment="1">
      <alignment horizontal="right" indent="1"/>
    </xf>
    <xf numFmtId="1" fontId="1" fillId="0" borderId="0" xfId="33" applyNumberFormat="1" applyFont="1" applyFill="1" applyAlignment="1">
      <alignment horizontal="center"/>
    </xf>
    <xf numFmtId="1" fontId="1" fillId="0" borderId="0" xfId="33" applyNumberFormat="1" applyFont="1" applyFill="1" applyAlignment="1">
      <alignment horizontal="center" vertical="center"/>
    </xf>
    <xf numFmtId="0" fontId="1" fillId="0" borderId="0" xfId="33" applyFont="1" applyFill="1" applyAlignment="1">
      <alignment horizontal="left" vertical="center" indent="1"/>
    </xf>
    <xf numFmtId="0" fontId="1" fillId="0" borderId="0" xfId="33" applyFont="1" applyFill="1" applyAlignment="1">
      <alignment horizontal="center"/>
    </xf>
    <xf numFmtId="0" fontId="1" fillId="0" borderId="0" xfId="33" applyFont="1" applyFill="1" applyAlignment="1">
      <alignment horizontal="left" indent="1"/>
    </xf>
    <xf numFmtId="0" fontId="20" fillId="0" borderId="0" xfId="21" applyFont="1" applyBorder="1" applyAlignment="1">
      <alignment horizontal="left" indent="1"/>
    </xf>
    <xf numFmtId="167" fontId="1" fillId="0" borderId="0" xfId="21" applyNumberFormat="1" applyFont="1" applyBorder="1" applyAlignment="1">
      <alignment horizontal="right" vertical="center" indent="1"/>
    </xf>
    <xf numFmtId="0" fontId="20" fillId="0" borderId="0" xfId="26" applyFont="1" applyBorder="1" applyAlignment="1">
      <alignment horizontal="left" vertical="center" indent="1"/>
    </xf>
    <xf numFmtId="0" fontId="1" fillId="0" borderId="0" xfId="1" applyFont="1" applyAlignment="1">
      <alignment horizontal="left" vertical="center" wrapText="1" indent="1"/>
    </xf>
    <xf numFmtId="0" fontId="1" fillId="0" borderId="0" xfId="72" applyFont="1"/>
    <xf numFmtId="3" fontId="6" fillId="2" borderId="10" xfId="13" applyNumberFormat="1" applyFont="1" applyFill="1" applyBorder="1" applyAlignment="1">
      <alignment horizontal="right" vertical="center"/>
    </xf>
    <xf numFmtId="3" fontId="6" fillId="3" borderId="0" xfId="13" applyNumberFormat="1" applyFont="1" applyFill="1" applyBorder="1" applyAlignment="1">
      <alignment horizontal="right" vertical="center"/>
    </xf>
    <xf numFmtId="3" fontId="6" fillId="2" borderId="0" xfId="13" applyNumberFormat="1" applyFont="1" applyFill="1" applyBorder="1" applyAlignment="1">
      <alignment horizontal="right" vertical="center"/>
    </xf>
    <xf numFmtId="3" fontId="6" fillId="2" borderId="30" xfId="13" applyNumberFormat="1" applyFont="1" applyFill="1" applyBorder="1" applyAlignment="1">
      <alignment horizontal="right" vertical="center"/>
    </xf>
    <xf numFmtId="0" fontId="40" fillId="3" borderId="10" xfId="13" quotePrefix="1" applyFont="1" applyFill="1" applyBorder="1" applyAlignment="1">
      <alignment horizontal="right" vertical="center"/>
    </xf>
    <xf numFmtId="0" fontId="9" fillId="3" borderId="10" xfId="13" applyFont="1" applyFill="1" applyBorder="1" applyAlignment="1">
      <alignment horizontal="left" vertical="center"/>
    </xf>
    <xf numFmtId="16" fontId="40" fillId="3" borderId="0" xfId="13" quotePrefix="1" applyNumberFormat="1" applyFont="1" applyFill="1" applyBorder="1" applyAlignment="1">
      <alignment horizontal="right" vertical="center"/>
    </xf>
    <xf numFmtId="0" fontId="6" fillId="3" borderId="0" xfId="13" applyFont="1" applyFill="1" applyAlignment="1">
      <alignment vertical="center"/>
    </xf>
    <xf numFmtId="0" fontId="120" fillId="3" borderId="0" xfId="41" applyFont="1" applyFill="1" applyAlignment="1">
      <alignment vertical="center"/>
    </xf>
    <xf numFmtId="3" fontId="6" fillId="3" borderId="0" xfId="13" applyNumberFormat="1" applyFont="1" applyFill="1" applyBorder="1" applyAlignment="1">
      <alignment horizontal="right" vertical="center" wrapText="1"/>
    </xf>
    <xf numFmtId="0" fontId="9" fillId="3" borderId="0" xfId="13" applyFont="1" applyFill="1" applyAlignment="1">
      <alignment vertical="center"/>
    </xf>
    <xf numFmtId="3" fontId="6" fillId="3" borderId="30" xfId="13" applyNumberFormat="1" applyFont="1" applyFill="1" applyBorder="1" applyAlignment="1">
      <alignment horizontal="right" vertical="center" wrapText="1"/>
    </xf>
    <xf numFmtId="0" fontId="9" fillId="3" borderId="30" xfId="13" applyFont="1" applyFill="1" applyBorder="1" applyAlignment="1">
      <alignment vertical="center"/>
    </xf>
    <xf numFmtId="0" fontId="120" fillId="3" borderId="30" xfId="41" applyFont="1" applyFill="1" applyBorder="1" applyAlignment="1">
      <alignment vertical="center"/>
    </xf>
    <xf numFmtId="3" fontId="9" fillId="2" borderId="10" xfId="13" applyNumberFormat="1" applyFont="1" applyFill="1" applyBorder="1" applyAlignment="1">
      <alignment vertical="center"/>
    </xf>
    <xf numFmtId="1" fontId="6" fillId="3" borderId="0" xfId="13" applyNumberFormat="1" applyFont="1" applyFill="1" applyBorder="1" applyAlignment="1">
      <alignment horizontal="right" vertical="center"/>
    </xf>
    <xf numFmtId="1" fontId="6" fillId="3" borderId="0" xfId="13" applyNumberFormat="1" applyFont="1" applyFill="1" applyAlignment="1">
      <alignment vertical="center"/>
    </xf>
    <xf numFmtId="1" fontId="6" fillId="3" borderId="0" xfId="13" applyNumberFormat="1" applyFont="1" applyFill="1" applyAlignment="1">
      <alignment horizontal="right" vertical="center"/>
    </xf>
    <xf numFmtId="3" fontId="9" fillId="2" borderId="30" xfId="13" applyNumberFormat="1" applyFont="1" applyFill="1" applyBorder="1" applyAlignment="1">
      <alignment horizontal="right" vertical="center"/>
    </xf>
    <xf numFmtId="0" fontId="9" fillId="2" borderId="30" xfId="13" applyFont="1" applyFill="1" applyBorder="1" applyAlignment="1">
      <alignment vertical="center"/>
    </xf>
    <xf numFmtId="0" fontId="122" fillId="3" borderId="36" xfId="72" applyFont="1" applyFill="1" applyBorder="1" applyAlignment="1">
      <alignment vertical="center"/>
    </xf>
    <xf numFmtId="0" fontId="9" fillId="3" borderId="36" xfId="13" applyFont="1" applyFill="1" applyBorder="1" applyAlignment="1">
      <alignment horizontal="left" vertical="center"/>
    </xf>
    <xf numFmtId="0" fontId="40" fillId="3" borderId="10" xfId="13" applyFont="1" applyFill="1" applyBorder="1" applyAlignment="1">
      <alignment horizontal="right" vertical="center"/>
    </xf>
    <xf numFmtId="0" fontId="6" fillId="3" borderId="10" xfId="13" applyFont="1" applyFill="1" applyBorder="1" applyAlignment="1">
      <alignment vertical="center"/>
    </xf>
    <xf numFmtId="16" fontId="123" fillId="3" borderId="0" xfId="13" quotePrefix="1" applyNumberFormat="1" applyFont="1" applyFill="1" applyBorder="1" applyAlignment="1">
      <alignment horizontal="right" vertical="center"/>
    </xf>
    <xf numFmtId="0" fontId="6" fillId="3" borderId="0" xfId="13" applyFont="1" applyFill="1" applyBorder="1" applyAlignment="1">
      <alignment vertical="center"/>
    </xf>
    <xf numFmtId="0" fontId="6" fillId="3" borderId="0" xfId="13" applyNumberFormat="1" applyFont="1" applyFill="1" applyBorder="1" applyAlignment="1">
      <alignment horizontal="right" vertical="center"/>
    </xf>
    <xf numFmtId="3" fontId="9" fillId="3" borderId="0" xfId="13" applyNumberFormat="1" applyFont="1" applyFill="1" applyBorder="1" applyAlignment="1">
      <alignment horizontal="right" vertical="center"/>
    </xf>
    <xf numFmtId="0" fontId="9" fillId="3" borderId="0" xfId="13" applyFont="1" applyFill="1" applyBorder="1" applyAlignment="1">
      <alignment vertical="center"/>
    </xf>
    <xf numFmtId="0" fontId="9" fillId="3" borderId="0" xfId="13" applyFont="1" applyFill="1" applyBorder="1" applyAlignment="1">
      <alignment horizontal="left" vertical="center"/>
    </xf>
    <xf numFmtId="3" fontId="9" fillId="3" borderId="30" xfId="13" applyNumberFormat="1" applyFont="1" applyFill="1" applyBorder="1" applyAlignment="1">
      <alignment horizontal="right" vertical="center"/>
    </xf>
    <xf numFmtId="0" fontId="9" fillId="3" borderId="30" xfId="13" applyFont="1" applyFill="1" applyBorder="1" applyAlignment="1">
      <alignment horizontal="left" vertical="center"/>
    </xf>
    <xf numFmtId="3" fontId="9" fillId="2" borderId="10" xfId="13" applyNumberFormat="1" applyFont="1" applyFill="1" applyBorder="1" applyAlignment="1">
      <alignment horizontal="right" vertical="center"/>
    </xf>
    <xf numFmtId="1" fontId="6" fillId="3" borderId="0" xfId="13" applyNumberFormat="1" applyFont="1" applyFill="1" applyBorder="1" applyAlignment="1">
      <alignment vertical="center"/>
    </xf>
    <xf numFmtId="1" fontId="6" fillId="3" borderId="30" xfId="13" applyNumberFormat="1" applyFont="1" applyFill="1" applyBorder="1" applyAlignment="1">
      <alignment horizontal="right" vertical="center"/>
    </xf>
    <xf numFmtId="1" fontId="6" fillId="3" borderId="30" xfId="13" applyNumberFormat="1" applyFont="1" applyFill="1" applyBorder="1" applyAlignment="1">
      <alignment vertical="center"/>
    </xf>
    <xf numFmtId="0" fontId="40" fillId="3" borderId="36" xfId="13" applyFont="1" applyFill="1" applyBorder="1" applyAlignment="1">
      <alignment horizontal="right" vertical="center"/>
    </xf>
    <xf numFmtId="16" fontId="40" fillId="3" borderId="0" xfId="13" quotePrefix="1" applyNumberFormat="1" applyFont="1" applyFill="1" applyBorder="1" applyAlignment="1">
      <alignment horizontal="center" vertical="center"/>
    </xf>
    <xf numFmtId="0" fontId="1" fillId="0" borderId="0" xfId="72" applyFont="1" applyBorder="1"/>
    <xf numFmtId="3" fontId="11" fillId="3" borderId="0" xfId="13" applyNumberFormat="1" applyFont="1" applyFill="1" applyBorder="1" applyAlignment="1">
      <alignment horizontal="right"/>
    </xf>
    <xf numFmtId="3" fontId="11" fillId="3" borderId="30" xfId="13" applyNumberFormat="1" applyFont="1" applyFill="1" applyBorder="1" applyAlignment="1">
      <alignment horizontal="right"/>
    </xf>
    <xf numFmtId="3" fontId="6" fillId="3" borderId="30" xfId="13" applyNumberFormat="1" applyFont="1" applyFill="1" applyBorder="1" applyAlignment="1">
      <alignment horizontal="right"/>
    </xf>
    <xf numFmtId="0" fontId="6" fillId="3" borderId="30" xfId="13" applyFont="1" applyFill="1" applyBorder="1" applyAlignment="1"/>
    <xf numFmtId="3" fontId="6" fillId="3" borderId="30" xfId="13" applyNumberFormat="1" applyFont="1" applyFill="1" applyBorder="1" applyAlignment="1">
      <alignment horizontal="right" vertical="center"/>
    </xf>
    <xf numFmtId="0" fontId="11" fillId="3" borderId="0" xfId="13" applyFont="1" applyFill="1" applyBorder="1" applyAlignment="1"/>
    <xf numFmtId="0" fontId="11" fillId="3" borderId="0" xfId="13" applyFont="1" applyFill="1" applyBorder="1" applyAlignment="1">
      <alignment horizontal="right"/>
    </xf>
    <xf numFmtId="0" fontId="9" fillId="3" borderId="0" xfId="13" applyFont="1" applyFill="1" applyBorder="1" applyAlignment="1"/>
    <xf numFmtId="0" fontId="11" fillId="3" borderId="30" xfId="13" applyFont="1" applyFill="1" applyBorder="1" applyAlignment="1"/>
    <xf numFmtId="0" fontId="11" fillId="3" borderId="30" xfId="13" applyFont="1" applyFill="1" applyBorder="1" applyAlignment="1">
      <alignment horizontal="right"/>
    </xf>
    <xf numFmtId="0" fontId="9" fillId="3" borderId="30" xfId="13" applyFont="1" applyFill="1" applyBorder="1" applyAlignment="1"/>
    <xf numFmtId="3" fontId="9" fillId="3" borderId="0" xfId="13" applyNumberFormat="1" applyFont="1" applyFill="1" applyBorder="1" applyAlignment="1">
      <alignment vertical="center"/>
    </xf>
    <xf numFmtId="3" fontId="69" fillId="3" borderId="0" xfId="13" applyNumberFormat="1" applyFont="1" applyFill="1" applyBorder="1" applyAlignment="1">
      <alignment vertical="center"/>
    </xf>
    <xf numFmtId="3" fontId="69" fillId="3" borderId="0" xfId="13" applyNumberFormat="1" applyFont="1" applyFill="1" applyBorder="1" applyAlignment="1">
      <alignment horizontal="right" vertical="center"/>
    </xf>
    <xf numFmtId="3" fontId="9" fillId="2" borderId="0" xfId="13" applyNumberFormat="1" applyFont="1" applyFill="1" applyBorder="1" applyAlignment="1">
      <alignment vertical="center"/>
    </xf>
    <xf numFmtId="3" fontId="6" fillId="3" borderId="0" xfId="13" applyNumberFormat="1" applyFont="1" applyFill="1" applyBorder="1" applyAlignment="1">
      <alignment vertical="center"/>
    </xf>
    <xf numFmtId="0" fontId="9" fillId="3" borderId="0" xfId="13" applyFont="1" applyFill="1" applyAlignment="1">
      <alignment horizontal="left" vertical="center"/>
    </xf>
    <xf numFmtId="3" fontId="9" fillId="2" borderId="0" xfId="13" applyNumberFormat="1" applyFont="1" applyFill="1" applyBorder="1" applyAlignment="1">
      <alignment horizontal="right" vertical="center"/>
    </xf>
    <xf numFmtId="3" fontId="6" fillId="3" borderId="0" xfId="13" applyNumberFormat="1" applyFont="1" applyFill="1" applyAlignment="1">
      <alignment vertical="center"/>
    </xf>
    <xf numFmtId="3" fontId="6" fillId="3" borderId="30" xfId="13" applyNumberFormat="1" applyFont="1" applyFill="1" applyBorder="1" applyAlignment="1">
      <alignment vertical="center"/>
    </xf>
    <xf numFmtId="0" fontId="120" fillId="3" borderId="36" xfId="72" applyFont="1" applyFill="1" applyBorder="1" applyAlignment="1">
      <alignment vertical="center"/>
    </xf>
    <xf numFmtId="0" fontId="6" fillId="3" borderId="36" xfId="13" applyFont="1" applyFill="1" applyBorder="1" applyAlignment="1">
      <alignment vertical="center"/>
    </xf>
    <xf numFmtId="0" fontId="6" fillId="3" borderId="36" xfId="13" applyFont="1" applyFill="1" applyBorder="1" applyAlignment="1">
      <alignment horizontal="left" vertical="center"/>
    </xf>
    <xf numFmtId="16" fontId="6" fillId="3" borderId="10" xfId="13" quotePrefix="1" applyNumberFormat="1" applyFont="1" applyFill="1" applyBorder="1" applyAlignment="1">
      <alignment horizontal="right" vertical="center"/>
    </xf>
    <xf numFmtId="16" fontId="40" fillId="3" borderId="30" xfId="13" quotePrefix="1" applyNumberFormat="1" applyFont="1" applyFill="1" applyBorder="1" applyAlignment="1">
      <alignment horizontal="right" vertical="center"/>
    </xf>
    <xf numFmtId="16" fontId="6" fillId="3" borderId="0" xfId="13" quotePrefix="1" applyNumberFormat="1" applyFont="1" applyFill="1" applyAlignment="1">
      <alignment horizontal="right" vertical="center"/>
    </xf>
    <xf numFmtId="0" fontId="33" fillId="3" borderId="0" xfId="13" applyFont="1" applyFill="1" applyBorder="1" applyAlignment="1">
      <alignment horizontal="center" vertical="center"/>
    </xf>
    <xf numFmtId="0" fontId="30" fillId="3" borderId="0" xfId="13" applyFont="1" applyFill="1" applyBorder="1" applyAlignment="1">
      <alignment vertical="center"/>
    </xf>
    <xf numFmtId="0" fontId="104" fillId="3" borderId="0" xfId="63" applyFont="1" applyFill="1" applyBorder="1" applyAlignment="1">
      <alignment horizontal="left" vertical="center" indent="1"/>
    </xf>
    <xf numFmtId="0" fontId="13" fillId="3" borderId="0" xfId="63" applyFont="1" applyFill="1" applyBorder="1" applyAlignment="1">
      <alignment horizontal="left" vertical="center" indent="1"/>
    </xf>
    <xf numFmtId="173" fontId="9" fillId="3" borderId="0" xfId="49" applyNumberFormat="1" applyFont="1" applyFill="1" applyBorder="1" applyAlignment="1" applyProtection="1">
      <alignment vertical="center"/>
      <protection locked="0"/>
    </xf>
    <xf numFmtId="0" fontId="1" fillId="0" borderId="0" xfId="42" applyFont="1"/>
    <xf numFmtId="49" fontId="1" fillId="0" borderId="0" xfId="42" applyNumberFormat="1" applyFont="1" applyAlignment="1">
      <alignment vertical="center"/>
    </xf>
    <xf numFmtId="0" fontId="8" fillId="0" borderId="4" xfId="1" applyFont="1" applyBorder="1" applyAlignment="1">
      <alignment vertical="center"/>
    </xf>
    <xf numFmtId="0" fontId="8" fillId="4" borderId="0" xfId="0" applyFont="1" applyFill="1" applyBorder="1"/>
    <xf numFmtId="0" fontId="57" fillId="4" borderId="0" xfId="0" applyFont="1" applyFill="1" applyBorder="1"/>
    <xf numFmtId="0" fontId="9" fillId="0" borderId="3" xfId="67" applyFont="1" applyBorder="1" applyAlignment="1">
      <alignment horizontal="right"/>
    </xf>
    <xf numFmtId="0" fontId="20" fillId="0" borderId="3" xfId="67" applyFont="1" applyBorder="1" applyAlignment="1">
      <alignment horizontal="right"/>
    </xf>
    <xf numFmtId="0" fontId="20" fillId="0" borderId="3" xfId="67" applyFont="1" applyBorder="1" applyAlignment="1">
      <alignment horizontal="right" vertical="center"/>
    </xf>
    <xf numFmtId="3" fontId="20" fillId="2" borderId="0" xfId="67" applyNumberFormat="1" applyFont="1" applyFill="1" applyAlignment="1">
      <alignment vertical="center"/>
    </xf>
    <xf numFmtId="1" fontId="20" fillId="2" borderId="0" xfId="67" applyNumberFormat="1" applyFont="1" applyFill="1" applyAlignment="1">
      <alignment vertical="center"/>
    </xf>
    <xf numFmtId="1" fontId="1" fillId="0" borderId="0" xfId="67" applyNumberFormat="1" applyFont="1" applyFill="1" applyAlignment="1">
      <alignment vertical="center"/>
    </xf>
    <xf numFmtId="1" fontId="1" fillId="0" borderId="0" xfId="67" applyNumberFormat="1" applyFont="1" applyFill="1" applyBorder="1" applyAlignment="1">
      <alignment vertical="center"/>
    </xf>
    <xf numFmtId="1" fontId="1" fillId="0" borderId="4" xfId="67" applyNumberFormat="1" applyFont="1" applyFill="1" applyBorder="1" applyAlignment="1">
      <alignment vertical="center"/>
    </xf>
    <xf numFmtId="1" fontId="1" fillId="0" borderId="3" xfId="67" applyNumberFormat="1" applyFont="1" applyFill="1" applyBorder="1" applyAlignment="1">
      <alignment vertical="center"/>
    </xf>
    <xf numFmtId="1" fontId="20" fillId="2" borderId="0" xfId="26" applyNumberFormat="1" applyFont="1" applyFill="1" applyBorder="1" applyAlignment="1">
      <alignment horizontal="right" vertical="center" indent="1"/>
    </xf>
    <xf numFmtId="1" fontId="1" fillId="2" borderId="0" xfId="26" applyNumberFormat="1" applyFont="1" applyFill="1" applyBorder="1" applyAlignment="1">
      <alignment horizontal="right" vertical="center" indent="1"/>
    </xf>
    <xf numFmtId="0" fontId="1" fillId="0" borderId="0" xfId="62" applyFont="1" applyAlignment="1" applyProtection="1"/>
    <xf numFmtId="166" fontId="8" fillId="0" borderId="4" xfId="1" applyNumberFormat="1" applyFont="1" applyBorder="1" applyAlignment="1">
      <alignment horizontal="center"/>
    </xf>
    <xf numFmtId="0" fontId="0" fillId="0" borderId="0" xfId="0" applyAlignment="1"/>
    <xf numFmtId="0" fontId="6" fillId="3" borderId="0" xfId="5" applyFont="1" applyFill="1" applyBorder="1" applyAlignment="1">
      <alignment horizontal="left" vertical="center" wrapText="1" indent="1"/>
    </xf>
    <xf numFmtId="16" fontId="9" fillId="3" borderId="0" xfId="5" applyNumberFormat="1" applyFont="1" applyFill="1" applyBorder="1" applyAlignment="1" applyProtection="1">
      <alignment horizontal="center"/>
      <protection locked="0"/>
    </xf>
    <xf numFmtId="0" fontId="9" fillId="3" borderId="3" xfId="5" applyFont="1" applyFill="1" applyBorder="1" applyAlignment="1">
      <alignment horizontal="right" wrapText="1"/>
    </xf>
    <xf numFmtId="0" fontId="15" fillId="3" borderId="0" xfId="0" applyFont="1" applyFill="1" applyBorder="1" applyAlignment="1">
      <alignment horizontal="left" vertical="center" wrapText="1"/>
    </xf>
    <xf numFmtId="0" fontId="9" fillId="3" borderId="3" xfId="5" quotePrefix="1" applyFont="1" applyFill="1" applyBorder="1" applyAlignment="1">
      <alignment horizontal="right" wrapText="1"/>
    </xf>
    <xf numFmtId="3" fontId="1" fillId="0" borderId="10" xfId="0" applyNumberFormat="1" applyFont="1" applyBorder="1" applyAlignment="1">
      <alignment horizontal="center" wrapText="1"/>
    </xf>
    <xf numFmtId="0" fontId="11" fillId="0" borderId="0" xfId="61" applyFont="1" applyFill="1"/>
    <xf numFmtId="0" fontId="117" fillId="3" borderId="0" xfId="0" applyFont="1" applyFill="1" applyAlignment="1"/>
    <xf numFmtId="0" fontId="0" fillId="0" borderId="0" xfId="0" applyAlignment="1">
      <alignment vertical="center" wrapText="1"/>
    </xf>
    <xf numFmtId="0" fontId="63" fillId="3" borderId="0" xfId="61" applyFont="1" applyFill="1"/>
    <xf numFmtId="166" fontId="9" fillId="7" borderId="0" xfId="90" applyNumberFormat="1" applyFont="1" applyFill="1" applyBorder="1" applyAlignment="1" applyProtection="1">
      <alignment horizontal="right"/>
      <protection hidden="1"/>
    </xf>
    <xf numFmtId="3" fontId="9" fillId="7" borderId="0" xfId="90" applyNumberFormat="1" applyFont="1" applyFill="1" applyBorder="1" applyAlignment="1" applyProtection="1">
      <alignment horizontal="left" vertical="center"/>
      <protection hidden="1"/>
    </xf>
    <xf numFmtId="9" fontId="6" fillId="0" borderId="0" xfId="91" applyFont="1" applyFill="1" applyBorder="1" applyAlignment="1" applyProtection="1">
      <alignment horizontal="right"/>
      <protection hidden="1"/>
    </xf>
    <xf numFmtId="167" fontId="6" fillId="0" borderId="0" xfId="90" applyNumberFormat="1" applyFont="1" applyFill="1" applyBorder="1" applyAlignment="1" applyProtection="1">
      <alignment horizontal="right"/>
      <protection hidden="1"/>
    </xf>
    <xf numFmtId="0" fontId="6" fillId="0" borderId="0" xfId="90" applyFont="1" applyFill="1" applyBorder="1" applyAlignment="1" applyProtection="1">
      <alignment horizontal="left" vertical="center" wrapText="1"/>
      <protection hidden="1"/>
    </xf>
    <xf numFmtId="167" fontId="6" fillId="0" borderId="0" xfId="92" applyNumberFormat="1" applyFont="1" applyFill="1" applyBorder="1" applyAlignment="1" applyProtection="1">
      <alignment vertical="top"/>
    </xf>
    <xf numFmtId="166" fontId="6" fillId="0" borderId="0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90" applyFont="1" applyFill="1" applyBorder="1" applyAlignment="1" applyProtection="1">
      <alignment horizontal="right" vertical="center" wrapText="1"/>
      <protection hidden="1"/>
    </xf>
    <xf numFmtId="2" fontId="9" fillId="0" borderId="0" xfId="90" applyNumberFormat="1" applyFont="1" applyFill="1" applyBorder="1" applyAlignment="1" applyProtection="1">
      <alignment horizontal="right" vertical="center" wrapText="1"/>
      <protection hidden="1"/>
    </xf>
    <xf numFmtId="167" fontId="6" fillId="0" borderId="0" xfId="90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90" applyNumberFormat="1" applyFont="1" applyFill="1" applyBorder="1" applyAlignment="1" applyProtection="1">
      <alignment horizontal="right" vertical="center" wrapText="1"/>
      <protection hidden="1"/>
    </xf>
    <xf numFmtId="166" fontId="9" fillId="7" borderId="38" xfId="90" applyNumberFormat="1" applyFont="1" applyFill="1" applyBorder="1" applyAlignment="1" applyProtection="1">
      <alignment horizontal="right"/>
      <protection hidden="1"/>
    </xf>
    <xf numFmtId="3" fontId="9" fillId="7" borderId="38" xfId="90" applyNumberFormat="1" applyFont="1" applyFill="1" applyBorder="1" applyAlignment="1" applyProtection="1">
      <alignment horizontal="left" vertical="center"/>
      <protection hidden="1"/>
    </xf>
    <xf numFmtId="2" fontId="9" fillId="0" borderId="39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39" xfId="90" applyFont="1" applyFill="1" applyBorder="1" applyAlignment="1" applyProtection="1">
      <alignment horizontal="left" vertical="center" wrapText="1"/>
      <protection hidden="1"/>
    </xf>
    <xf numFmtId="0" fontId="9" fillId="0" borderId="0" xfId="90" applyFont="1" applyFill="1" applyBorder="1" applyAlignment="1" applyProtection="1">
      <alignment wrapText="1"/>
      <protection hidden="1"/>
    </xf>
    <xf numFmtId="9" fontId="9" fillId="0" borderId="0" xfId="93" applyFont="1" applyFill="1" applyBorder="1" applyAlignment="1" applyProtection="1">
      <alignment horizontal="right"/>
      <protection hidden="1"/>
    </xf>
    <xf numFmtId="3" fontId="9" fillId="0" borderId="0" xfId="90" applyNumberFormat="1" applyFont="1" applyFill="1" applyBorder="1" applyAlignment="1" applyProtection="1">
      <alignment horizontal="right"/>
      <protection hidden="1"/>
    </xf>
    <xf numFmtId="3" fontId="9" fillId="0" borderId="0" xfId="90" applyNumberFormat="1" applyFont="1" applyFill="1" applyBorder="1" applyAlignment="1" applyProtection="1">
      <alignment horizontal="left" vertical="center"/>
      <protection hidden="1"/>
    </xf>
    <xf numFmtId="3" fontId="9" fillId="7" borderId="0" xfId="90" applyNumberFormat="1" applyFont="1" applyFill="1" applyBorder="1" applyAlignment="1" applyProtection="1">
      <alignment horizontal="right"/>
      <protection hidden="1"/>
    </xf>
    <xf numFmtId="2" fontId="9" fillId="0" borderId="40" xfId="90" applyNumberFormat="1" applyFont="1" applyFill="1" applyBorder="1" applyAlignment="1" applyProtection="1">
      <alignment horizontal="right" vertical="center" wrapText="1"/>
      <protection hidden="1"/>
    </xf>
    <xf numFmtId="0" fontId="124" fillId="0" borderId="0" xfId="90" applyFont="1" applyFill="1" applyBorder="1" applyAlignment="1" applyProtection="1">
      <protection hidden="1"/>
    </xf>
    <xf numFmtId="0" fontId="3" fillId="0" borderId="0" xfId="72" applyFont="1"/>
    <xf numFmtId="1" fontId="9" fillId="7" borderId="0" xfId="90" applyNumberFormat="1" applyFont="1" applyFill="1" applyBorder="1" applyAlignment="1" applyProtection="1">
      <alignment horizontal="right"/>
      <protection hidden="1"/>
    </xf>
    <xf numFmtId="1" fontId="6" fillId="0" borderId="0" xfId="90" applyNumberFormat="1" applyFont="1" applyFill="1" applyBorder="1" applyAlignment="1" applyProtection="1">
      <alignment horizontal="right" vertical="center" wrapText="1"/>
      <protection hidden="1"/>
    </xf>
    <xf numFmtId="0" fontId="6" fillId="0" borderId="38" xfId="90" applyFont="1" applyFill="1" applyBorder="1" applyAlignment="1" applyProtection="1">
      <alignment horizontal="left" vertical="center" wrapText="1"/>
      <protection hidden="1"/>
    </xf>
    <xf numFmtId="3" fontId="6" fillId="0" borderId="0" xfId="90" applyNumberFormat="1" applyFont="1" applyFill="1" applyBorder="1" applyAlignment="1" applyProtection="1">
      <alignment horizontal="right"/>
      <protection hidden="1"/>
    </xf>
    <xf numFmtId="0" fontId="6" fillId="0" borderId="0" xfId="90" applyFont="1" applyFill="1" applyBorder="1" applyAlignment="1" applyProtection="1">
      <alignment vertical="center"/>
      <protection hidden="1"/>
    </xf>
    <xf numFmtId="9" fontId="6" fillId="0" borderId="38" xfId="91" applyFont="1" applyFill="1" applyBorder="1" applyAlignment="1" applyProtection="1">
      <alignment horizontal="right"/>
      <protection hidden="1"/>
    </xf>
    <xf numFmtId="9" fontId="6" fillId="0" borderId="41" xfId="91" applyNumberFormat="1" applyFont="1" applyFill="1" applyBorder="1" applyAlignment="1" applyProtection="1">
      <alignment horizontal="right"/>
      <protection hidden="1"/>
    </xf>
    <xf numFmtId="9" fontId="6" fillId="0" borderId="42" xfId="91" applyNumberFormat="1" applyFont="1" applyFill="1" applyBorder="1" applyAlignment="1" applyProtection="1">
      <alignment horizontal="right"/>
      <protection hidden="1"/>
    </xf>
    <xf numFmtId="3" fontId="6" fillId="0" borderId="43" xfId="90" applyNumberFormat="1" applyFont="1" applyFill="1" applyBorder="1" applyAlignment="1" applyProtection="1">
      <alignment horizontal="right"/>
      <protection hidden="1"/>
    </xf>
    <xf numFmtId="0" fontId="6" fillId="0" borderId="0" xfId="90" applyFont="1" applyFill="1" applyBorder="1" applyAlignment="1" applyProtection="1">
      <protection hidden="1"/>
    </xf>
    <xf numFmtId="9" fontId="6" fillId="0" borderId="44" xfId="91" applyNumberFormat="1" applyFont="1" applyFill="1" applyBorder="1" applyAlignment="1" applyProtection="1">
      <alignment horizontal="right"/>
      <protection hidden="1"/>
    </xf>
    <xf numFmtId="9" fontId="6" fillId="0" borderId="45" xfId="91" applyNumberFormat="1" applyFont="1" applyFill="1" applyBorder="1" applyAlignment="1" applyProtection="1">
      <alignment horizontal="right"/>
      <protection hidden="1"/>
    </xf>
    <xf numFmtId="9" fontId="9" fillId="0" borderId="44" xfId="93" applyFont="1" applyFill="1" applyBorder="1" applyAlignment="1" applyProtection="1">
      <alignment horizontal="right"/>
      <protection hidden="1"/>
    </xf>
    <xf numFmtId="9" fontId="9" fillId="0" borderId="45" xfId="93" applyFont="1" applyFill="1" applyBorder="1" applyAlignment="1" applyProtection="1">
      <alignment horizontal="right"/>
      <protection hidden="1"/>
    </xf>
    <xf numFmtId="3" fontId="9" fillId="0" borderId="43" xfId="90" applyNumberFormat="1" applyFont="1" applyFill="1" applyBorder="1" applyAlignment="1" applyProtection="1">
      <alignment horizontal="right"/>
      <protection hidden="1"/>
    </xf>
    <xf numFmtId="9" fontId="9" fillId="7" borderId="44" xfId="93" applyFont="1" applyFill="1" applyBorder="1" applyAlignment="1" applyProtection="1">
      <alignment horizontal="right"/>
      <protection hidden="1"/>
    </xf>
    <xf numFmtId="9" fontId="9" fillId="7" borderId="45" xfId="93" applyFont="1" applyFill="1" applyBorder="1" applyAlignment="1" applyProtection="1">
      <alignment horizontal="right"/>
      <protection hidden="1"/>
    </xf>
    <xf numFmtId="3" fontId="9" fillId="7" borderId="43" xfId="90" applyNumberFormat="1" applyFont="1" applyFill="1" applyBorder="1" applyAlignment="1" applyProtection="1">
      <alignment horizontal="right"/>
      <protection hidden="1"/>
    </xf>
    <xf numFmtId="9" fontId="6" fillId="0" borderId="44" xfId="91" applyFont="1" applyFill="1" applyBorder="1" applyAlignment="1" applyProtection="1">
      <alignment horizontal="right"/>
      <protection hidden="1"/>
    </xf>
    <xf numFmtId="9" fontId="6" fillId="0" borderId="45" xfId="91" applyFont="1" applyFill="1" applyBorder="1" applyAlignment="1" applyProtection="1">
      <alignment horizontal="right"/>
      <protection hidden="1"/>
    </xf>
    <xf numFmtId="0" fontId="6" fillId="0" borderId="43" xfId="90" applyNumberFormat="1" applyFont="1" applyFill="1" applyBorder="1" applyAlignment="1" applyProtection="1">
      <alignment horizontal="right"/>
      <protection hidden="1"/>
    </xf>
    <xf numFmtId="0" fontId="6" fillId="0" borderId="0" xfId="90" applyNumberFormat="1" applyFont="1" applyFill="1" applyBorder="1" applyAlignment="1" applyProtection="1">
      <alignment horizontal="right"/>
      <protection hidden="1"/>
    </xf>
    <xf numFmtId="9" fontId="9" fillId="7" borderId="44" xfId="93" applyNumberFormat="1" applyFont="1" applyFill="1" applyBorder="1" applyAlignment="1" applyProtection="1">
      <alignment horizontal="right"/>
      <protection hidden="1"/>
    </xf>
    <xf numFmtId="9" fontId="9" fillId="7" borderId="45" xfId="93" applyNumberFormat="1" applyFont="1" applyFill="1" applyBorder="1" applyAlignment="1" applyProtection="1">
      <alignment horizontal="right"/>
      <protection hidden="1"/>
    </xf>
    <xf numFmtId="9" fontId="6" fillId="0" borderId="46" xfId="91" applyFont="1" applyFill="1" applyBorder="1" applyAlignment="1" applyProtection="1">
      <alignment horizontal="right"/>
      <protection hidden="1"/>
    </xf>
    <xf numFmtId="9" fontId="6" fillId="0" borderId="47" xfId="91" applyFont="1" applyFill="1" applyBorder="1" applyAlignment="1" applyProtection="1">
      <alignment horizontal="right"/>
      <protection hidden="1"/>
    </xf>
    <xf numFmtId="0" fontId="6" fillId="0" borderId="46" xfId="90" applyNumberFormat="1" applyFont="1" applyFill="1" applyBorder="1" applyAlignment="1" applyProtection="1">
      <alignment horizontal="right"/>
      <protection hidden="1"/>
    </xf>
    <xf numFmtId="0" fontId="6" fillId="0" borderId="38" xfId="90" applyNumberFormat="1" applyFont="1" applyFill="1" applyBorder="1" applyAlignment="1" applyProtection="1">
      <alignment horizontal="right"/>
      <protection hidden="1"/>
    </xf>
    <xf numFmtId="0" fontId="6" fillId="0" borderId="38" xfId="90" applyFont="1" applyFill="1" applyBorder="1" applyAlignment="1" applyProtection="1">
      <alignment vertical="center"/>
      <protection hidden="1"/>
    </xf>
    <xf numFmtId="0" fontId="9" fillId="0" borderId="41" xfId="90" applyFont="1" applyFill="1" applyBorder="1" applyAlignment="1" applyProtection="1">
      <alignment horizontal="right" vertical="center" wrapText="1"/>
      <protection hidden="1"/>
    </xf>
    <xf numFmtId="0" fontId="9" fillId="0" borderId="42" xfId="90" applyFont="1" applyFill="1" applyBorder="1" applyAlignment="1" applyProtection="1">
      <alignment horizontal="right" vertical="center" wrapText="1"/>
      <protection hidden="1"/>
    </xf>
    <xf numFmtId="2" fontId="9" fillId="0" borderId="48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44" xfId="90" applyFont="1" applyFill="1" applyBorder="1" applyAlignment="1" applyProtection="1">
      <alignment vertical="center"/>
      <protection hidden="1"/>
    </xf>
    <xf numFmtId="0" fontId="9" fillId="0" borderId="45" xfId="90" applyFont="1" applyFill="1" applyBorder="1" applyAlignment="1" applyProtection="1">
      <alignment vertical="center"/>
      <protection hidden="1"/>
    </xf>
    <xf numFmtId="0" fontId="9" fillId="0" borderId="43" xfId="90" applyFont="1" applyFill="1" applyBorder="1" applyAlignment="1" applyProtection="1">
      <alignment vertical="center"/>
      <protection hidden="1"/>
    </xf>
    <xf numFmtId="0" fontId="9" fillId="0" borderId="0" xfId="90" applyFont="1" applyFill="1" applyBorder="1" applyAlignment="1" applyProtection="1">
      <alignment vertical="center"/>
      <protection hidden="1"/>
    </xf>
    <xf numFmtId="0" fontId="124" fillId="0" borderId="43" xfId="90" applyFont="1" applyFill="1" applyBorder="1" applyAlignment="1" applyProtection="1">
      <protection hidden="1"/>
    </xf>
    <xf numFmtId="0" fontId="9" fillId="0" borderId="52" xfId="90" applyFont="1" applyFill="1" applyBorder="1" applyAlignment="1" applyProtection="1">
      <alignment horizontal="right" vertical="center" wrapText="1"/>
      <protection hidden="1"/>
    </xf>
    <xf numFmtId="0" fontId="124" fillId="0" borderId="58" xfId="90" applyFont="1" applyFill="1" applyBorder="1" applyAlignment="1" applyProtection="1">
      <protection hidden="1"/>
    </xf>
    <xf numFmtId="9" fontId="69" fillId="0" borderId="0" xfId="91" applyFont="1" applyFill="1" applyBorder="1" applyAlignment="1" applyProtection="1">
      <alignment horizontal="right"/>
      <protection hidden="1"/>
    </xf>
    <xf numFmtId="1" fontId="69" fillId="0" borderId="0" xfId="92" applyNumberFormat="1" applyFont="1" applyFill="1" applyBorder="1" applyAlignment="1" applyProtection="1">
      <alignment vertical="top"/>
    </xf>
    <xf numFmtId="0" fontId="69" fillId="0" borderId="0" xfId="92" applyFont="1" applyFill="1" applyBorder="1" applyAlignment="1" applyProtection="1">
      <alignment vertical="top"/>
    </xf>
    <xf numFmtId="1" fontId="6" fillId="0" borderId="0" xfId="92" applyNumberFormat="1" applyFont="1" applyFill="1" applyBorder="1" applyAlignment="1" applyProtection="1">
      <alignment vertical="top"/>
    </xf>
    <xf numFmtId="0" fontId="6" fillId="0" borderId="0" xfId="92" applyNumberFormat="1" applyFont="1" applyFill="1" applyBorder="1" applyAlignment="1" applyProtection="1">
      <alignment vertical="top"/>
    </xf>
    <xf numFmtId="0" fontId="6" fillId="0" borderId="0" xfId="92" applyFont="1" applyFill="1" applyBorder="1" applyAlignment="1" applyProtection="1">
      <alignment vertical="top"/>
    </xf>
    <xf numFmtId="1" fontId="9" fillId="0" borderId="0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90" applyFont="1" applyFill="1" applyBorder="1" applyAlignment="1" applyProtection="1">
      <alignment horizontal="left" vertical="center" wrapText="1"/>
      <protection hidden="1"/>
    </xf>
    <xf numFmtId="0" fontId="9" fillId="0" borderId="0" xfId="90" applyNumberFormat="1" applyFont="1" applyFill="1" applyBorder="1" applyAlignment="1" applyProtection="1">
      <alignment horizontal="right" vertical="center" wrapText="1"/>
      <protection hidden="1"/>
    </xf>
    <xf numFmtId="2" fontId="9" fillId="0" borderId="38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38" xfId="90" applyFont="1" applyFill="1" applyBorder="1" applyAlignment="1" applyProtection="1">
      <alignment horizontal="left" vertical="center" wrapText="1"/>
      <protection hidden="1"/>
    </xf>
    <xf numFmtId="2" fontId="9" fillId="0" borderId="65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65" xfId="90" applyFont="1" applyFill="1" applyBorder="1" applyAlignment="1" applyProtection="1">
      <alignment horizontal="left" vertical="center" wrapText="1"/>
      <protection hidden="1"/>
    </xf>
    <xf numFmtId="0" fontId="28" fillId="0" borderId="0" xfId="67" applyFont="1" applyAlignment="1">
      <alignment horizontal="left"/>
    </xf>
    <xf numFmtId="167" fontId="1" fillId="0" borderId="0" xfId="27" applyNumberFormat="1" applyFont="1" applyFill="1" applyAlignment="1">
      <alignment horizontal="center" vertical="center"/>
    </xf>
    <xf numFmtId="167" fontId="1" fillId="0" borderId="0" xfId="27" applyNumberFormat="1" applyFont="1"/>
    <xf numFmtId="0" fontId="127" fillId="0" borderId="0" xfId="0" applyFont="1"/>
    <xf numFmtId="165" fontId="1" fillId="3" borderId="0" xfId="68" applyNumberFormat="1" applyFont="1" applyFill="1"/>
    <xf numFmtId="0" fontId="57" fillId="0" borderId="0" xfId="5" applyFont="1" applyFill="1" applyBorder="1" applyAlignment="1"/>
    <xf numFmtId="167" fontId="57" fillId="0" borderId="0" xfId="5" applyNumberFormat="1" applyFont="1" applyFill="1" applyBorder="1" applyAlignment="1">
      <alignment horizontal="right" vertical="center" indent="1"/>
    </xf>
    <xf numFmtId="3" fontId="6" fillId="0" borderId="10" xfId="0" applyNumberFormat="1" applyFont="1" applyFill="1" applyBorder="1" applyAlignment="1" applyProtection="1">
      <alignment horizontal="right" vertical="center" wrapText="1" readingOrder="1"/>
      <protection locked="0"/>
    </xf>
    <xf numFmtId="3" fontId="6" fillId="0" borderId="0" xfId="0" applyNumberFormat="1" applyFont="1" applyFill="1" applyBorder="1" applyAlignment="1" applyProtection="1">
      <alignment horizontal="right" vertical="center" wrapText="1" readingOrder="1"/>
      <protection locked="0"/>
    </xf>
    <xf numFmtId="171" fontId="6" fillId="0" borderId="0" xfId="0" applyNumberFormat="1" applyFont="1" applyFill="1" applyAlignment="1" applyProtection="1">
      <alignment horizontal="right" vertical="center" readingOrder="1"/>
      <protection locked="0"/>
    </xf>
    <xf numFmtId="165" fontId="6" fillId="0" borderId="0" xfId="68" applyNumberFormat="1" applyFont="1" applyFill="1" applyAlignment="1" applyProtection="1">
      <alignment horizontal="right" vertical="center" readingOrder="1"/>
      <protection locked="0"/>
    </xf>
    <xf numFmtId="0" fontId="10" fillId="0" borderId="3" xfId="5" applyNumberFormat="1" applyFont="1" applyFill="1" applyBorder="1" applyAlignment="1">
      <alignment horizontal="right" indent="1"/>
    </xf>
    <xf numFmtId="171" fontId="6" fillId="0" borderId="0" xfId="0" applyNumberFormat="1" applyFont="1" applyFill="1" applyBorder="1" applyAlignment="1" applyProtection="1">
      <alignment horizontal="right" vertical="center" wrapText="1" readingOrder="1"/>
      <protection locked="0"/>
    </xf>
    <xf numFmtId="165" fontId="6" fillId="0" borderId="0" xfId="68" applyNumberFormat="1" applyFont="1" applyFill="1" applyBorder="1" applyAlignment="1" applyProtection="1">
      <alignment horizontal="right" vertical="center" wrapText="1" readingOrder="1"/>
      <protection locked="0"/>
    </xf>
    <xf numFmtId="166" fontId="57" fillId="0" borderId="0" xfId="5" applyNumberFormat="1" applyFont="1" applyFill="1" applyBorder="1" applyAlignment="1">
      <alignment horizontal="right" vertical="top" indent="1"/>
    </xf>
    <xf numFmtId="171" fontId="6" fillId="0" borderId="0" xfId="68" applyNumberFormat="1" applyFont="1" applyFill="1" applyAlignment="1" applyProtection="1">
      <alignment horizontal="right" vertical="center" readingOrder="1"/>
      <protection locked="0"/>
    </xf>
    <xf numFmtId="0" fontId="10" fillId="0" borderId="3" xfId="5" applyFont="1" applyFill="1" applyBorder="1" applyAlignment="1">
      <alignment horizontal="right" vertical="center" wrapText="1" indent="1"/>
    </xf>
    <xf numFmtId="3" fontId="6" fillId="0" borderId="0" xfId="68" applyNumberFormat="1" applyFont="1" applyFill="1" applyAlignment="1" applyProtection="1">
      <alignment horizontal="right" vertical="center" readingOrder="1"/>
      <protection locked="0"/>
    </xf>
    <xf numFmtId="167" fontId="57" fillId="0" borderId="0" xfId="5" applyNumberFormat="1" applyFont="1" applyFill="1" applyBorder="1" applyAlignment="1">
      <alignment horizontal="right" vertical="top" indent="1"/>
    </xf>
    <xf numFmtId="3" fontId="6" fillId="0" borderId="0" xfId="0" applyNumberFormat="1" applyFont="1" applyFill="1" applyAlignment="1" applyProtection="1">
      <alignment horizontal="right" vertical="center" readingOrder="1"/>
      <protection locked="0"/>
    </xf>
    <xf numFmtId="3" fontId="6" fillId="0" borderId="0" xfId="0" applyNumberFormat="1" applyFont="1" applyFill="1" applyBorder="1" applyAlignment="1" applyProtection="1">
      <alignment horizontal="right" wrapText="1"/>
      <protection locked="0"/>
    </xf>
    <xf numFmtId="0" fontId="16" fillId="0" borderId="3" xfId="5" applyFont="1" applyFill="1" applyBorder="1" applyAlignment="1">
      <alignment horizontal="center" vertical="center"/>
    </xf>
    <xf numFmtId="0" fontId="0" fillId="0" borderId="0" xfId="0" applyAlignment="1"/>
    <xf numFmtId="0" fontId="3" fillId="0" borderId="0" xfId="72" applyFont="1" applyFill="1" applyBorder="1"/>
    <xf numFmtId="1" fontId="6" fillId="0" borderId="0" xfId="90" applyNumberFormat="1" applyFont="1" applyFill="1" applyBorder="1" applyAlignment="1" applyProtection="1">
      <alignment horizontal="right"/>
      <protection hidden="1"/>
    </xf>
    <xf numFmtId="3" fontId="9" fillId="7" borderId="0" xfId="90" applyNumberFormat="1" applyFont="1" applyFill="1" applyBorder="1" applyAlignment="1" applyProtection="1">
      <alignment horizontal="right" vertical="center"/>
      <protection hidden="1"/>
    </xf>
    <xf numFmtId="0" fontId="6" fillId="0" borderId="0" xfId="90" applyFont="1" applyFill="1" applyBorder="1" applyAlignment="1" applyProtection="1">
      <alignment horizontal="right"/>
      <protection hidden="1"/>
    </xf>
    <xf numFmtId="0" fontId="6" fillId="0" borderId="0" xfId="90" applyFont="1" applyFill="1" applyBorder="1" applyAlignment="1" applyProtection="1">
      <alignment horizontal="right" vertical="center"/>
      <protection hidden="1"/>
    </xf>
    <xf numFmtId="3" fontId="6" fillId="0" borderId="38" xfId="90" applyNumberFormat="1" applyFont="1" applyFill="1" applyBorder="1" applyAlignment="1" applyProtection="1">
      <alignment horizontal="right"/>
      <protection hidden="1"/>
    </xf>
    <xf numFmtId="2" fontId="9" fillId="0" borderId="66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66" xfId="90" applyFont="1" applyFill="1" applyBorder="1" applyAlignment="1" applyProtection="1">
      <alignment horizontal="left" vertical="center" wrapText="1"/>
      <protection hidden="1"/>
    </xf>
    <xf numFmtId="9" fontId="9" fillId="10" borderId="67" xfId="93" applyNumberFormat="1" applyFont="1" applyFill="1" applyBorder="1" applyAlignment="1" applyProtection="1">
      <alignment horizontal="right"/>
      <protection hidden="1"/>
    </xf>
    <xf numFmtId="9" fontId="9" fillId="10" borderId="68" xfId="93" applyNumberFormat="1" applyFont="1" applyFill="1" applyBorder="1" applyAlignment="1" applyProtection="1">
      <alignment horizontal="right"/>
      <protection hidden="1"/>
    </xf>
    <xf numFmtId="9" fontId="6" fillId="0" borderId="69" xfId="91" applyNumberFormat="1" applyFont="1" applyFill="1" applyBorder="1" applyAlignment="1" applyProtection="1">
      <alignment horizontal="right"/>
      <protection hidden="1"/>
    </xf>
    <xf numFmtId="9" fontId="6" fillId="0" borderId="70" xfId="91" applyNumberFormat="1" applyFont="1" applyFill="1" applyBorder="1" applyAlignment="1" applyProtection="1">
      <alignment horizontal="right"/>
      <protection hidden="1"/>
    </xf>
    <xf numFmtId="167" fontId="6" fillId="0" borderId="48" xfId="90" applyNumberFormat="1" applyFont="1" applyFill="1" applyBorder="1" applyAlignment="1" applyProtection="1">
      <alignment horizontal="right"/>
      <protection hidden="1"/>
    </xf>
    <xf numFmtId="0" fontId="6" fillId="0" borderId="66" xfId="92" applyFont="1" applyFill="1" applyBorder="1" applyAlignment="1" applyProtection="1">
      <alignment vertical="top"/>
    </xf>
    <xf numFmtId="9" fontId="6" fillId="0" borderId="71" xfId="91" applyNumberFormat="1" applyFont="1" applyFill="1" applyBorder="1" applyAlignment="1" applyProtection="1">
      <alignment horizontal="right"/>
      <protection hidden="1"/>
    </xf>
    <xf numFmtId="9" fontId="6" fillId="0" borderId="72" xfId="91" applyNumberFormat="1" applyFont="1" applyFill="1" applyBorder="1" applyAlignment="1" applyProtection="1">
      <alignment horizontal="right"/>
      <protection hidden="1"/>
    </xf>
    <xf numFmtId="0" fontId="6" fillId="0" borderId="43" xfId="92" applyFont="1" applyFill="1" applyBorder="1" applyAlignment="1" applyProtection="1">
      <alignment vertical="top"/>
    </xf>
    <xf numFmtId="9" fontId="9" fillId="0" borderId="71" xfId="93" applyFont="1" applyFill="1" applyBorder="1" applyAlignment="1" applyProtection="1">
      <alignment horizontal="right"/>
      <protection hidden="1"/>
    </xf>
    <xf numFmtId="9" fontId="9" fillId="0" borderId="72" xfId="93" applyFont="1" applyFill="1" applyBorder="1" applyAlignment="1" applyProtection="1">
      <alignment horizontal="right"/>
      <protection hidden="1"/>
    </xf>
    <xf numFmtId="166" fontId="9" fillId="0" borderId="43" xfId="90" applyNumberFormat="1" applyFont="1" applyFill="1" applyBorder="1" applyAlignment="1" applyProtection="1">
      <alignment horizontal="right"/>
      <protection hidden="1"/>
    </xf>
    <xf numFmtId="166" fontId="9" fillId="0" borderId="0" xfId="90" applyNumberFormat="1" applyFont="1" applyFill="1" applyBorder="1" applyAlignment="1" applyProtection="1">
      <alignment horizontal="right"/>
      <protection hidden="1"/>
    </xf>
    <xf numFmtId="9" fontId="9" fillId="10" borderId="46" xfId="93" applyNumberFormat="1" applyFont="1" applyFill="1" applyBorder="1" applyAlignment="1" applyProtection="1">
      <alignment horizontal="right"/>
      <protection hidden="1"/>
    </xf>
    <xf numFmtId="9" fontId="9" fillId="10" borderId="47" xfId="93" applyNumberFormat="1" applyFont="1" applyFill="1" applyBorder="1" applyAlignment="1" applyProtection="1">
      <alignment horizontal="right"/>
      <protection hidden="1"/>
    </xf>
    <xf numFmtId="167" fontId="6" fillId="0" borderId="43" xfId="90" applyNumberFormat="1" applyFont="1" applyFill="1" applyBorder="1" applyAlignment="1" applyProtection="1">
      <alignment horizontal="right"/>
      <protection hidden="1"/>
    </xf>
    <xf numFmtId="167" fontId="6" fillId="0" borderId="0" xfId="90" applyNumberFormat="1" applyFont="1" applyFill="1" applyBorder="1" applyAlignment="1" applyProtection="1">
      <alignment horizontal="right"/>
      <protection locked="0"/>
    </xf>
    <xf numFmtId="9" fontId="6" fillId="0" borderId="46" xfId="91" applyNumberFormat="1" applyFont="1" applyFill="1" applyBorder="1" applyAlignment="1" applyProtection="1">
      <alignment horizontal="right"/>
      <protection hidden="1"/>
    </xf>
    <xf numFmtId="9" fontId="6" fillId="0" borderId="47" xfId="91" applyNumberFormat="1" applyFont="1" applyFill="1" applyBorder="1" applyAlignment="1" applyProtection="1">
      <alignment horizontal="right"/>
      <protection hidden="1"/>
    </xf>
    <xf numFmtId="167" fontId="6" fillId="0" borderId="46" xfId="92" applyNumberFormat="1" applyFont="1" applyFill="1" applyBorder="1" applyAlignment="1" applyProtection="1">
      <alignment vertical="top"/>
    </xf>
    <xf numFmtId="167" fontId="6" fillId="0" borderId="38" xfId="92" applyNumberFormat="1" applyFont="1" applyFill="1" applyBorder="1" applyAlignment="1" applyProtection="1">
      <alignment vertical="top"/>
    </xf>
    <xf numFmtId="0" fontId="6" fillId="0" borderId="38" xfId="92" applyFont="1" applyFill="1" applyBorder="1" applyAlignment="1" applyProtection="1">
      <alignment vertical="top"/>
    </xf>
    <xf numFmtId="0" fontId="9" fillId="0" borderId="69" xfId="90" applyFont="1" applyFill="1" applyBorder="1" applyAlignment="1" applyProtection="1">
      <alignment horizontal="right" vertical="center" wrapText="1"/>
      <protection hidden="1"/>
    </xf>
    <xf numFmtId="0" fontId="9" fillId="0" borderId="70" xfId="90" applyFont="1" applyFill="1" applyBorder="1" applyAlignment="1" applyProtection="1">
      <alignment horizontal="right" vertical="center" wrapText="1"/>
      <protection hidden="1"/>
    </xf>
    <xf numFmtId="9" fontId="6" fillId="0" borderId="40" xfId="91" quotePrefix="1" applyFont="1" applyFill="1" applyBorder="1" applyAlignment="1" applyProtection="1">
      <alignment horizontal="right"/>
      <protection hidden="1"/>
    </xf>
    <xf numFmtId="9" fontId="6" fillId="0" borderId="40" xfId="91" applyFont="1" applyFill="1" applyBorder="1" applyAlignment="1" applyProtection="1">
      <alignment horizontal="right"/>
      <protection hidden="1"/>
    </xf>
    <xf numFmtId="9" fontId="6" fillId="0" borderId="69" xfId="91" quotePrefix="1" applyNumberFormat="1" applyFont="1" applyFill="1" applyBorder="1" applyAlignment="1" applyProtection="1">
      <alignment horizontal="right"/>
      <protection hidden="1"/>
    </xf>
    <xf numFmtId="9" fontId="6" fillId="0" borderId="70" xfId="91" quotePrefix="1" applyNumberFormat="1" applyFont="1" applyFill="1" applyBorder="1" applyAlignment="1" applyProtection="1">
      <alignment horizontal="right"/>
      <protection hidden="1"/>
    </xf>
    <xf numFmtId="3" fontId="6" fillId="0" borderId="43" xfId="90" applyNumberFormat="1" applyFont="1" applyFill="1" applyBorder="1" applyAlignment="1" applyProtection="1">
      <alignment horizontal="right" vertical="center"/>
      <protection hidden="1"/>
    </xf>
    <xf numFmtId="3" fontId="6" fillId="0" borderId="0" xfId="90" applyNumberFormat="1" applyFont="1" applyFill="1" applyBorder="1" applyAlignment="1" applyProtection="1">
      <alignment horizontal="right" vertical="center"/>
      <protection hidden="1"/>
    </xf>
    <xf numFmtId="0" fontId="6" fillId="0" borderId="0" xfId="90" applyFont="1" applyFill="1" applyBorder="1" applyAlignment="1" applyProtection="1">
      <alignment vertical="center"/>
    </xf>
    <xf numFmtId="1" fontId="6" fillId="0" borderId="71" xfId="91" applyNumberFormat="1" applyFont="1" applyFill="1" applyBorder="1" applyAlignment="1" applyProtection="1">
      <alignment horizontal="right"/>
      <protection hidden="1"/>
    </xf>
    <xf numFmtId="1" fontId="6" fillId="0" borderId="72" xfId="91" applyNumberFormat="1" applyFont="1" applyFill="1" applyBorder="1" applyAlignment="1" applyProtection="1">
      <alignment horizontal="right"/>
      <protection hidden="1"/>
    </xf>
    <xf numFmtId="9" fontId="6" fillId="0" borderId="71" xfId="91" applyFont="1" applyFill="1" applyBorder="1" applyAlignment="1" applyProtection="1">
      <alignment horizontal="right"/>
      <protection hidden="1"/>
    </xf>
    <xf numFmtId="9" fontId="6" fillId="0" borderId="72" xfId="91" applyFont="1" applyFill="1" applyBorder="1" applyAlignment="1" applyProtection="1">
      <alignment horizontal="right"/>
      <protection hidden="1"/>
    </xf>
    <xf numFmtId="3" fontId="9" fillId="0" borderId="43" xfId="90" applyNumberFormat="1" applyFont="1" applyFill="1" applyBorder="1" applyAlignment="1" applyProtection="1">
      <alignment horizontal="right" vertical="center"/>
      <protection hidden="1"/>
    </xf>
    <xf numFmtId="3" fontId="9" fillId="0" borderId="0" xfId="90" applyNumberFormat="1" applyFont="1" applyFill="1" applyBorder="1" applyAlignment="1" applyProtection="1">
      <alignment horizontal="right" vertical="center"/>
      <protection hidden="1"/>
    </xf>
    <xf numFmtId="9" fontId="9" fillId="7" borderId="71" xfId="93" applyNumberFormat="1" applyFont="1" applyFill="1" applyBorder="1" applyAlignment="1" applyProtection="1">
      <alignment horizontal="right"/>
      <protection hidden="1"/>
    </xf>
    <xf numFmtId="9" fontId="9" fillId="7" borderId="72" xfId="93" applyNumberFormat="1" applyFont="1" applyFill="1" applyBorder="1" applyAlignment="1" applyProtection="1">
      <alignment horizontal="right"/>
      <protection hidden="1"/>
    </xf>
    <xf numFmtId="3" fontId="9" fillId="7" borderId="43" xfId="90" applyNumberFormat="1" applyFont="1" applyFill="1" applyBorder="1" applyAlignment="1" applyProtection="1">
      <alignment horizontal="right" vertical="center"/>
      <protection hidden="1"/>
    </xf>
    <xf numFmtId="9" fontId="9" fillId="0" borderId="72" xfId="91" applyFont="1" applyFill="1" applyBorder="1" applyAlignment="1" applyProtection="1">
      <alignment horizontal="right"/>
      <protection hidden="1"/>
    </xf>
    <xf numFmtId="9" fontId="6" fillId="0" borderId="71" xfId="91" quotePrefix="1" applyFont="1" applyFill="1" applyBorder="1" applyAlignment="1" applyProtection="1">
      <alignment horizontal="right"/>
      <protection hidden="1"/>
    </xf>
    <xf numFmtId="3" fontId="6" fillId="0" borderId="43" xfId="90" applyNumberFormat="1" applyFont="1" applyFill="1" applyBorder="1" applyAlignment="1" applyProtection="1">
      <alignment vertical="center"/>
      <protection hidden="1"/>
    </xf>
    <xf numFmtId="3" fontId="6" fillId="0" borderId="0" xfId="90" applyNumberFormat="1" applyFont="1" applyFill="1" applyBorder="1" applyAlignment="1" applyProtection="1">
      <alignment vertical="center"/>
      <protection hidden="1"/>
    </xf>
    <xf numFmtId="3" fontId="6" fillId="0" borderId="46" xfId="90" applyNumberFormat="1" applyFont="1" applyFill="1" applyBorder="1" applyAlignment="1" applyProtection="1">
      <alignment vertical="center"/>
      <protection hidden="1"/>
    </xf>
    <xf numFmtId="3" fontId="6" fillId="0" borderId="38" xfId="90" applyNumberFormat="1" applyFont="1" applyFill="1" applyBorder="1" applyAlignment="1" applyProtection="1">
      <alignment vertical="center"/>
      <protection hidden="1"/>
    </xf>
    <xf numFmtId="0" fontId="9" fillId="0" borderId="71" xfId="90" applyFont="1" applyFill="1" applyBorder="1" applyAlignment="1" applyProtection="1">
      <alignment vertical="center"/>
      <protection hidden="1"/>
    </xf>
    <xf numFmtId="0" fontId="9" fillId="0" borderId="72" xfId="90" applyFont="1" applyFill="1" applyBorder="1" applyAlignment="1" applyProtection="1">
      <alignment vertical="center"/>
      <protection hidden="1"/>
    </xf>
    <xf numFmtId="9" fontId="6" fillId="0" borderId="38" xfId="91" quotePrefix="1" applyFont="1" applyFill="1" applyBorder="1" applyAlignment="1" applyProtection="1">
      <alignment horizontal="right"/>
      <protection hidden="1"/>
    </xf>
    <xf numFmtId="9" fontId="6" fillId="0" borderId="75" xfId="91" quotePrefix="1" applyNumberFormat="1" applyFont="1" applyFill="1" applyBorder="1" applyAlignment="1" applyProtection="1">
      <alignment horizontal="right"/>
      <protection hidden="1"/>
    </xf>
    <xf numFmtId="9" fontId="6" fillId="0" borderId="76" xfId="91" applyNumberFormat="1" applyFont="1" applyFill="1" applyBorder="1" applyAlignment="1" applyProtection="1">
      <alignment horizontal="right"/>
      <protection hidden="1"/>
    </xf>
    <xf numFmtId="3" fontId="6" fillId="0" borderId="71" xfId="91" applyNumberFormat="1" applyFont="1" applyFill="1" applyBorder="1" applyAlignment="1" applyProtection="1">
      <alignment horizontal="right"/>
      <protection hidden="1"/>
    </xf>
    <xf numFmtId="3" fontId="6" fillId="0" borderId="76" xfId="91" applyNumberFormat="1" applyFont="1" applyFill="1" applyBorder="1" applyAlignment="1" applyProtection="1">
      <alignment horizontal="right"/>
      <protection hidden="1"/>
    </xf>
    <xf numFmtId="3" fontId="6" fillId="0" borderId="72" xfId="91" applyNumberFormat="1" applyFont="1" applyFill="1" applyBorder="1" applyAlignment="1" applyProtection="1">
      <alignment horizontal="right"/>
      <protection hidden="1"/>
    </xf>
    <xf numFmtId="3" fontId="9" fillId="0" borderId="71" xfId="93" applyNumberFormat="1" applyFont="1" applyFill="1" applyBorder="1" applyAlignment="1" applyProtection="1">
      <alignment horizontal="right"/>
      <protection hidden="1"/>
    </xf>
    <xf numFmtId="3" fontId="9" fillId="0" borderId="76" xfId="93" applyNumberFormat="1" applyFont="1" applyFill="1" applyBorder="1" applyAlignment="1" applyProtection="1">
      <alignment horizontal="right"/>
      <protection hidden="1"/>
    </xf>
    <xf numFmtId="3" fontId="9" fillId="0" borderId="72" xfId="93" applyNumberFormat="1" applyFont="1" applyFill="1" applyBorder="1" applyAlignment="1" applyProtection="1">
      <alignment horizontal="right"/>
      <protection hidden="1"/>
    </xf>
    <xf numFmtId="9" fontId="9" fillId="7" borderId="76" xfId="93" applyNumberFormat="1" applyFont="1" applyFill="1" applyBorder="1" applyAlignment="1" applyProtection="1">
      <alignment horizontal="right"/>
      <protection hidden="1"/>
    </xf>
    <xf numFmtId="3" fontId="9" fillId="0" borderId="76" xfId="91" applyNumberFormat="1" applyFont="1" applyFill="1" applyBorder="1" applyAlignment="1" applyProtection="1">
      <alignment horizontal="right"/>
      <protection hidden="1"/>
    </xf>
    <xf numFmtId="3" fontId="6" fillId="0" borderId="71" xfId="91" quotePrefix="1" applyNumberFormat="1" applyFont="1" applyFill="1" applyBorder="1" applyAlignment="1" applyProtection="1">
      <alignment horizontal="right"/>
      <protection hidden="1"/>
    </xf>
    <xf numFmtId="3" fontId="6" fillId="0" borderId="46" xfId="90" applyNumberFormat="1" applyFont="1" applyFill="1" applyBorder="1" applyAlignment="1" applyProtection="1">
      <alignment horizontal="right"/>
      <protection hidden="1"/>
    </xf>
    <xf numFmtId="0" fontId="9" fillId="0" borderId="75" xfId="90" applyFont="1" applyFill="1" applyBorder="1" applyAlignment="1" applyProtection="1">
      <alignment horizontal="right" vertical="center" wrapText="1"/>
      <protection hidden="1"/>
    </xf>
    <xf numFmtId="9" fontId="9" fillId="11" borderId="67" xfId="93" applyNumberFormat="1" applyFont="1" applyFill="1" applyBorder="1" applyAlignment="1" applyProtection="1">
      <alignment horizontal="right"/>
      <protection hidden="1"/>
    </xf>
    <xf numFmtId="9" fontId="9" fillId="11" borderId="68" xfId="93" applyNumberFormat="1" applyFont="1" applyFill="1" applyBorder="1" applyAlignment="1" applyProtection="1">
      <alignment horizontal="right"/>
      <protection hidden="1"/>
    </xf>
    <xf numFmtId="166" fontId="9" fillId="11" borderId="46" xfId="90" applyNumberFormat="1" applyFont="1" applyFill="1" applyBorder="1" applyAlignment="1" applyProtection="1">
      <alignment horizontal="right"/>
      <protection hidden="1"/>
    </xf>
    <xf numFmtId="166" fontId="9" fillId="11" borderId="38" xfId="90" applyNumberFormat="1" applyFont="1" applyFill="1" applyBorder="1" applyAlignment="1" applyProtection="1">
      <alignment horizontal="right"/>
      <protection hidden="1"/>
    </xf>
    <xf numFmtId="9" fontId="6" fillId="0" borderId="77" xfId="91" applyNumberFormat="1" applyFont="1" applyFill="1" applyBorder="1" applyAlignment="1" applyProtection="1">
      <alignment horizontal="right"/>
      <protection hidden="1"/>
    </xf>
    <xf numFmtId="9" fontId="6" fillId="0" borderId="78" xfId="91" applyNumberFormat="1" applyFont="1" applyFill="1" applyBorder="1" applyAlignment="1" applyProtection="1">
      <alignment horizontal="right"/>
      <protection hidden="1"/>
    </xf>
    <xf numFmtId="167" fontId="6" fillId="0" borderId="79" xfId="90" applyNumberFormat="1" applyFont="1" applyFill="1" applyBorder="1" applyAlignment="1" applyProtection="1">
      <alignment horizontal="right"/>
      <protection hidden="1"/>
    </xf>
    <xf numFmtId="167" fontId="6" fillId="0" borderId="79" xfId="90" applyNumberFormat="1" applyFont="1" applyFill="1" applyBorder="1" applyAlignment="1" applyProtection="1">
      <alignment horizontal="right"/>
      <protection locked="0"/>
    </xf>
    <xf numFmtId="0" fontId="6" fillId="0" borderId="79" xfId="92" applyFont="1" applyFill="1" applyBorder="1" applyAlignment="1" applyProtection="1">
      <alignment horizontal="right" vertical="top"/>
    </xf>
    <xf numFmtId="0" fontId="6" fillId="0" borderId="79" xfId="92" applyFont="1" applyFill="1" applyBorder="1" applyAlignment="1" applyProtection="1">
      <alignment vertical="top"/>
    </xf>
    <xf numFmtId="9" fontId="6" fillId="0" borderId="80" xfId="91" applyNumberFormat="1" applyFont="1" applyFill="1" applyBorder="1" applyAlignment="1" applyProtection="1">
      <alignment horizontal="right"/>
      <protection hidden="1"/>
    </xf>
    <xf numFmtId="9" fontId="6" fillId="0" borderId="81" xfId="91" applyNumberFormat="1" applyFont="1" applyFill="1" applyBorder="1" applyAlignment="1" applyProtection="1">
      <alignment horizontal="right"/>
      <protection hidden="1"/>
    </xf>
    <xf numFmtId="9" fontId="9" fillId="0" borderId="80" xfId="93" applyFont="1" applyFill="1" applyBorder="1" applyAlignment="1" applyProtection="1">
      <alignment horizontal="right"/>
      <protection hidden="1"/>
    </xf>
    <xf numFmtId="9" fontId="9" fillId="0" borderId="81" xfId="93" applyFont="1" applyFill="1" applyBorder="1" applyAlignment="1" applyProtection="1">
      <alignment horizontal="right"/>
      <protection hidden="1"/>
    </xf>
    <xf numFmtId="9" fontId="9" fillId="11" borderId="46" xfId="93" applyNumberFormat="1" applyFont="1" applyFill="1" applyBorder="1" applyAlignment="1" applyProtection="1">
      <alignment horizontal="right"/>
      <protection hidden="1"/>
    </xf>
    <xf numFmtId="9" fontId="9" fillId="11" borderId="47" xfId="93" applyNumberFormat="1" applyFont="1" applyFill="1" applyBorder="1" applyAlignment="1" applyProtection="1">
      <alignment horizontal="right"/>
      <protection hidden="1"/>
    </xf>
    <xf numFmtId="0" fontId="9" fillId="0" borderId="77" xfId="90" applyFont="1" applyFill="1" applyBorder="1" applyAlignment="1" applyProtection="1">
      <alignment horizontal="right" vertical="center" wrapText="1"/>
      <protection hidden="1"/>
    </xf>
    <xf numFmtId="0" fontId="9" fillId="0" borderId="78" xfId="90" applyFont="1" applyFill="1" applyBorder="1" applyAlignment="1" applyProtection="1">
      <alignment horizontal="right" vertical="center" wrapText="1"/>
      <protection hidden="1"/>
    </xf>
    <xf numFmtId="2" fontId="9" fillId="0" borderId="79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79" xfId="90" applyFont="1" applyFill="1" applyBorder="1" applyAlignment="1" applyProtection="1">
      <alignment horizontal="left" vertical="center" wrapText="1"/>
      <protection hidden="1"/>
    </xf>
    <xf numFmtId="9" fontId="6" fillId="0" borderId="80" xfId="91" applyFont="1" applyFill="1" applyBorder="1" applyAlignment="1" applyProtection="1">
      <alignment horizontal="right"/>
      <protection hidden="1"/>
    </xf>
    <xf numFmtId="9" fontId="6" fillId="0" borderId="81" xfId="91" applyFont="1" applyFill="1" applyBorder="1" applyAlignment="1" applyProtection="1">
      <alignment horizontal="right"/>
      <protection hidden="1"/>
    </xf>
    <xf numFmtId="9" fontId="9" fillId="7" borderId="80" xfId="93" applyNumberFormat="1" applyFont="1" applyFill="1" applyBorder="1" applyAlignment="1" applyProtection="1">
      <alignment horizontal="right"/>
      <protection hidden="1"/>
    </xf>
    <xf numFmtId="9" fontId="9" fillId="7" borderId="81" xfId="93" applyNumberFormat="1" applyFont="1" applyFill="1" applyBorder="1" applyAlignment="1" applyProtection="1">
      <alignment horizontal="right"/>
      <protection hidden="1"/>
    </xf>
    <xf numFmtId="0" fontId="6" fillId="0" borderId="0" xfId="90" applyNumberFormat="1" applyFont="1" applyFill="1" applyBorder="1" applyAlignment="1" applyProtection="1">
      <alignment horizontal="right" vertical="center"/>
      <protection hidden="1"/>
    </xf>
    <xf numFmtId="3" fontId="6" fillId="0" borderId="46" xfId="90" applyNumberFormat="1" applyFont="1" applyFill="1" applyBorder="1" applyAlignment="1" applyProtection="1">
      <alignment horizontal="right" vertical="center"/>
      <protection hidden="1"/>
    </xf>
    <xf numFmtId="3" fontId="6" fillId="0" borderId="38" xfId="90" applyNumberFormat="1" applyFont="1" applyFill="1" applyBorder="1" applyAlignment="1" applyProtection="1">
      <alignment horizontal="right" vertical="center"/>
      <protection hidden="1"/>
    </xf>
    <xf numFmtId="0" fontId="9" fillId="0" borderId="80" xfId="90" applyFont="1" applyFill="1" applyBorder="1" applyAlignment="1" applyProtection="1">
      <alignment vertical="center"/>
      <protection hidden="1"/>
    </xf>
    <xf numFmtId="0" fontId="9" fillId="0" borderId="81" xfId="90" applyFont="1" applyFill="1" applyBorder="1" applyAlignment="1" applyProtection="1">
      <alignment vertical="center"/>
      <protection hidden="1"/>
    </xf>
    <xf numFmtId="9" fontId="9" fillId="12" borderId="67" xfId="93" applyNumberFormat="1" applyFont="1" applyFill="1" applyBorder="1" applyAlignment="1" applyProtection="1">
      <alignment horizontal="right"/>
      <protection hidden="1"/>
    </xf>
    <xf numFmtId="9" fontId="9" fillId="12" borderId="68" xfId="93" applyNumberFormat="1" applyFont="1" applyFill="1" applyBorder="1" applyAlignment="1" applyProtection="1">
      <alignment horizontal="right"/>
      <protection hidden="1"/>
    </xf>
    <xf numFmtId="166" fontId="9" fillId="12" borderId="46" xfId="90" applyNumberFormat="1" applyFont="1" applyFill="1" applyBorder="1" applyAlignment="1" applyProtection="1">
      <alignment horizontal="right"/>
      <protection hidden="1"/>
    </xf>
    <xf numFmtId="166" fontId="9" fillId="12" borderId="38" xfId="90" applyNumberFormat="1" applyFont="1" applyFill="1" applyBorder="1" applyAlignment="1" applyProtection="1">
      <alignment horizontal="right"/>
      <protection hidden="1"/>
    </xf>
    <xf numFmtId="9" fontId="6" fillId="0" borderId="84" xfId="91" applyNumberFormat="1" applyFont="1" applyFill="1" applyBorder="1" applyAlignment="1" applyProtection="1">
      <alignment horizontal="right"/>
      <protection hidden="1"/>
    </xf>
    <xf numFmtId="9" fontId="6" fillId="0" borderId="85" xfId="91" applyNumberFormat="1" applyFont="1" applyFill="1" applyBorder="1" applyAlignment="1" applyProtection="1">
      <alignment horizontal="right"/>
      <protection hidden="1"/>
    </xf>
    <xf numFmtId="167" fontId="6" fillId="0" borderId="86" xfId="90" applyNumberFormat="1" applyFont="1" applyFill="1" applyBorder="1" applyAlignment="1" applyProtection="1">
      <alignment horizontal="right"/>
      <protection hidden="1"/>
    </xf>
    <xf numFmtId="167" fontId="6" fillId="0" borderId="86" xfId="90" applyNumberFormat="1" applyFont="1" applyFill="1" applyBorder="1" applyAlignment="1" applyProtection="1">
      <alignment horizontal="right"/>
      <protection locked="0"/>
    </xf>
    <xf numFmtId="0" fontId="6" fillId="0" borderId="86" xfId="92" applyFont="1" applyFill="1" applyBorder="1" applyAlignment="1" applyProtection="1">
      <alignment horizontal="right" vertical="top"/>
    </xf>
    <xf numFmtId="0" fontId="6" fillId="0" borderId="86" xfId="92" applyFont="1" applyFill="1" applyBorder="1" applyAlignment="1" applyProtection="1">
      <alignment vertical="top"/>
    </xf>
    <xf numFmtId="9" fontId="6" fillId="0" borderId="87" xfId="91" applyNumberFormat="1" applyFont="1" applyFill="1" applyBorder="1" applyAlignment="1" applyProtection="1">
      <alignment horizontal="right"/>
      <protection hidden="1"/>
    </xf>
    <xf numFmtId="9" fontId="6" fillId="0" borderId="88" xfId="91" applyNumberFormat="1" applyFont="1" applyFill="1" applyBorder="1" applyAlignment="1" applyProtection="1">
      <alignment horizontal="right"/>
      <protection hidden="1"/>
    </xf>
    <xf numFmtId="9" fontId="9" fillId="0" borderId="87" xfId="93" applyFont="1" applyFill="1" applyBorder="1" applyAlignment="1" applyProtection="1">
      <alignment horizontal="right"/>
      <protection hidden="1"/>
    </xf>
    <xf numFmtId="9" fontId="9" fillId="0" borderId="88" xfId="93" applyFont="1" applyFill="1" applyBorder="1" applyAlignment="1" applyProtection="1">
      <alignment horizontal="right"/>
      <protection hidden="1"/>
    </xf>
    <xf numFmtId="9" fontId="9" fillId="12" borderId="46" xfId="93" applyNumberFormat="1" applyFont="1" applyFill="1" applyBorder="1" applyAlignment="1" applyProtection="1">
      <alignment horizontal="right"/>
      <protection hidden="1"/>
    </xf>
    <xf numFmtId="9" fontId="9" fillId="12" borderId="47" xfId="93" applyNumberFormat="1" applyFont="1" applyFill="1" applyBorder="1" applyAlignment="1" applyProtection="1">
      <alignment horizontal="right"/>
      <protection hidden="1"/>
    </xf>
    <xf numFmtId="0" fontId="9" fillId="0" borderId="84" xfId="90" applyFont="1" applyFill="1" applyBorder="1" applyAlignment="1" applyProtection="1">
      <alignment horizontal="right" vertical="center" wrapText="1"/>
      <protection hidden="1"/>
    </xf>
    <xf numFmtId="0" fontId="9" fillId="0" borderId="85" xfId="90" applyFont="1" applyFill="1" applyBorder="1" applyAlignment="1" applyProtection="1">
      <alignment horizontal="right" vertical="center" wrapText="1"/>
      <protection hidden="1"/>
    </xf>
    <xf numFmtId="2" fontId="9" fillId="0" borderId="86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86" xfId="90" applyFont="1" applyFill="1" applyBorder="1" applyAlignment="1" applyProtection="1">
      <alignment horizontal="left" vertical="center" wrapText="1"/>
      <protection hidden="1"/>
    </xf>
    <xf numFmtId="9" fontId="6" fillId="0" borderId="87" xfId="91" applyFont="1" applyFill="1" applyBorder="1" applyAlignment="1" applyProtection="1">
      <alignment horizontal="right"/>
      <protection hidden="1"/>
    </xf>
    <xf numFmtId="9" fontId="6" fillId="0" borderId="88" xfId="91" applyFont="1" applyFill="1" applyBorder="1" applyAlignment="1" applyProtection="1">
      <alignment horizontal="right"/>
      <protection hidden="1"/>
    </xf>
    <xf numFmtId="9" fontId="9" fillId="7" borderId="87" xfId="93" applyNumberFormat="1" applyFont="1" applyFill="1" applyBorder="1" applyAlignment="1" applyProtection="1">
      <alignment horizontal="right"/>
      <protection hidden="1"/>
    </xf>
    <xf numFmtId="9" fontId="9" fillId="7" borderId="88" xfId="93" applyNumberFormat="1" applyFont="1" applyFill="1" applyBorder="1" applyAlignment="1" applyProtection="1">
      <alignment horizontal="right"/>
      <protection hidden="1"/>
    </xf>
    <xf numFmtId="0" fontId="9" fillId="0" borderId="87" xfId="90" applyFont="1" applyFill="1" applyBorder="1" applyAlignment="1" applyProtection="1">
      <alignment vertical="center"/>
      <protection hidden="1"/>
    </xf>
    <xf numFmtId="0" fontId="9" fillId="0" borderId="88" xfId="90" applyFont="1" applyFill="1" applyBorder="1" applyAlignment="1" applyProtection="1">
      <alignment vertical="center"/>
      <protection hidden="1"/>
    </xf>
    <xf numFmtId="9" fontId="6" fillId="0" borderId="91" xfId="91" applyNumberFormat="1" applyFont="1" applyFill="1" applyBorder="1" applyAlignment="1" applyProtection="1">
      <alignment horizontal="right"/>
      <protection hidden="1"/>
    </xf>
    <xf numFmtId="9" fontId="6" fillId="0" borderId="92" xfId="91" applyNumberFormat="1" applyFont="1" applyFill="1" applyBorder="1" applyAlignment="1" applyProtection="1">
      <alignment horizontal="right"/>
      <protection hidden="1"/>
    </xf>
    <xf numFmtId="9" fontId="6" fillId="0" borderId="93" xfId="91" applyNumberFormat="1" applyFont="1" applyFill="1" applyBorder="1" applyAlignment="1" applyProtection="1">
      <alignment horizontal="right"/>
      <protection hidden="1"/>
    </xf>
    <xf numFmtId="9" fontId="6" fillId="0" borderId="94" xfId="91" applyNumberFormat="1" applyFont="1" applyFill="1" applyBorder="1" applyAlignment="1" applyProtection="1">
      <alignment horizontal="right"/>
      <protection hidden="1"/>
    </xf>
    <xf numFmtId="9" fontId="9" fillId="0" borderId="93" xfId="93" applyFont="1" applyFill="1" applyBorder="1" applyAlignment="1" applyProtection="1">
      <alignment horizontal="right"/>
      <protection hidden="1"/>
    </xf>
    <xf numFmtId="9" fontId="9" fillId="0" borderId="94" xfId="93" applyFont="1" applyFill="1" applyBorder="1" applyAlignment="1" applyProtection="1">
      <alignment horizontal="right"/>
      <protection hidden="1"/>
    </xf>
    <xf numFmtId="9" fontId="9" fillId="7" borderId="93" xfId="93" applyFont="1" applyFill="1" applyBorder="1" applyAlignment="1" applyProtection="1">
      <alignment horizontal="right"/>
      <protection hidden="1"/>
    </xf>
    <xf numFmtId="9" fontId="9" fillId="7" borderId="94" xfId="93" applyFont="1" applyFill="1" applyBorder="1" applyAlignment="1" applyProtection="1">
      <alignment horizontal="right"/>
      <protection hidden="1"/>
    </xf>
    <xf numFmtId="9" fontId="6" fillId="0" borderId="93" xfId="91" applyFont="1" applyFill="1" applyBorder="1" applyAlignment="1" applyProtection="1">
      <alignment horizontal="right"/>
      <protection hidden="1"/>
    </xf>
    <xf numFmtId="9" fontId="6" fillId="0" borderId="94" xfId="91" applyFont="1" applyFill="1" applyBorder="1" applyAlignment="1" applyProtection="1">
      <alignment horizontal="right"/>
      <protection hidden="1"/>
    </xf>
    <xf numFmtId="0" fontId="9" fillId="7" borderId="0" xfId="90" applyNumberFormat="1" applyFont="1" applyFill="1" applyBorder="1" applyAlignment="1" applyProtection="1">
      <alignment horizontal="right"/>
      <protection hidden="1"/>
    </xf>
    <xf numFmtId="0" fontId="9" fillId="0" borderId="91" xfId="90" applyFont="1" applyFill="1" applyBorder="1" applyAlignment="1" applyProtection="1">
      <alignment horizontal="right" vertical="center" wrapText="1"/>
      <protection hidden="1"/>
    </xf>
    <xf numFmtId="0" fontId="9" fillId="0" borderId="92" xfId="90" applyFont="1" applyFill="1" applyBorder="1" applyAlignment="1" applyProtection="1">
      <alignment horizontal="right" vertical="center" wrapText="1"/>
      <protection hidden="1"/>
    </xf>
    <xf numFmtId="2" fontId="9" fillId="0" borderId="95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95" xfId="90" applyFont="1" applyFill="1" applyBorder="1" applyAlignment="1" applyProtection="1">
      <alignment horizontal="left" vertical="center" wrapText="1"/>
      <protection hidden="1"/>
    </xf>
    <xf numFmtId="0" fontId="9" fillId="0" borderId="93" xfId="90" applyFont="1" applyFill="1" applyBorder="1" applyAlignment="1" applyProtection="1">
      <alignment vertical="center"/>
      <protection hidden="1"/>
    </xf>
    <xf numFmtId="0" fontId="9" fillId="0" borderId="94" xfId="90" applyFont="1" applyFill="1" applyBorder="1" applyAlignment="1" applyProtection="1">
      <alignment vertical="center"/>
      <protection hidden="1"/>
    </xf>
    <xf numFmtId="0" fontId="6" fillId="0" borderId="95" xfId="92" applyFont="1" applyFill="1" applyBorder="1" applyAlignment="1" applyProtection="1">
      <alignment vertical="top"/>
    </xf>
    <xf numFmtId="9" fontId="9" fillId="13" borderId="46" xfId="93" applyNumberFormat="1" applyFont="1" applyFill="1" applyBorder="1" applyAlignment="1" applyProtection="1">
      <alignment horizontal="right"/>
      <protection hidden="1"/>
    </xf>
    <xf numFmtId="9" fontId="9" fillId="13" borderId="47" xfId="93" applyNumberFormat="1" applyFont="1" applyFill="1" applyBorder="1" applyAlignment="1" applyProtection="1">
      <alignment horizontal="right"/>
      <protection hidden="1"/>
    </xf>
    <xf numFmtId="9" fontId="6" fillId="0" borderId="91" xfId="91" quotePrefix="1" applyNumberFormat="1" applyFont="1" applyFill="1" applyBorder="1" applyAlignment="1" applyProtection="1">
      <alignment horizontal="right"/>
      <protection hidden="1"/>
    </xf>
    <xf numFmtId="9" fontId="6" fillId="0" borderId="92" xfId="91" quotePrefix="1" applyNumberFormat="1" applyFont="1" applyFill="1" applyBorder="1" applyAlignment="1" applyProtection="1">
      <alignment horizontal="right"/>
      <protection hidden="1"/>
    </xf>
    <xf numFmtId="1" fontId="6" fillId="0" borderId="93" xfId="91" applyNumberFormat="1" applyFont="1" applyFill="1" applyBorder="1" applyAlignment="1" applyProtection="1">
      <alignment horizontal="right"/>
      <protection hidden="1"/>
    </xf>
    <xf numFmtId="1" fontId="6" fillId="0" borderId="94" xfId="91" applyNumberFormat="1" applyFont="1" applyFill="1" applyBorder="1" applyAlignment="1" applyProtection="1">
      <alignment horizontal="right"/>
      <protection hidden="1"/>
    </xf>
    <xf numFmtId="9" fontId="9" fillId="7" borderId="93" xfId="93" applyNumberFormat="1" applyFont="1" applyFill="1" applyBorder="1" applyAlignment="1" applyProtection="1">
      <alignment horizontal="right"/>
      <protection hidden="1"/>
    </xf>
    <xf numFmtId="9" fontId="9" fillId="7" borderId="94" xfId="93" applyNumberFormat="1" applyFont="1" applyFill="1" applyBorder="1" applyAlignment="1" applyProtection="1">
      <alignment horizontal="right"/>
      <protection hidden="1"/>
    </xf>
    <xf numFmtId="9" fontId="9" fillId="0" borderId="94" xfId="91" applyFont="1" applyFill="1" applyBorder="1" applyAlignment="1" applyProtection="1">
      <alignment horizontal="right"/>
      <protection hidden="1"/>
    </xf>
    <xf numFmtId="9" fontId="6" fillId="0" borderId="93" xfId="91" quotePrefix="1" applyFont="1" applyFill="1" applyBorder="1" applyAlignment="1" applyProtection="1">
      <alignment horizontal="right"/>
      <protection hidden="1"/>
    </xf>
    <xf numFmtId="1" fontId="6" fillId="0" borderId="76" xfId="91" applyNumberFormat="1" applyFont="1" applyFill="1" applyBorder="1" applyAlignment="1" applyProtection="1">
      <alignment horizontal="right"/>
      <protection hidden="1"/>
    </xf>
    <xf numFmtId="9" fontId="6" fillId="0" borderId="76" xfId="91" applyFont="1" applyFill="1" applyBorder="1" applyAlignment="1" applyProtection="1">
      <alignment horizontal="right"/>
      <protection hidden="1"/>
    </xf>
    <xf numFmtId="9" fontId="9" fillId="0" borderId="76" xfId="93" applyFont="1" applyFill="1" applyBorder="1" applyAlignment="1" applyProtection="1">
      <alignment horizontal="right"/>
      <protection hidden="1"/>
    </xf>
    <xf numFmtId="9" fontId="9" fillId="0" borderId="76" xfId="91" applyFont="1" applyFill="1" applyBorder="1" applyAlignment="1" applyProtection="1">
      <alignment horizontal="right"/>
      <protection hidden="1"/>
    </xf>
    <xf numFmtId="9" fontId="6" fillId="0" borderId="93" xfId="91" quotePrefix="1" applyNumberFormat="1" applyFont="1" applyFill="1" applyBorder="1" applyAlignment="1" applyProtection="1">
      <alignment horizontal="right"/>
      <protection hidden="1"/>
    </xf>
    <xf numFmtId="0" fontId="9" fillId="0" borderId="98" xfId="90" applyFont="1" applyFill="1" applyBorder="1" applyAlignment="1" applyProtection="1">
      <alignment horizontal="right" vertical="center" wrapText="1"/>
      <protection hidden="1"/>
    </xf>
    <xf numFmtId="0" fontId="9" fillId="0" borderId="99" xfId="90" applyFont="1" applyFill="1" applyBorder="1" applyAlignment="1" applyProtection="1">
      <alignment horizontal="right" vertical="center" wrapText="1"/>
      <protection hidden="1"/>
    </xf>
    <xf numFmtId="166" fontId="6" fillId="0" borderId="0" xfId="90" applyNumberFormat="1" applyFont="1" applyFill="1" applyBorder="1" applyAlignment="1" applyProtection="1">
      <alignment horizontal="right"/>
      <protection hidden="1"/>
    </xf>
    <xf numFmtId="9" fontId="9" fillId="0" borderId="100" xfId="93" applyNumberFormat="1" applyFont="1" applyFill="1" applyBorder="1" applyAlignment="1" applyProtection="1">
      <alignment horizontal="right"/>
      <protection hidden="1"/>
    </xf>
    <xf numFmtId="9" fontId="9" fillId="0" borderId="76" xfId="93" applyNumberFormat="1" applyFont="1" applyFill="1" applyBorder="1" applyAlignment="1" applyProtection="1">
      <alignment horizontal="right"/>
      <protection hidden="1"/>
    </xf>
    <xf numFmtId="9" fontId="9" fillId="0" borderId="101" xfId="93" applyNumberFormat="1" applyFont="1" applyFill="1" applyBorder="1" applyAlignment="1" applyProtection="1">
      <alignment horizontal="right"/>
      <protection hidden="1"/>
    </xf>
    <xf numFmtId="166" fontId="6" fillId="0" borderId="43" xfId="90" applyNumberFormat="1" applyFont="1" applyFill="1" applyBorder="1" applyAlignment="1" applyProtection="1">
      <alignment horizontal="right"/>
      <protection hidden="1"/>
    </xf>
    <xf numFmtId="9" fontId="6" fillId="0" borderId="100" xfId="91" quotePrefix="1" applyNumberFormat="1" applyFont="1" applyFill="1" applyBorder="1" applyAlignment="1" applyProtection="1">
      <alignment horizontal="right"/>
      <protection hidden="1"/>
    </xf>
    <xf numFmtId="9" fontId="6" fillId="0" borderId="100" xfId="91" applyNumberFormat="1" applyFont="1" applyFill="1" applyBorder="1" applyAlignment="1" applyProtection="1">
      <alignment horizontal="right"/>
      <protection hidden="1"/>
    </xf>
    <xf numFmtId="9" fontId="6" fillId="0" borderId="101" xfId="91" applyNumberFormat="1" applyFont="1" applyFill="1" applyBorder="1" applyAlignment="1" applyProtection="1">
      <alignment horizontal="right"/>
      <protection hidden="1"/>
    </xf>
    <xf numFmtId="166" fontId="6" fillId="0" borderId="46" xfId="90" applyNumberFormat="1" applyFont="1" applyFill="1" applyBorder="1" applyAlignment="1" applyProtection="1">
      <alignment horizontal="right"/>
      <protection hidden="1"/>
    </xf>
    <xf numFmtId="166" fontId="6" fillId="0" borderId="38" xfId="90" applyNumberFormat="1" applyFont="1" applyFill="1" applyBorder="1" applyAlignment="1" applyProtection="1">
      <alignment horizontal="right"/>
      <protection hidden="1"/>
    </xf>
    <xf numFmtId="2" fontId="9" fillId="0" borderId="102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02" xfId="90" applyFont="1" applyFill="1" applyBorder="1" applyAlignment="1" applyProtection="1">
      <alignment horizontal="left" vertical="center" wrapText="1"/>
      <protection hidden="1"/>
    </xf>
    <xf numFmtId="0" fontId="9" fillId="0" borderId="100" xfId="90" applyFont="1" applyFill="1" applyBorder="1" applyAlignment="1" applyProtection="1">
      <alignment vertical="center"/>
      <protection hidden="1"/>
    </xf>
    <xf numFmtId="0" fontId="9" fillId="0" borderId="101" xfId="90" applyFont="1" applyFill="1" applyBorder="1" applyAlignment="1" applyProtection="1">
      <alignment vertical="center"/>
      <protection hidden="1"/>
    </xf>
    <xf numFmtId="0" fontId="6" fillId="0" borderId="98" xfId="90" applyFont="1" applyFill="1" applyBorder="1" applyAlignment="1" applyProtection="1">
      <alignment horizontal="right" vertical="center" wrapText="1"/>
      <protection hidden="1"/>
    </xf>
    <xf numFmtId="0" fontId="6" fillId="0" borderId="99" xfId="90" applyFont="1" applyFill="1" applyBorder="1" applyAlignment="1" applyProtection="1">
      <alignment horizontal="right" vertical="center" wrapText="1"/>
      <protection hidden="1"/>
    </xf>
    <xf numFmtId="9" fontId="6" fillId="0" borderId="100" xfId="93" applyFont="1" applyFill="1" applyBorder="1" applyAlignment="1" applyProtection="1">
      <alignment horizontal="right"/>
      <protection hidden="1"/>
    </xf>
    <xf numFmtId="9" fontId="6" fillId="0" borderId="76" xfId="93" applyFont="1" applyFill="1" applyBorder="1" applyAlignment="1" applyProtection="1">
      <alignment horizontal="right"/>
      <protection hidden="1"/>
    </xf>
    <xf numFmtId="9" fontId="6" fillId="0" borderId="101" xfId="93" applyFont="1" applyFill="1" applyBorder="1" applyAlignment="1" applyProtection="1">
      <alignment horizontal="right"/>
      <protection hidden="1"/>
    </xf>
    <xf numFmtId="9" fontId="6" fillId="0" borderId="100" xfId="91" quotePrefix="1" applyFont="1" applyFill="1" applyBorder="1" applyAlignment="1" applyProtection="1">
      <alignment horizontal="right"/>
      <protection hidden="1"/>
    </xf>
    <xf numFmtId="9" fontId="6" fillId="0" borderId="100" xfId="91" applyFont="1" applyFill="1" applyBorder="1" applyAlignment="1" applyProtection="1">
      <alignment horizontal="right"/>
      <protection hidden="1"/>
    </xf>
    <xf numFmtId="9" fontId="6" fillId="0" borderId="101" xfId="91" applyFont="1" applyFill="1" applyBorder="1" applyAlignment="1" applyProtection="1">
      <alignment horizontal="right"/>
      <protection hidden="1"/>
    </xf>
    <xf numFmtId="9" fontId="6" fillId="0" borderId="100" xfId="93" applyNumberFormat="1" applyFont="1" applyFill="1" applyBorder="1" applyAlignment="1" applyProtection="1">
      <alignment horizontal="right"/>
      <protection hidden="1"/>
    </xf>
    <xf numFmtId="9" fontId="6" fillId="0" borderId="76" xfId="93" applyNumberFormat="1" applyFont="1" applyFill="1" applyBorder="1" applyAlignment="1" applyProtection="1">
      <alignment horizontal="right"/>
      <protection hidden="1"/>
    </xf>
    <xf numFmtId="9" fontId="6" fillId="0" borderId="101" xfId="93" applyNumberFormat="1" applyFont="1" applyFill="1" applyBorder="1" applyAlignment="1" applyProtection="1">
      <alignment horizontal="right"/>
      <protection hidden="1"/>
    </xf>
    <xf numFmtId="1" fontId="9" fillId="7" borderId="38" xfId="90" applyNumberFormat="1" applyFont="1" applyFill="1" applyBorder="1" applyAlignment="1" applyProtection="1">
      <alignment horizontal="right" vertical="center"/>
      <protection hidden="1"/>
    </xf>
    <xf numFmtId="0" fontId="6" fillId="0" borderId="105" xfId="92" applyFont="1" applyFill="1" applyBorder="1" applyAlignment="1" applyProtection="1">
      <alignment vertical="top"/>
    </xf>
    <xf numFmtId="1" fontId="6" fillId="0" borderId="38" xfId="92" applyNumberFormat="1" applyFont="1" applyFill="1" applyBorder="1" applyAlignment="1" applyProtection="1">
      <alignment vertical="top"/>
    </xf>
    <xf numFmtId="2" fontId="9" fillId="0" borderId="105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05" xfId="90" applyFont="1" applyFill="1" applyBorder="1" applyAlignment="1" applyProtection="1">
      <alignment horizontal="left" vertical="center" wrapText="1"/>
      <protection hidden="1"/>
    </xf>
    <xf numFmtId="167" fontId="9" fillId="7" borderId="38" xfId="90" applyNumberFormat="1" applyFont="1" applyFill="1" applyBorder="1" applyAlignment="1" applyProtection="1">
      <alignment horizontal="right" vertical="center"/>
      <protection hidden="1"/>
    </xf>
    <xf numFmtId="9" fontId="9" fillId="0" borderId="0" xfId="91" quotePrefix="1" applyFont="1" applyFill="1" applyBorder="1" applyAlignment="1" applyProtection="1">
      <alignment horizontal="right"/>
      <protection hidden="1"/>
    </xf>
    <xf numFmtId="9" fontId="9" fillId="0" borderId="76" xfId="91" quotePrefix="1" applyFont="1" applyFill="1" applyBorder="1" applyAlignment="1" applyProtection="1">
      <alignment horizontal="right"/>
      <protection hidden="1"/>
    </xf>
    <xf numFmtId="9" fontId="6" fillId="0" borderId="106" xfId="91" applyFont="1" applyFill="1" applyBorder="1" applyAlignment="1" applyProtection="1">
      <alignment horizontal="right"/>
      <protection hidden="1"/>
    </xf>
    <xf numFmtId="9" fontId="9" fillId="0" borderId="107" xfId="91" applyFont="1" applyFill="1" applyBorder="1" applyAlignment="1" applyProtection="1">
      <alignment horizontal="right"/>
      <protection hidden="1"/>
    </xf>
    <xf numFmtId="166" fontId="9" fillId="0" borderId="0" xfId="90" applyNumberFormat="1" applyFont="1" applyFill="1" applyBorder="1" applyAlignment="1" applyProtection="1">
      <alignment horizontal="right" vertical="center"/>
      <protection hidden="1"/>
    </xf>
    <xf numFmtId="9" fontId="6" fillId="0" borderId="108" xfId="91" applyFont="1" applyFill="1" applyBorder="1" applyAlignment="1" applyProtection="1">
      <alignment horizontal="right"/>
      <protection hidden="1"/>
    </xf>
    <xf numFmtId="9" fontId="9" fillId="0" borderId="109" xfId="93" applyFont="1" applyFill="1" applyBorder="1" applyAlignment="1" applyProtection="1">
      <alignment horizontal="right"/>
      <protection hidden="1"/>
    </xf>
    <xf numFmtId="9" fontId="6" fillId="0" borderId="109" xfId="91" applyFont="1" applyFill="1" applyBorder="1" applyAlignment="1" applyProtection="1">
      <alignment horizontal="right"/>
      <protection hidden="1"/>
    </xf>
    <xf numFmtId="166" fontId="6" fillId="0" borderId="0" xfId="90" applyNumberFormat="1" applyFont="1" applyFill="1" applyBorder="1" applyAlignment="1" applyProtection="1">
      <alignment horizontal="right" vertical="center"/>
      <protection hidden="1"/>
    </xf>
    <xf numFmtId="3" fontId="6" fillId="0" borderId="0" xfId="90" applyNumberFormat="1" applyFont="1" applyFill="1" applyBorder="1" applyAlignment="1" applyProtection="1">
      <alignment horizontal="left" vertical="center"/>
      <protection hidden="1"/>
    </xf>
    <xf numFmtId="166" fontId="6" fillId="0" borderId="38" xfId="90" applyNumberFormat="1" applyFont="1" applyFill="1" applyBorder="1" applyAlignment="1" applyProtection="1">
      <alignment horizontal="right" vertical="center"/>
      <protection hidden="1"/>
    </xf>
    <xf numFmtId="3" fontId="6" fillId="0" borderId="38" xfId="90" applyNumberFormat="1" applyFont="1" applyFill="1" applyBorder="1" applyAlignment="1" applyProtection="1">
      <alignment horizontal="left" vertical="center"/>
      <protection hidden="1"/>
    </xf>
    <xf numFmtId="0" fontId="9" fillId="0" borderId="76" xfId="90" applyFont="1" applyFill="1" applyBorder="1" applyAlignment="1" applyProtection="1">
      <alignment horizontal="right" vertical="center" wrapText="1"/>
      <protection hidden="1"/>
    </xf>
    <xf numFmtId="0" fontId="9" fillId="0" borderId="106" xfId="90" applyFont="1" applyFill="1" applyBorder="1" applyAlignment="1" applyProtection="1">
      <alignment horizontal="right" vertical="center" wrapText="1"/>
      <protection hidden="1"/>
    </xf>
    <xf numFmtId="0" fontId="9" fillId="0" borderId="107" xfId="90" applyFont="1" applyFill="1" applyBorder="1" applyAlignment="1" applyProtection="1">
      <alignment horizontal="right" vertical="center" wrapText="1"/>
      <protection hidden="1"/>
    </xf>
    <xf numFmtId="2" fontId="9" fillId="0" borderId="110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10" xfId="90" applyFont="1" applyFill="1" applyBorder="1" applyAlignment="1" applyProtection="1">
      <alignment horizontal="left" vertical="center" wrapText="1"/>
      <protection hidden="1"/>
    </xf>
    <xf numFmtId="0" fontId="124" fillId="0" borderId="109" xfId="90" applyFont="1" applyFill="1" applyBorder="1" applyAlignment="1" applyProtection="1">
      <alignment horizontal="left"/>
      <protection hidden="1"/>
    </xf>
    <xf numFmtId="0" fontId="9" fillId="0" borderId="0" xfId="90" applyNumberFormat="1" applyFont="1" applyFill="1" applyBorder="1" applyAlignment="1" applyProtection="1">
      <alignment horizontal="right"/>
      <protection hidden="1"/>
    </xf>
    <xf numFmtId="9" fontId="6" fillId="0" borderId="106" xfId="91" applyNumberFormat="1" applyFont="1" applyFill="1" applyBorder="1" applyAlignment="1" applyProtection="1">
      <alignment horizontal="right"/>
      <protection hidden="1"/>
    </xf>
    <xf numFmtId="9" fontId="9" fillId="0" borderId="107" xfId="91" applyNumberFormat="1" applyFont="1" applyFill="1" applyBorder="1" applyAlignment="1" applyProtection="1">
      <alignment horizontal="right"/>
      <protection hidden="1"/>
    </xf>
    <xf numFmtId="9" fontId="6" fillId="0" borderId="108" xfId="91" applyNumberFormat="1" applyFont="1" applyFill="1" applyBorder="1" applyAlignment="1" applyProtection="1">
      <alignment horizontal="right"/>
      <protection hidden="1"/>
    </xf>
    <xf numFmtId="9" fontId="9" fillId="0" borderId="109" xfId="93" applyNumberFormat="1" applyFont="1" applyFill="1" applyBorder="1" applyAlignment="1" applyProtection="1">
      <alignment horizontal="right"/>
      <protection hidden="1"/>
    </xf>
    <xf numFmtId="9" fontId="6" fillId="0" borderId="109" xfId="91" applyNumberFormat="1" applyFont="1" applyFill="1" applyBorder="1" applyAlignment="1" applyProtection="1">
      <alignment horizontal="right"/>
      <protection hidden="1"/>
    </xf>
    <xf numFmtId="3" fontId="125" fillId="0" borderId="0" xfId="90" applyNumberFormat="1" applyFont="1" applyFill="1" applyBorder="1" applyAlignment="1" applyProtection="1">
      <alignment vertical="center"/>
      <protection hidden="1"/>
    </xf>
    <xf numFmtId="3" fontId="125" fillId="0" borderId="33" xfId="90" applyNumberFormat="1" applyFont="1" applyFill="1" applyBorder="1" applyAlignment="1" applyProtection="1">
      <alignment vertical="center"/>
      <protection hidden="1"/>
    </xf>
    <xf numFmtId="9" fontId="6" fillId="0" borderId="0" xfId="93" applyFont="1" applyFill="1" applyBorder="1" applyAlignment="1" applyProtection="1">
      <alignment horizontal="right"/>
      <protection hidden="1"/>
    </xf>
    <xf numFmtId="9" fontId="6" fillId="0" borderId="38" xfId="93" applyFont="1" applyFill="1" applyBorder="1" applyAlignment="1" applyProtection="1">
      <alignment horizontal="right"/>
      <protection hidden="1"/>
    </xf>
    <xf numFmtId="9" fontId="6" fillId="0" borderId="107" xfId="93" applyNumberFormat="1" applyFont="1" applyFill="1" applyBorder="1" applyAlignment="1" applyProtection="1">
      <alignment horizontal="right"/>
      <protection hidden="1"/>
    </xf>
    <xf numFmtId="9" fontId="6" fillId="0" borderId="0" xfId="91" quotePrefix="1" applyFont="1" applyFill="1" applyBorder="1" applyAlignment="1" applyProtection="1">
      <alignment horizontal="right"/>
      <protection hidden="1"/>
    </xf>
    <xf numFmtId="9" fontId="6" fillId="0" borderId="33" xfId="91" applyFont="1" applyFill="1" applyBorder="1" applyAlignment="1" applyProtection="1">
      <alignment horizontal="right"/>
      <protection hidden="1"/>
    </xf>
    <xf numFmtId="9" fontId="6" fillId="0" borderId="106" xfId="91" quotePrefix="1" applyNumberFormat="1" applyFont="1" applyFill="1" applyBorder="1" applyAlignment="1" applyProtection="1">
      <alignment horizontal="right"/>
      <protection hidden="1"/>
    </xf>
    <xf numFmtId="9" fontId="6" fillId="0" borderId="107" xfId="91" applyNumberFormat="1" applyFont="1" applyFill="1" applyBorder="1" applyAlignment="1" applyProtection="1">
      <alignment horizontal="right"/>
      <protection hidden="1"/>
    </xf>
    <xf numFmtId="1" fontId="6" fillId="0" borderId="108" xfId="91" applyNumberFormat="1" applyFont="1" applyFill="1" applyBorder="1" applyAlignment="1" applyProtection="1">
      <alignment horizontal="right"/>
      <protection hidden="1"/>
    </xf>
    <xf numFmtId="9" fontId="9" fillId="0" borderId="108" xfId="93" applyFont="1" applyFill="1" applyBorder="1" applyAlignment="1" applyProtection="1">
      <alignment horizontal="right"/>
      <protection hidden="1"/>
    </xf>
    <xf numFmtId="9" fontId="9" fillId="7" borderId="108" xfId="93" applyNumberFormat="1" applyFont="1" applyFill="1" applyBorder="1" applyAlignment="1" applyProtection="1">
      <alignment horizontal="right"/>
      <protection hidden="1"/>
    </xf>
    <xf numFmtId="9" fontId="9" fillId="7" borderId="109" xfId="93" applyNumberFormat="1" applyFont="1" applyFill="1" applyBorder="1" applyAlignment="1" applyProtection="1">
      <alignment horizontal="right"/>
      <protection hidden="1"/>
    </xf>
    <xf numFmtId="9" fontId="6" fillId="0" borderId="108" xfId="91" quotePrefix="1" applyFont="1" applyFill="1" applyBorder="1" applyAlignment="1" applyProtection="1">
      <alignment horizontal="right"/>
      <protection hidden="1"/>
    </xf>
    <xf numFmtId="0" fontId="9" fillId="0" borderId="108" xfId="90" applyFont="1" applyFill="1" applyBorder="1" applyAlignment="1" applyProtection="1">
      <alignment vertical="center"/>
      <protection hidden="1"/>
    </xf>
    <xf numFmtId="0" fontId="9" fillId="0" borderId="109" xfId="90" applyFont="1" applyFill="1" applyBorder="1" applyAlignment="1" applyProtection="1">
      <alignment vertical="center"/>
      <protection hidden="1"/>
    </xf>
    <xf numFmtId="9" fontId="6" fillId="0" borderId="114" xfId="91" applyNumberFormat="1" applyFont="1" applyFill="1" applyBorder="1" applyAlignment="1" applyProtection="1">
      <alignment horizontal="right"/>
      <protection hidden="1"/>
    </xf>
    <xf numFmtId="9" fontId="6" fillId="0" borderId="115" xfId="91" applyNumberFormat="1" applyFont="1" applyFill="1" applyBorder="1" applyAlignment="1" applyProtection="1">
      <alignment horizontal="right"/>
      <protection hidden="1"/>
    </xf>
    <xf numFmtId="0" fontId="9" fillId="0" borderId="114" xfId="90" applyFont="1" applyFill="1" applyBorder="1" applyAlignment="1" applyProtection="1">
      <alignment horizontal="right" vertical="center" wrapText="1"/>
      <protection hidden="1"/>
    </xf>
    <xf numFmtId="0" fontId="9" fillId="0" borderId="115" xfId="90" applyFont="1" applyFill="1" applyBorder="1" applyAlignment="1" applyProtection="1">
      <alignment horizontal="right" vertical="center" wrapText="1"/>
      <protection hidden="1"/>
    </xf>
    <xf numFmtId="2" fontId="9" fillId="0" borderId="116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16" xfId="90" applyFont="1" applyFill="1" applyBorder="1" applyAlignment="1" applyProtection="1">
      <alignment horizontal="left" vertical="center" wrapText="1"/>
      <protection hidden="1"/>
    </xf>
    <xf numFmtId="9" fontId="6" fillId="0" borderId="33" xfId="91" quotePrefix="1" applyFont="1" applyFill="1" applyBorder="1" applyAlignment="1" applyProtection="1">
      <alignment horizontal="right"/>
      <protection hidden="1"/>
    </xf>
    <xf numFmtId="9" fontId="6" fillId="0" borderId="76" xfId="91" quotePrefix="1" applyFont="1" applyFill="1" applyBorder="1" applyAlignment="1" applyProtection="1">
      <alignment horizontal="right"/>
      <protection hidden="1"/>
    </xf>
    <xf numFmtId="9" fontId="6" fillId="0" borderId="119" xfId="91" applyFont="1" applyFill="1" applyBorder="1" applyAlignment="1" applyProtection="1">
      <alignment horizontal="right"/>
      <protection hidden="1"/>
    </xf>
    <xf numFmtId="9" fontId="6" fillId="0" borderId="120" xfId="91" applyFont="1" applyFill="1" applyBorder="1" applyAlignment="1" applyProtection="1">
      <alignment horizontal="right"/>
      <protection hidden="1"/>
    </xf>
    <xf numFmtId="9" fontId="6" fillId="0" borderId="119" xfId="91" applyNumberFormat="1" applyFont="1" applyFill="1" applyBorder="1" applyAlignment="1" applyProtection="1">
      <alignment horizontal="right"/>
      <protection hidden="1"/>
    </xf>
    <xf numFmtId="9" fontId="6" fillId="0" borderId="120" xfId="91" applyNumberFormat="1" applyFont="1" applyFill="1" applyBorder="1" applyAlignment="1" applyProtection="1">
      <alignment horizontal="right"/>
      <protection hidden="1"/>
    </xf>
    <xf numFmtId="1" fontId="6" fillId="0" borderId="0" xfId="91" applyNumberFormat="1" applyFont="1" applyFill="1" applyBorder="1" applyAlignment="1" applyProtection="1">
      <alignment horizontal="right"/>
      <protection hidden="1"/>
    </xf>
    <xf numFmtId="9" fontId="9" fillId="0" borderId="119" xfId="93" applyFont="1" applyFill="1" applyBorder="1" applyAlignment="1" applyProtection="1">
      <alignment horizontal="right"/>
      <protection hidden="1"/>
    </xf>
    <xf numFmtId="9" fontId="9" fillId="0" borderId="120" xfId="93" applyFont="1" applyFill="1" applyBorder="1" applyAlignment="1" applyProtection="1">
      <alignment horizontal="right"/>
      <protection hidden="1"/>
    </xf>
    <xf numFmtId="9" fontId="9" fillId="7" borderId="119" xfId="93" applyNumberFormat="1" applyFont="1" applyFill="1" applyBorder="1" applyAlignment="1" applyProtection="1">
      <alignment horizontal="right"/>
      <protection hidden="1"/>
    </xf>
    <xf numFmtId="9" fontId="9" fillId="7" borderId="120" xfId="93" applyNumberFormat="1" applyFont="1" applyFill="1" applyBorder="1" applyAlignment="1" applyProtection="1">
      <alignment horizontal="right"/>
      <protection hidden="1"/>
    </xf>
    <xf numFmtId="0" fontId="6" fillId="0" borderId="43" xfId="90" applyNumberFormat="1" applyFont="1" applyFill="1" applyBorder="1" applyAlignment="1" applyProtection="1">
      <alignment horizontal="right" vertical="center"/>
      <protection hidden="1"/>
    </xf>
    <xf numFmtId="0" fontId="6" fillId="0" borderId="38" xfId="90" applyNumberFormat="1" applyFont="1" applyFill="1" applyBorder="1" applyAlignment="1" applyProtection="1">
      <alignment horizontal="right" vertical="center"/>
      <protection hidden="1"/>
    </xf>
    <xf numFmtId="0" fontId="9" fillId="0" borderId="119" xfId="90" applyFont="1" applyFill="1" applyBorder="1" applyAlignment="1" applyProtection="1">
      <alignment vertical="center"/>
      <protection hidden="1"/>
    </xf>
    <xf numFmtId="0" fontId="9" fillId="0" borderId="120" xfId="90" applyFont="1" applyFill="1" applyBorder="1" applyAlignment="1" applyProtection="1">
      <alignment vertical="center"/>
      <protection hidden="1"/>
    </xf>
    <xf numFmtId="9" fontId="6" fillId="0" borderId="114" xfId="91" quotePrefix="1" applyNumberFormat="1" applyFont="1" applyFill="1" applyBorder="1" applyAlignment="1" applyProtection="1">
      <alignment horizontal="right"/>
      <protection hidden="1"/>
    </xf>
    <xf numFmtId="1" fontId="6" fillId="0" borderId="119" xfId="91" applyNumberFormat="1" applyFont="1" applyFill="1" applyBorder="1" applyAlignment="1" applyProtection="1">
      <alignment horizontal="right"/>
      <protection hidden="1"/>
    </xf>
    <xf numFmtId="9" fontId="6" fillId="0" borderId="121" xfId="91" applyNumberFormat="1" applyFont="1" applyFill="1" applyBorder="1" applyAlignment="1" applyProtection="1">
      <alignment horizontal="right"/>
      <protection hidden="1"/>
    </xf>
    <xf numFmtId="9" fontId="6" fillId="0" borderId="122" xfId="91" applyNumberFormat="1" applyFont="1" applyFill="1" applyBorder="1" applyAlignment="1" applyProtection="1">
      <alignment horizontal="right"/>
      <protection hidden="1"/>
    </xf>
    <xf numFmtId="9" fontId="6" fillId="0" borderId="123" xfId="91" applyNumberFormat="1" applyFont="1" applyFill="1" applyBorder="1" applyAlignment="1" applyProtection="1">
      <alignment horizontal="right"/>
      <protection hidden="1"/>
    </xf>
    <xf numFmtId="9" fontId="6" fillId="0" borderId="124" xfId="91" applyNumberFormat="1" applyFont="1" applyFill="1" applyBorder="1" applyAlignment="1" applyProtection="1">
      <alignment horizontal="right"/>
      <protection hidden="1"/>
    </xf>
    <xf numFmtId="9" fontId="9" fillId="0" borderId="123" xfId="93" applyFont="1" applyFill="1" applyBorder="1" applyAlignment="1" applyProtection="1">
      <alignment horizontal="right"/>
      <protection hidden="1"/>
    </xf>
    <xf numFmtId="9" fontId="9" fillId="0" borderId="124" xfId="93" applyFont="1" applyFill="1" applyBorder="1" applyAlignment="1" applyProtection="1">
      <alignment horizontal="right"/>
      <protection hidden="1"/>
    </xf>
    <xf numFmtId="9" fontId="9" fillId="7" borderId="123" xfId="93" applyFont="1" applyFill="1" applyBorder="1" applyAlignment="1" applyProtection="1">
      <alignment horizontal="right"/>
      <protection hidden="1"/>
    </xf>
    <xf numFmtId="9" fontId="9" fillId="7" borderId="124" xfId="93" applyFont="1" applyFill="1" applyBorder="1" applyAlignment="1" applyProtection="1">
      <alignment horizontal="right"/>
      <protection hidden="1"/>
    </xf>
    <xf numFmtId="9" fontId="6" fillId="0" borderId="123" xfId="91" applyFont="1" applyFill="1" applyBorder="1" applyAlignment="1" applyProtection="1">
      <alignment horizontal="right"/>
      <protection hidden="1"/>
    </xf>
    <xf numFmtId="9" fontId="6" fillId="0" borderId="124" xfId="91" applyFont="1" applyFill="1" applyBorder="1" applyAlignment="1" applyProtection="1">
      <alignment horizontal="right"/>
      <protection hidden="1"/>
    </xf>
    <xf numFmtId="0" fontId="9" fillId="0" borderId="121" xfId="90" applyFont="1" applyFill="1" applyBorder="1" applyAlignment="1" applyProtection="1">
      <alignment horizontal="right" vertical="center" wrapText="1"/>
      <protection hidden="1"/>
    </xf>
    <xf numFmtId="0" fontId="9" fillId="0" borderId="122" xfId="90" applyFont="1" applyFill="1" applyBorder="1" applyAlignment="1" applyProtection="1">
      <alignment horizontal="right" vertical="center" wrapText="1"/>
      <protection hidden="1"/>
    </xf>
    <xf numFmtId="2" fontId="9" fillId="0" borderId="125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25" xfId="90" applyFont="1" applyFill="1" applyBorder="1" applyAlignment="1" applyProtection="1">
      <alignment horizontal="left" vertical="center" wrapText="1"/>
      <protection hidden="1"/>
    </xf>
    <xf numFmtId="0" fontId="9" fillId="0" borderId="123" xfId="90" applyFont="1" applyFill="1" applyBorder="1" applyAlignment="1" applyProtection="1">
      <alignment vertical="center"/>
      <protection hidden="1"/>
    </xf>
    <xf numFmtId="0" fontId="9" fillId="0" borderId="124" xfId="90" applyFont="1" applyFill="1" applyBorder="1" applyAlignment="1" applyProtection="1">
      <alignment vertical="center"/>
      <protection hidden="1"/>
    </xf>
    <xf numFmtId="167" fontId="6" fillId="0" borderId="38" xfId="90" applyNumberFormat="1" applyFont="1" applyFill="1" applyBorder="1" applyAlignment="1" applyProtection="1">
      <alignment horizontal="right" vertical="center" wrapText="1"/>
      <protection hidden="1"/>
    </xf>
    <xf numFmtId="9" fontId="9" fillId="7" borderId="123" xfId="93" applyNumberFormat="1" applyFont="1" applyFill="1" applyBorder="1" applyAlignment="1" applyProtection="1">
      <alignment horizontal="right"/>
      <protection hidden="1"/>
    </xf>
    <xf numFmtId="9" fontId="9" fillId="7" borderId="124" xfId="93" applyNumberFormat="1" applyFont="1" applyFill="1" applyBorder="1" applyAlignment="1" applyProtection="1">
      <alignment horizontal="right"/>
      <protection hidden="1"/>
    </xf>
    <xf numFmtId="2" fontId="9" fillId="0" borderId="128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28" xfId="90" applyFont="1" applyFill="1" applyBorder="1" applyAlignment="1" applyProtection="1">
      <alignment horizontal="left" vertical="center" wrapText="1"/>
      <protection hidden="1"/>
    </xf>
    <xf numFmtId="167" fontId="9" fillId="7" borderId="0" xfId="90" applyNumberFormat="1" applyFont="1" applyFill="1" applyBorder="1" applyAlignment="1" applyProtection="1">
      <alignment horizontal="right"/>
      <protection hidden="1"/>
    </xf>
    <xf numFmtId="49" fontId="9" fillId="0" borderId="128" xfId="90" applyNumberFormat="1" applyFont="1" applyFill="1" applyBorder="1" applyAlignment="1" applyProtection="1">
      <alignment horizontal="right" vertical="center" wrapText="1"/>
      <protection hidden="1"/>
    </xf>
    <xf numFmtId="49" fontId="9" fillId="0" borderId="128" xfId="90" applyNumberFormat="1" applyFont="1" applyFill="1" applyBorder="1" applyAlignment="1" applyProtection="1">
      <alignment horizontal="center" vertical="center" wrapText="1"/>
      <protection hidden="1"/>
    </xf>
    <xf numFmtId="2" fontId="9" fillId="0" borderId="128" xfId="90" applyNumberFormat="1" applyFont="1" applyFill="1" applyBorder="1" applyAlignment="1" applyProtection="1">
      <alignment horizontal="left" vertical="center" wrapText="1"/>
      <protection hidden="1"/>
    </xf>
    <xf numFmtId="9" fontId="6" fillId="0" borderId="129" xfId="94" applyNumberFormat="1" applyFont="1" applyFill="1" applyBorder="1" applyAlignment="1" applyProtection="1">
      <alignment horizontal="right"/>
      <protection hidden="1"/>
    </xf>
    <xf numFmtId="9" fontId="6" fillId="0" borderId="130" xfId="94" applyNumberFormat="1" applyFont="1" applyFill="1" applyBorder="1" applyAlignment="1" applyProtection="1">
      <alignment horizontal="right"/>
      <protection hidden="1"/>
    </xf>
    <xf numFmtId="3" fontId="6" fillId="0" borderId="131" xfId="90" applyNumberFormat="1" applyFont="1" applyFill="1" applyBorder="1" applyAlignment="1" applyProtection="1">
      <alignment horizontal="right"/>
      <protection hidden="1"/>
    </xf>
    <xf numFmtId="3" fontId="6" fillId="0" borderId="132" xfId="90" applyNumberFormat="1" applyFont="1" applyFill="1" applyBorder="1" applyAlignment="1" applyProtection="1">
      <alignment horizontal="right"/>
      <protection hidden="1"/>
    </xf>
    <xf numFmtId="3" fontId="6" fillId="0" borderId="47" xfId="90" applyNumberFormat="1" applyFont="1" applyFill="1" applyBorder="1" applyAlignment="1" applyProtection="1">
      <alignment horizontal="right"/>
      <protection hidden="1"/>
    </xf>
    <xf numFmtId="2" fontId="9" fillId="0" borderId="135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35" xfId="90" applyFont="1" applyFill="1" applyBorder="1" applyAlignment="1" applyProtection="1">
      <alignment horizontal="left" vertical="center" wrapText="1"/>
      <protection hidden="1"/>
    </xf>
    <xf numFmtId="0" fontId="124" fillId="0" borderId="138" xfId="90" applyFont="1" applyFill="1" applyBorder="1" applyAlignment="1" applyProtection="1">
      <protection hidden="1"/>
    </xf>
    <xf numFmtId="3" fontId="57" fillId="0" borderId="7" xfId="33" applyNumberFormat="1" applyFont="1" applyFill="1" applyBorder="1" applyAlignment="1">
      <alignment horizontal="center" vertical="center"/>
    </xf>
    <xf numFmtId="0" fontId="60" fillId="0" borderId="0" xfId="0" applyFont="1" applyAlignment="1"/>
    <xf numFmtId="3" fontId="129" fillId="0" borderId="0" xfId="0" applyNumberFormat="1" applyFont="1" applyAlignment="1">
      <alignment horizontal="right"/>
    </xf>
    <xf numFmtId="0" fontId="8" fillId="0" borderId="139" xfId="33" applyFont="1" applyBorder="1" applyAlignment="1">
      <alignment horizontal="center" vertical="center"/>
    </xf>
    <xf numFmtId="0" fontId="8" fillId="0" borderId="140" xfId="33" applyFont="1" applyBorder="1" applyAlignment="1">
      <alignment horizontal="center" vertical="center"/>
    </xf>
    <xf numFmtId="3" fontId="130" fillId="0" borderId="0" xfId="0" applyNumberFormat="1" applyFont="1" applyAlignment="1">
      <alignment horizontal="left"/>
    </xf>
    <xf numFmtId="0" fontId="118" fillId="0" borderId="0" xfId="0" applyFont="1" applyAlignment="1">
      <alignment horizontal="right"/>
    </xf>
    <xf numFmtId="3" fontId="118" fillId="0" borderId="0" xfId="0" applyNumberFormat="1" applyFont="1" applyAlignment="1">
      <alignment horizontal="right"/>
    </xf>
    <xf numFmtId="0" fontId="130" fillId="0" borderId="0" xfId="0" applyFont="1" applyAlignment="1"/>
    <xf numFmtId="0" fontId="9" fillId="0" borderId="0" xfId="33" applyFont="1" applyAlignment="1">
      <alignment horizontal="right"/>
    </xf>
    <xf numFmtId="0" fontId="0" fillId="0" borderId="0" xfId="0" applyBorder="1" applyAlignment="1"/>
    <xf numFmtId="3" fontId="1" fillId="0" borderId="0" xfId="33" applyNumberFormat="1" applyFont="1" applyBorder="1" applyAlignment="1"/>
    <xf numFmtId="3" fontId="1" fillId="0" borderId="0" xfId="33" applyNumberFormat="1" applyFont="1" applyFill="1" applyBorder="1" applyAlignment="1"/>
    <xf numFmtId="3" fontId="11" fillId="0" borderId="0" xfId="33" applyNumberFormat="1" applyFont="1" applyFill="1" applyBorder="1" applyAlignment="1"/>
    <xf numFmtId="0" fontId="1" fillId="0" borderId="0" xfId="33" applyFont="1" applyBorder="1" applyAlignment="1"/>
    <xf numFmtId="3" fontId="4" fillId="0" borderId="0" xfId="0" applyNumberFormat="1" applyFont="1" applyBorder="1" applyAlignment="1"/>
    <xf numFmtId="3" fontId="20" fillId="0" borderId="3" xfId="33" applyNumberFormat="1" applyFont="1" applyFill="1" applyBorder="1" applyAlignment="1">
      <alignment wrapText="1"/>
    </xf>
    <xf numFmtId="3" fontId="4" fillId="0" borderId="0" xfId="0" applyNumberFormat="1" applyFont="1" applyFill="1" applyAlignment="1"/>
    <xf numFmtId="0" fontId="6" fillId="0" borderId="0" xfId="33" applyFont="1" applyFill="1" applyAlignment="1"/>
    <xf numFmtId="3" fontId="11" fillId="0" borderId="0" xfId="33" applyNumberFormat="1" applyFont="1" applyFill="1" applyBorder="1" applyAlignment="1">
      <alignment horizontal="right"/>
    </xf>
    <xf numFmtId="3" fontId="108" fillId="0" borderId="0" xfId="0" applyNumberFormat="1" applyFont="1" applyAlignment="1"/>
    <xf numFmtId="1" fontId="0" fillId="0" borderId="0" xfId="0" applyNumberFormat="1" applyAlignment="1">
      <alignment horizontal="right"/>
    </xf>
    <xf numFmtId="166" fontId="118" fillId="0" borderId="0" xfId="0" applyNumberFormat="1" applyFont="1" applyAlignment="1">
      <alignment horizontal="right"/>
    </xf>
    <xf numFmtId="0" fontId="58" fillId="0" borderId="0" xfId="0" applyFont="1" applyFill="1"/>
    <xf numFmtId="0" fontId="58" fillId="0" borderId="0" xfId="0" applyFont="1" applyFill="1" applyBorder="1"/>
    <xf numFmtId="0" fontId="8" fillId="0" borderId="0" xfId="0" applyFont="1" applyFill="1"/>
    <xf numFmtId="1" fontId="131" fillId="0" borderId="0" xfId="33" applyNumberFormat="1" applyFont="1" applyFill="1" applyBorder="1"/>
    <xf numFmtId="1" fontId="132" fillId="0" borderId="0" xfId="0" applyNumberFormat="1" applyFont="1" applyFill="1"/>
    <xf numFmtId="3" fontId="8" fillId="0" borderId="0" xfId="0" applyNumberFormat="1" applyFont="1" applyFill="1"/>
    <xf numFmtId="166" fontId="132" fillId="0" borderId="0" xfId="0" applyNumberFormat="1" applyFont="1" applyFill="1"/>
    <xf numFmtId="3" fontId="130" fillId="0" borderId="0" xfId="0" applyNumberFormat="1" applyFont="1" applyFill="1" applyAlignment="1">
      <alignment horizontal="left"/>
    </xf>
    <xf numFmtId="1" fontId="20" fillId="0" borderId="0" xfId="33" applyNumberFormat="1" applyFont="1" applyFill="1" applyBorder="1"/>
    <xf numFmtId="3" fontId="106" fillId="0" borderId="0" xfId="33" applyNumberFormat="1" applyFont="1" applyFill="1" applyBorder="1"/>
    <xf numFmtId="0" fontId="133" fillId="0" borderId="0" xfId="0" applyFont="1" applyFill="1" applyBorder="1"/>
    <xf numFmtId="3" fontId="132" fillId="0" borderId="0" xfId="0" applyNumberFormat="1" applyFont="1" applyFill="1"/>
    <xf numFmtId="167" fontId="20" fillId="0" borderId="0" xfId="33" applyNumberFormat="1" applyFont="1" applyFill="1" applyBorder="1"/>
    <xf numFmtId="1" fontId="1" fillId="0" borderId="0" xfId="33" applyNumberFormat="1" applyFont="1" applyFill="1" applyBorder="1"/>
    <xf numFmtId="0" fontId="48" fillId="0" borderId="0" xfId="33" applyFont="1" applyBorder="1"/>
    <xf numFmtId="3" fontId="48" fillId="0" borderId="0" xfId="38" applyNumberFormat="1" applyFont="1" applyFill="1" applyBorder="1" applyProtection="1">
      <protection locked="0"/>
    </xf>
    <xf numFmtId="4" fontId="1" fillId="0" borderId="0" xfId="33" applyNumberFormat="1" applyFont="1" applyFill="1" applyBorder="1"/>
    <xf numFmtId="3" fontId="1" fillId="0" borderId="24" xfId="33" applyNumberFormat="1" applyFont="1" applyFill="1" applyBorder="1"/>
    <xf numFmtId="3" fontId="11" fillId="0" borderId="24" xfId="33" applyNumberFormat="1" applyFont="1" applyFill="1" applyBorder="1"/>
    <xf numFmtId="3" fontId="1" fillId="0" borderId="24" xfId="33" applyNumberFormat="1" applyFont="1" applyBorder="1"/>
    <xf numFmtId="0" fontId="1" fillId="0" borderId="24" xfId="33" applyFont="1" applyBorder="1"/>
    <xf numFmtId="0" fontId="48" fillId="0" borderId="24" xfId="33" applyFont="1" applyBorder="1"/>
    <xf numFmtId="170" fontId="48" fillId="0" borderId="24" xfId="38" applyNumberFormat="1" applyFont="1" applyFill="1" applyBorder="1" applyProtection="1">
      <protection locked="0"/>
    </xf>
    <xf numFmtId="4" fontId="48" fillId="0" borderId="0" xfId="38" applyNumberFormat="1" applyFont="1" applyFill="1" applyBorder="1" applyAlignment="1" applyProtection="1">
      <alignment horizontal="left"/>
      <protection locked="0"/>
    </xf>
    <xf numFmtId="3" fontId="6" fillId="0" borderId="141" xfId="5" applyNumberFormat="1" applyFont="1" applyFill="1" applyBorder="1" applyAlignment="1" applyProtection="1">
      <alignment horizontal="right"/>
      <protection locked="0"/>
    </xf>
    <xf numFmtId="3" fontId="9" fillId="0" borderId="140" xfId="38" applyNumberFormat="1" applyFont="1" applyFill="1" applyBorder="1" applyAlignment="1" applyProtection="1">
      <alignment horizontal="left"/>
      <protection locked="0"/>
    </xf>
    <xf numFmtId="4" fontId="48" fillId="0" borderId="0" xfId="38" applyNumberFormat="1" applyFont="1" applyFill="1" applyBorder="1" applyProtection="1">
      <protection locked="0"/>
    </xf>
    <xf numFmtId="3" fontId="6" fillId="0" borderId="142" xfId="5" applyNumberFormat="1" applyFont="1" applyFill="1" applyBorder="1" applyAlignment="1" applyProtection="1">
      <alignment horizontal="right"/>
      <protection locked="0"/>
    </xf>
    <xf numFmtId="3" fontId="11" fillId="0" borderId="0" xfId="5" applyNumberFormat="1" applyFont="1" applyFill="1" applyBorder="1" applyAlignment="1" applyProtection="1">
      <alignment horizontal="left"/>
      <protection locked="0"/>
    </xf>
    <xf numFmtId="3" fontId="9" fillId="0" borderId="143" xfId="5" applyNumberFormat="1" applyFont="1" applyFill="1" applyBorder="1" applyAlignment="1" applyProtection="1">
      <alignment horizontal="right"/>
      <protection locked="0"/>
    </xf>
    <xf numFmtId="3" fontId="9" fillId="0" borderId="143" xfId="38" applyNumberFormat="1" applyFont="1" applyFill="1" applyBorder="1" applyAlignment="1" applyProtection="1">
      <alignment horizontal="left"/>
      <protection locked="0"/>
    </xf>
    <xf numFmtId="170" fontId="48" fillId="0" borderId="0" xfId="38" applyNumberFormat="1" applyFont="1" applyFill="1" applyBorder="1" applyProtection="1">
      <protection locked="0"/>
    </xf>
    <xf numFmtId="3" fontId="48" fillId="0" borderId="0" xfId="5" applyNumberFormat="1" applyFont="1" applyFill="1" applyBorder="1" applyAlignment="1" applyProtection="1">
      <alignment horizontal="left"/>
      <protection locked="0"/>
    </xf>
    <xf numFmtId="3" fontId="9" fillId="2" borderId="0" xfId="5" applyNumberFormat="1" applyFont="1" applyFill="1" applyBorder="1" applyAlignment="1" applyProtection="1">
      <alignment horizontal="right"/>
      <protection locked="0"/>
    </xf>
    <xf numFmtId="3" fontId="9" fillId="2" borderId="30" xfId="5" applyNumberFormat="1" applyFont="1" applyFill="1" applyBorder="1" applyAlignment="1" applyProtection="1">
      <alignment horizontal="right"/>
      <protection locked="0"/>
    </xf>
    <xf numFmtId="3" fontId="9" fillId="2" borderId="30" xfId="38" applyNumberFormat="1" applyFont="1" applyFill="1" applyBorder="1" applyAlignment="1" applyProtection="1">
      <alignment horizontal="left" wrapText="1"/>
      <protection locked="0"/>
    </xf>
    <xf numFmtId="0" fontId="48" fillId="0" borderId="0" xfId="33" quotePrefix="1" applyFont="1" applyBorder="1"/>
    <xf numFmtId="170" fontId="11" fillId="0" borderId="0" xfId="38" applyNumberFormat="1" applyFont="1" applyFill="1" applyBorder="1" applyProtection="1">
      <protection locked="0"/>
    </xf>
    <xf numFmtId="170" fontId="48" fillId="0" borderId="0" xfId="33" applyNumberFormat="1" applyFont="1" applyBorder="1"/>
    <xf numFmtId="166" fontId="11" fillId="0" borderId="0" xfId="38" applyNumberFormat="1" applyFont="1" applyFill="1" applyBorder="1" applyProtection="1">
      <protection locked="0"/>
    </xf>
    <xf numFmtId="0" fontId="61" fillId="0" borderId="0" xfId="0" applyFont="1"/>
    <xf numFmtId="3" fontId="11" fillId="0" borderId="0" xfId="5" applyNumberFormat="1" applyFont="1" applyFill="1" applyBorder="1" applyAlignment="1" applyProtection="1">
      <alignment horizontal="right"/>
      <protection locked="0"/>
    </xf>
    <xf numFmtId="3" fontId="11" fillId="0" borderId="0" xfId="33" applyNumberFormat="1" applyFont="1" applyFill="1" applyAlignment="1">
      <alignment horizontal="left"/>
    </xf>
    <xf numFmtId="4" fontId="1" fillId="0" borderId="24" xfId="33" applyNumberFormat="1" applyFont="1" applyFill="1" applyBorder="1"/>
    <xf numFmtId="3" fontId="9" fillId="0" borderId="144" xfId="5" applyNumberFormat="1" applyFont="1" applyFill="1" applyBorder="1" applyAlignment="1" applyProtection="1">
      <alignment horizontal="right"/>
      <protection locked="0"/>
    </xf>
    <xf numFmtId="3" fontId="9" fillId="0" borderId="144" xfId="38" applyNumberFormat="1" applyFont="1" applyFill="1" applyBorder="1" applyAlignment="1" applyProtection="1">
      <alignment horizontal="left"/>
      <protection locked="0"/>
    </xf>
    <xf numFmtId="3" fontId="9" fillId="0" borderId="145" xfId="38" applyNumberFormat="1" applyFont="1" applyFill="1" applyBorder="1" applyAlignment="1" applyProtection="1">
      <alignment horizontal="left"/>
      <protection locked="0"/>
    </xf>
    <xf numFmtId="0" fontId="11" fillId="0" borderId="0" xfId="33" applyFont="1" applyBorder="1"/>
    <xf numFmtId="167" fontId="6" fillId="0" borderId="146" xfId="33" applyNumberFormat="1" applyFont="1" applyFill="1" applyBorder="1" applyAlignment="1">
      <alignment horizontal="right" vertical="center"/>
    </xf>
    <xf numFmtId="0" fontId="9" fillId="0" borderId="147" xfId="33" applyFont="1" applyFill="1" applyBorder="1" applyAlignment="1">
      <alignment horizontal="right" vertical="center"/>
    </xf>
    <xf numFmtId="1" fontId="134" fillId="0" borderId="0" xfId="0" applyNumberFormat="1" applyFont="1"/>
    <xf numFmtId="0" fontId="9" fillId="0" borderId="0" xfId="33" applyFont="1" applyFill="1" applyBorder="1" applyAlignment="1">
      <alignment vertical="center"/>
    </xf>
    <xf numFmtId="167" fontId="1" fillId="0" borderId="0" xfId="33" applyNumberFormat="1" applyFont="1" applyFill="1" applyBorder="1" applyAlignment="1">
      <alignment horizontal="right" vertical="center"/>
    </xf>
    <xf numFmtId="0" fontId="124" fillId="0" borderId="0" xfId="90" applyFont="1" applyFill="1" applyBorder="1" applyAlignment="1" applyProtection="1">
      <alignment horizontal="left"/>
      <protection hidden="1"/>
    </xf>
    <xf numFmtId="0" fontId="124" fillId="0" borderId="33" xfId="90" applyFont="1" applyFill="1" applyBorder="1" applyAlignment="1" applyProtection="1">
      <alignment horizontal="left"/>
      <protection hidden="1"/>
    </xf>
    <xf numFmtId="3" fontId="125" fillId="0" borderId="0" xfId="90" applyNumberFormat="1" applyFont="1" applyFill="1" applyBorder="1" applyAlignment="1" applyProtection="1">
      <alignment horizontal="left" vertical="center"/>
      <protection hidden="1"/>
    </xf>
    <xf numFmtId="3" fontId="125" fillId="0" borderId="38" xfId="90" applyNumberFormat="1" applyFont="1" applyFill="1" applyBorder="1" applyAlignment="1" applyProtection="1">
      <alignment horizontal="left" vertical="center"/>
      <protection hidden="1"/>
    </xf>
    <xf numFmtId="0" fontId="124" fillId="0" borderId="0" xfId="90" applyFont="1" applyFill="1" applyBorder="1" applyAlignment="1" applyProtection="1">
      <alignment horizontal="left" vertical="top"/>
      <protection hidden="1"/>
    </xf>
    <xf numFmtId="0" fontId="124" fillId="0" borderId="76" xfId="90" applyFont="1" applyFill="1" applyBorder="1" applyAlignment="1" applyProtection="1">
      <alignment horizontal="left"/>
      <protection hidden="1"/>
    </xf>
    <xf numFmtId="0" fontId="5" fillId="0" borderId="0" xfId="1" applyFont="1"/>
    <xf numFmtId="0" fontId="0" fillId="0" borderId="0" xfId="0" applyAlignment="1"/>
    <xf numFmtId="0" fontId="1" fillId="3" borderId="0" xfId="12" applyFont="1" applyFill="1" applyBorder="1" applyAlignment="1">
      <alignment horizontal="left" vertical="center"/>
    </xf>
    <xf numFmtId="0" fontId="124" fillId="0" borderId="0" xfId="90" applyFont="1" applyFill="1" applyBorder="1" applyAlignment="1" applyProtection="1">
      <alignment horizontal="left"/>
      <protection hidden="1"/>
    </xf>
    <xf numFmtId="0" fontId="6" fillId="3" borderId="0" xfId="13" applyFont="1" applyFill="1" applyBorder="1" applyAlignment="1">
      <alignment horizontal="left" vertical="center"/>
    </xf>
    <xf numFmtId="0" fontId="9" fillId="3" borderId="0" xfId="13" applyFont="1" applyFill="1" applyBorder="1" applyAlignment="1">
      <alignment horizontal="left"/>
    </xf>
    <xf numFmtId="0" fontId="25" fillId="0" borderId="0" xfId="17" applyFont="1"/>
    <xf numFmtId="0" fontId="25" fillId="0" borderId="0" xfId="17" applyFont="1" applyAlignment="1">
      <alignment horizontal="right"/>
    </xf>
    <xf numFmtId="0" fontId="25" fillId="0" borderId="0" xfId="17" applyFont="1" applyFill="1"/>
    <xf numFmtId="0" fontId="25" fillId="0" borderId="0" xfId="17" applyFont="1" applyBorder="1"/>
    <xf numFmtId="0" fontId="25" fillId="0" borderId="0" xfId="17" applyFont="1" applyBorder="1" applyAlignment="1">
      <alignment horizontal="right"/>
    </xf>
    <xf numFmtId="0" fontId="25" fillId="0" borderId="0" xfId="17" applyFont="1" applyFill="1" applyBorder="1"/>
    <xf numFmtId="0" fontId="25" fillId="0" borderId="0" xfId="17" applyFont="1" applyFill="1" applyBorder="1" applyAlignment="1">
      <alignment horizontal="right"/>
    </xf>
    <xf numFmtId="3" fontId="135" fillId="0" borderId="0" xfId="17" applyNumberFormat="1" applyFont="1" applyBorder="1"/>
    <xf numFmtId="0" fontId="135" fillId="0" borderId="0" xfId="17" applyFont="1" applyBorder="1"/>
    <xf numFmtId="3" fontId="60" fillId="0" borderId="0" xfId="17" applyNumberFormat="1" applyFont="1" applyBorder="1"/>
    <xf numFmtId="0" fontId="60" fillId="0" borderId="0" xfId="17" applyFont="1" applyBorder="1"/>
    <xf numFmtId="0" fontId="60" fillId="0" borderId="0" xfId="17" applyFont="1" applyBorder="1" applyAlignment="1">
      <alignment horizontal="center"/>
    </xf>
    <xf numFmtId="3" fontId="6" fillId="0" borderId="0" xfId="8" applyNumberFormat="1" applyFont="1" applyFill="1" applyBorder="1" applyAlignment="1" applyProtection="1">
      <alignment horizontal="right" vertical="center"/>
      <protection hidden="1"/>
    </xf>
    <xf numFmtId="0" fontId="1" fillId="0" borderId="0" xfId="17" applyFont="1" applyFill="1" applyBorder="1" applyAlignment="1">
      <alignment horizontal="left" vertical="center" indent="1"/>
    </xf>
    <xf numFmtId="0" fontId="9" fillId="0" borderId="0" xfId="17" applyFont="1" applyFill="1" applyBorder="1" applyAlignment="1">
      <alignment horizontal="right" vertical="center"/>
    </xf>
    <xf numFmtId="0" fontId="6" fillId="0" borderId="0" xfId="17" applyFont="1" applyFill="1" applyBorder="1" applyAlignment="1">
      <alignment horizontal="right" vertical="center"/>
    </xf>
    <xf numFmtId="0" fontId="6" fillId="0" borderId="0" xfId="17" applyFont="1" applyFill="1" applyBorder="1" applyAlignment="1">
      <alignment horizontal="right" vertical="center" wrapText="1" indent="1" readingOrder="1"/>
    </xf>
    <xf numFmtId="0" fontId="6" fillId="0" borderId="0" xfId="17" applyFont="1" applyFill="1" applyBorder="1" applyAlignment="1">
      <alignment horizontal="right" vertical="center" wrapText="1"/>
    </xf>
    <xf numFmtId="0" fontId="6" fillId="0" borderId="0" xfId="17" applyFont="1" applyFill="1" applyBorder="1" applyAlignment="1">
      <alignment horizontal="left" vertical="center" wrapText="1" indent="1" readingOrder="1"/>
    </xf>
    <xf numFmtId="3" fontId="6" fillId="0" borderId="0" xfId="17" applyNumberFormat="1" applyFont="1" applyFill="1" applyBorder="1" applyAlignment="1">
      <alignment horizontal="right" vertical="center" wrapText="1" indent="1" readingOrder="1"/>
    </xf>
    <xf numFmtId="0" fontId="13" fillId="0" borderId="0" xfId="17" applyFont="1" applyAlignment="1">
      <alignment vertical="center"/>
    </xf>
    <xf numFmtId="167" fontId="6" fillId="0" borderId="0" xfId="17" applyNumberFormat="1" applyFont="1" applyFill="1" applyBorder="1" applyAlignment="1">
      <alignment horizontal="right" vertical="center" indent="1" readingOrder="1"/>
    </xf>
    <xf numFmtId="167" fontId="9" fillId="0" borderId="0" xfId="17" applyNumberFormat="1" applyFont="1" applyFill="1" applyBorder="1" applyAlignment="1">
      <alignment horizontal="right" vertical="center" indent="1" readingOrder="1"/>
    </xf>
    <xf numFmtId="0" fontId="9" fillId="0" borderId="0" xfId="17" applyFont="1" applyFill="1" applyBorder="1" applyAlignment="1">
      <alignment horizontal="left" vertical="center" wrapText="1" indent="1" readingOrder="1"/>
    </xf>
    <xf numFmtId="2" fontId="6" fillId="0" borderId="0" xfId="17" applyNumberFormat="1" applyFont="1" applyFill="1" applyBorder="1" applyAlignment="1">
      <alignment horizontal="left" vertical="center" wrapText="1" indent="1" readingOrder="1"/>
    </xf>
    <xf numFmtId="1" fontId="6" fillId="0" borderId="0" xfId="8" applyNumberFormat="1" applyFont="1" applyFill="1" applyBorder="1" applyAlignment="1" applyProtection="1">
      <alignment horizontal="right" vertical="center"/>
      <protection hidden="1"/>
    </xf>
    <xf numFmtId="0" fontId="38" fillId="0" borderId="0" xfId="17" applyFont="1" applyFill="1" applyBorder="1" applyAlignment="1">
      <alignment vertical="center"/>
    </xf>
    <xf numFmtId="0" fontId="6" fillId="0" borderId="0" xfId="17" applyFont="1" applyFill="1" applyBorder="1" applyAlignment="1">
      <alignment horizontal="left" vertical="center" indent="1" readingOrder="1"/>
    </xf>
    <xf numFmtId="0" fontId="6" fillId="0" borderId="0" xfId="17" applyFont="1" applyFill="1" applyBorder="1" applyAlignment="1">
      <alignment horizontal="left" vertical="center" indent="1"/>
    </xf>
    <xf numFmtId="0" fontId="25" fillId="0" borderId="28" xfId="17" applyFont="1" applyBorder="1"/>
    <xf numFmtId="0" fontId="25" fillId="0" borderId="17" xfId="17" applyFont="1" applyFill="1" applyBorder="1"/>
    <xf numFmtId="0" fontId="3" fillId="0" borderId="0" xfId="17"/>
    <xf numFmtId="0" fontId="3" fillId="0" borderId="0" xfId="17" applyFill="1" applyBorder="1"/>
    <xf numFmtId="167" fontId="9" fillId="0" borderId="0" xfId="17" applyNumberFormat="1" applyFont="1" applyFill="1" applyBorder="1" applyAlignment="1">
      <alignment horizontal="right" vertical="center" indent="1"/>
    </xf>
    <xf numFmtId="167" fontId="6" fillId="0" borderId="0" xfId="17" applyNumberFormat="1" applyFont="1" applyFill="1" applyBorder="1" applyAlignment="1">
      <alignment horizontal="right" vertical="center" wrapText="1" indent="1" readingOrder="1"/>
    </xf>
    <xf numFmtId="0" fontId="25" fillId="0" borderId="19" xfId="17" applyFont="1" applyFill="1" applyBorder="1"/>
    <xf numFmtId="0" fontId="15" fillId="0" borderId="0" xfId="17" applyFont="1" applyAlignment="1">
      <alignment vertical="center"/>
    </xf>
    <xf numFmtId="0" fontId="6" fillId="0" borderId="0" xfId="17" applyFont="1" applyFill="1" applyBorder="1" applyAlignment="1">
      <alignment horizontal="right" vertical="center" wrapText="1" indent="1"/>
    </xf>
    <xf numFmtId="0" fontId="3" fillId="0" borderId="0" xfId="17" applyBorder="1"/>
    <xf numFmtId="9" fontId="6" fillId="0" borderId="0" xfId="9" applyFont="1" applyFill="1" applyBorder="1" applyAlignment="1" applyProtection="1">
      <alignment horizontal="right" vertical="center"/>
      <protection hidden="1"/>
    </xf>
    <xf numFmtId="0" fontId="1" fillId="0" borderId="0" xfId="17" applyFont="1"/>
    <xf numFmtId="0" fontId="15" fillId="0" borderId="20" xfId="17" applyFont="1" applyFill="1" applyBorder="1" applyAlignment="1">
      <alignment vertical="center"/>
    </xf>
    <xf numFmtId="0" fontId="13" fillId="0" borderId="21" xfId="17" applyFont="1" applyFill="1" applyBorder="1" applyAlignment="1">
      <alignment vertical="center"/>
    </xf>
    <xf numFmtId="0" fontId="62" fillId="0" borderId="0" xfId="17" applyFont="1"/>
    <xf numFmtId="0" fontId="17" fillId="0" borderId="0" xfId="17" applyFont="1"/>
    <xf numFmtId="0" fontId="61" fillId="0" borderId="0" xfId="0" applyFont="1" applyAlignment="1">
      <alignment horizontal="right" vertical="center"/>
    </xf>
    <xf numFmtId="0" fontId="61" fillId="0" borderId="33" xfId="0" applyFont="1" applyBorder="1" applyAlignment="1">
      <alignment horizontal="right" vertical="center"/>
    </xf>
    <xf numFmtId="0" fontId="0" fillId="0" borderId="0" xfId="0" applyBorder="1"/>
    <xf numFmtId="9" fontId="6" fillId="0" borderId="0" xfId="9" applyFont="1" applyFill="1" applyBorder="1" applyAlignment="1" applyProtection="1">
      <alignment vertical="center"/>
      <protection hidden="1"/>
    </xf>
    <xf numFmtId="9" fontId="9" fillId="11" borderId="148" xfId="93" applyNumberFormat="1" applyFont="1" applyFill="1" applyBorder="1" applyAlignment="1" applyProtection="1">
      <alignment horizontal="right"/>
      <protection hidden="1"/>
    </xf>
    <xf numFmtId="9" fontId="9" fillId="11" borderId="149" xfId="93" applyNumberFormat="1" applyFont="1" applyFill="1" applyBorder="1" applyAlignment="1" applyProtection="1">
      <alignment horizontal="right"/>
      <protection hidden="1"/>
    </xf>
    <xf numFmtId="3" fontId="6" fillId="3" borderId="0" xfId="8" applyNumberFormat="1" applyFont="1" applyFill="1" applyBorder="1" applyAlignment="1" applyProtection="1">
      <alignment horizontal="right" vertical="center"/>
      <protection hidden="1"/>
    </xf>
    <xf numFmtId="0" fontId="9" fillId="0" borderId="0" xfId="17" applyFont="1" applyFill="1" applyBorder="1" applyAlignment="1">
      <alignment horizontal="left" vertical="center" indent="1" readingOrder="1"/>
    </xf>
    <xf numFmtId="3" fontId="9" fillId="0" borderId="0" xfId="17" applyNumberFormat="1" applyFont="1" applyFill="1" applyBorder="1" applyAlignment="1">
      <alignment horizontal="right" vertical="center" wrapText="1" indent="1" readingOrder="1"/>
    </xf>
    <xf numFmtId="0" fontId="9" fillId="0" borderId="0" xfId="17" applyFont="1" applyFill="1" applyBorder="1" applyAlignment="1">
      <alignment horizontal="right" vertical="center" wrapText="1" indent="1" readingOrder="1"/>
    </xf>
    <xf numFmtId="0" fontId="22" fillId="0" borderId="0" xfId="17" applyFont="1" applyFill="1" applyBorder="1" applyAlignment="1">
      <alignment horizontal="left" vertical="center" wrapText="1" indent="1" readingOrder="1"/>
    </xf>
    <xf numFmtId="0" fontId="22" fillId="0" borderId="0" xfId="17" applyFont="1" applyFill="1" applyBorder="1" applyAlignment="1">
      <alignment horizontal="right" vertical="center" wrapText="1"/>
    </xf>
    <xf numFmtId="0" fontId="20" fillId="0" borderId="0" xfId="17" applyFont="1" applyFill="1" applyBorder="1" applyAlignment="1">
      <alignment horizontal="right"/>
    </xf>
    <xf numFmtId="9" fontId="6" fillId="0" borderId="0" xfId="9" quotePrefix="1" applyFont="1" applyFill="1" applyBorder="1" applyAlignment="1" applyProtection="1">
      <alignment horizontal="right" vertical="center"/>
      <protection hidden="1"/>
    </xf>
    <xf numFmtId="9" fontId="9" fillId="0" borderId="0" xfId="9" applyFont="1" applyFill="1" applyBorder="1" applyAlignment="1" applyProtection="1">
      <alignment horizontal="right" vertical="center"/>
      <protection hidden="1"/>
    </xf>
    <xf numFmtId="0" fontId="1" fillId="0" borderId="0" xfId="17" applyFont="1" applyFill="1" applyBorder="1" applyAlignment="1">
      <alignment horizontal="right" vertical="center"/>
    </xf>
    <xf numFmtId="0" fontId="3" fillId="0" borderId="0" xfId="17" applyFill="1" applyBorder="1" applyAlignment="1">
      <alignment horizontal="right"/>
    </xf>
    <xf numFmtId="0" fontId="17" fillId="0" borderId="0" xfId="17" applyFont="1" applyFill="1" applyBorder="1" applyAlignment="1">
      <alignment vertical="center"/>
    </xf>
    <xf numFmtId="0" fontId="15" fillId="0" borderId="0" xfId="17" applyFont="1" applyFill="1" applyBorder="1" applyAlignment="1">
      <alignment vertical="center"/>
    </xf>
    <xf numFmtId="0" fontId="13" fillId="0" borderId="0" xfId="17" applyFont="1" applyFill="1" applyBorder="1"/>
    <xf numFmtId="0" fontId="15" fillId="0" borderId="0" xfId="17" applyFont="1" applyFill="1" applyBorder="1"/>
    <xf numFmtId="0" fontId="0" fillId="0" borderId="0" xfId="0" applyFill="1" applyBorder="1"/>
    <xf numFmtId="9" fontId="6" fillId="0" borderId="0" xfId="9" applyFont="1" applyFill="1" applyBorder="1" applyAlignment="1" applyProtection="1">
      <alignment horizontal="right" vertical="center" indent="1"/>
      <protection hidden="1"/>
    </xf>
    <xf numFmtId="9" fontId="9" fillId="0" borderId="0" xfId="9" applyFont="1" applyFill="1" applyBorder="1" applyAlignment="1" applyProtection="1">
      <alignment horizontal="right" vertical="center" indent="1"/>
      <protection hidden="1"/>
    </xf>
    <xf numFmtId="0" fontId="1" fillId="0" borderId="0" xfId="17" applyFont="1" applyFill="1" applyBorder="1" applyAlignment="1">
      <alignment horizontal="right" vertical="center" indent="1"/>
    </xf>
    <xf numFmtId="0" fontId="25" fillId="0" borderId="0" xfId="19" applyFont="1"/>
    <xf numFmtId="0" fontId="25" fillId="3" borderId="0" xfId="19" applyFont="1" applyFill="1"/>
    <xf numFmtId="0" fontId="9" fillId="3" borderId="0" xfId="8" applyFont="1" applyFill="1" applyBorder="1" applyAlignment="1" applyProtection="1">
      <alignment horizontal="right" vertical="center"/>
      <protection hidden="1"/>
    </xf>
    <xf numFmtId="0" fontId="9" fillId="3" borderId="0" xfId="19" applyFont="1" applyFill="1" applyBorder="1" applyAlignment="1">
      <alignment horizontal="left" vertical="center" wrapText="1" indent="1" readingOrder="1"/>
    </xf>
    <xf numFmtId="3" fontId="9" fillId="3" borderId="0" xfId="8" applyNumberFormat="1" applyFont="1" applyFill="1" applyBorder="1" applyAlignment="1" applyProtection="1">
      <alignment horizontal="right" vertical="center"/>
      <protection hidden="1"/>
    </xf>
    <xf numFmtId="0" fontId="6" fillId="3" borderId="0" xfId="8" applyFont="1" applyFill="1" applyBorder="1" applyAlignment="1" applyProtection="1">
      <alignment horizontal="right" vertical="center"/>
      <protection hidden="1"/>
    </xf>
    <xf numFmtId="0" fontId="6" fillId="3" borderId="0" xfId="19" applyFont="1" applyFill="1" applyBorder="1" applyAlignment="1">
      <alignment horizontal="left" vertical="center" wrapText="1" indent="1" readingOrder="1"/>
    </xf>
    <xf numFmtId="0" fontId="25" fillId="0" borderId="0" xfId="19" applyFont="1" applyBorder="1"/>
    <xf numFmtId="0" fontId="25" fillId="3" borderId="0" xfId="19" applyFont="1" applyFill="1" applyBorder="1"/>
    <xf numFmtId="0" fontId="22" fillId="3" borderId="150" xfId="19" applyFont="1" applyFill="1" applyBorder="1" applyAlignment="1">
      <alignment horizontal="right" vertical="center" wrapText="1"/>
    </xf>
    <xf numFmtId="0" fontId="22" fillId="3" borderId="150" xfId="19" applyFont="1" applyFill="1" applyBorder="1" applyAlignment="1">
      <alignment horizontal="left" vertical="center" wrapText="1" indent="1" readingOrder="1"/>
    </xf>
    <xf numFmtId="0" fontId="25" fillId="3" borderId="0" xfId="19" applyFont="1" applyFill="1" applyAlignment="1">
      <alignment horizontal="right"/>
    </xf>
    <xf numFmtId="0" fontId="9" fillId="3" borderId="0" xfId="19" applyFont="1" applyFill="1" applyAlignment="1">
      <alignment vertical="center"/>
    </xf>
    <xf numFmtId="0" fontId="25" fillId="0" borderId="0" xfId="19" applyFont="1" applyFill="1"/>
    <xf numFmtId="167" fontId="6" fillId="0" borderId="0" xfId="8" applyNumberFormat="1" applyFont="1" applyFill="1" applyBorder="1" applyAlignment="1" applyProtection="1">
      <alignment horizontal="right" vertical="center"/>
      <protection hidden="1"/>
    </xf>
    <xf numFmtId="0" fontId="6" fillId="0" borderId="0" xfId="19" applyFont="1" applyFill="1" applyBorder="1" applyAlignment="1">
      <alignment horizontal="left" vertical="center" wrapText="1" indent="1" readingOrder="1"/>
    </xf>
    <xf numFmtId="9" fontId="20" fillId="0" borderId="0" xfId="19" applyNumberFormat="1" applyFont="1" applyFill="1" applyBorder="1" applyAlignment="1">
      <alignment horizontal="right" vertical="center"/>
    </xf>
    <xf numFmtId="0" fontId="1" fillId="0" borderId="0" xfId="19" applyFont="1" applyFill="1" applyBorder="1" applyAlignment="1">
      <alignment horizontal="right" vertical="center"/>
    </xf>
    <xf numFmtId="0" fontId="9" fillId="0" borderId="0" xfId="19" applyFont="1" applyFill="1" applyBorder="1" applyAlignment="1">
      <alignment horizontal="left" vertical="center" wrapText="1" indent="1" readingOrder="1"/>
    </xf>
    <xf numFmtId="2" fontId="6" fillId="0" borderId="0" xfId="19" applyNumberFormat="1" applyFont="1" applyFill="1" applyBorder="1" applyAlignment="1">
      <alignment horizontal="left" vertical="center" wrapText="1" indent="1" readingOrder="1"/>
    </xf>
    <xf numFmtId="0" fontId="1" fillId="0" borderId="0" xfId="21" applyFont="1"/>
    <xf numFmtId="0" fontId="3" fillId="0" borderId="0" xfId="21"/>
    <xf numFmtId="0" fontId="1" fillId="0" borderId="0" xfId="21" applyFont="1" applyBorder="1"/>
    <xf numFmtId="9" fontId="9" fillId="0" borderId="0" xfId="22" applyFont="1" applyFill="1" applyBorder="1" applyAlignment="1">
      <alignment horizontal="right" vertical="center" indent="1"/>
    </xf>
    <xf numFmtId="167" fontId="1" fillId="0" borderId="0" xfId="21" applyNumberFormat="1" applyFont="1" applyFill="1" applyAlignment="1">
      <alignment horizontal="right" vertical="center" indent="1"/>
    </xf>
    <xf numFmtId="0" fontId="6" fillId="3" borderId="0" xfId="7" quotePrefix="1" applyFont="1" applyFill="1" applyBorder="1" applyAlignment="1" applyProtection="1">
      <alignment horizontal="left" indent="1"/>
      <protection hidden="1"/>
    </xf>
    <xf numFmtId="167" fontId="6" fillId="0" borderId="0" xfId="21" applyNumberFormat="1" applyFont="1" applyFill="1" applyAlignment="1">
      <alignment horizontal="right" vertical="center" indent="1"/>
    </xf>
    <xf numFmtId="0" fontId="6" fillId="3" borderId="0" xfId="7" applyFont="1" applyFill="1" applyBorder="1" applyAlignment="1" applyProtection="1">
      <alignment horizontal="left" indent="1"/>
      <protection hidden="1"/>
    </xf>
    <xf numFmtId="9" fontId="6" fillId="0" borderId="0" xfId="22" applyFont="1" applyFill="1" applyBorder="1" applyAlignment="1">
      <alignment horizontal="right" vertical="center" indent="1"/>
    </xf>
    <xf numFmtId="9" fontId="6" fillId="0" borderId="0" xfId="21" applyNumberFormat="1" applyFont="1" applyFill="1" applyBorder="1" applyAlignment="1">
      <alignment horizontal="right" vertical="center" indent="1"/>
    </xf>
    <xf numFmtId="9" fontId="9" fillId="0" borderId="0" xfId="21" applyNumberFormat="1" applyFont="1" applyFill="1" applyBorder="1" applyAlignment="1">
      <alignment horizontal="right" vertical="center" indent="1"/>
    </xf>
    <xf numFmtId="0" fontId="20" fillId="0" borderId="0" xfId="21" applyFont="1" applyFill="1" applyBorder="1" applyAlignment="1">
      <alignment horizontal="left" indent="1"/>
    </xf>
    <xf numFmtId="0" fontId="20" fillId="0" borderId="0" xfId="21" applyFont="1"/>
    <xf numFmtId="0" fontId="1" fillId="0" borderId="0" xfId="20" applyFont="1"/>
    <xf numFmtId="0" fontId="3" fillId="0" borderId="0" xfId="20"/>
    <xf numFmtId="3" fontId="1" fillId="0" borderId="0" xfId="20" applyNumberFormat="1" applyFont="1"/>
    <xf numFmtId="0" fontId="13" fillId="0" borderId="0" xfId="20" applyFont="1"/>
    <xf numFmtId="0" fontId="1" fillId="0" borderId="0" xfId="20" applyFont="1" applyFill="1"/>
    <xf numFmtId="0" fontId="43" fillId="0" borderId="0" xfId="20" applyFont="1"/>
    <xf numFmtId="0" fontId="28" fillId="0" borderId="0" xfId="20" applyFont="1"/>
    <xf numFmtId="0" fontId="43" fillId="0" borderId="0" xfId="20" applyFont="1" applyAlignment="1">
      <alignment wrapText="1"/>
    </xf>
    <xf numFmtId="0" fontId="43" fillId="0" borderId="0" xfId="20" applyFont="1" applyAlignment="1">
      <alignment readingOrder="1"/>
    </xf>
    <xf numFmtId="167" fontId="1" fillId="0" borderId="0" xfId="21" applyNumberFormat="1" applyFont="1"/>
    <xf numFmtId="3" fontId="1" fillId="0" borderId="0" xfId="21" applyNumberFormat="1" applyFont="1"/>
    <xf numFmtId="0" fontId="13" fillId="0" borderId="0" xfId="21" applyFont="1" applyFill="1"/>
    <xf numFmtId="0" fontId="0" fillId="0" borderId="0" xfId="27" applyFont="1"/>
    <xf numFmtId="1" fontId="6" fillId="0" borderId="0" xfId="27" applyNumberFormat="1" applyFont="1" applyFill="1" applyBorder="1" applyAlignment="1">
      <alignment horizontal="center" vertical="center"/>
    </xf>
    <xf numFmtId="0" fontId="64" fillId="0" borderId="0" xfId="27" applyFont="1" applyFill="1" applyBorder="1" applyAlignment="1">
      <alignment horizontal="left" vertical="center" wrapText="1" indent="1" readingOrder="1"/>
    </xf>
    <xf numFmtId="0" fontId="137" fillId="0" borderId="0" xfId="27" applyFont="1"/>
    <xf numFmtId="0" fontId="138" fillId="0" borderId="0" xfId="27" applyFont="1"/>
    <xf numFmtId="3" fontId="20" fillId="0" borderId="0" xfId="27" applyNumberFormat="1" applyFont="1" applyFill="1" applyBorder="1" applyAlignment="1">
      <alignment horizontal="right" vertical="center" wrapText="1" indent="1"/>
    </xf>
    <xf numFmtId="167" fontId="1" fillId="0" borderId="0" xfId="27" applyNumberFormat="1" applyFont="1" applyAlignment="1">
      <alignment horizontal="right"/>
    </xf>
    <xf numFmtId="167" fontId="6" fillId="0" borderId="0" xfId="27" applyNumberFormat="1" applyFont="1" applyAlignment="1">
      <alignment horizontal="right"/>
    </xf>
    <xf numFmtId="0" fontId="1" fillId="0" borderId="0" xfId="27" applyFont="1" applyFill="1" applyBorder="1" applyAlignment="1">
      <alignment horizontal="left" vertical="center" wrapText="1" indent="1" readingOrder="1"/>
    </xf>
    <xf numFmtId="9" fontId="3" fillId="0" borderId="0" xfId="27" applyNumberFormat="1"/>
    <xf numFmtId="3" fontId="3" fillId="0" borderId="0" xfId="27" applyNumberFormat="1"/>
    <xf numFmtId="167" fontId="138" fillId="0" borderId="0" xfId="27" applyNumberFormat="1" applyFont="1"/>
    <xf numFmtId="3" fontId="11" fillId="0" borderId="0" xfId="0" applyNumberFormat="1" applyFont="1" applyAlignment="1">
      <alignment horizontal="right"/>
    </xf>
    <xf numFmtId="0" fontId="3" fillId="0" borderId="0" xfId="27" applyFill="1"/>
    <xf numFmtId="3" fontId="11" fillId="0" borderId="0" xfId="0" applyNumberFormat="1" applyFont="1" applyFill="1" applyAlignment="1">
      <alignment horizontal="right"/>
    </xf>
    <xf numFmtId="167" fontId="66" fillId="0" borderId="0" xfId="0" applyNumberFormat="1" applyFont="1"/>
    <xf numFmtId="3" fontId="66" fillId="0" borderId="0" xfId="0" applyNumberFormat="1" applyFont="1" applyAlignment="1">
      <alignment horizontal="right"/>
    </xf>
    <xf numFmtId="167" fontId="4" fillId="0" borderId="0" xfId="27" applyNumberFormat="1" applyFont="1" applyFill="1"/>
    <xf numFmtId="0" fontId="137" fillId="0" borderId="0" xfId="27" applyFont="1" applyFill="1"/>
    <xf numFmtId="9" fontId="6" fillId="0" borderId="0" xfId="28" applyFont="1" applyFill="1" applyAlignment="1">
      <alignment horizontal="right" vertical="center"/>
    </xf>
    <xf numFmtId="0" fontId="6" fillId="0" borderId="0" xfId="27" applyFont="1" applyFill="1" applyBorder="1" applyAlignment="1">
      <alignment horizontal="left" vertical="center" wrapText="1" indent="1" readingOrder="1"/>
    </xf>
    <xf numFmtId="0" fontId="26" fillId="0" borderId="0" xfId="27" applyFont="1" applyFill="1" applyBorder="1" applyAlignment="1">
      <alignment horizontal="right" vertical="center" wrapText="1" indent="1" readingOrder="1"/>
    </xf>
    <xf numFmtId="0" fontId="65" fillId="0" borderId="0" xfId="27" applyFont="1" applyFill="1"/>
    <xf numFmtId="3" fontId="6" fillId="0" borderId="0" xfId="27" applyNumberFormat="1" applyFont="1" applyFill="1" applyBorder="1" applyAlignment="1">
      <alignment horizontal="right" vertical="center" wrapText="1" indent="1" readingOrder="1"/>
    </xf>
    <xf numFmtId="9" fontId="3" fillId="0" borderId="0" xfId="27" applyNumberFormat="1" applyFill="1"/>
    <xf numFmtId="167" fontId="9" fillId="0" borderId="0" xfId="27" applyNumberFormat="1" applyFont="1" applyFill="1" applyAlignment="1">
      <alignment horizontal="right"/>
    </xf>
    <xf numFmtId="9" fontId="6" fillId="0" borderId="0" xfId="27" applyNumberFormat="1" applyFont="1" applyFill="1" applyBorder="1"/>
    <xf numFmtId="0" fontId="9" fillId="0" borderId="0" xfId="27" applyFont="1" applyFill="1" applyBorder="1" applyAlignment="1">
      <alignment horizontal="left" vertical="center" wrapText="1" indent="1" readingOrder="1"/>
    </xf>
    <xf numFmtId="167" fontId="1" fillId="0" borderId="0" xfId="27" applyNumberFormat="1" applyFont="1" applyFill="1" applyBorder="1"/>
    <xf numFmtId="167" fontId="6" fillId="0" borderId="0" xfId="27" applyNumberFormat="1" applyFont="1" applyFill="1" applyBorder="1"/>
    <xf numFmtId="4" fontId="3" fillId="0" borderId="0" xfId="27" applyNumberFormat="1"/>
    <xf numFmtId="9" fontId="1" fillId="0" borderId="0" xfId="28" applyFont="1" applyAlignment="1">
      <alignment horizontal="right" vertical="center"/>
    </xf>
    <xf numFmtId="9" fontId="1" fillId="3" borderId="0" xfId="28" applyFont="1" applyFill="1" applyAlignment="1">
      <alignment horizontal="right" vertical="center"/>
    </xf>
    <xf numFmtId="3" fontId="1" fillId="0" borderId="0" xfId="0" applyNumberFormat="1" applyFont="1"/>
    <xf numFmtId="1" fontId="6" fillId="0" borderId="0" xfId="95" applyNumberFormat="1" applyFont="1" applyFill="1" applyBorder="1" applyAlignment="1" applyProtection="1">
      <alignment horizontal="right" indent="1"/>
      <protection hidden="1"/>
    </xf>
    <xf numFmtId="0" fontId="6" fillId="0" borderId="0" xfId="95" applyFont="1" applyFill="1" applyBorder="1" applyAlignment="1" applyProtection="1">
      <alignment horizontal="left"/>
      <protection hidden="1"/>
    </xf>
    <xf numFmtId="1" fontId="6" fillId="0" borderId="0" xfId="95" applyNumberFormat="1" applyFont="1" applyFill="1" applyBorder="1" applyAlignment="1" applyProtection="1">
      <alignment vertical="center"/>
      <protection hidden="1"/>
    </xf>
    <xf numFmtId="0" fontId="1" fillId="0" borderId="0" xfId="88"/>
    <xf numFmtId="0" fontId="25" fillId="0" borderId="0" xfId="19" applyFont="1" applyFill="1" applyBorder="1"/>
    <xf numFmtId="9" fontId="1" fillId="0" borderId="0" xfId="19" applyNumberFormat="1" applyFont="1" applyFill="1" applyBorder="1" applyAlignment="1">
      <alignment horizontal="right" vertical="center"/>
    </xf>
    <xf numFmtId="167" fontId="9" fillId="0" borderId="0" xfId="8" applyNumberFormat="1" applyFont="1" applyFill="1" applyBorder="1" applyAlignment="1" applyProtection="1">
      <alignment horizontal="right" vertical="center"/>
      <protection hidden="1"/>
    </xf>
    <xf numFmtId="0" fontId="136" fillId="0" borderId="0" xfId="0" applyFont="1" applyFill="1" applyBorder="1"/>
    <xf numFmtId="0" fontId="25" fillId="0" borderId="0" xfId="19" applyFont="1" applyFill="1" applyBorder="1" applyAlignment="1">
      <alignment horizontal="right"/>
    </xf>
    <xf numFmtId="0" fontId="13" fillId="0" borderId="0" xfId="19" applyFont="1" applyFill="1" applyAlignment="1">
      <alignment vertical="center"/>
    </xf>
    <xf numFmtId="0" fontId="25" fillId="0" borderId="0" xfId="19" applyFont="1" applyFill="1" applyAlignment="1">
      <alignment horizontal="right"/>
    </xf>
    <xf numFmtId="9" fontId="9" fillId="13" borderId="151" xfId="93" applyNumberFormat="1" applyFont="1" applyFill="1" applyBorder="1" applyAlignment="1" applyProtection="1">
      <alignment horizontal="right"/>
      <protection hidden="1"/>
    </xf>
    <xf numFmtId="9" fontId="9" fillId="13" borderId="152" xfId="93" applyNumberFormat="1" applyFont="1" applyFill="1" applyBorder="1" applyAlignment="1" applyProtection="1">
      <alignment horizontal="right"/>
      <protection hidden="1"/>
    </xf>
    <xf numFmtId="167" fontId="1" fillId="0" borderId="0" xfId="21" applyNumberFormat="1" applyFont="1" applyFill="1" applyBorder="1" applyAlignment="1">
      <alignment horizontal="right" vertical="center" indent="1"/>
    </xf>
    <xf numFmtId="9" fontId="1" fillId="0" borderId="0" xfId="21" applyNumberFormat="1" applyFont="1" applyBorder="1"/>
    <xf numFmtId="167" fontId="6" fillId="0" borderId="0" xfId="21" applyNumberFormat="1" applyFont="1" applyFill="1" applyBorder="1" applyAlignment="1">
      <alignment horizontal="right" vertical="center" indent="1"/>
    </xf>
    <xf numFmtId="0" fontId="9" fillId="0" borderId="153" xfId="90" applyFont="1" applyFill="1" applyBorder="1" applyAlignment="1" applyProtection="1">
      <alignment horizontal="right" vertical="center" wrapText="1"/>
      <protection hidden="1"/>
    </xf>
    <xf numFmtId="0" fontId="9" fillId="0" borderId="154" xfId="90" applyFont="1" applyFill="1" applyBorder="1" applyAlignment="1" applyProtection="1">
      <alignment horizontal="right" vertical="center" wrapText="1"/>
      <protection hidden="1"/>
    </xf>
    <xf numFmtId="0" fontId="9" fillId="0" borderId="155" xfId="90" applyFont="1" applyFill="1" applyBorder="1" applyAlignment="1" applyProtection="1">
      <alignment horizontal="right" vertical="center" wrapText="1"/>
      <protection hidden="1"/>
    </xf>
    <xf numFmtId="0" fontId="1" fillId="0" borderId="76" xfId="0" applyFont="1" applyBorder="1"/>
    <xf numFmtId="0" fontId="3" fillId="0" borderId="38" xfId="0" applyFont="1" applyBorder="1"/>
    <xf numFmtId="0" fontId="3" fillId="0" borderId="0" xfId="0" applyFont="1"/>
    <xf numFmtId="0" fontId="3" fillId="0" borderId="33" xfId="0" applyFont="1" applyFill="1" applyBorder="1"/>
    <xf numFmtId="0" fontId="3" fillId="0" borderId="0" xfId="0" applyFont="1" applyFill="1" applyBorder="1"/>
    <xf numFmtId="0" fontId="3" fillId="0" borderId="0" xfId="0" applyFont="1" applyBorder="1"/>
    <xf numFmtId="0" fontId="3" fillId="0" borderId="33" xfId="0" applyFont="1" applyBorder="1"/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2" fontId="20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1" fillId="0" borderId="0" xfId="0" applyFont="1" applyBorder="1"/>
    <xf numFmtId="0" fontId="20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/>
    </xf>
    <xf numFmtId="0" fontId="20" fillId="0" borderId="113" xfId="0" applyFont="1" applyBorder="1" applyAlignment="1">
      <alignment horizontal="left" vertical="center" indent="1"/>
    </xf>
    <xf numFmtId="0" fontId="20" fillId="0" borderId="113" xfId="0" applyFont="1" applyBorder="1" applyAlignment="1">
      <alignment horizontal="center" vertical="center" wrapText="1"/>
    </xf>
    <xf numFmtId="0" fontId="20" fillId="0" borderId="113" xfId="0" applyFont="1" applyBorder="1" applyAlignment="1">
      <alignment horizontal="center" vertical="center"/>
    </xf>
    <xf numFmtId="0" fontId="1" fillId="0" borderId="51" xfId="0" applyFont="1" applyBorder="1" applyAlignment="1">
      <alignment horizontal="left" vertical="center"/>
    </xf>
    <xf numFmtId="1" fontId="1" fillId="0" borderId="51" xfId="0" applyNumberFormat="1" applyFont="1" applyBorder="1" applyAlignment="1">
      <alignment horizontal="right" vertical="center" indent="1"/>
    </xf>
    <xf numFmtId="0" fontId="1" fillId="0" borderId="0" xfId="0" applyFont="1" applyBorder="1" applyAlignment="1">
      <alignment horizontal="left" vertical="center"/>
    </xf>
    <xf numFmtId="1" fontId="1" fillId="0" borderId="0" xfId="0" applyNumberFormat="1" applyFont="1" applyBorder="1" applyAlignment="1">
      <alignment horizontal="right" vertical="center" indent="1"/>
    </xf>
    <xf numFmtId="0" fontId="20" fillId="15" borderId="0" xfId="0" applyFont="1" applyFill="1" applyAlignment="1">
      <alignment horizontal="left" vertical="center"/>
    </xf>
    <xf numFmtId="1" fontId="20" fillId="15" borderId="0" xfId="0" applyNumberFormat="1" applyFont="1" applyFill="1" applyAlignment="1">
      <alignment horizontal="right" vertical="center" indent="1"/>
    </xf>
    <xf numFmtId="1" fontId="1" fillId="0" borderId="0" xfId="0" applyNumberFormat="1" applyFont="1" applyAlignment="1">
      <alignment horizontal="right" vertical="center" indent="1"/>
    </xf>
    <xf numFmtId="3" fontId="1" fillId="0" borderId="0" xfId="0" applyNumberFormat="1" applyFont="1" applyAlignment="1">
      <alignment horizontal="right" vertical="center" indent="1"/>
    </xf>
    <xf numFmtId="0" fontId="3" fillId="0" borderId="43" xfId="0" applyFont="1" applyBorder="1"/>
    <xf numFmtId="0" fontId="20" fillId="0" borderId="0" xfId="26" applyFont="1" applyFill="1" applyBorder="1" applyAlignment="1">
      <alignment horizontal="left" vertical="center" indent="1"/>
    </xf>
    <xf numFmtId="1" fontId="1" fillId="0" borderId="0" xfId="26" applyNumberFormat="1" applyFont="1" applyFill="1" applyBorder="1" applyAlignment="1">
      <alignment horizontal="right" vertical="center" indent="1"/>
    </xf>
    <xf numFmtId="1" fontId="20" fillId="0" borderId="0" xfId="26" applyNumberFormat="1" applyFont="1" applyFill="1" applyBorder="1" applyAlignment="1">
      <alignment horizontal="right" vertical="center" indent="1"/>
    </xf>
    <xf numFmtId="0" fontId="1" fillId="0" borderId="0" xfId="26" applyFont="1" applyFill="1" applyBorder="1"/>
    <xf numFmtId="0" fontId="1" fillId="0" borderId="0" xfId="26" applyFont="1" applyFill="1" applyBorder="1" applyAlignment="1">
      <alignment horizontal="right" vertical="center" indent="1"/>
    </xf>
    <xf numFmtId="0" fontId="15" fillId="0" borderId="0" xfId="21" applyFont="1" applyFill="1" applyBorder="1"/>
    <xf numFmtId="0" fontId="20" fillId="0" borderId="0" xfId="21" applyFont="1" applyFill="1" applyBorder="1"/>
    <xf numFmtId="1" fontId="20" fillId="0" borderId="0" xfId="26" applyNumberFormat="1" applyFont="1" applyFill="1" applyAlignment="1">
      <alignment horizontal="left" vertical="center" indent="1"/>
    </xf>
    <xf numFmtId="1" fontId="20" fillId="0" borderId="0" xfId="26" applyNumberFormat="1" applyFont="1" applyFill="1" applyAlignment="1">
      <alignment horizontal="right" vertical="center"/>
    </xf>
    <xf numFmtId="0" fontId="1" fillId="0" borderId="0" xfId="26" applyFont="1" applyFill="1"/>
    <xf numFmtId="0" fontId="15" fillId="0" borderId="0" xfId="21" applyFont="1" applyFill="1"/>
    <xf numFmtId="0" fontId="20" fillId="0" borderId="0" xfId="21" applyFont="1" applyFill="1" applyBorder="1" applyAlignment="1">
      <alignment horizontal="right" vertical="center"/>
    </xf>
    <xf numFmtId="167" fontId="1" fillId="0" borderId="0" xfId="21" applyNumberFormat="1" applyFont="1" applyFill="1" applyBorder="1" applyAlignment="1">
      <alignment horizontal="left" vertical="center" indent="1"/>
    </xf>
    <xf numFmtId="167" fontId="1" fillId="0" borderId="0" xfId="21" applyNumberFormat="1" applyFont="1" applyFill="1" applyBorder="1" applyAlignment="1">
      <alignment horizontal="right" vertical="center"/>
    </xf>
    <xf numFmtId="9" fontId="1" fillId="0" borderId="0" xfId="68" applyFont="1" applyFill="1" applyBorder="1" applyAlignment="1">
      <alignment horizontal="right" vertical="center" indent="1"/>
    </xf>
    <xf numFmtId="0" fontId="17" fillId="0" borderId="0" xfId="21" applyFont="1" applyFill="1" applyBorder="1"/>
    <xf numFmtId="9" fontId="20" fillId="0" borderId="0" xfId="68" applyFont="1" applyFill="1" applyBorder="1" applyAlignment="1">
      <alignment horizontal="right" vertical="center" indent="1"/>
    </xf>
    <xf numFmtId="0" fontId="68" fillId="0" borderId="0" xfId="0" applyFont="1" applyBorder="1" applyAlignment="1">
      <alignment horizontal="left" vertical="top" readingOrder="1"/>
    </xf>
    <xf numFmtId="1" fontId="71" fillId="0" borderId="0" xfId="0" applyNumberFormat="1" applyFont="1" applyFill="1" applyBorder="1" applyAlignment="1">
      <alignment horizontal="left" vertical="top" wrapText="1" readingOrder="1"/>
    </xf>
    <xf numFmtId="0" fontId="69" fillId="0" borderId="0" xfId="0" applyFont="1" applyFill="1" applyBorder="1" applyAlignment="1">
      <alignment vertical="top" wrapText="1" readingOrder="1"/>
    </xf>
    <xf numFmtId="0" fontId="71" fillId="0" borderId="0" xfId="0" applyFont="1" applyFill="1" applyBorder="1" applyAlignment="1">
      <alignment horizontal="left" vertical="top" wrapText="1" readingOrder="1"/>
    </xf>
    <xf numFmtId="0" fontId="70" fillId="0" borderId="0" xfId="0" applyFont="1" applyFill="1" applyBorder="1" applyAlignment="1">
      <alignment horizontal="left" vertical="top"/>
    </xf>
    <xf numFmtId="0" fontId="69" fillId="0" borderId="0" xfId="0" applyFont="1" applyFill="1" applyBorder="1" applyAlignment="1">
      <alignment horizontal="left" vertical="center" wrapText="1" indent="1" readingOrder="1"/>
    </xf>
    <xf numFmtId="0" fontId="69" fillId="0" borderId="0" xfId="0" applyFont="1" applyFill="1" applyBorder="1" applyAlignment="1">
      <alignment horizontal="left" vertical="top" wrapText="1" readingOrder="1"/>
    </xf>
    <xf numFmtId="0" fontId="68" fillId="0" borderId="0" xfId="0" applyFont="1" applyBorder="1" applyAlignment="1">
      <alignment horizontal="left" vertical="center" wrapText="1" indent="1"/>
    </xf>
    <xf numFmtId="0" fontId="67" fillId="0" borderId="58" xfId="0" applyFont="1" applyFill="1" applyBorder="1" applyAlignment="1">
      <alignment horizontal="left" vertical="center" wrapText="1" indent="1" readingOrder="1"/>
    </xf>
    <xf numFmtId="0" fontId="9" fillId="0" borderId="64" xfId="0" applyFont="1" applyFill="1" applyBorder="1" applyAlignment="1">
      <alignment horizontal="center" vertical="center" wrapText="1" readingOrder="1"/>
    </xf>
    <xf numFmtId="0" fontId="9" fillId="0" borderId="63" xfId="0" applyFont="1" applyFill="1" applyBorder="1" applyAlignment="1">
      <alignment horizontal="center" vertical="center" wrapText="1" readingOrder="1"/>
    </xf>
    <xf numFmtId="0" fontId="9" fillId="0" borderId="62" xfId="0" applyFont="1" applyFill="1" applyBorder="1" applyAlignment="1">
      <alignment horizontal="center" vertical="center" readingOrder="1"/>
    </xf>
    <xf numFmtId="0" fontId="9" fillId="0" borderId="61" xfId="0" applyFont="1" applyFill="1" applyBorder="1" applyAlignment="1">
      <alignment horizontal="center" vertical="center" readingOrder="1"/>
    </xf>
    <xf numFmtId="0" fontId="6" fillId="0" borderId="0" xfId="0" applyFont="1" applyFill="1" applyBorder="1" applyAlignment="1">
      <alignment wrapText="1" readingOrder="1"/>
    </xf>
    <xf numFmtId="3" fontId="6" fillId="0" borderId="0" xfId="0" applyNumberFormat="1" applyFont="1" applyFill="1" applyBorder="1" applyAlignment="1">
      <alignment horizontal="right" wrapText="1" readingOrder="1"/>
    </xf>
    <xf numFmtId="166" fontId="4" fillId="0" borderId="0" xfId="0" applyNumberFormat="1" applyFont="1" applyFill="1"/>
    <xf numFmtId="0" fontId="3" fillId="0" borderId="0" xfId="0" applyFont="1" applyFill="1"/>
    <xf numFmtId="0" fontId="9" fillId="0" borderId="0" xfId="0" applyFont="1" applyFill="1" applyBorder="1" applyAlignment="1">
      <alignment vertical="center" wrapText="1" readingOrder="1"/>
    </xf>
    <xf numFmtId="2" fontId="9" fillId="0" borderId="52" xfId="0" applyNumberFormat="1" applyFont="1" applyFill="1" applyBorder="1" applyAlignment="1">
      <alignment horizontal="center" vertical="center" wrapText="1" readingOrder="1"/>
    </xf>
    <xf numFmtId="0" fontId="6" fillId="0" borderId="51" xfId="0" applyFont="1" applyFill="1" applyBorder="1" applyAlignment="1">
      <alignment horizontal="left" vertical="center" wrapText="1" readingOrder="1"/>
    </xf>
    <xf numFmtId="3" fontId="6" fillId="0" borderId="51" xfId="0" applyNumberFormat="1" applyFont="1" applyFill="1" applyBorder="1" applyAlignment="1">
      <alignment horizontal="right" wrapText="1" readingOrder="1"/>
    </xf>
    <xf numFmtId="0" fontId="6" fillId="0" borderId="0" xfId="0" applyFont="1" applyFill="1" applyBorder="1" applyAlignment="1">
      <alignment horizontal="left" vertical="center" wrapText="1" readingOrder="1"/>
    </xf>
    <xf numFmtId="0" fontId="3" fillId="0" borderId="52" xfId="0" applyFont="1" applyBorder="1"/>
    <xf numFmtId="9" fontId="6" fillId="0" borderId="119" xfId="91" quotePrefix="1" applyNumberFormat="1" applyFont="1" applyFill="1" applyBorder="1" applyAlignment="1" applyProtection="1">
      <alignment horizontal="right"/>
      <protection hidden="1"/>
    </xf>
    <xf numFmtId="0" fontId="6" fillId="0" borderId="38" xfId="90" applyNumberFormat="1" applyFont="1" applyFill="1" applyBorder="1" applyAlignment="1" applyProtection="1">
      <alignment vertical="center"/>
      <protection hidden="1"/>
    </xf>
    <xf numFmtId="0" fontId="6" fillId="0" borderId="0" xfId="90" applyNumberFormat="1" applyFont="1" applyFill="1" applyBorder="1" applyAlignment="1" applyProtection="1">
      <alignment vertical="center"/>
      <protection hidden="1"/>
    </xf>
    <xf numFmtId="3" fontId="6" fillId="0" borderId="38" xfId="90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90" applyNumberFormat="1" applyFont="1" applyFill="1" applyBorder="1" applyAlignment="1" applyProtection="1">
      <alignment horizontal="right" vertical="center" wrapText="1"/>
      <protection hidden="1"/>
    </xf>
    <xf numFmtId="166" fontId="6" fillId="0" borderId="0" xfId="92" applyNumberFormat="1" applyFont="1" applyFill="1" applyBorder="1" applyAlignment="1" applyProtection="1">
      <alignment vertical="top"/>
    </xf>
    <xf numFmtId="2" fontId="55" fillId="0" borderId="134" xfId="90" applyNumberFormat="1" applyFont="1" applyFill="1" applyBorder="1" applyAlignment="1" applyProtection="1">
      <alignment horizontal="right" vertical="center" wrapText="1"/>
      <protection hidden="1"/>
    </xf>
    <xf numFmtId="2" fontId="55" fillId="0" borderId="133" xfId="90" applyNumberFormat="1" applyFont="1" applyFill="1" applyBorder="1" applyAlignment="1" applyProtection="1">
      <alignment horizontal="right" vertical="center" wrapText="1"/>
      <protection hidden="1"/>
    </xf>
    <xf numFmtId="9" fontId="6" fillId="0" borderId="132" xfId="94" applyFont="1" applyFill="1" applyBorder="1" applyAlignment="1" applyProtection="1">
      <alignment horizontal="right"/>
      <protection hidden="1"/>
    </xf>
    <xf numFmtId="9" fontId="6" fillId="0" borderId="131" xfId="94" applyFont="1" applyFill="1" applyBorder="1" applyAlignment="1" applyProtection="1">
      <alignment horizontal="right"/>
      <protection hidden="1"/>
    </xf>
    <xf numFmtId="0" fontId="8" fillId="0" borderId="156" xfId="1" applyFont="1" applyBorder="1" applyAlignment="1">
      <alignment horizontal="right"/>
    </xf>
    <xf numFmtId="0" fontId="8" fillId="3" borderId="156" xfId="8" applyFont="1" applyFill="1" applyBorder="1" applyAlignment="1" applyProtection="1">
      <alignment horizontal="right" wrapText="1"/>
      <protection hidden="1"/>
    </xf>
    <xf numFmtId="9" fontId="113" fillId="9" borderId="157" xfId="0" applyNumberFormat="1" applyFont="1" applyFill="1" applyBorder="1" applyAlignment="1">
      <alignment horizontal="right" vertical="center"/>
    </xf>
    <xf numFmtId="0" fontId="18" fillId="0" borderId="0" xfId="1" applyFont="1" applyAlignment="1">
      <alignment horizontal="left" vertical="top"/>
    </xf>
    <xf numFmtId="166" fontId="9" fillId="7" borderId="38" xfId="90" applyNumberFormat="1" applyFont="1" applyFill="1" applyBorder="1" applyAlignment="1" applyProtection="1">
      <alignment horizontal="right" vertical="center"/>
      <protection hidden="1"/>
    </xf>
    <xf numFmtId="0" fontId="6" fillId="0" borderId="38" xfId="92" applyFont="1" applyFill="1" applyBorder="1" applyAlignment="1" applyProtection="1">
      <alignment horizontal="right" vertical="center"/>
    </xf>
    <xf numFmtId="167" fontId="6" fillId="0" borderId="38" xfId="92" applyNumberFormat="1" applyFont="1" applyFill="1" applyBorder="1" applyAlignment="1" applyProtection="1">
      <alignment horizontal="right" vertical="center"/>
    </xf>
    <xf numFmtId="167" fontId="6" fillId="0" borderId="46" xfId="92" applyNumberFormat="1" applyFont="1" applyFill="1" applyBorder="1" applyAlignment="1" applyProtection="1">
      <alignment horizontal="right" vertical="center"/>
    </xf>
    <xf numFmtId="0" fontId="6" fillId="0" borderId="0" xfId="92" applyFont="1" applyFill="1" applyBorder="1" applyAlignment="1" applyProtection="1">
      <alignment horizontal="right" vertical="center"/>
    </xf>
    <xf numFmtId="167" fontId="6" fillId="0" borderId="0" xfId="90" applyNumberFormat="1" applyFont="1" applyFill="1" applyBorder="1" applyAlignment="1" applyProtection="1">
      <alignment horizontal="right" vertical="center"/>
      <protection locked="0"/>
    </xf>
    <xf numFmtId="167" fontId="6" fillId="0" borderId="0" xfId="90" applyNumberFormat="1" applyFont="1" applyFill="1" applyBorder="1" applyAlignment="1" applyProtection="1">
      <alignment horizontal="right" vertical="center"/>
      <protection hidden="1"/>
    </xf>
    <xf numFmtId="167" fontId="6" fillId="0" borderId="43" xfId="90" applyNumberFormat="1" applyFont="1" applyFill="1" applyBorder="1" applyAlignment="1" applyProtection="1">
      <alignment horizontal="right" vertical="center"/>
      <protection hidden="1"/>
    </xf>
    <xf numFmtId="0" fontId="6" fillId="0" borderId="66" xfId="92" applyFont="1" applyFill="1" applyBorder="1" applyAlignment="1" applyProtection="1">
      <alignment horizontal="right" vertical="center"/>
    </xf>
    <xf numFmtId="167" fontId="6" fillId="0" borderId="66" xfId="90" applyNumberFormat="1" applyFont="1" applyFill="1" applyBorder="1" applyAlignment="1" applyProtection="1">
      <alignment horizontal="right" vertical="center"/>
      <protection locked="0"/>
    </xf>
    <xf numFmtId="167" fontId="6" fillId="0" borderId="66" xfId="90" applyNumberFormat="1" applyFont="1" applyFill="1" applyBorder="1" applyAlignment="1" applyProtection="1">
      <alignment horizontal="right" vertical="center"/>
      <protection hidden="1"/>
    </xf>
    <xf numFmtId="167" fontId="6" fillId="0" borderId="48" xfId="90" applyNumberFormat="1" applyFont="1" applyFill="1" applyBorder="1" applyAlignment="1" applyProtection="1">
      <alignment horizontal="right" vertical="center"/>
      <protection hidden="1"/>
    </xf>
    <xf numFmtId="166" fontId="9" fillId="10" borderId="38" xfId="90" applyNumberFormat="1" applyFont="1" applyFill="1" applyBorder="1" applyAlignment="1" applyProtection="1">
      <alignment horizontal="right" vertical="center"/>
      <protection hidden="1"/>
    </xf>
    <xf numFmtId="166" fontId="9" fillId="10" borderId="46" xfId="90" applyNumberFormat="1" applyFont="1" applyFill="1" applyBorder="1" applyAlignment="1" applyProtection="1">
      <alignment horizontal="right" vertical="center"/>
      <protection hidden="1"/>
    </xf>
    <xf numFmtId="0" fontId="6" fillId="0" borderId="0" xfId="92" applyFont="1" applyFill="1" applyBorder="1" applyAlignment="1" applyProtection="1">
      <alignment vertical="center"/>
    </xf>
    <xf numFmtId="0" fontId="6" fillId="0" borderId="43" xfId="92" applyFont="1" applyFill="1" applyBorder="1" applyAlignment="1" applyProtection="1">
      <alignment horizontal="right" vertical="center"/>
    </xf>
    <xf numFmtId="0" fontId="6" fillId="0" borderId="38" xfId="90" applyFont="1" applyFill="1" applyBorder="1" applyAlignment="1" applyProtection="1">
      <alignment horizontal="right" vertical="center"/>
      <protection hidden="1"/>
    </xf>
    <xf numFmtId="3" fontId="9" fillId="7" borderId="0" xfId="90" applyNumberFormat="1" applyFont="1" applyFill="1" applyBorder="1" applyAlignment="1" applyProtection="1">
      <alignment vertical="center"/>
      <protection hidden="1"/>
    </xf>
    <xf numFmtId="1" fontId="6" fillId="0" borderId="38" xfId="90" applyNumberFormat="1" applyFont="1" applyFill="1" applyBorder="1" applyAlignment="1" applyProtection="1">
      <alignment horizontal="right" vertical="center"/>
      <protection hidden="1"/>
    </xf>
    <xf numFmtId="1" fontId="6" fillId="0" borderId="0" xfId="90" applyNumberFormat="1" applyFont="1" applyFill="1" applyBorder="1" applyAlignment="1" applyProtection="1">
      <alignment horizontal="right" vertical="center"/>
      <protection hidden="1"/>
    </xf>
    <xf numFmtId="0" fontId="3" fillId="0" borderId="0" xfId="72" applyFont="1" applyAlignment="1">
      <alignment horizontal="right" vertical="center"/>
    </xf>
    <xf numFmtId="0" fontId="6" fillId="0" borderId="38" xfId="92" applyNumberFormat="1" applyFont="1" applyFill="1" applyBorder="1" applyAlignment="1" applyProtection="1">
      <alignment horizontal="right" vertical="center"/>
    </xf>
    <xf numFmtId="0" fontId="6" fillId="0" borderId="46" xfId="92" applyNumberFormat="1" applyFont="1" applyFill="1" applyBorder="1" applyAlignment="1" applyProtection="1">
      <alignment horizontal="right" vertical="center"/>
    </xf>
    <xf numFmtId="0" fontId="6" fillId="0" borderId="79" xfId="92" applyFont="1" applyFill="1" applyBorder="1" applyAlignment="1" applyProtection="1">
      <alignment horizontal="right" vertical="center"/>
    </xf>
    <xf numFmtId="167" fontId="6" fillId="0" borderId="79" xfId="90" applyNumberFormat="1" applyFont="1" applyFill="1" applyBorder="1" applyAlignment="1" applyProtection="1">
      <alignment horizontal="right" vertical="center"/>
      <protection locked="0"/>
    </xf>
    <xf numFmtId="167" fontId="6" fillId="0" borderId="79" xfId="90" applyNumberFormat="1" applyFont="1" applyFill="1" applyBorder="1" applyAlignment="1" applyProtection="1">
      <alignment horizontal="right" vertical="center"/>
      <protection hidden="1"/>
    </xf>
    <xf numFmtId="166" fontId="9" fillId="11" borderId="38" xfId="90" applyNumberFormat="1" applyFont="1" applyFill="1" applyBorder="1" applyAlignment="1" applyProtection="1">
      <alignment horizontal="right" vertical="center"/>
      <protection hidden="1"/>
    </xf>
    <xf numFmtId="166" fontId="9" fillId="11" borderId="46" xfId="90" applyNumberFormat="1" applyFont="1" applyFill="1" applyBorder="1" applyAlignment="1" applyProtection="1">
      <alignment horizontal="right" vertical="center"/>
      <protection hidden="1"/>
    </xf>
    <xf numFmtId="166" fontId="9" fillId="0" borderId="43" xfId="90" applyNumberFormat="1" applyFont="1" applyFill="1" applyBorder="1" applyAlignment="1" applyProtection="1">
      <alignment horizontal="right" vertical="center"/>
      <protection hidden="1"/>
    </xf>
    <xf numFmtId="167" fontId="6" fillId="0" borderId="0" xfId="92" applyNumberFormat="1" applyFont="1" applyFill="1" applyBorder="1" applyAlignment="1" applyProtection="1">
      <alignment horizontal="right" vertical="center"/>
    </xf>
    <xf numFmtId="3" fontId="9" fillId="7" borderId="43" xfId="90" applyNumberFormat="1" applyFont="1" applyFill="1" applyBorder="1" applyAlignment="1" applyProtection="1">
      <alignment vertical="center"/>
      <protection hidden="1"/>
    </xf>
    <xf numFmtId="3" fontId="9" fillId="0" borderId="0" xfId="90" applyNumberFormat="1" applyFont="1" applyFill="1" applyBorder="1" applyAlignment="1" applyProtection="1">
      <alignment vertical="center"/>
      <protection hidden="1"/>
    </xf>
    <xf numFmtId="3" fontId="9" fillId="0" borderId="43" xfId="90" applyNumberFormat="1" applyFont="1" applyFill="1" applyBorder="1" applyAlignment="1" applyProtection="1">
      <alignment vertical="center"/>
      <protection hidden="1"/>
    </xf>
    <xf numFmtId="167" fontId="6" fillId="0" borderId="0" xfId="90" applyNumberFormat="1" applyFont="1" applyFill="1" applyBorder="1" applyAlignment="1" applyProtection="1">
      <alignment vertical="center"/>
      <protection locked="0"/>
    </xf>
    <xf numFmtId="167" fontId="6" fillId="0" borderId="0" xfId="90" applyNumberFormat="1" applyFont="1" applyFill="1" applyBorder="1" applyAlignment="1" applyProtection="1">
      <alignment vertical="center"/>
      <protection hidden="1"/>
    </xf>
    <xf numFmtId="167" fontId="6" fillId="0" borderId="43" xfId="90" applyNumberFormat="1" applyFont="1" applyFill="1" applyBorder="1" applyAlignment="1" applyProtection="1">
      <alignment vertical="center"/>
      <protection hidden="1"/>
    </xf>
    <xf numFmtId="167" fontId="6" fillId="0" borderId="0" xfId="92" applyNumberFormat="1" applyFont="1" applyFill="1" applyBorder="1" applyAlignment="1" applyProtection="1">
      <alignment vertical="center"/>
    </xf>
    <xf numFmtId="0" fontId="124" fillId="0" borderId="0" xfId="90" applyFont="1" applyFill="1" applyBorder="1" applyAlignment="1" applyProtection="1">
      <alignment horizontal="right" vertical="center"/>
      <protection hidden="1"/>
    </xf>
    <xf numFmtId="0" fontId="124" fillId="0" borderId="43" xfId="90" applyFont="1" applyFill="1" applyBorder="1" applyAlignment="1" applyProtection="1">
      <alignment horizontal="right" vertical="center"/>
      <protection hidden="1"/>
    </xf>
    <xf numFmtId="9" fontId="9" fillId="0" borderId="0" xfId="9" applyFont="1" applyFill="1" applyBorder="1" applyAlignment="1" applyProtection="1">
      <alignment vertical="center"/>
      <protection hidden="1"/>
    </xf>
    <xf numFmtId="0" fontId="25" fillId="0" borderId="0" xfId="17" applyFont="1" applyFill="1" applyAlignment="1">
      <alignment horizontal="right"/>
    </xf>
    <xf numFmtId="0" fontId="6" fillId="0" borderId="86" xfId="92" applyFont="1" applyFill="1" applyBorder="1" applyAlignment="1" applyProtection="1">
      <alignment horizontal="right" vertical="center"/>
    </xf>
    <xf numFmtId="167" fontId="6" fillId="0" borderId="86" xfId="90" applyNumberFormat="1" applyFont="1" applyFill="1" applyBorder="1" applyAlignment="1" applyProtection="1">
      <alignment horizontal="right" vertical="center"/>
      <protection locked="0"/>
    </xf>
    <xf numFmtId="167" fontId="6" fillId="0" borderId="86" xfId="90" applyNumberFormat="1" applyFont="1" applyFill="1" applyBorder="1" applyAlignment="1" applyProtection="1">
      <alignment horizontal="right" vertical="center"/>
      <protection hidden="1"/>
    </xf>
    <xf numFmtId="166" fontId="9" fillId="12" borderId="38" xfId="90" applyNumberFormat="1" applyFont="1" applyFill="1" applyBorder="1" applyAlignment="1" applyProtection="1">
      <alignment horizontal="right" vertical="center"/>
      <protection hidden="1"/>
    </xf>
    <xf numFmtId="166" fontId="9" fillId="12" borderId="46" xfId="90" applyNumberFormat="1" applyFont="1" applyFill="1" applyBorder="1" applyAlignment="1" applyProtection="1">
      <alignment horizontal="right" vertical="center"/>
      <protection hidden="1"/>
    </xf>
    <xf numFmtId="167" fontId="6" fillId="0" borderId="95" xfId="90" applyNumberFormat="1" applyFont="1" applyFill="1" applyBorder="1" applyAlignment="1" applyProtection="1">
      <alignment horizontal="right" vertical="center"/>
      <protection locked="0"/>
    </xf>
    <xf numFmtId="167" fontId="6" fillId="0" borderId="95" xfId="90" applyNumberFormat="1" applyFont="1" applyFill="1" applyBorder="1" applyAlignment="1" applyProtection="1">
      <alignment horizontal="right" vertical="center"/>
      <protection hidden="1"/>
    </xf>
    <xf numFmtId="166" fontId="9" fillId="13" borderId="38" xfId="90" applyNumberFormat="1" applyFont="1" applyFill="1" applyBorder="1" applyAlignment="1" applyProtection="1">
      <alignment horizontal="right" vertical="center"/>
      <protection hidden="1"/>
    </xf>
    <xf numFmtId="166" fontId="9" fillId="13" borderId="46" xfId="90" applyNumberFormat="1" applyFont="1" applyFill="1" applyBorder="1" applyAlignment="1" applyProtection="1">
      <alignment horizontal="right" vertical="center"/>
      <protection hidden="1"/>
    </xf>
    <xf numFmtId="0" fontId="6" fillId="0" borderId="95" xfId="92" applyFont="1" applyFill="1" applyBorder="1" applyAlignment="1" applyProtection="1">
      <alignment horizontal="right" vertical="center"/>
    </xf>
    <xf numFmtId="166" fontId="6" fillId="0" borderId="46" xfId="90" applyNumberFormat="1" applyFont="1" applyFill="1" applyBorder="1" applyAlignment="1" applyProtection="1">
      <alignment horizontal="right" vertical="center"/>
      <protection hidden="1"/>
    </xf>
    <xf numFmtId="166" fontId="6" fillId="0" borderId="43" xfId="90" applyNumberFormat="1" applyFont="1" applyFill="1" applyBorder="1" applyAlignment="1" applyProtection="1">
      <alignment horizontal="right" vertical="center"/>
      <protection hidden="1"/>
    </xf>
    <xf numFmtId="166" fontId="6" fillId="0" borderId="38" xfId="90" applyNumberFormat="1" applyFont="1" applyFill="1" applyBorder="1" applyAlignment="1" applyProtection="1">
      <alignment vertical="center"/>
      <protection hidden="1"/>
    </xf>
    <xf numFmtId="166" fontId="6" fillId="0" borderId="46" xfId="90" applyNumberFormat="1" applyFont="1" applyFill="1" applyBorder="1" applyAlignment="1" applyProtection="1">
      <alignment vertical="center"/>
      <protection hidden="1"/>
    </xf>
    <xf numFmtId="166" fontId="6" fillId="0" borderId="0" xfId="90" applyNumberFormat="1" applyFont="1" applyFill="1" applyBorder="1" applyAlignment="1" applyProtection="1">
      <alignment vertical="center"/>
      <protection hidden="1"/>
    </xf>
    <xf numFmtId="166" fontId="6" fillId="0" borderId="43" xfId="90" applyNumberFormat="1" applyFont="1" applyFill="1" applyBorder="1" applyAlignment="1" applyProtection="1">
      <alignment vertical="center"/>
      <protection hidden="1"/>
    </xf>
    <xf numFmtId="0" fontId="6" fillId="0" borderId="43" xfId="90" applyNumberFormat="1" applyFont="1" applyFill="1" applyBorder="1" applyAlignment="1" applyProtection="1">
      <alignment vertical="center"/>
      <protection hidden="1"/>
    </xf>
    <xf numFmtId="1" fontId="6" fillId="0" borderId="105" xfId="92" applyNumberFormat="1" applyFont="1" applyFill="1" applyBorder="1" applyAlignment="1" applyProtection="1">
      <alignment horizontal="right" vertical="center"/>
    </xf>
    <xf numFmtId="1" fontId="6" fillId="0" borderId="105" xfId="90" applyNumberFormat="1" applyFont="1" applyFill="1" applyBorder="1" applyAlignment="1" applyProtection="1">
      <alignment horizontal="right" vertical="center"/>
      <protection locked="0"/>
    </xf>
    <xf numFmtId="1" fontId="6" fillId="0" borderId="105" xfId="90" applyNumberFormat="1" applyFont="1" applyFill="1" applyBorder="1" applyAlignment="1" applyProtection="1">
      <alignment horizontal="right" vertical="center"/>
      <protection hidden="1"/>
    </xf>
    <xf numFmtId="1" fontId="9" fillId="14" borderId="38" xfId="90" applyNumberFormat="1" applyFont="1" applyFill="1" applyBorder="1" applyAlignment="1" applyProtection="1">
      <alignment horizontal="right" vertical="center"/>
      <protection hidden="1"/>
    </xf>
    <xf numFmtId="1" fontId="6" fillId="0" borderId="0" xfId="92" applyNumberFormat="1" applyFont="1" applyFill="1" applyBorder="1" applyAlignment="1" applyProtection="1">
      <alignment horizontal="right" vertical="center"/>
    </xf>
    <xf numFmtId="167" fontId="6" fillId="0" borderId="105" xfId="90" applyNumberFormat="1" applyFont="1" applyFill="1" applyBorder="1" applyAlignment="1" applyProtection="1">
      <alignment horizontal="right" vertical="center"/>
      <protection locked="0"/>
    </xf>
    <xf numFmtId="167" fontId="6" fillId="0" borderId="105" xfId="90" applyNumberFormat="1" applyFont="1" applyFill="1" applyBorder="1" applyAlignment="1" applyProtection="1">
      <alignment horizontal="right" vertical="center"/>
      <protection hidden="1"/>
    </xf>
    <xf numFmtId="167" fontId="9" fillId="14" borderId="38" xfId="90" applyNumberFormat="1" applyFont="1" applyFill="1" applyBorder="1" applyAlignment="1" applyProtection="1">
      <alignment horizontal="right" vertical="center"/>
      <protection hidden="1"/>
    </xf>
    <xf numFmtId="166" fontId="9" fillId="14" borderId="38" xfId="90" applyNumberFormat="1" applyFont="1" applyFill="1" applyBorder="1" applyAlignment="1" applyProtection="1">
      <alignment horizontal="right" vertical="center"/>
      <protection hidden="1"/>
    </xf>
    <xf numFmtId="167" fontId="6" fillId="0" borderId="105" xfId="92" applyNumberFormat="1" applyFont="1" applyFill="1" applyBorder="1" applyAlignment="1" applyProtection="1">
      <alignment horizontal="right" vertical="center"/>
    </xf>
    <xf numFmtId="3" fontId="9" fillId="7" borderId="38" xfId="90" applyNumberFormat="1" applyFont="1" applyFill="1" applyBorder="1" applyAlignment="1" applyProtection="1">
      <alignment vertical="center"/>
      <protection hidden="1"/>
    </xf>
    <xf numFmtId="1" fontId="1" fillId="0" borderId="51" xfId="0" applyNumberFormat="1" applyFont="1" applyBorder="1" applyAlignment="1">
      <alignment horizontal="right" vertical="center"/>
    </xf>
    <xf numFmtId="1" fontId="1" fillId="0" borderId="0" xfId="0" applyNumberFormat="1" applyFont="1" applyBorder="1" applyAlignment="1">
      <alignment horizontal="right" vertical="center"/>
    </xf>
    <xf numFmtId="1" fontId="20" fillId="15" borderId="0" xfId="0" applyNumberFormat="1" applyFont="1" applyFill="1" applyAlignment="1">
      <alignment horizontal="right" vertical="center"/>
    </xf>
    <xf numFmtId="1" fontId="1" fillId="0" borderId="0" xfId="0" applyNumberFormat="1" applyFont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167" fontId="6" fillId="0" borderId="43" xfId="92" applyNumberFormat="1" applyFont="1" applyFill="1" applyBorder="1" applyAlignment="1" applyProtection="1">
      <alignment vertical="center"/>
    </xf>
    <xf numFmtId="167" fontId="6" fillId="0" borderId="38" xfId="90" applyNumberFormat="1" applyFont="1" applyFill="1" applyBorder="1" applyAlignment="1" applyProtection="1">
      <alignment vertical="center" wrapText="1"/>
      <protection hidden="1"/>
    </xf>
    <xf numFmtId="167" fontId="6" fillId="0" borderId="46" xfId="90" applyNumberFormat="1" applyFont="1" applyFill="1" applyBorder="1" applyAlignment="1" applyProtection="1">
      <alignment vertical="center" wrapText="1"/>
      <protection hidden="1"/>
    </xf>
    <xf numFmtId="3" fontId="6" fillId="0" borderId="0" xfId="0" applyNumberFormat="1" applyFont="1" applyFill="1" applyBorder="1" applyAlignment="1">
      <alignment horizontal="right" vertical="center" wrapText="1" readingOrder="1"/>
    </xf>
    <xf numFmtId="3" fontId="6" fillId="0" borderId="0" xfId="0" applyNumberFormat="1" applyFont="1" applyFill="1" applyBorder="1" applyAlignment="1">
      <alignment vertical="center" wrapText="1" readingOrder="1"/>
    </xf>
    <xf numFmtId="2" fontId="9" fillId="0" borderId="56" xfId="0" applyNumberFormat="1" applyFont="1" applyFill="1" applyBorder="1" applyAlignment="1">
      <alignment horizontal="right" vertical="center" wrapText="1" readingOrder="1"/>
    </xf>
    <xf numFmtId="0" fontId="9" fillId="0" borderId="56" xfId="0" applyFont="1" applyFill="1" applyBorder="1" applyAlignment="1">
      <alignment horizontal="right" vertical="center" wrapText="1" readingOrder="1"/>
    </xf>
    <xf numFmtId="0" fontId="9" fillId="0" borderId="55" xfId="0" applyFont="1" applyFill="1" applyBorder="1" applyAlignment="1">
      <alignment horizontal="right" vertical="center" wrapText="1" readingOrder="1"/>
    </xf>
    <xf numFmtId="2" fontId="9" fillId="0" borderId="59" xfId="0" applyNumberFormat="1" applyFont="1" applyFill="1" applyBorder="1" applyAlignment="1">
      <alignment horizontal="right" vertical="center" wrapText="1" readingOrder="1"/>
    </xf>
    <xf numFmtId="0" fontId="9" fillId="0" borderId="59" xfId="0" applyFont="1" applyFill="1" applyBorder="1" applyAlignment="1">
      <alignment horizontal="right" vertical="center" wrapText="1" readingOrder="1"/>
    </xf>
    <xf numFmtId="0" fontId="9" fillId="0" borderId="60" xfId="0" applyFont="1" applyFill="1" applyBorder="1" applyAlignment="1">
      <alignment horizontal="right" vertical="center" wrapText="1" readingOrder="1"/>
    </xf>
    <xf numFmtId="0" fontId="9" fillId="0" borderId="57" xfId="0" applyFont="1" applyFill="1" applyBorder="1" applyAlignment="1">
      <alignment vertical="center" wrapText="1" readingOrder="1"/>
    </xf>
    <xf numFmtId="3" fontId="6" fillId="0" borderId="51" xfId="0" applyNumberFormat="1" applyFont="1" applyFill="1" applyBorder="1" applyAlignment="1">
      <alignment vertical="center" wrapText="1" readingOrder="1"/>
    </xf>
    <xf numFmtId="9" fontId="6" fillId="0" borderId="0" xfId="94" applyNumberFormat="1" applyFont="1" applyFill="1" applyBorder="1" applyAlignment="1">
      <alignment vertical="center" wrapText="1" readingOrder="1"/>
    </xf>
    <xf numFmtId="9" fontId="6" fillId="0" borderId="51" xfId="94" applyNumberFormat="1" applyFont="1" applyFill="1" applyBorder="1" applyAlignment="1">
      <alignment vertical="center" wrapText="1" readingOrder="1"/>
    </xf>
    <xf numFmtId="166" fontId="9" fillId="7" borderId="0" xfId="90" applyNumberFormat="1" applyFont="1" applyFill="1" applyBorder="1" applyAlignment="1" applyProtection="1">
      <alignment vertical="center"/>
      <protection hidden="1"/>
    </xf>
    <xf numFmtId="0" fontId="28" fillId="0" borderId="0" xfId="0" applyFont="1" applyFill="1" applyAlignment="1">
      <alignment shrinkToFit="1"/>
    </xf>
    <xf numFmtId="0" fontId="28" fillId="3" borderId="0" xfId="0" applyFont="1" applyFill="1" applyAlignment="1">
      <alignment horizontal="left" vertical="center" shrinkToFit="1"/>
    </xf>
    <xf numFmtId="165" fontId="6" fillId="0" borderId="0" xfId="19" applyNumberFormat="1" applyFont="1" applyFill="1" applyBorder="1" applyAlignment="1">
      <alignment horizontal="right" vertical="center" indent="1"/>
    </xf>
    <xf numFmtId="165" fontId="6" fillId="0" borderId="0" xfId="19" applyNumberFormat="1" applyFont="1" applyFill="1" applyBorder="1" applyAlignment="1">
      <alignment horizontal="left" vertical="center" indent="1"/>
    </xf>
    <xf numFmtId="0" fontId="1" fillId="0" borderId="0" xfId="19" applyFont="1"/>
    <xf numFmtId="0" fontId="28" fillId="0" borderId="0" xfId="0" applyFont="1"/>
    <xf numFmtId="3" fontId="6" fillId="3" borderId="0" xfId="5" applyNumberFormat="1" applyFont="1" applyFill="1" applyBorder="1" applyAlignment="1" applyProtection="1">
      <protection locked="0"/>
    </xf>
    <xf numFmtId="3" fontId="6" fillId="3" borderId="0" xfId="5" applyNumberFormat="1" applyFont="1" applyFill="1" applyBorder="1" applyAlignment="1"/>
    <xf numFmtId="166" fontId="6" fillId="3" borderId="10" xfId="5" applyNumberFormat="1" applyFont="1" applyFill="1" applyBorder="1" applyAlignment="1"/>
    <xf numFmtId="3" fontId="9" fillId="3" borderId="30" xfId="5" applyNumberFormat="1" applyFont="1" applyFill="1" applyBorder="1" applyAlignment="1" applyProtection="1">
      <alignment horizontal="right"/>
      <protection locked="0"/>
    </xf>
    <xf numFmtId="3" fontId="20" fillId="2" borderId="0" xfId="33" applyNumberFormat="1" applyFont="1" applyFill="1" applyBorder="1" applyAlignment="1">
      <alignment horizontal="left"/>
    </xf>
    <xf numFmtId="3" fontId="20" fillId="2" borderId="0" xfId="33" applyNumberFormat="1" applyFont="1" applyFill="1" applyBorder="1"/>
    <xf numFmtId="0" fontId="1" fillId="0" borderId="0" xfId="4" applyFont="1" applyAlignment="1"/>
    <xf numFmtId="0" fontId="18" fillId="0" borderId="0" xfId="5" applyFont="1" applyFill="1" applyAlignment="1">
      <alignment vertical="top"/>
    </xf>
    <xf numFmtId="0" fontId="139" fillId="0" borderId="0" xfId="5" applyFont="1" applyFill="1" applyBorder="1" applyAlignment="1"/>
    <xf numFmtId="0" fontId="140" fillId="0" borderId="0" xfId="5" applyFont="1" applyFill="1" applyBorder="1" applyAlignment="1"/>
    <xf numFmtId="0" fontId="1" fillId="0" borderId="0" xfId="4" applyFont="1" applyFill="1" applyAlignment="1">
      <alignment horizontal="left" indent="1"/>
    </xf>
    <xf numFmtId="0" fontId="11" fillId="0" borderId="0" xfId="4" applyFont="1" applyFill="1" applyAlignment="1">
      <alignment horizontal="left" indent="1"/>
    </xf>
    <xf numFmtId="3" fontId="1" fillId="3" borderId="0" xfId="4" applyNumberFormat="1" applyFont="1" applyFill="1"/>
    <xf numFmtId="0" fontId="6" fillId="0" borderId="0" xfId="30" applyFont="1"/>
    <xf numFmtId="0" fontId="6" fillId="3" borderId="0" xfId="30" applyFont="1" applyFill="1"/>
    <xf numFmtId="9" fontId="98" fillId="0" borderId="146" xfId="6" applyFont="1" applyFill="1" applyBorder="1" applyAlignment="1" applyProtection="1">
      <alignment horizontal="right" vertical="center"/>
    </xf>
    <xf numFmtId="166" fontId="9" fillId="0" borderId="145" xfId="4" applyNumberFormat="1" applyFont="1" applyFill="1" applyBorder="1" applyAlignment="1" applyProtection="1">
      <alignment vertical="center"/>
    </xf>
    <xf numFmtId="9" fontId="98" fillId="0" borderId="146" xfId="6" applyFont="1" applyFill="1" applyBorder="1" applyAlignment="1" applyProtection="1">
      <alignment vertical="center"/>
    </xf>
    <xf numFmtId="167" fontId="9" fillId="0" borderId="145" xfId="4" applyNumberFormat="1" applyFont="1" applyFill="1" applyBorder="1" applyAlignment="1" applyProtection="1">
      <alignment vertical="center"/>
    </xf>
    <xf numFmtId="167" fontId="9" fillId="0" borderId="145" xfId="7" applyNumberFormat="1" applyFont="1" applyFill="1" applyBorder="1" applyAlignment="1" applyProtection="1">
      <alignment horizontal="right" vertical="center"/>
    </xf>
    <xf numFmtId="167" fontId="9" fillId="0" borderId="145" xfId="4" applyNumberFormat="1" applyFont="1" applyFill="1" applyBorder="1" applyAlignment="1" applyProtection="1">
      <alignment horizontal="right" vertical="center"/>
    </xf>
    <xf numFmtId="167" fontId="9" fillId="0" borderId="145" xfId="8" applyNumberFormat="1" applyFont="1" applyFill="1" applyBorder="1" applyAlignment="1" applyProtection="1">
      <alignment vertical="center"/>
    </xf>
    <xf numFmtId="0" fontId="9" fillId="0" borderId="145" xfId="8" applyFont="1" applyFill="1" applyBorder="1" applyAlignment="1" applyProtection="1">
      <alignment vertical="center" wrapText="1"/>
    </xf>
    <xf numFmtId="0" fontId="6" fillId="0" borderId="8" xfId="8" applyFont="1" applyFill="1" applyBorder="1" applyAlignment="1" applyProtection="1">
      <alignment vertical="center"/>
    </xf>
    <xf numFmtId="0" fontId="9" fillId="0" borderId="8" xfId="8" applyFont="1" applyFill="1" applyBorder="1" applyAlignment="1" applyProtection="1">
      <alignment vertical="center"/>
    </xf>
    <xf numFmtId="0" fontId="6" fillId="0" borderId="11" xfId="8" applyFont="1" applyFill="1" applyBorder="1" applyAlignment="1" applyProtection="1">
      <alignment vertical="center"/>
    </xf>
    <xf numFmtId="3" fontId="9" fillId="0" borderId="145" xfId="4" applyNumberFormat="1" applyFont="1" applyFill="1" applyBorder="1" applyAlignment="1" applyProtection="1">
      <alignment vertical="center"/>
    </xf>
    <xf numFmtId="3" fontId="9" fillId="0" borderId="145" xfId="7" applyNumberFormat="1" applyFont="1" applyFill="1" applyBorder="1" applyAlignment="1" applyProtection="1">
      <alignment vertical="center"/>
    </xf>
    <xf numFmtId="0" fontId="9" fillId="0" borderId="145" xfId="4" applyFont="1" applyFill="1" applyBorder="1" applyAlignment="1" applyProtection="1">
      <alignment vertical="center"/>
    </xf>
    <xf numFmtId="0" fontId="6" fillId="0" borderId="8" xfId="4" applyFont="1" applyFill="1" applyBorder="1" applyAlignment="1" applyProtection="1">
      <alignment vertical="center"/>
    </xf>
    <xf numFmtId="0" fontId="9" fillId="0" borderId="8" xfId="4" applyFont="1" applyFill="1" applyBorder="1" applyAlignment="1" applyProtection="1">
      <alignment vertical="center"/>
    </xf>
    <xf numFmtId="0" fontId="6" fillId="0" borderId="8" xfId="4" applyFont="1" applyFill="1" applyBorder="1" applyAlignment="1" applyProtection="1">
      <alignment vertical="center" wrapText="1"/>
    </xf>
    <xf numFmtId="0" fontId="6" fillId="0" borderId="8" xfId="4" applyFont="1" applyFill="1" applyBorder="1" applyAlignment="1" applyProtection="1">
      <alignment vertical="top" wrapText="1"/>
    </xf>
    <xf numFmtId="0" fontId="6" fillId="0" borderId="9" xfId="4" applyFont="1" applyFill="1" applyBorder="1" applyProtection="1"/>
    <xf numFmtId="0" fontId="9" fillId="0" borderId="7" xfId="4" applyFont="1" applyFill="1" applyBorder="1" applyAlignment="1" applyProtection="1">
      <alignment horizontal="center" vertical="top" wrapText="1"/>
    </xf>
    <xf numFmtId="0" fontId="6" fillId="0" borderId="37" xfId="4" applyFont="1" applyFill="1" applyBorder="1" applyAlignment="1" applyProtection="1">
      <alignment horizontal="center" vertical="top" wrapText="1"/>
    </xf>
    <xf numFmtId="0" fontId="9" fillId="0" borderId="0" xfId="4" applyFont="1" applyFill="1" applyAlignment="1" applyProtection="1"/>
    <xf numFmtId="4" fontId="9" fillId="0" borderId="0" xfId="4" applyNumberFormat="1" applyFont="1" applyFill="1" applyAlignment="1" applyProtection="1"/>
    <xf numFmtId="0" fontId="6" fillId="0" borderId="0" xfId="4" applyFont="1" applyFill="1" applyAlignment="1" applyProtection="1"/>
    <xf numFmtId="9" fontId="98" fillId="0" borderId="146" xfId="6" applyFont="1" applyFill="1" applyBorder="1" applyAlignment="1" applyProtection="1">
      <alignment horizontal="right"/>
    </xf>
    <xf numFmtId="166" fontId="9" fillId="0" borderId="145" xfId="4" applyNumberFormat="1" applyFont="1" applyFill="1" applyBorder="1" applyAlignment="1" applyProtection="1"/>
    <xf numFmtId="9" fontId="98" fillId="0" borderId="146" xfId="6" applyFont="1" applyFill="1" applyBorder="1" applyAlignment="1" applyProtection="1"/>
    <xf numFmtId="167" fontId="9" fillId="0" borderId="145" xfId="4" applyNumberFormat="1" applyFont="1" applyFill="1" applyBorder="1" applyAlignment="1" applyProtection="1"/>
    <xf numFmtId="167" fontId="9" fillId="0" borderId="145" xfId="7" applyNumberFormat="1" applyFont="1" applyFill="1" applyBorder="1" applyAlignment="1" applyProtection="1">
      <alignment horizontal="right"/>
    </xf>
    <xf numFmtId="167" fontId="9" fillId="0" borderId="145" xfId="4" applyNumberFormat="1" applyFont="1" applyFill="1" applyBorder="1" applyAlignment="1" applyProtection="1">
      <alignment horizontal="right"/>
    </xf>
    <xf numFmtId="167" fontId="9" fillId="0" borderId="145" xfId="8" applyNumberFormat="1" applyFont="1" applyFill="1" applyBorder="1" applyAlignment="1" applyProtection="1"/>
    <xf numFmtId="166" fontId="9" fillId="0" borderId="139" xfId="4" applyNumberFormat="1" applyFont="1" applyFill="1" applyBorder="1" applyAlignment="1" applyProtection="1"/>
    <xf numFmtId="166" fontId="9" fillId="0" borderId="145" xfId="8" applyNumberFormat="1" applyFont="1" applyFill="1" applyBorder="1" applyAlignment="1" applyProtection="1">
      <protection hidden="1"/>
    </xf>
    <xf numFmtId="3" fontId="9" fillId="0" borderId="145" xfId="4" applyNumberFormat="1" applyFont="1" applyFill="1" applyBorder="1" applyAlignment="1" applyProtection="1"/>
    <xf numFmtId="9" fontId="98" fillId="0" borderId="146" xfId="6" applyNumberFormat="1" applyFont="1" applyFill="1" applyBorder="1" applyAlignment="1" applyProtection="1"/>
    <xf numFmtId="1" fontId="9" fillId="0" borderId="145" xfId="7" applyNumberFormat="1" applyFont="1" applyFill="1" applyBorder="1" applyAlignment="1" applyProtection="1"/>
    <xf numFmtId="0" fontId="9" fillId="0" borderId="8" xfId="4" applyFont="1" applyFill="1" applyBorder="1" applyAlignment="1" applyProtection="1">
      <alignment horizontal="center" vertical="top" wrapText="1"/>
    </xf>
    <xf numFmtId="0" fontId="6" fillId="3" borderId="0" xfId="13" applyFont="1" applyFill="1" applyBorder="1" applyAlignment="1">
      <alignment horizontal="right"/>
    </xf>
    <xf numFmtId="3" fontId="11" fillId="3" borderId="0" xfId="12" applyNumberFormat="1" applyFont="1" applyFill="1" applyBorder="1" applyAlignment="1"/>
    <xf numFmtId="3" fontId="9" fillId="3" borderId="0" xfId="12" applyNumberFormat="1" applyFont="1" applyFill="1" applyBorder="1" applyAlignment="1">
      <alignment horizontal="right"/>
    </xf>
    <xf numFmtId="0" fontId="11" fillId="3" borderId="0" xfId="12" applyFont="1" applyFill="1" applyBorder="1" applyAlignment="1"/>
    <xf numFmtId="0" fontId="9" fillId="0" borderId="0" xfId="17" applyFont="1" applyFill="1" applyBorder="1" applyAlignment="1">
      <alignment horizontal="right" vertical="center" wrapText="1"/>
    </xf>
    <xf numFmtId="0" fontId="40" fillId="0" borderId="0" xfId="4" applyFont="1"/>
    <xf numFmtId="0" fontId="1" fillId="0" borderId="0" xfId="4" applyFont="1" applyFill="1" applyAlignment="1">
      <alignment horizontal="left" vertical="center" wrapText="1"/>
    </xf>
    <xf numFmtId="167" fontId="6" fillId="0" borderId="79" xfId="92" applyNumberFormat="1" applyFont="1" applyFill="1" applyBorder="1" applyAlignment="1" applyProtection="1">
      <alignment vertical="top"/>
    </xf>
    <xf numFmtId="1" fontId="6" fillId="0" borderId="105" xfId="92" applyNumberFormat="1" applyFont="1" applyFill="1" applyBorder="1" applyAlignment="1" applyProtection="1">
      <alignment vertical="center"/>
    </xf>
    <xf numFmtId="165" fontId="1" fillId="3" borderId="0" xfId="0" applyNumberFormat="1" applyFont="1" applyFill="1" applyProtection="1">
      <protection locked="0"/>
    </xf>
    <xf numFmtId="165" fontId="1" fillId="3" borderId="0" xfId="0" applyNumberFormat="1" applyFont="1" applyFill="1"/>
    <xf numFmtId="0" fontId="13" fillId="0" borderId="0" xfId="1" applyFont="1" applyAlignment="1">
      <alignment vertical="center"/>
    </xf>
    <xf numFmtId="0" fontId="5" fillId="0" borderId="0" xfId="1" applyFont="1"/>
    <xf numFmtId="0" fontId="6" fillId="0" borderId="0" xfId="1" applyFont="1" applyAlignment="1">
      <alignment vertical="top" wrapText="1"/>
    </xf>
    <xf numFmtId="0" fontId="6" fillId="0" borderId="0" xfId="1" applyFont="1" applyAlignment="1">
      <alignment vertical="top"/>
    </xf>
    <xf numFmtId="0" fontId="20" fillId="0" borderId="0" xfId="1" applyFont="1" applyAlignment="1">
      <alignment vertical="top" wrapText="1"/>
    </xf>
    <xf numFmtId="0" fontId="5" fillId="0" borderId="0" xfId="1" applyFont="1" applyAlignment="1">
      <alignment vertical="top"/>
    </xf>
    <xf numFmtId="0" fontId="1" fillId="0" borderId="0" xfId="1" applyFont="1" applyAlignment="1">
      <alignment vertical="top" wrapText="1"/>
    </xf>
    <xf numFmtId="0" fontId="11" fillId="0" borderId="0" xfId="1" applyFont="1" applyAlignment="1">
      <alignment vertical="top" wrapText="1"/>
    </xf>
    <xf numFmtId="0" fontId="11" fillId="0" borderId="0" xfId="1" applyFont="1" applyAlignment="1">
      <alignment vertical="top"/>
    </xf>
    <xf numFmtId="0" fontId="0" fillId="0" borderId="0" xfId="0" applyAlignment="1"/>
    <xf numFmtId="0" fontId="6" fillId="0" borderId="0" xfId="1" applyFont="1" applyAlignment="1">
      <alignment horizontal="left" vertical="top" wrapText="1"/>
    </xf>
    <xf numFmtId="0" fontId="6" fillId="0" borderId="0" xfId="1" applyFont="1" applyAlignment="1">
      <alignment horizontal="left" vertical="top"/>
    </xf>
    <xf numFmtId="0" fontId="0" fillId="0" borderId="0" xfId="0" applyAlignment="1">
      <alignment vertical="top" wrapText="1"/>
    </xf>
    <xf numFmtId="0" fontId="10" fillId="0" borderId="0" xfId="1" applyFont="1" applyAlignment="1">
      <alignment vertical="top" wrapText="1"/>
    </xf>
    <xf numFmtId="0" fontId="2" fillId="0" borderId="0" xfId="1" applyFont="1" applyAlignment="1">
      <alignment vertical="top" wrapText="1"/>
    </xf>
    <xf numFmtId="0" fontId="40" fillId="0" borderId="0" xfId="4" applyFont="1"/>
    <xf numFmtId="0" fontId="20" fillId="0" borderId="0" xfId="4" applyFont="1" applyFill="1" applyAlignment="1">
      <alignment horizontal="left" vertical="top" wrapText="1"/>
    </xf>
    <xf numFmtId="0" fontId="1" fillId="0" borderId="0" xfId="4" applyFont="1" applyFill="1" applyAlignment="1">
      <alignment horizontal="left" vertical="center" wrapText="1"/>
    </xf>
    <xf numFmtId="0" fontId="37" fillId="0" borderId="1" xfId="4" applyFont="1" applyFill="1" applyBorder="1" applyAlignment="1">
      <alignment horizontal="left" vertical="center" wrapText="1"/>
    </xf>
    <xf numFmtId="0" fontId="37" fillId="0" borderId="0" xfId="4" applyFont="1" applyFill="1" applyBorder="1" applyAlignment="1">
      <alignment horizontal="left" vertical="center" wrapText="1"/>
    </xf>
    <xf numFmtId="0" fontId="86" fillId="0" borderId="1" xfId="0" applyFont="1" applyBorder="1" applyAlignment="1">
      <alignment horizontal="left" vertical="center" wrapText="1"/>
    </xf>
    <xf numFmtId="0" fontId="9" fillId="0" borderId="15" xfId="4" applyFont="1" applyFill="1" applyBorder="1" applyAlignment="1" applyProtection="1">
      <alignment horizontal="center" vertical="center"/>
    </xf>
    <xf numFmtId="0" fontId="9" fillId="0" borderId="30" xfId="4" applyFont="1" applyFill="1" applyBorder="1" applyAlignment="1" applyProtection="1">
      <alignment horizontal="center" vertical="center"/>
    </xf>
    <xf numFmtId="0" fontId="9" fillId="0" borderId="14" xfId="4" applyFont="1" applyFill="1" applyBorder="1" applyAlignment="1" applyProtection="1">
      <alignment horizontal="center" vertical="center"/>
    </xf>
    <xf numFmtId="0" fontId="9" fillId="0" borderId="11" xfId="4" applyFont="1" applyFill="1" applyBorder="1" applyAlignment="1" applyProtection="1">
      <alignment horizontal="center" vertical="center"/>
    </xf>
    <xf numFmtId="0" fontId="9" fillId="0" borderId="10" xfId="4" applyFont="1" applyFill="1" applyBorder="1" applyAlignment="1" applyProtection="1">
      <alignment horizontal="center" vertical="center"/>
    </xf>
    <xf numFmtId="0" fontId="9" fillId="0" borderId="12" xfId="4" applyFont="1" applyFill="1" applyBorder="1" applyAlignment="1" applyProtection="1">
      <alignment horizontal="center" vertical="center"/>
    </xf>
    <xf numFmtId="0" fontId="9" fillId="0" borderId="15" xfId="4" applyFont="1" applyFill="1" applyBorder="1" applyAlignment="1" applyProtection="1">
      <alignment horizontal="center" vertical="top" wrapText="1"/>
    </xf>
    <xf numFmtId="0" fontId="9" fillId="0" borderId="30" xfId="4" applyFont="1" applyFill="1" applyBorder="1" applyAlignment="1" applyProtection="1">
      <alignment horizontal="center" vertical="top" wrapText="1"/>
    </xf>
    <xf numFmtId="0" fontId="9" fillId="0" borderId="14" xfId="4" applyFont="1" applyFill="1" applyBorder="1" applyAlignment="1" applyProtection="1">
      <alignment horizontal="center" vertical="top" wrapText="1"/>
    </xf>
    <xf numFmtId="0" fontId="9" fillId="0" borderId="8" xfId="88" applyFont="1" applyFill="1" applyBorder="1" applyAlignment="1" applyProtection="1">
      <alignment horizontal="center" vertical="top" wrapText="1"/>
    </xf>
    <xf numFmtId="0" fontId="9" fillId="0" borderId="0" xfId="88" applyFont="1" applyFill="1" applyBorder="1" applyAlignment="1" applyProtection="1">
      <alignment horizontal="center" vertical="top" wrapText="1"/>
    </xf>
    <xf numFmtId="0" fontId="1" fillId="3" borderId="0" xfId="12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84" fillId="3" borderId="30" xfId="12" applyFont="1" applyFill="1" applyBorder="1" applyAlignment="1">
      <alignment horizontal="left" vertical="center"/>
    </xf>
    <xf numFmtId="0" fontId="124" fillId="0" borderId="74" xfId="90" applyFont="1" applyFill="1" applyBorder="1" applyAlignment="1" applyProtection="1">
      <alignment horizontal="left"/>
      <protection hidden="1"/>
    </xf>
    <xf numFmtId="0" fontId="124" fillId="0" borderId="73" xfId="90" applyFont="1" applyFill="1" applyBorder="1" applyAlignment="1" applyProtection="1">
      <alignment horizontal="left"/>
      <protection hidden="1"/>
    </xf>
    <xf numFmtId="0" fontId="124" fillId="0" borderId="0" xfId="90" applyFont="1" applyFill="1" applyBorder="1" applyAlignment="1" applyProtection="1">
      <alignment horizontal="left"/>
      <protection hidden="1"/>
    </xf>
    <xf numFmtId="0" fontId="124" fillId="0" borderId="47" xfId="90" applyFont="1" applyFill="1" applyBorder="1" applyAlignment="1" applyProtection="1">
      <alignment horizontal="left"/>
      <protection hidden="1"/>
    </xf>
    <xf numFmtId="0" fontId="9" fillId="0" borderId="76" xfId="90" applyFont="1" applyFill="1" applyBorder="1" applyAlignment="1" applyProtection="1">
      <alignment horizontal="center" vertical="center" wrapText="1"/>
      <protection hidden="1"/>
    </xf>
    <xf numFmtId="0" fontId="9" fillId="0" borderId="71" xfId="90" applyFont="1" applyFill="1" applyBorder="1" applyAlignment="1" applyProtection="1">
      <alignment horizontal="center" vertical="center" wrapText="1"/>
      <protection hidden="1"/>
    </xf>
    <xf numFmtId="0" fontId="124" fillId="0" borderId="33" xfId="90" applyFont="1" applyFill="1" applyBorder="1" applyAlignment="1" applyProtection="1">
      <alignment horizontal="left"/>
      <protection hidden="1"/>
    </xf>
    <xf numFmtId="0" fontId="9" fillId="0" borderId="72" xfId="90" applyFont="1" applyFill="1" applyBorder="1" applyAlignment="1" applyProtection="1">
      <alignment horizontal="center" vertical="center" wrapText="1"/>
      <protection hidden="1"/>
    </xf>
    <xf numFmtId="3" fontId="125" fillId="0" borderId="0" xfId="90" applyNumberFormat="1" applyFont="1" applyFill="1" applyBorder="1" applyAlignment="1" applyProtection="1">
      <alignment horizontal="left" vertical="center"/>
      <protection hidden="1"/>
    </xf>
    <xf numFmtId="3" fontId="125" fillId="0" borderId="38" xfId="90" applyNumberFormat="1" applyFont="1" applyFill="1" applyBorder="1" applyAlignment="1" applyProtection="1">
      <alignment horizontal="left" vertical="center"/>
      <protection hidden="1"/>
    </xf>
    <xf numFmtId="0" fontId="124" fillId="0" borderId="83" xfId="90" applyFont="1" applyFill="1" applyBorder="1" applyAlignment="1" applyProtection="1">
      <alignment horizontal="left"/>
      <protection hidden="1"/>
    </xf>
    <xf numFmtId="0" fontId="124" fillId="0" borderId="82" xfId="90" applyFont="1" applyFill="1" applyBorder="1" applyAlignment="1" applyProtection="1">
      <alignment horizontal="left"/>
      <protection hidden="1"/>
    </xf>
    <xf numFmtId="0" fontId="124" fillId="0" borderId="0" xfId="90" applyFont="1" applyFill="1" applyBorder="1" applyAlignment="1" applyProtection="1">
      <alignment horizontal="left" vertical="top"/>
      <protection hidden="1"/>
    </xf>
    <xf numFmtId="0" fontId="124" fillId="0" borderId="90" xfId="90" applyFont="1" applyFill="1" applyBorder="1" applyAlignment="1" applyProtection="1">
      <alignment horizontal="left"/>
      <protection hidden="1"/>
    </xf>
    <xf numFmtId="0" fontId="124" fillId="0" borderId="89" xfId="90" applyFont="1" applyFill="1" applyBorder="1" applyAlignment="1" applyProtection="1">
      <alignment horizontal="left"/>
      <protection hidden="1"/>
    </xf>
    <xf numFmtId="0" fontId="9" fillId="0" borderId="94" xfId="90" applyFont="1" applyFill="1" applyBorder="1" applyAlignment="1" applyProtection="1">
      <alignment horizontal="center" vertical="center" wrapText="1"/>
      <protection hidden="1"/>
    </xf>
    <xf numFmtId="0" fontId="9" fillId="0" borderId="93" xfId="90" applyFont="1" applyFill="1" applyBorder="1" applyAlignment="1" applyProtection="1">
      <alignment horizontal="center" vertical="center" wrapText="1"/>
      <protection hidden="1"/>
    </xf>
    <xf numFmtId="0" fontId="124" fillId="0" borderId="97" xfId="90" applyFont="1" applyFill="1" applyBorder="1" applyAlignment="1" applyProtection="1">
      <alignment horizontal="left"/>
      <protection hidden="1"/>
    </xf>
    <xf numFmtId="0" fontId="124" fillId="0" borderId="96" xfId="90" applyFont="1" applyFill="1" applyBorder="1" applyAlignment="1" applyProtection="1">
      <alignment horizontal="left"/>
      <protection hidden="1"/>
    </xf>
    <xf numFmtId="0" fontId="124" fillId="0" borderId="104" xfId="90" applyFont="1" applyFill="1" applyBorder="1" applyAlignment="1" applyProtection="1">
      <alignment horizontal="left"/>
      <protection hidden="1"/>
    </xf>
    <xf numFmtId="0" fontId="124" fillId="0" borderId="103" xfId="90" applyFont="1" applyFill="1" applyBorder="1" applyAlignment="1" applyProtection="1">
      <alignment horizontal="left"/>
      <protection hidden="1"/>
    </xf>
    <xf numFmtId="0" fontId="9" fillId="0" borderId="100" xfId="90" applyFont="1" applyFill="1" applyBorder="1" applyAlignment="1" applyProtection="1">
      <alignment horizontal="center" vertical="center" wrapText="1"/>
      <protection hidden="1"/>
    </xf>
    <xf numFmtId="0" fontId="124" fillId="0" borderId="112" xfId="90" applyFont="1" applyFill="1" applyBorder="1" applyAlignment="1" applyProtection="1">
      <alignment horizontal="left"/>
      <protection hidden="1"/>
    </xf>
    <xf numFmtId="0" fontId="124" fillId="0" borderId="111" xfId="90" applyFont="1" applyFill="1" applyBorder="1" applyAlignment="1" applyProtection="1">
      <alignment horizontal="left"/>
      <protection hidden="1"/>
    </xf>
    <xf numFmtId="0" fontId="9" fillId="0" borderId="108" xfId="90" applyFont="1" applyFill="1" applyBorder="1" applyAlignment="1" applyProtection="1">
      <alignment horizontal="center" vertical="center" wrapText="1"/>
      <protection hidden="1"/>
    </xf>
    <xf numFmtId="0" fontId="124" fillId="0" borderId="76" xfId="90" applyFont="1" applyFill="1" applyBorder="1" applyAlignment="1" applyProtection="1">
      <alignment horizontal="left"/>
      <protection hidden="1"/>
    </xf>
    <xf numFmtId="0" fontId="124" fillId="0" borderId="118" xfId="90" applyFont="1" applyFill="1" applyBorder="1" applyAlignment="1" applyProtection="1">
      <alignment horizontal="left"/>
      <protection hidden="1"/>
    </xf>
    <xf numFmtId="0" fontId="124" fillId="0" borderId="117" xfId="90" applyFont="1" applyFill="1" applyBorder="1" applyAlignment="1" applyProtection="1">
      <alignment horizontal="left"/>
      <protection hidden="1"/>
    </xf>
    <xf numFmtId="0" fontId="9" fillId="0" borderId="119" xfId="90" applyFont="1" applyFill="1" applyBorder="1" applyAlignment="1" applyProtection="1">
      <alignment horizontal="center" vertical="center" wrapText="1"/>
      <protection hidden="1"/>
    </xf>
    <xf numFmtId="0" fontId="9" fillId="0" borderId="0" xfId="90" applyFont="1" applyFill="1" applyBorder="1" applyAlignment="1" applyProtection="1">
      <alignment horizontal="center" vertical="center" wrapText="1"/>
      <protection hidden="1"/>
    </xf>
    <xf numFmtId="0" fontId="124" fillId="0" borderId="127" xfId="90" applyFont="1" applyFill="1" applyBorder="1" applyAlignment="1" applyProtection="1">
      <alignment horizontal="left"/>
      <protection hidden="1"/>
    </xf>
    <xf numFmtId="0" fontId="124" fillId="0" borderId="126" xfId="90" applyFont="1" applyFill="1" applyBorder="1" applyAlignment="1" applyProtection="1">
      <alignment horizontal="left"/>
      <protection hidden="1"/>
    </xf>
    <xf numFmtId="0" fontId="9" fillId="0" borderId="39" xfId="90" applyFont="1" applyFill="1" applyBorder="1" applyAlignment="1" applyProtection="1">
      <alignment horizontal="center" wrapText="1"/>
      <protection hidden="1"/>
    </xf>
    <xf numFmtId="0" fontId="124" fillId="0" borderId="58" xfId="90" applyFont="1" applyFill="1" applyBorder="1" applyAlignment="1" applyProtection="1">
      <alignment horizontal="left"/>
      <protection hidden="1"/>
    </xf>
    <xf numFmtId="0" fontId="69" fillId="0" borderId="0" xfId="0" applyFont="1" applyFill="1" applyBorder="1" applyAlignment="1">
      <alignment vertical="center" wrapText="1" readingOrder="1"/>
    </xf>
    <xf numFmtId="0" fontId="68" fillId="0" borderId="0" xfId="0" applyFont="1" applyBorder="1" applyAlignment="1">
      <alignment vertical="top" wrapText="1"/>
    </xf>
    <xf numFmtId="0" fontId="124" fillId="0" borderId="50" xfId="90" applyFont="1" applyFill="1" applyBorder="1" applyAlignment="1" applyProtection="1">
      <alignment horizontal="left"/>
      <protection hidden="1"/>
    </xf>
    <xf numFmtId="0" fontId="124" fillId="0" borderId="49" xfId="90" applyFont="1" applyFill="1" applyBorder="1" applyAlignment="1" applyProtection="1">
      <alignment horizontal="left"/>
      <protection hidden="1"/>
    </xf>
    <xf numFmtId="0" fontId="69" fillId="0" borderId="0" xfId="0" applyFont="1" applyFill="1" applyBorder="1" applyAlignment="1">
      <alignment vertical="top" wrapText="1" readingOrder="1"/>
    </xf>
    <xf numFmtId="0" fontId="52" fillId="0" borderId="0" xfId="0" applyFont="1" applyBorder="1" applyAlignment="1">
      <alignment vertical="top" wrapText="1" readingOrder="1"/>
    </xf>
    <xf numFmtId="0" fontId="9" fillId="0" borderId="54" xfId="0" applyFont="1" applyFill="1" applyBorder="1" applyAlignment="1">
      <alignment horizontal="left" vertical="center" wrapText="1" readingOrder="1"/>
    </xf>
    <xf numFmtId="0" fontId="9" fillId="0" borderId="53" xfId="0" applyFont="1" applyFill="1" applyBorder="1" applyAlignment="1">
      <alignment horizontal="left" vertical="center" wrapText="1" readingOrder="1"/>
    </xf>
    <xf numFmtId="0" fontId="6" fillId="0" borderId="0" xfId="0" applyFont="1" applyFill="1" applyBorder="1" applyAlignment="1" applyProtection="1">
      <alignment horizontal="left"/>
      <protection hidden="1"/>
    </xf>
    <xf numFmtId="0" fontId="124" fillId="0" borderId="137" xfId="90" applyFont="1" applyFill="1" applyBorder="1" applyAlignment="1" applyProtection="1">
      <alignment horizontal="left"/>
      <protection hidden="1"/>
    </xf>
    <xf numFmtId="0" fontId="124" fillId="0" borderId="136" xfId="90" applyFont="1" applyFill="1" applyBorder="1" applyAlignment="1" applyProtection="1">
      <alignment horizontal="left"/>
      <protection hidden="1"/>
    </xf>
    <xf numFmtId="0" fontId="57" fillId="0" borderId="140" xfId="33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139" xfId="0" applyFont="1" applyBorder="1" applyAlignment="1">
      <alignment horizontal="center"/>
    </xf>
    <xf numFmtId="3" fontId="8" fillId="0" borderId="36" xfId="0" applyNumberFormat="1" applyFon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39" xfId="0" applyBorder="1" applyAlignment="1">
      <alignment horizontal="center"/>
    </xf>
    <xf numFmtId="3" fontId="32" fillId="0" borderId="0" xfId="33" applyNumberFormat="1" applyFont="1" applyAlignment="1">
      <alignment horizontal="center" wrapText="1"/>
    </xf>
    <xf numFmtId="0" fontId="0" fillId="0" borderId="24" xfId="0" applyBorder="1" applyAlignment="1">
      <alignment horizontal="center"/>
    </xf>
    <xf numFmtId="3" fontId="32" fillId="0" borderId="0" xfId="33" applyNumberFormat="1" applyFont="1" applyAlignment="1">
      <alignment horizontal="right" wrapText="1"/>
    </xf>
    <xf numFmtId="0" fontId="0" fillId="0" borderId="24" xfId="0" applyBorder="1" applyAlignment="1">
      <alignment horizontal="right"/>
    </xf>
    <xf numFmtId="0" fontId="32" fillId="0" borderId="0" xfId="33" applyFont="1" applyFill="1" applyAlignment="1">
      <alignment horizontal="right" wrapText="1"/>
    </xf>
    <xf numFmtId="0" fontId="0" fillId="0" borderId="24" xfId="0" applyBorder="1" applyAlignment="1">
      <alignment horizontal="right" wrapText="1"/>
    </xf>
    <xf numFmtId="3" fontId="6" fillId="0" borderId="0" xfId="5" applyNumberFormat="1" applyFont="1" applyFill="1" applyBorder="1" applyAlignment="1" applyProtection="1">
      <alignment horizontal="center" vertical="center" wrapText="1"/>
      <protection locked="0"/>
    </xf>
    <xf numFmtId="0" fontId="61" fillId="0" borderId="10" xfId="0" applyFont="1" applyBorder="1" applyAlignment="1">
      <alignment horizontal="center" vertical="center" wrapText="1"/>
    </xf>
    <xf numFmtId="0" fontId="112" fillId="0" borderId="10" xfId="0" applyFont="1" applyFill="1" applyBorder="1" applyAlignment="1">
      <alignment horizontal="center" vertical="center" wrapText="1"/>
    </xf>
    <xf numFmtId="0" fontId="1" fillId="0" borderId="10" xfId="33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0" xfId="34" applyFont="1" applyFill="1" applyAlignment="1">
      <alignment wrapText="1"/>
    </xf>
    <xf numFmtId="0" fontId="0" fillId="0" borderId="0" xfId="0" applyAlignment="1">
      <alignment wrapText="1"/>
    </xf>
    <xf numFmtId="0" fontId="1" fillId="0" borderId="0" xfId="33" applyFont="1" applyAlignment="1">
      <alignment horizontal="left" vertical="center" wrapText="1" indent="1"/>
    </xf>
    <xf numFmtId="0" fontId="20" fillId="2" borderId="0" xfId="33" applyFont="1" applyFill="1" applyAlignment="1">
      <alignment horizontal="left" vertical="center" wrapText="1" indent="1"/>
    </xf>
    <xf numFmtId="0" fontId="6" fillId="3" borderId="0" xfId="13" applyFont="1" applyFill="1" applyBorder="1" applyAlignment="1">
      <alignment horizontal="left" vertical="center"/>
    </xf>
    <xf numFmtId="0" fontId="43" fillId="3" borderId="10" xfId="13" applyFont="1" applyFill="1" applyBorder="1" applyAlignment="1">
      <alignment horizontal="center" vertical="center"/>
    </xf>
    <xf numFmtId="0" fontId="6" fillId="3" borderId="30" xfId="13" applyFont="1" applyFill="1" applyBorder="1" applyAlignment="1">
      <alignment horizontal="left" vertical="center"/>
    </xf>
    <xf numFmtId="0" fontId="6" fillId="3" borderId="0" xfId="13" quotePrefix="1" applyFont="1" applyFill="1" applyBorder="1" applyAlignment="1">
      <alignment horizontal="left" vertical="center" indent="1"/>
    </xf>
    <xf numFmtId="0" fontId="6" fillId="3" borderId="0" xfId="13" applyFont="1" applyFill="1" applyBorder="1" applyAlignment="1">
      <alignment horizontal="left" vertical="center" indent="1"/>
    </xf>
    <xf numFmtId="0" fontId="9" fillId="2" borderId="0" xfId="13" applyFont="1" applyFill="1" applyBorder="1" applyAlignment="1">
      <alignment horizontal="left" vertical="center"/>
    </xf>
    <xf numFmtId="0" fontId="69" fillId="3" borderId="0" xfId="13" quotePrefix="1" applyFont="1" applyFill="1" applyBorder="1" applyAlignment="1">
      <alignment horizontal="left" vertical="center"/>
    </xf>
    <xf numFmtId="0" fontId="69" fillId="3" borderId="0" xfId="13" applyFont="1" applyFill="1" applyBorder="1" applyAlignment="1">
      <alignment horizontal="left" vertical="center"/>
    </xf>
    <xf numFmtId="0" fontId="55" fillId="2" borderId="10" xfId="13" applyFont="1" applyFill="1" applyBorder="1" applyAlignment="1">
      <alignment horizontal="left" vertical="center"/>
    </xf>
    <xf numFmtId="0" fontId="9" fillId="2" borderId="10" xfId="13" applyFont="1" applyFill="1" applyBorder="1" applyAlignment="1">
      <alignment horizontal="left" vertical="center"/>
    </xf>
    <xf numFmtId="0" fontId="9" fillId="3" borderId="0" xfId="13" applyFont="1" applyFill="1" applyBorder="1" applyAlignment="1">
      <alignment horizontal="left"/>
    </xf>
    <xf numFmtId="16" fontId="40" fillId="3" borderId="10" xfId="13" quotePrefix="1" applyNumberFormat="1" applyFont="1" applyFill="1" applyBorder="1" applyAlignment="1">
      <alignment horizontal="center" vertical="center"/>
    </xf>
    <xf numFmtId="0" fontId="0" fillId="0" borderId="10" xfId="0" applyBorder="1" applyAlignment="1"/>
    <xf numFmtId="0" fontId="0" fillId="0" borderId="0" xfId="0" applyAlignment="1">
      <alignment horizontal="left"/>
    </xf>
    <xf numFmtId="0" fontId="55" fillId="2" borderId="30" xfId="13" applyFont="1" applyFill="1" applyBorder="1" applyAlignment="1">
      <alignment horizontal="left" vertical="center"/>
    </xf>
    <xf numFmtId="0" fontId="9" fillId="2" borderId="30" xfId="13" applyFont="1" applyFill="1" applyBorder="1" applyAlignment="1">
      <alignment horizontal="left" vertical="center"/>
    </xf>
    <xf numFmtId="0" fontId="33" fillId="3" borderId="0" xfId="5" applyFont="1" applyFill="1" applyBorder="1" applyAlignment="1">
      <alignment horizontal="left"/>
    </xf>
    <xf numFmtId="0" fontId="55" fillId="3" borderId="0" xfId="41" applyFont="1" applyFill="1" applyBorder="1" applyAlignment="1">
      <alignment horizontal="left" vertical="center"/>
    </xf>
    <xf numFmtId="0" fontId="9" fillId="3" borderId="0" xfId="41" applyFont="1" applyFill="1" applyBorder="1" applyAlignment="1">
      <alignment horizontal="left" vertical="center"/>
    </xf>
    <xf numFmtId="0" fontId="6" fillId="2" borderId="30" xfId="13" applyFont="1" applyFill="1" applyBorder="1" applyAlignment="1">
      <alignment horizontal="left" vertical="center"/>
    </xf>
    <xf numFmtId="0" fontId="6" fillId="2" borderId="0" xfId="13" applyFont="1" applyFill="1" applyBorder="1" applyAlignment="1">
      <alignment horizontal="left" vertical="center"/>
    </xf>
    <xf numFmtId="3" fontId="53" fillId="3" borderId="0" xfId="13" applyNumberFormat="1" applyFont="1" applyFill="1" applyBorder="1" applyAlignment="1">
      <alignment horizontal="left" vertical="center"/>
    </xf>
    <xf numFmtId="3" fontId="6" fillId="3" borderId="0" xfId="13" applyNumberFormat="1" applyFont="1" applyFill="1" applyBorder="1" applyAlignment="1">
      <alignment horizontal="left" vertical="center"/>
    </xf>
    <xf numFmtId="3" fontId="6" fillId="2" borderId="10" xfId="13" applyNumberFormat="1" applyFont="1" applyFill="1" applyBorder="1" applyAlignment="1">
      <alignment horizontal="left" vertical="center"/>
    </xf>
    <xf numFmtId="0" fontId="37" fillId="3" borderId="30" xfId="5" applyFont="1" applyFill="1" applyBorder="1" applyAlignment="1">
      <alignment horizontal="left"/>
    </xf>
    <xf numFmtId="0" fontId="33" fillId="3" borderId="30" xfId="5" applyFont="1" applyFill="1" applyBorder="1" applyAlignment="1">
      <alignment horizontal="left"/>
    </xf>
    <xf numFmtId="0" fontId="37" fillId="3" borderId="0" xfId="5" applyFont="1" applyFill="1" applyBorder="1" applyAlignment="1">
      <alignment horizontal="left"/>
    </xf>
    <xf numFmtId="0" fontId="6" fillId="3" borderId="0" xfId="5" applyFont="1" applyFill="1" applyBorder="1" applyAlignment="1">
      <alignment horizontal="left" vertical="center" wrapText="1" indent="1"/>
    </xf>
    <xf numFmtId="0" fontId="6" fillId="3" borderId="3" xfId="5" applyFont="1" applyFill="1" applyBorder="1" applyAlignment="1">
      <alignment horizontal="left" vertical="center" wrapText="1" indent="1"/>
    </xf>
    <xf numFmtId="16" fontId="9" fillId="3" borderId="0" xfId="5" applyNumberFormat="1" applyFont="1" applyFill="1" applyBorder="1" applyAlignment="1" applyProtection="1">
      <alignment horizontal="center"/>
      <protection locked="0"/>
    </xf>
    <xf numFmtId="0" fontId="9" fillId="3" borderId="0" xfId="5" applyFont="1" applyFill="1" applyBorder="1" applyAlignment="1" applyProtection="1">
      <alignment horizontal="right" wrapText="1"/>
      <protection locked="0"/>
    </xf>
    <xf numFmtId="0" fontId="9" fillId="3" borderId="3" xfId="5" applyFont="1" applyFill="1" applyBorder="1" applyAlignment="1" applyProtection="1">
      <alignment horizontal="right" wrapText="1"/>
      <protection locked="0"/>
    </xf>
    <xf numFmtId="0" fontId="9" fillId="3" borderId="0" xfId="5" applyFont="1" applyFill="1" applyBorder="1" applyAlignment="1">
      <alignment horizontal="right" wrapText="1"/>
    </xf>
    <xf numFmtId="0" fontId="9" fillId="3" borderId="3" xfId="5" applyFont="1" applyFill="1" applyBorder="1" applyAlignment="1">
      <alignment horizontal="right" wrapText="1"/>
    </xf>
    <xf numFmtId="0" fontId="9" fillId="3" borderId="0" xfId="0" applyFont="1" applyFill="1" applyBorder="1" applyAlignment="1">
      <alignment horizontal="center" wrapText="1"/>
    </xf>
    <xf numFmtId="0" fontId="9" fillId="3" borderId="10" xfId="0" applyFont="1" applyFill="1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3" borderId="10" xfId="0" applyFill="1" applyBorder="1" applyAlignment="1">
      <alignment horizontal="center" wrapText="1"/>
    </xf>
    <xf numFmtId="0" fontId="6" fillId="3" borderId="30" xfId="0" applyFont="1" applyFill="1" applyBorder="1" applyAlignment="1">
      <alignment horizontal="right" wrapText="1"/>
    </xf>
    <xf numFmtId="0" fontId="0" fillId="3" borderId="24" xfId="0" applyFill="1" applyBorder="1" applyAlignment="1">
      <alignment horizontal="right" wrapText="1"/>
    </xf>
    <xf numFmtId="0" fontId="22" fillId="3" borderId="0" xfId="5" applyFont="1" applyFill="1" applyBorder="1" applyAlignment="1" applyProtection="1">
      <alignment horizontal="center" wrapText="1"/>
      <protection locked="0"/>
    </xf>
    <xf numFmtId="0" fontId="22" fillId="3" borderId="3" xfId="5" applyFont="1" applyFill="1" applyBorder="1" applyAlignment="1" applyProtection="1">
      <alignment horizontal="center" wrapText="1"/>
      <protection locked="0"/>
    </xf>
    <xf numFmtId="0" fontId="16" fillId="3" borderId="28" xfId="5" applyFont="1" applyFill="1" applyBorder="1" applyAlignment="1">
      <alignment horizontal="center"/>
    </xf>
    <xf numFmtId="0" fontId="22" fillId="3" borderId="0" xfId="5" applyFont="1" applyFill="1" applyBorder="1" applyAlignment="1">
      <alignment horizontal="center" wrapText="1"/>
    </xf>
    <xf numFmtId="0" fontId="22" fillId="3" borderId="3" xfId="5" applyFont="1" applyFill="1" applyBorder="1" applyAlignment="1">
      <alignment horizontal="center" wrapText="1"/>
    </xf>
    <xf numFmtId="0" fontId="15" fillId="3" borderId="0" xfId="0" applyFont="1" applyFill="1" applyBorder="1" applyAlignment="1">
      <alignment horizontal="left" vertical="center" wrapText="1"/>
    </xf>
    <xf numFmtId="0" fontId="33" fillId="3" borderId="30" xfId="5" applyFont="1" applyFill="1" applyBorder="1" applyAlignment="1">
      <alignment horizontal="left" vertical="top" wrapText="1"/>
    </xf>
    <xf numFmtId="0" fontId="22" fillId="3" borderId="28" xfId="5" applyFont="1" applyFill="1" applyBorder="1" applyAlignment="1">
      <alignment horizontal="center"/>
    </xf>
    <xf numFmtId="0" fontId="33" fillId="3" borderId="30" xfId="5" applyFont="1" applyFill="1" applyBorder="1" applyAlignment="1">
      <alignment horizontal="left" vertical="center" wrapText="1"/>
    </xf>
    <xf numFmtId="0" fontId="9" fillId="3" borderId="3" xfId="5" quotePrefix="1" applyFont="1" applyFill="1" applyBorder="1" applyAlignment="1">
      <alignment horizontal="right" wrapText="1"/>
    </xf>
    <xf numFmtId="3" fontId="1" fillId="0" borderId="10" xfId="0" applyNumberFormat="1" applyFont="1" applyBorder="1" applyAlignment="1">
      <alignment horizontal="center" wrapText="1"/>
    </xf>
    <xf numFmtId="0" fontId="1" fillId="0" borderId="0" xfId="27" applyFont="1" applyAlignment="1">
      <alignment horizontal="center" vertical="center" wrapText="1"/>
    </xf>
    <xf numFmtId="0" fontId="20" fillId="0" borderId="3" xfId="61" applyFont="1" applyFill="1" applyBorder="1"/>
    <xf numFmtId="0" fontId="20" fillId="3" borderId="3" xfId="61" applyFont="1" applyFill="1" applyBorder="1"/>
    <xf numFmtId="0" fontId="5" fillId="0" borderId="0" xfId="42" applyFont="1" applyAlignment="1">
      <alignment horizontal="left" vertical="top" wrapText="1"/>
    </xf>
    <xf numFmtId="0" fontId="3" fillId="0" borderId="0" xfId="42" applyAlignment="1">
      <alignment horizontal="left" vertical="top" wrapText="1"/>
    </xf>
    <xf numFmtId="167" fontId="1" fillId="0" borderId="3" xfId="4" applyNumberFormat="1" applyFont="1" applyBorder="1" applyAlignment="1">
      <alignment horizontal="right" vertical="center"/>
    </xf>
    <xf numFmtId="167" fontId="6" fillId="0" borderId="3" xfId="4" applyNumberFormat="1" applyFont="1" applyBorder="1" applyAlignment="1">
      <alignment horizontal="right" vertical="center"/>
    </xf>
    <xf numFmtId="167" fontId="6" fillId="0" borderId="0" xfId="4" applyNumberFormat="1" applyFont="1" applyAlignment="1">
      <alignment horizontal="right" vertical="center"/>
    </xf>
    <xf numFmtId="0" fontId="1" fillId="0" borderId="0" xfId="4" applyFont="1" applyFill="1" applyAlignment="1">
      <alignment horizontal="right" vertical="center" wrapText="1"/>
    </xf>
    <xf numFmtId="167" fontId="1" fillId="0" borderId="0" xfId="4" applyNumberFormat="1" applyFont="1" applyAlignment="1">
      <alignment horizontal="right" vertical="center" wrapText="1"/>
    </xf>
    <xf numFmtId="167" fontId="1" fillId="0" borderId="0" xfId="4" applyNumberFormat="1" applyFont="1" applyAlignment="1">
      <alignment horizontal="right" vertical="center"/>
    </xf>
    <xf numFmtId="166" fontId="1" fillId="0" borderId="0" xfId="4" applyNumberFormat="1" applyFont="1" applyAlignment="1">
      <alignment horizontal="right" vertical="center"/>
    </xf>
    <xf numFmtId="2" fontId="1" fillId="0" borderId="0" xfId="4" applyNumberFormat="1" applyFont="1" applyAlignment="1">
      <alignment horizontal="right" vertical="center"/>
    </xf>
    <xf numFmtId="17" fontId="20" fillId="0" borderId="4" xfId="4" applyNumberFormat="1" applyFont="1" applyFill="1" applyBorder="1" applyAlignment="1">
      <alignment horizontal="left" vertical="center" indent="1"/>
    </xf>
  </cellXfs>
  <cellStyles count="96">
    <cellStyle name="=C:\WINNT35\SYSTEM32\COMMAND.COM" xfId="77" xr:uid="{00000000-0005-0000-0000-000000000000}"/>
    <cellStyle name="=C:\WINNT35\SYSTEM32\COMMAND.COM 10" xfId="63" xr:uid="{00000000-0005-0000-0000-000001000000}"/>
    <cellStyle name="=C:\WINNT35\SYSTEM32\COMMAND.COM 10 3" xfId="12" xr:uid="{00000000-0005-0000-0000-000002000000}"/>
    <cellStyle name="=C:\WINNT35\SYSTEM32\COMMAND.COM 12" xfId="13" xr:uid="{00000000-0005-0000-0000-000003000000}"/>
    <cellStyle name="=C:\WINNT35\SYSTEM32\COMMAND.COM 13" xfId="14" xr:uid="{00000000-0005-0000-0000-000004000000}"/>
    <cellStyle name="=C:\WINNT35\SYSTEM32\COMMAND.COM 2 2" xfId="5" xr:uid="{00000000-0005-0000-0000-000005000000}"/>
    <cellStyle name="=C:\WINNT35\SYSTEM32\COMMAND.COM 2 2 3 2" xfId="64" xr:uid="{00000000-0005-0000-0000-000006000000}"/>
    <cellStyle name="=C:\WINNT35\SYSTEM32\COMMAND.COM 2 2 4" xfId="46" xr:uid="{00000000-0005-0000-0000-000007000000}"/>
    <cellStyle name="=C:\WINNT35\SYSTEM32\COMMAND.COM 3 5" xfId="57" xr:uid="{00000000-0005-0000-0000-000008000000}"/>
    <cellStyle name="=C:\WINNT35\SYSTEM32\COMMAND.COM 9" xfId="45" xr:uid="{00000000-0005-0000-0000-000009000000}"/>
    <cellStyle name="Comma 2" xfId="50" xr:uid="{00000000-0005-0000-0000-00000A000000}"/>
    <cellStyle name="Comma 2 7 9 2" xfId="49" xr:uid="{00000000-0005-0000-0000-00000B000000}"/>
    <cellStyle name="Comma 3" xfId="73" xr:uid="{00000000-0005-0000-0000-00000C000000}"/>
    <cellStyle name="Comma 3 5" xfId="76" xr:uid="{00000000-0005-0000-0000-00000D000000}"/>
    <cellStyle name="Comma 4" xfId="85" xr:uid="{00000000-0005-0000-0000-00000E000000}"/>
    <cellStyle name="Comma 4 2 2" xfId="25" xr:uid="{00000000-0005-0000-0000-00000F000000}"/>
    <cellStyle name="Comma 5 2" xfId="52" xr:uid="{00000000-0005-0000-0000-000010000000}"/>
    <cellStyle name="Heading 1 2 2 2" xfId="54" xr:uid="{00000000-0005-0000-0000-000011000000}"/>
    <cellStyle name="Heading 2 2 2 2" xfId="55" xr:uid="{00000000-0005-0000-0000-000012000000}"/>
    <cellStyle name="HeadingTable" xfId="58" xr:uid="{00000000-0005-0000-0000-000013000000}"/>
    <cellStyle name="HeadingTable 2" xfId="70" xr:uid="{00000000-0005-0000-0000-000014000000}"/>
    <cellStyle name="Hyperlink" xfId="62" xr:uid="{00000000-0005-0000-0000-000015000000}"/>
    <cellStyle name="Normal" xfId="0" builtinId="0"/>
    <cellStyle name="Normal 10 10" xfId="42" xr:uid="{00000000-0005-0000-0000-000017000000}"/>
    <cellStyle name="Normal 10 10 2 3" xfId="61" xr:uid="{00000000-0005-0000-0000-000018000000}"/>
    <cellStyle name="Normal 10 10 3 2" xfId="60" xr:uid="{00000000-0005-0000-0000-000019000000}"/>
    <cellStyle name="Normal 10 2 4 3" xfId="4" xr:uid="{00000000-0005-0000-0000-00001A000000}"/>
    <cellStyle name="Normal 11 2 2" xfId="19" xr:uid="{00000000-0005-0000-0000-00001B000000}"/>
    <cellStyle name="Normal 11 2 3" xfId="17" xr:uid="{00000000-0005-0000-0000-00001C000000}"/>
    <cellStyle name="Normal 12" xfId="43" xr:uid="{00000000-0005-0000-0000-00001D000000}"/>
    <cellStyle name="Normal 13 3 3" xfId="40" xr:uid="{00000000-0005-0000-0000-00001E000000}"/>
    <cellStyle name="Normal 14 3 2" xfId="11" xr:uid="{00000000-0005-0000-0000-00001F000000}"/>
    <cellStyle name="Normal 15" xfId="29" xr:uid="{00000000-0005-0000-0000-000020000000}"/>
    <cellStyle name="Normal 15 2" xfId="32" xr:uid="{00000000-0005-0000-0000-000021000000}"/>
    <cellStyle name="Normal 18 2" xfId="27" xr:uid="{00000000-0005-0000-0000-000022000000}"/>
    <cellStyle name="Normal 18 3" xfId="51" xr:uid="{00000000-0005-0000-0000-000023000000}"/>
    <cellStyle name="Normal 2" xfId="1" xr:uid="{00000000-0005-0000-0000-000024000000}"/>
    <cellStyle name="Normal 2 10 2" xfId="87" xr:uid="{B1384D27-0378-426A-BFD1-C54BE9BBBBFC}"/>
    <cellStyle name="Normal 2 10 3" xfId="26" xr:uid="{00000000-0005-0000-0000-000025000000}"/>
    <cellStyle name="Normal 2 100" xfId="65" xr:uid="{00000000-0005-0000-0000-000026000000}"/>
    <cellStyle name="Normal 2 100 6" xfId="48" xr:uid="{00000000-0005-0000-0000-000027000000}"/>
    <cellStyle name="Normal 2 100 6 3" xfId="7" xr:uid="{00000000-0005-0000-0000-000028000000}"/>
    <cellStyle name="Normal 2 2" xfId="82" xr:uid="{00000000-0005-0000-0000-000029000000}"/>
    <cellStyle name="Normal 2 2 4 2" xfId="53" xr:uid="{00000000-0005-0000-0000-00002A000000}"/>
    <cellStyle name="Normal 2 3" xfId="84" xr:uid="{00000000-0005-0000-0000-00002B000000}"/>
    <cellStyle name="Normal 2 3 6" xfId="34" xr:uid="{00000000-0005-0000-0000-00002C000000}"/>
    <cellStyle name="Normal 2 4" xfId="78" xr:uid="{00000000-0005-0000-0000-00002D000000}"/>
    <cellStyle name="Normal 2 6 6" xfId="33" xr:uid="{00000000-0005-0000-0000-00002E000000}"/>
    <cellStyle name="Normal 2 9" xfId="67" xr:uid="{00000000-0005-0000-0000-00002F000000}"/>
    <cellStyle name="Normal 2 9 2" xfId="10" xr:uid="{00000000-0005-0000-0000-000030000000}"/>
    <cellStyle name="Normal 22" xfId="44" xr:uid="{00000000-0005-0000-0000-000031000000}"/>
    <cellStyle name="Normal 23" xfId="37" xr:uid="{00000000-0005-0000-0000-000032000000}"/>
    <cellStyle name="Normal 3" xfId="2" xr:uid="{00000000-0005-0000-0000-000033000000}"/>
    <cellStyle name="Normal 3 2" xfId="75" xr:uid="{00000000-0005-0000-0000-000034000000}"/>
    <cellStyle name="Normal 3 2 2" xfId="88" xr:uid="{347F706D-CDCD-4323-B712-C37993BD9A5D}"/>
    <cellStyle name="Normal 3 3" xfId="79" xr:uid="{00000000-0005-0000-0000-000035000000}"/>
    <cellStyle name="Normal 4" xfId="72" xr:uid="{00000000-0005-0000-0000-000036000000}"/>
    <cellStyle name="Normal 4 2" xfId="80" xr:uid="{00000000-0005-0000-0000-000037000000}"/>
    <cellStyle name="Normal 47 6" xfId="15" xr:uid="{00000000-0005-0000-0000-000038000000}"/>
    <cellStyle name="Normal 5" xfId="81" xr:uid="{00000000-0005-0000-0000-000039000000}"/>
    <cellStyle name="Normal 5 2 2" xfId="20" xr:uid="{00000000-0005-0000-0000-00003A000000}"/>
    <cellStyle name="Normal 50 6" xfId="41" xr:uid="{00000000-0005-0000-0000-00003B000000}"/>
    <cellStyle name="Normal 531" xfId="86" xr:uid="{3F1F463D-EF1E-4E26-8B21-0CEEB15BE9CD}"/>
    <cellStyle name="Normal 540" xfId="16" xr:uid="{00000000-0005-0000-0000-00003C000000}"/>
    <cellStyle name="Normal 6" xfId="83" xr:uid="{00000000-0005-0000-0000-00003D000000}"/>
    <cellStyle name="Normal 8 2 2" xfId="30" xr:uid="{00000000-0005-0000-0000-00003E000000}"/>
    <cellStyle name="Normal 8 3 2" xfId="31" xr:uid="{00000000-0005-0000-0000-00003F000000}"/>
    <cellStyle name="Normal 9 2 2" xfId="21" xr:uid="{00000000-0005-0000-0000-000040000000}"/>
    <cellStyle name="Normal 9 3 2" xfId="23" xr:uid="{00000000-0005-0000-0000-000041000000}"/>
    <cellStyle name="Normal_Q1 Interim report" xfId="8" xr:uid="{00000000-0005-0000-0000-000042000000}"/>
    <cellStyle name="Normal_Q1 Interim report 2" xfId="90" xr:uid="{8046899F-28F6-4CB9-A9B7-1BBBDE6197FC}"/>
    <cellStyle name="Normal_Q1 Interim report 3" xfId="92" xr:uid="{7B624D4A-0B06-4F1B-840A-3FBF6A3C1C41}"/>
    <cellStyle name="Normal_SLP Interim Q109 v1" xfId="95" xr:uid="{DC2E45B7-A474-44B7-A925-ABE670A38B47}"/>
    <cellStyle name="Normal_Unibank" xfId="36" xr:uid="{00000000-0005-0000-0000-000044000000}"/>
    <cellStyle name="Normal_Unibank 2 2" xfId="38" xr:uid="{00000000-0005-0000-0000-000045000000}"/>
    <cellStyle name="optionalExposure" xfId="56" xr:uid="{00000000-0005-0000-0000-000046000000}"/>
    <cellStyle name="optionalExposure 2" xfId="69" xr:uid="{00000000-0005-0000-0000-000047000000}"/>
    <cellStyle name="Percent" xfId="68" builtinId="5"/>
    <cellStyle name="Percent 10 2" xfId="28" xr:uid="{00000000-0005-0000-0000-000049000000}"/>
    <cellStyle name="Percent 10 3" xfId="59" xr:uid="{00000000-0005-0000-0000-00004A000000}"/>
    <cellStyle name="Percent 13" xfId="47" xr:uid="{00000000-0005-0000-0000-00004B000000}"/>
    <cellStyle name="Percent 2" xfId="3" xr:uid="{00000000-0005-0000-0000-00004C000000}"/>
    <cellStyle name="Percent 2 2" xfId="89" xr:uid="{3C5729AA-2AAE-441C-8A11-BE81094CA190}"/>
    <cellStyle name="Percent 2 2 6" xfId="35" xr:uid="{00000000-0005-0000-0000-00004D000000}"/>
    <cellStyle name="Percent 2 2 7" xfId="9" xr:uid="{00000000-0005-0000-0000-00004E000000}"/>
    <cellStyle name="Percent 2 3" xfId="39" xr:uid="{00000000-0005-0000-0000-00004F000000}"/>
    <cellStyle name="Percent 2 3 2" xfId="74" xr:uid="{00000000-0005-0000-0000-000050000000}"/>
    <cellStyle name="Percent 3" xfId="94" xr:uid="{0EEC73A8-6978-4C07-9F5D-9E64C440F739}"/>
    <cellStyle name="Percent 3 11" xfId="66" xr:uid="{00000000-0005-0000-0000-000051000000}"/>
    <cellStyle name="Percent 5" xfId="91" xr:uid="{29D1F0A5-9F47-4A78-BD4B-155D1717DCD8}"/>
    <cellStyle name="Percent 7 2 2" xfId="22" xr:uid="{00000000-0005-0000-0000-000052000000}"/>
    <cellStyle name="Percent 7 3 2" xfId="24" xr:uid="{00000000-0005-0000-0000-000053000000}"/>
    <cellStyle name="Percent 8 2 4 3" xfId="6" xr:uid="{00000000-0005-0000-0000-000054000000}"/>
    <cellStyle name="Percent 9 2 3" xfId="18" xr:uid="{00000000-0005-0000-0000-000055000000}"/>
    <cellStyle name="Procent" xfId="93" xr:uid="{071151F7-B41C-4DDD-9C75-6764AB811F69}"/>
    <cellStyle name="Tusental 3" xfId="71" xr:uid="{00000000-0005-0000-0000-000056000000}"/>
  </cellStyles>
  <dxfs count="0"/>
  <tableStyles count="0" defaultTableStyle="TableStyleMedium2" defaultPivotStyle="PivotStyleLight16"/>
  <colors>
    <mruColors>
      <color rgb="FF0000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5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3.xml"/><Relationship Id="rId68" Type="http://schemas.openxmlformats.org/officeDocument/2006/relationships/externalLink" Target="externalLinks/externalLink8.xml"/><Relationship Id="rId84" Type="http://schemas.openxmlformats.org/officeDocument/2006/relationships/externalLink" Target="externalLinks/externalLink24.xml"/><Relationship Id="rId89" Type="http://schemas.openxmlformats.org/officeDocument/2006/relationships/externalLink" Target="externalLinks/externalLink29.xml"/><Relationship Id="rId112" Type="http://schemas.openxmlformats.org/officeDocument/2006/relationships/externalLink" Target="externalLinks/externalLink5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4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4.xml"/><Relationship Id="rId79" Type="http://schemas.openxmlformats.org/officeDocument/2006/relationships/externalLink" Target="externalLinks/externalLink19.xml"/><Relationship Id="rId102" Type="http://schemas.openxmlformats.org/officeDocument/2006/relationships/externalLink" Target="externalLinks/externalLink42.xml"/><Relationship Id="rId123" Type="http://schemas.openxmlformats.org/officeDocument/2006/relationships/externalLink" Target="externalLinks/externalLink63.xml"/><Relationship Id="rId128" Type="http://schemas.openxmlformats.org/officeDocument/2006/relationships/externalLink" Target="externalLinks/externalLink6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30.xml"/><Relationship Id="rId95" Type="http://schemas.openxmlformats.org/officeDocument/2006/relationships/externalLink" Target="externalLinks/externalLink3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4.xml"/><Relationship Id="rId69" Type="http://schemas.openxmlformats.org/officeDocument/2006/relationships/externalLink" Target="externalLinks/externalLink9.xml"/><Relationship Id="rId77" Type="http://schemas.openxmlformats.org/officeDocument/2006/relationships/externalLink" Target="externalLinks/externalLink17.xml"/><Relationship Id="rId100" Type="http://schemas.openxmlformats.org/officeDocument/2006/relationships/externalLink" Target="externalLinks/externalLink40.xml"/><Relationship Id="rId105" Type="http://schemas.openxmlformats.org/officeDocument/2006/relationships/externalLink" Target="externalLinks/externalLink45.xml"/><Relationship Id="rId113" Type="http://schemas.openxmlformats.org/officeDocument/2006/relationships/externalLink" Target="externalLinks/externalLink53.xml"/><Relationship Id="rId118" Type="http://schemas.openxmlformats.org/officeDocument/2006/relationships/externalLink" Target="externalLinks/externalLink58.xml"/><Relationship Id="rId126" Type="http://schemas.openxmlformats.org/officeDocument/2006/relationships/externalLink" Target="externalLinks/externalLink6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2.xml"/><Relationship Id="rId80" Type="http://schemas.openxmlformats.org/officeDocument/2006/relationships/externalLink" Target="externalLinks/externalLink20.xml"/><Relationship Id="rId85" Type="http://schemas.openxmlformats.org/officeDocument/2006/relationships/externalLink" Target="externalLinks/externalLink25.xml"/><Relationship Id="rId93" Type="http://schemas.openxmlformats.org/officeDocument/2006/relationships/externalLink" Target="externalLinks/externalLink33.xml"/><Relationship Id="rId98" Type="http://schemas.openxmlformats.org/officeDocument/2006/relationships/externalLink" Target="externalLinks/externalLink38.xml"/><Relationship Id="rId121" Type="http://schemas.openxmlformats.org/officeDocument/2006/relationships/externalLink" Target="externalLinks/externalLink6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7.xml"/><Relationship Id="rId103" Type="http://schemas.openxmlformats.org/officeDocument/2006/relationships/externalLink" Target="externalLinks/externalLink43.xml"/><Relationship Id="rId108" Type="http://schemas.openxmlformats.org/officeDocument/2006/relationships/externalLink" Target="externalLinks/externalLink48.xml"/><Relationship Id="rId116" Type="http://schemas.openxmlformats.org/officeDocument/2006/relationships/externalLink" Target="externalLinks/externalLink56.xml"/><Relationship Id="rId124" Type="http://schemas.openxmlformats.org/officeDocument/2006/relationships/externalLink" Target="externalLinks/externalLink64.xml"/><Relationship Id="rId12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70" Type="http://schemas.openxmlformats.org/officeDocument/2006/relationships/externalLink" Target="externalLinks/externalLink10.xml"/><Relationship Id="rId75" Type="http://schemas.openxmlformats.org/officeDocument/2006/relationships/externalLink" Target="externalLinks/externalLink15.xml"/><Relationship Id="rId83" Type="http://schemas.openxmlformats.org/officeDocument/2006/relationships/externalLink" Target="externalLinks/externalLink23.xml"/><Relationship Id="rId88" Type="http://schemas.openxmlformats.org/officeDocument/2006/relationships/externalLink" Target="externalLinks/externalLink28.xml"/><Relationship Id="rId91" Type="http://schemas.openxmlformats.org/officeDocument/2006/relationships/externalLink" Target="externalLinks/externalLink31.xml"/><Relationship Id="rId96" Type="http://schemas.openxmlformats.org/officeDocument/2006/relationships/externalLink" Target="externalLinks/externalLink36.xml"/><Relationship Id="rId111" Type="http://schemas.openxmlformats.org/officeDocument/2006/relationships/externalLink" Target="externalLinks/externalLink51.xml"/><Relationship Id="rId13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6.xml"/><Relationship Id="rId114" Type="http://schemas.openxmlformats.org/officeDocument/2006/relationships/externalLink" Target="externalLinks/externalLink54.xml"/><Relationship Id="rId119" Type="http://schemas.openxmlformats.org/officeDocument/2006/relationships/externalLink" Target="externalLinks/externalLink59.xml"/><Relationship Id="rId127" Type="http://schemas.openxmlformats.org/officeDocument/2006/relationships/externalLink" Target="externalLinks/externalLink6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5.xml"/><Relationship Id="rId73" Type="http://schemas.openxmlformats.org/officeDocument/2006/relationships/externalLink" Target="externalLinks/externalLink13.xml"/><Relationship Id="rId78" Type="http://schemas.openxmlformats.org/officeDocument/2006/relationships/externalLink" Target="externalLinks/externalLink18.xml"/><Relationship Id="rId81" Type="http://schemas.openxmlformats.org/officeDocument/2006/relationships/externalLink" Target="externalLinks/externalLink21.xml"/><Relationship Id="rId86" Type="http://schemas.openxmlformats.org/officeDocument/2006/relationships/externalLink" Target="externalLinks/externalLink26.xml"/><Relationship Id="rId94" Type="http://schemas.openxmlformats.org/officeDocument/2006/relationships/externalLink" Target="externalLinks/externalLink34.xml"/><Relationship Id="rId99" Type="http://schemas.openxmlformats.org/officeDocument/2006/relationships/externalLink" Target="externalLinks/externalLink39.xml"/><Relationship Id="rId101" Type="http://schemas.openxmlformats.org/officeDocument/2006/relationships/externalLink" Target="externalLinks/externalLink41.xml"/><Relationship Id="rId122" Type="http://schemas.openxmlformats.org/officeDocument/2006/relationships/externalLink" Target="externalLinks/externalLink62.xml"/><Relationship Id="rId13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4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6.xml"/><Relationship Id="rId97" Type="http://schemas.openxmlformats.org/officeDocument/2006/relationships/externalLink" Target="externalLinks/externalLink37.xml"/><Relationship Id="rId104" Type="http://schemas.openxmlformats.org/officeDocument/2006/relationships/externalLink" Target="externalLinks/externalLink44.xml"/><Relationship Id="rId120" Type="http://schemas.openxmlformats.org/officeDocument/2006/relationships/externalLink" Target="externalLinks/externalLink60.xml"/><Relationship Id="rId125" Type="http://schemas.openxmlformats.org/officeDocument/2006/relationships/externalLink" Target="externalLinks/externalLink6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1.xml"/><Relationship Id="rId92" Type="http://schemas.openxmlformats.org/officeDocument/2006/relationships/externalLink" Target="externalLinks/externalLink3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6.xml"/><Relationship Id="rId87" Type="http://schemas.openxmlformats.org/officeDocument/2006/relationships/externalLink" Target="externalLinks/externalLink27.xml"/><Relationship Id="rId110" Type="http://schemas.openxmlformats.org/officeDocument/2006/relationships/externalLink" Target="externalLinks/externalLink50.xml"/><Relationship Id="rId115" Type="http://schemas.openxmlformats.org/officeDocument/2006/relationships/externalLink" Target="externalLinks/externalLink55.xml"/><Relationship Id="rId131" Type="http://schemas.openxmlformats.org/officeDocument/2006/relationships/sharedStrings" Target="sharedStrings.xml"/><Relationship Id="rId61" Type="http://schemas.openxmlformats.org/officeDocument/2006/relationships/externalLink" Target="externalLinks/externalLink1.xml"/><Relationship Id="rId82" Type="http://schemas.openxmlformats.org/officeDocument/2006/relationships/externalLink" Target="externalLinks/externalLink2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'Lending by sector'!$B$3</c:f>
              <c:strCache>
                <c:ptCount val="1"/>
                <c:pt idx="0">
                  <c:v>Corporate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'Lending by sector'!$A$4:$A$32</c:f>
              <c:strCache>
                <c:ptCount val="29"/>
                <c:pt idx="0">
                  <c:v>Q2/12</c:v>
                </c:pt>
                <c:pt idx="1">
                  <c:v>Q3/12</c:v>
                </c:pt>
                <c:pt idx="2">
                  <c:v>Q4/12</c:v>
                </c:pt>
                <c:pt idx="3">
                  <c:v>Q1/13</c:v>
                </c:pt>
                <c:pt idx="4">
                  <c:v>Q2/13*</c:v>
                </c:pt>
                <c:pt idx="5">
                  <c:v>Q3/13</c:v>
                </c:pt>
                <c:pt idx="6">
                  <c:v>Q4/13</c:v>
                </c:pt>
                <c:pt idx="7">
                  <c:v>Q1/14</c:v>
                </c:pt>
                <c:pt idx="8">
                  <c:v>Q2/14</c:v>
                </c:pt>
                <c:pt idx="9">
                  <c:v>Q3/14</c:v>
                </c:pt>
                <c:pt idx="10">
                  <c:v>Q4/14</c:v>
                </c:pt>
                <c:pt idx="11">
                  <c:v>Q1/15</c:v>
                </c:pt>
                <c:pt idx="12">
                  <c:v>Q2/15</c:v>
                </c:pt>
                <c:pt idx="13">
                  <c:v>Q3/15</c:v>
                </c:pt>
                <c:pt idx="14">
                  <c:v>Q4/15</c:v>
                </c:pt>
                <c:pt idx="15">
                  <c:v>Q1/16</c:v>
                </c:pt>
                <c:pt idx="16">
                  <c:v>Q2/16</c:v>
                </c:pt>
                <c:pt idx="17">
                  <c:v>Q3/16</c:v>
                </c:pt>
                <c:pt idx="18">
                  <c:v>Q4/16</c:v>
                </c:pt>
                <c:pt idx="19">
                  <c:v>Q1/17</c:v>
                </c:pt>
                <c:pt idx="20">
                  <c:v>Q2/17</c:v>
                </c:pt>
                <c:pt idx="21">
                  <c:v>Q3/17</c:v>
                </c:pt>
                <c:pt idx="22">
                  <c:v>Q4/17</c:v>
                </c:pt>
                <c:pt idx="23">
                  <c:v>Q1/18</c:v>
                </c:pt>
                <c:pt idx="24">
                  <c:v>Q2/18</c:v>
                </c:pt>
                <c:pt idx="25">
                  <c:v>Q3/18</c:v>
                </c:pt>
                <c:pt idx="26">
                  <c:v>Q4/18</c:v>
                </c:pt>
                <c:pt idx="27">
                  <c:v>Q1/19</c:v>
                </c:pt>
                <c:pt idx="28">
                  <c:v>Q2/19</c:v>
                </c:pt>
              </c:strCache>
            </c:strRef>
          </c:cat>
          <c:val>
            <c:numRef>
              <c:f>'Lending by sector'!$B$4:$B$32</c:f>
              <c:numCache>
                <c:formatCode>#,##0</c:formatCode>
                <c:ptCount val="29"/>
                <c:pt idx="0">
                  <c:v>163.23129678221503</c:v>
                </c:pt>
                <c:pt idx="1">
                  <c:v>161.69990097086827</c:v>
                </c:pt>
                <c:pt idx="2">
                  <c:v>156.6537698477475</c:v>
                </c:pt>
                <c:pt idx="3">
                  <c:v>156.2834633369655</c:v>
                </c:pt>
                <c:pt idx="4">
                  <c:v>148.51430618343645</c:v>
                </c:pt>
                <c:pt idx="5">
                  <c:v>146.94835276476152</c:v>
                </c:pt>
                <c:pt idx="6">
                  <c:v>143.91675807308684</c:v>
                </c:pt>
                <c:pt idx="7">
                  <c:v>145.8449991209188</c:v>
                </c:pt>
                <c:pt idx="8">
                  <c:v>144.47634833432065</c:v>
                </c:pt>
                <c:pt idx="9">
                  <c:v>147.57353661104349</c:v>
                </c:pt>
                <c:pt idx="10">
                  <c:v>143.78151748039048</c:v>
                </c:pt>
                <c:pt idx="11">
                  <c:v>149.96778900026283</c:v>
                </c:pt>
                <c:pt idx="12">
                  <c:v>147.4377713990113</c:v>
                </c:pt>
                <c:pt idx="13">
                  <c:v>146.06525389121373</c:v>
                </c:pt>
                <c:pt idx="14">
                  <c:v>145.26866887731182</c:v>
                </c:pt>
                <c:pt idx="15">
                  <c:v>143.54878025743486</c:v>
                </c:pt>
                <c:pt idx="16">
                  <c:v>143.11938331443403</c:v>
                </c:pt>
                <c:pt idx="17">
                  <c:v>135.61674948061395</c:v>
                </c:pt>
                <c:pt idx="18">
                  <c:v>133.78792034895963</c:v>
                </c:pt>
                <c:pt idx="19">
                  <c:v>135.07618043344465</c:v>
                </c:pt>
                <c:pt idx="20">
                  <c:v>133.25030835000001</c:v>
                </c:pt>
                <c:pt idx="21">
                  <c:v>132.10629931</c:v>
                </c:pt>
                <c:pt idx="22">
                  <c:v>130.71611482</c:v>
                </c:pt>
                <c:pt idx="23">
                  <c:v>128.66556386532065</c:v>
                </c:pt>
                <c:pt idx="24">
                  <c:v>131.41827084452999</c:v>
                </c:pt>
                <c:pt idx="25">
                  <c:v>131.27306471083998</c:v>
                </c:pt>
                <c:pt idx="26">
                  <c:v>130.71686340611998</c:v>
                </c:pt>
                <c:pt idx="27">
                  <c:v>133.02087509371998</c:v>
                </c:pt>
                <c:pt idx="28">
                  <c:v>132.29207485412002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8-450E-A6E6-2236CA7BB784}"/>
            </c:ext>
          </c:extLst>
        </c:ser>
        <c:ser>
          <c:idx val="1"/>
          <c:order val="1"/>
          <c:tx>
            <c:strRef>
              <c:f>'Lending by sector'!$C$3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'Lending by sector'!$A$4:$A$32</c:f>
              <c:strCache>
                <c:ptCount val="29"/>
                <c:pt idx="0">
                  <c:v>Q2/12</c:v>
                </c:pt>
                <c:pt idx="1">
                  <c:v>Q3/12</c:v>
                </c:pt>
                <c:pt idx="2">
                  <c:v>Q4/12</c:v>
                </c:pt>
                <c:pt idx="3">
                  <c:v>Q1/13</c:v>
                </c:pt>
                <c:pt idx="4">
                  <c:v>Q2/13*</c:v>
                </c:pt>
                <c:pt idx="5">
                  <c:v>Q3/13</c:v>
                </c:pt>
                <c:pt idx="6">
                  <c:v>Q4/13</c:v>
                </c:pt>
                <c:pt idx="7">
                  <c:v>Q1/14</c:v>
                </c:pt>
                <c:pt idx="8">
                  <c:v>Q2/14</c:v>
                </c:pt>
                <c:pt idx="9">
                  <c:v>Q3/14</c:v>
                </c:pt>
                <c:pt idx="10">
                  <c:v>Q4/14</c:v>
                </c:pt>
                <c:pt idx="11">
                  <c:v>Q1/15</c:v>
                </c:pt>
                <c:pt idx="12">
                  <c:v>Q2/15</c:v>
                </c:pt>
                <c:pt idx="13">
                  <c:v>Q3/15</c:v>
                </c:pt>
                <c:pt idx="14">
                  <c:v>Q4/15</c:v>
                </c:pt>
                <c:pt idx="15">
                  <c:v>Q1/16</c:v>
                </c:pt>
                <c:pt idx="16">
                  <c:v>Q2/16</c:v>
                </c:pt>
                <c:pt idx="17">
                  <c:v>Q3/16</c:v>
                </c:pt>
                <c:pt idx="18">
                  <c:v>Q4/16</c:v>
                </c:pt>
                <c:pt idx="19">
                  <c:v>Q1/17</c:v>
                </c:pt>
                <c:pt idx="20">
                  <c:v>Q2/17</c:v>
                </c:pt>
                <c:pt idx="21">
                  <c:v>Q3/17</c:v>
                </c:pt>
                <c:pt idx="22">
                  <c:v>Q4/17</c:v>
                </c:pt>
                <c:pt idx="23">
                  <c:v>Q1/18</c:v>
                </c:pt>
                <c:pt idx="24">
                  <c:v>Q2/18</c:v>
                </c:pt>
                <c:pt idx="25">
                  <c:v>Q3/18</c:v>
                </c:pt>
                <c:pt idx="26">
                  <c:v>Q4/18</c:v>
                </c:pt>
                <c:pt idx="27">
                  <c:v>Q1/19</c:v>
                </c:pt>
                <c:pt idx="28">
                  <c:v>Q2/19</c:v>
                </c:pt>
              </c:strCache>
            </c:strRef>
          </c:cat>
          <c:val>
            <c:numRef>
              <c:f>'Lending by sector'!$C$4:$C$32</c:f>
              <c:numCache>
                <c:formatCode>#,##0</c:formatCode>
                <c:ptCount val="29"/>
                <c:pt idx="0">
                  <c:v>125.24847772693984</c:v>
                </c:pt>
                <c:pt idx="1">
                  <c:v>128.68626234642511</c:v>
                </c:pt>
                <c:pt idx="2">
                  <c:v>129.49763772222454</c:v>
                </c:pt>
                <c:pt idx="3">
                  <c:v>130.10628407790463</c:v>
                </c:pt>
                <c:pt idx="4">
                  <c:v>123.72123018196838</c:v>
                </c:pt>
                <c:pt idx="5">
                  <c:v>125.25674454968396</c:v>
                </c:pt>
                <c:pt idx="6">
                  <c:v>125.02745958712059</c:v>
                </c:pt>
                <c:pt idx="7">
                  <c:v>126.24797089955871</c:v>
                </c:pt>
                <c:pt idx="8">
                  <c:v>126.55514614383659</c:v>
                </c:pt>
                <c:pt idx="9">
                  <c:v>128.83688928318716</c:v>
                </c:pt>
                <c:pt idx="10">
                  <c:v>125.93057882087889</c:v>
                </c:pt>
                <c:pt idx="11">
                  <c:v>128.65738900530326</c:v>
                </c:pt>
                <c:pt idx="12">
                  <c:v>130.47011111911166</c:v>
                </c:pt>
                <c:pt idx="13">
                  <c:v>126.9985850881984</c:v>
                </c:pt>
                <c:pt idx="14">
                  <c:v>130.23153946655165</c:v>
                </c:pt>
                <c:pt idx="15">
                  <c:v>132.96892137290143</c:v>
                </c:pt>
                <c:pt idx="16">
                  <c:v>134.01874400475666</c:v>
                </c:pt>
                <c:pt idx="17">
                  <c:v>132.48569096348319</c:v>
                </c:pt>
                <c:pt idx="18">
                  <c:v>133.34060692153113</c:v>
                </c:pt>
                <c:pt idx="19">
                  <c:v>134.11164067245306</c:v>
                </c:pt>
                <c:pt idx="20">
                  <c:v>133.68191683000001</c:v>
                </c:pt>
                <c:pt idx="21">
                  <c:v>134.73789069999998</c:v>
                </c:pt>
                <c:pt idx="22">
                  <c:v>132.47711695999999</c:v>
                </c:pt>
                <c:pt idx="23">
                  <c:v>130.53787481307941</c:v>
                </c:pt>
                <c:pt idx="24">
                  <c:v>131.35802387119</c:v>
                </c:pt>
                <c:pt idx="25">
                  <c:v>132.44742941606</c:v>
                </c:pt>
                <c:pt idx="26">
                  <c:v>132.22709210359002</c:v>
                </c:pt>
                <c:pt idx="27">
                  <c:v>136.75894464826001</c:v>
                </c:pt>
                <c:pt idx="28">
                  <c:v>138.62279978706002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28-450E-A6E6-2236CA7BB784}"/>
            </c:ext>
          </c:extLst>
        </c:ser>
        <c:ser>
          <c:idx val="2"/>
          <c:order val="2"/>
          <c:tx>
            <c:strRef>
              <c:f>'Lending by sector'!$D$3</c:f>
              <c:strCache>
                <c:ptCount val="1"/>
                <c:pt idx="0">
                  <c:v>Consumer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'Lending by sector'!$A$4:$A$32</c:f>
              <c:strCache>
                <c:ptCount val="29"/>
                <c:pt idx="0">
                  <c:v>Q2/12</c:v>
                </c:pt>
                <c:pt idx="1">
                  <c:v>Q3/12</c:v>
                </c:pt>
                <c:pt idx="2">
                  <c:v>Q4/12</c:v>
                </c:pt>
                <c:pt idx="3">
                  <c:v>Q1/13</c:v>
                </c:pt>
                <c:pt idx="4">
                  <c:v>Q2/13*</c:v>
                </c:pt>
                <c:pt idx="5">
                  <c:v>Q3/13</c:v>
                </c:pt>
                <c:pt idx="6">
                  <c:v>Q4/13</c:v>
                </c:pt>
                <c:pt idx="7">
                  <c:v>Q1/14</c:v>
                </c:pt>
                <c:pt idx="8">
                  <c:v>Q2/14</c:v>
                </c:pt>
                <c:pt idx="9">
                  <c:v>Q3/14</c:v>
                </c:pt>
                <c:pt idx="10">
                  <c:v>Q4/14</c:v>
                </c:pt>
                <c:pt idx="11">
                  <c:v>Q1/15</c:v>
                </c:pt>
                <c:pt idx="12">
                  <c:v>Q2/15</c:v>
                </c:pt>
                <c:pt idx="13">
                  <c:v>Q3/15</c:v>
                </c:pt>
                <c:pt idx="14">
                  <c:v>Q4/15</c:v>
                </c:pt>
                <c:pt idx="15">
                  <c:v>Q1/16</c:v>
                </c:pt>
                <c:pt idx="16">
                  <c:v>Q2/16</c:v>
                </c:pt>
                <c:pt idx="17">
                  <c:v>Q3/16</c:v>
                </c:pt>
                <c:pt idx="18">
                  <c:v>Q4/16</c:v>
                </c:pt>
                <c:pt idx="19">
                  <c:v>Q1/17</c:v>
                </c:pt>
                <c:pt idx="20">
                  <c:v>Q2/17</c:v>
                </c:pt>
                <c:pt idx="21">
                  <c:v>Q3/17</c:v>
                </c:pt>
                <c:pt idx="22">
                  <c:v>Q4/17</c:v>
                </c:pt>
                <c:pt idx="23">
                  <c:v>Q1/18</c:v>
                </c:pt>
                <c:pt idx="24">
                  <c:v>Q2/18</c:v>
                </c:pt>
                <c:pt idx="25">
                  <c:v>Q3/18</c:v>
                </c:pt>
                <c:pt idx="26">
                  <c:v>Q4/18</c:v>
                </c:pt>
                <c:pt idx="27">
                  <c:v>Q1/19</c:v>
                </c:pt>
                <c:pt idx="28">
                  <c:v>Q2/19</c:v>
                </c:pt>
              </c:strCache>
            </c:strRef>
          </c:cat>
          <c:val>
            <c:numRef>
              <c:f>'Lending by sector'!$D$4:$D$32</c:f>
              <c:numCache>
                <c:formatCode>#,##0</c:formatCode>
                <c:ptCount val="29"/>
                <c:pt idx="0">
                  <c:v>29.577674897748835</c:v>
                </c:pt>
                <c:pt idx="1">
                  <c:v>29.458624442830896</c:v>
                </c:pt>
                <c:pt idx="2">
                  <c:v>29.333187588430388</c:v>
                </c:pt>
                <c:pt idx="3">
                  <c:v>29.163547548182979</c:v>
                </c:pt>
                <c:pt idx="4">
                  <c:v>28.438548370072898</c:v>
                </c:pt>
                <c:pt idx="5">
                  <c:v>28.865797581079057</c:v>
                </c:pt>
                <c:pt idx="6">
                  <c:v>27.984664025552863</c:v>
                </c:pt>
                <c:pt idx="7">
                  <c:v>27.723349685720713</c:v>
                </c:pt>
                <c:pt idx="8">
                  <c:v>28.298320649334574</c:v>
                </c:pt>
                <c:pt idx="9">
                  <c:v>28.479810828424014</c:v>
                </c:pt>
                <c:pt idx="10">
                  <c:v>28.054300524751163</c:v>
                </c:pt>
                <c:pt idx="11">
                  <c:v>27.858975156928746</c:v>
                </c:pt>
                <c:pt idx="12">
                  <c:v>28.114068988630052</c:v>
                </c:pt>
                <c:pt idx="13">
                  <c:v>27.996236766816811</c:v>
                </c:pt>
                <c:pt idx="14">
                  <c:v>27.918527235066406</c:v>
                </c:pt>
                <c:pt idx="15">
                  <c:v>27.623518554289621</c:v>
                </c:pt>
                <c:pt idx="16">
                  <c:v>27.698421928278758</c:v>
                </c:pt>
                <c:pt idx="17">
                  <c:v>27.486039897345165</c:v>
                </c:pt>
                <c:pt idx="18">
                  <c:v>27.758609970098743</c:v>
                </c:pt>
                <c:pt idx="19">
                  <c:v>26.83039318024306</c:v>
                </c:pt>
                <c:pt idx="20">
                  <c:v>27.125147330000004</c:v>
                </c:pt>
                <c:pt idx="21">
                  <c:v>26.504089159999999</c:v>
                </c:pt>
                <c:pt idx="22">
                  <c:v>26.107472380000001</c:v>
                </c:pt>
                <c:pt idx="23">
                  <c:v>25.460851736530003</c:v>
                </c:pt>
                <c:pt idx="24">
                  <c:v>24.950549271480003</c:v>
                </c:pt>
                <c:pt idx="25">
                  <c:v>24.950549271480003</c:v>
                </c:pt>
                <c:pt idx="26">
                  <c:v>24.802066212379998</c:v>
                </c:pt>
                <c:pt idx="27">
                  <c:v>25.804378080700001</c:v>
                </c:pt>
                <c:pt idx="28">
                  <c:v>25.858794211409997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28-450E-A6E6-2236CA7BB784}"/>
            </c:ext>
          </c:extLst>
        </c:ser>
        <c:ser>
          <c:idx val="3"/>
          <c:order val="3"/>
          <c:tx>
            <c:strRef>
              <c:f>'Lending by sector'!$E$3</c:f>
              <c:strCache>
                <c:ptCount val="1"/>
                <c:pt idx="0">
                  <c:v>Reverse repos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'Lending by sector'!$A$4:$A$32</c:f>
              <c:strCache>
                <c:ptCount val="29"/>
                <c:pt idx="0">
                  <c:v>Q2/12</c:v>
                </c:pt>
                <c:pt idx="1">
                  <c:v>Q3/12</c:v>
                </c:pt>
                <c:pt idx="2">
                  <c:v>Q4/12</c:v>
                </c:pt>
                <c:pt idx="3">
                  <c:v>Q1/13</c:v>
                </c:pt>
                <c:pt idx="4">
                  <c:v>Q2/13*</c:v>
                </c:pt>
                <c:pt idx="5">
                  <c:v>Q3/13</c:v>
                </c:pt>
                <c:pt idx="6">
                  <c:v>Q4/13</c:v>
                </c:pt>
                <c:pt idx="7">
                  <c:v>Q1/14</c:v>
                </c:pt>
                <c:pt idx="8">
                  <c:v>Q2/14</c:v>
                </c:pt>
                <c:pt idx="9">
                  <c:v>Q3/14</c:v>
                </c:pt>
                <c:pt idx="10">
                  <c:v>Q4/14</c:v>
                </c:pt>
                <c:pt idx="11">
                  <c:v>Q1/15</c:v>
                </c:pt>
                <c:pt idx="12">
                  <c:v>Q2/15</c:v>
                </c:pt>
                <c:pt idx="13">
                  <c:v>Q3/15</c:v>
                </c:pt>
                <c:pt idx="14">
                  <c:v>Q4/15</c:v>
                </c:pt>
                <c:pt idx="15">
                  <c:v>Q1/16</c:v>
                </c:pt>
                <c:pt idx="16">
                  <c:v>Q2/16</c:v>
                </c:pt>
                <c:pt idx="17">
                  <c:v>Q3/16</c:v>
                </c:pt>
                <c:pt idx="18">
                  <c:v>Q4/16</c:v>
                </c:pt>
                <c:pt idx="19">
                  <c:v>Q1/17</c:v>
                </c:pt>
                <c:pt idx="20">
                  <c:v>Q2/17</c:v>
                </c:pt>
                <c:pt idx="21">
                  <c:v>Q3/17</c:v>
                </c:pt>
                <c:pt idx="22">
                  <c:v>Q4/17</c:v>
                </c:pt>
                <c:pt idx="23">
                  <c:v>Q1/18</c:v>
                </c:pt>
                <c:pt idx="24">
                  <c:v>Q2/18</c:v>
                </c:pt>
                <c:pt idx="25">
                  <c:v>Q3/18</c:v>
                </c:pt>
                <c:pt idx="26">
                  <c:v>Q4/18</c:v>
                </c:pt>
                <c:pt idx="27">
                  <c:v>Q1/19</c:v>
                </c:pt>
                <c:pt idx="28">
                  <c:v>Q2/19</c:v>
                </c:pt>
              </c:strCache>
            </c:strRef>
          </c:cat>
          <c:val>
            <c:numRef>
              <c:f>'Lending by sector'!$E$4:$E$32</c:f>
              <c:numCache>
                <c:formatCode>#,##0</c:formatCode>
                <c:ptCount val="29"/>
                <c:pt idx="0">
                  <c:v>27.392963000000002</c:v>
                </c:pt>
                <c:pt idx="1">
                  <c:v>28.644242999999999</c:v>
                </c:pt>
                <c:pt idx="2">
                  <c:v>26.120191234181998</c:v>
                </c:pt>
                <c:pt idx="3">
                  <c:v>34.408369</c:v>
                </c:pt>
                <c:pt idx="4">
                  <c:v>35.276477103234292</c:v>
                </c:pt>
                <c:pt idx="5">
                  <c:v>36.870469811562451</c:v>
                </c:pt>
                <c:pt idx="6">
                  <c:v>39.713667999999998</c:v>
                </c:pt>
                <c:pt idx="7">
                  <c:v>40.809472</c:v>
                </c:pt>
                <c:pt idx="8">
                  <c:v>42.563318000000002</c:v>
                </c:pt>
                <c:pt idx="9">
                  <c:v>49.320723000000001</c:v>
                </c:pt>
                <c:pt idx="10">
                  <c:v>44.508420000000001</c:v>
                </c:pt>
                <c:pt idx="11">
                  <c:v>46.231977000000001</c:v>
                </c:pt>
                <c:pt idx="12">
                  <c:v>46.945017</c:v>
                </c:pt>
                <c:pt idx="13">
                  <c:v>43.784286000000002</c:v>
                </c:pt>
                <c:pt idx="14">
                  <c:v>32.27364</c:v>
                </c:pt>
                <c:pt idx="15">
                  <c:v>33.897911000000001</c:v>
                </c:pt>
                <c:pt idx="16">
                  <c:v>35.677188999999998</c:v>
                </c:pt>
                <c:pt idx="17">
                  <c:v>26.457393</c:v>
                </c:pt>
                <c:pt idx="18">
                  <c:v>19.175809999999998</c:v>
                </c:pt>
                <c:pt idx="19">
                  <c:v>20.850673</c:v>
                </c:pt>
                <c:pt idx="20">
                  <c:v>16.772660999999999</c:v>
                </c:pt>
                <c:pt idx="21">
                  <c:v>17.125460539999999</c:v>
                </c:pt>
                <c:pt idx="22">
                  <c:v>16.291809659999998</c:v>
                </c:pt>
                <c:pt idx="23">
                  <c:v>23.404632350189999</c:v>
                </c:pt>
                <c:pt idx="24">
                  <c:v>22.461380844260002</c:v>
                </c:pt>
                <c:pt idx="25">
                  <c:v>24.833017554239994</c:v>
                </c:pt>
                <c:pt idx="26">
                  <c:v>16.71068194191</c:v>
                </c:pt>
                <c:pt idx="27">
                  <c:v>24.970094079229998</c:v>
                </c:pt>
                <c:pt idx="28">
                  <c:v>23.55544340989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28-450E-A6E6-2236CA7BB784}"/>
            </c:ext>
          </c:extLst>
        </c:ser>
        <c:ser>
          <c:idx val="4"/>
          <c:order val="4"/>
          <c:tx>
            <c:strRef>
              <c:f>'Lending by sector'!$F$3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'Lending by sector'!$A$4:$A$32</c:f>
              <c:strCache>
                <c:ptCount val="29"/>
                <c:pt idx="0">
                  <c:v>Q2/12</c:v>
                </c:pt>
                <c:pt idx="1">
                  <c:v>Q3/12</c:v>
                </c:pt>
                <c:pt idx="2">
                  <c:v>Q4/12</c:v>
                </c:pt>
                <c:pt idx="3">
                  <c:v>Q1/13</c:v>
                </c:pt>
                <c:pt idx="4">
                  <c:v>Q2/13*</c:v>
                </c:pt>
                <c:pt idx="5">
                  <c:v>Q3/13</c:v>
                </c:pt>
                <c:pt idx="6">
                  <c:v>Q4/13</c:v>
                </c:pt>
                <c:pt idx="7">
                  <c:v>Q1/14</c:v>
                </c:pt>
                <c:pt idx="8">
                  <c:v>Q2/14</c:v>
                </c:pt>
                <c:pt idx="9">
                  <c:v>Q3/14</c:v>
                </c:pt>
                <c:pt idx="10">
                  <c:v>Q4/14</c:v>
                </c:pt>
                <c:pt idx="11">
                  <c:v>Q1/15</c:v>
                </c:pt>
                <c:pt idx="12">
                  <c:v>Q2/15</c:v>
                </c:pt>
                <c:pt idx="13">
                  <c:v>Q3/15</c:v>
                </c:pt>
                <c:pt idx="14">
                  <c:v>Q4/15</c:v>
                </c:pt>
                <c:pt idx="15">
                  <c:v>Q1/16</c:v>
                </c:pt>
                <c:pt idx="16">
                  <c:v>Q2/16</c:v>
                </c:pt>
                <c:pt idx="17">
                  <c:v>Q3/16</c:v>
                </c:pt>
                <c:pt idx="18">
                  <c:v>Q4/16</c:v>
                </c:pt>
                <c:pt idx="19">
                  <c:v>Q1/17</c:v>
                </c:pt>
                <c:pt idx="20">
                  <c:v>Q2/17</c:v>
                </c:pt>
                <c:pt idx="21">
                  <c:v>Q3/17</c:v>
                </c:pt>
                <c:pt idx="22">
                  <c:v>Q4/17</c:v>
                </c:pt>
                <c:pt idx="23">
                  <c:v>Q1/18</c:v>
                </c:pt>
                <c:pt idx="24">
                  <c:v>Q2/18</c:v>
                </c:pt>
                <c:pt idx="25">
                  <c:v>Q3/18</c:v>
                </c:pt>
                <c:pt idx="26">
                  <c:v>Q4/18</c:v>
                </c:pt>
                <c:pt idx="27">
                  <c:v>Q1/19</c:v>
                </c:pt>
                <c:pt idx="28">
                  <c:v>Q2/19</c:v>
                </c:pt>
              </c:strCache>
            </c:strRef>
          </c:cat>
          <c:val>
            <c:numRef>
              <c:f>'Lending by sector'!$F$4:$F$32</c:f>
              <c:numCache>
                <c:formatCode>#,##0</c:formatCode>
                <c:ptCount val="29"/>
                <c:pt idx="0">
                  <c:v>4.8560721863327165</c:v>
                </c:pt>
                <c:pt idx="1">
                  <c:v>4.6589802195096697</c:v>
                </c:pt>
                <c:pt idx="2">
                  <c:v>4.6460146762524905</c:v>
                </c:pt>
                <c:pt idx="3">
                  <c:v>5.2285524686082461</c:v>
                </c:pt>
                <c:pt idx="4">
                  <c:v>4.4032512500009391</c:v>
                </c:pt>
                <c:pt idx="5">
                  <c:v>5.3070232710134295</c:v>
                </c:pt>
                <c:pt idx="6">
                  <c:v>5.8087598866655625</c:v>
                </c:pt>
                <c:pt idx="7">
                  <c:v>5.7585031195677034</c:v>
                </c:pt>
                <c:pt idx="8">
                  <c:v>5.1830472331914477</c:v>
                </c:pt>
                <c:pt idx="9">
                  <c:v>5.6045786241039321</c:v>
                </c:pt>
                <c:pt idx="10">
                  <c:v>5.8102083389784189</c:v>
                </c:pt>
                <c:pt idx="11">
                  <c:v>5.0043545969021421</c:v>
                </c:pt>
                <c:pt idx="12">
                  <c:v>4.6131314929684928</c:v>
                </c:pt>
                <c:pt idx="13">
                  <c:v>4.4923882541233704</c:v>
                </c:pt>
                <c:pt idx="14">
                  <c:v>5.2279537354331422</c:v>
                </c:pt>
                <c:pt idx="15">
                  <c:v>4.6919572459078207</c:v>
                </c:pt>
                <c:pt idx="16">
                  <c:v>4.0664614572116209</c:v>
                </c:pt>
                <c:pt idx="17">
                  <c:v>3.6180076210775991</c:v>
                </c:pt>
                <c:pt idx="18">
                  <c:v>3.6259217990662438</c:v>
                </c:pt>
                <c:pt idx="19">
                  <c:v>3.1832180624085882</c:v>
                </c:pt>
                <c:pt idx="20">
                  <c:v>3.8497697500000005</c:v>
                </c:pt>
                <c:pt idx="21">
                  <c:v>3.2340501000000001</c:v>
                </c:pt>
                <c:pt idx="22">
                  <c:v>4.5654386300000001</c:v>
                </c:pt>
                <c:pt idx="23">
                  <c:v>2.8566860193800001</c:v>
                </c:pt>
                <c:pt idx="24">
                  <c:v>4.4071998853100007</c:v>
                </c:pt>
                <c:pt idx="25">
                  <c:v>2.9903571472699997</c:v>
                </c:pt>
                <c:pt idx="26">
                  <c:v>3.8477111596099998</c:v>
                </c:pt>
                <c:pt idx="27">
                  <c:v>5.0225599682499995</c:v>
                </c:pt>
                <c:pt idx="28">
                  <c:v>3.4543747490999999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28-450E-A6E6-2236CA7BB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98093664"/>
        <c:axId val="798092680"/>
      </c:barChart>
      <c:catAx>
        <c:axId val="79809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98092680"/>
        <c:crosses val="autoZero"/>
        <c:auto val="1"/>
        <c:lblAlgn val="ctr"/>
        <c:lblOffset val="100"/>
        <c:noMultiLvlLbl val="0"/>
      </c:catAx>
      <c:valAx>
        <c:axId val="79809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9809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83065240253089"/>
          <c:y val="7.0076055874314799E-2"/>
          <c:w val="0.75297805177154553"/>
          <c:h val="0.64578780502832878"/>
        </c:manualLayout>
      </c:layout>
      <c:pieChart>
        <c:varyColors val="1"/>
        <c:ser>
          <c:idx val="0"/>
          <c:order val="0"/>
          <c:spPr>
            <a:ln w="12700">
              <a:solidFill>
                <a:schemeClr val="bg1"/>
              </a:solidFill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35F-47DB-A8CD-C1FE9069A7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35F-47DB-A8CD-C1FE9069A7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35F-47DB-A8CD-C1FE9069A7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35F-47DB-A8CD-C1FE9069A7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35F-47DB-A8CD-C1FE9069A7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35F-47DB-A8CD-C1FE9069A7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35F-47DB-A8CD-C1FE9069A7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35F-47DB-A8CD-C1FE9069A7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35F-47DB-A8CD-C1FE9069A7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C35F-47DB-A8CD-C1FE9069A7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C35F-47DB-A8CD-C1FE9069A7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C35F-47DB-A8CD-C1FE9069A7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C-C35F-47DB-A8CD-C1FE9069A7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D-C35F-47DB-A8CD-C1FE9069A7CB}"/>
              </c:ext>
            </c:extLst>
          </c:dPt>
          <c:dLbls>
            <c:dLbl>
              <c:idx val="0"/>
              <c:layout>
                <c:manualLayout>
                  <c:x val="-8.73634256672398E-2"/>
                  <c:y val="2.13054467904073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5F-47DB-A8CD-C1FE9069A7CB}"/>
                </c:ext>
              </c:extLst>
            </c:dLbl>
            <c:dLbl>
              <c:idx val="1"/>
              <c:layout>
                <c:manualLayout>
                  <c:x val="4.0007360797227373E-2"/>
                  <c:y val="-3.26181969038477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5F-47DB-A8CD-C1FE9069A7CB}"/>
                </c:ext>
              </c:extLst>
            </c:dLbl>
            <c:dLbl>
              <c:idx val="2"/>
              <c:layout>
                <c:manualLayout>
                  <c:x val="2.3289230229914182E-2"/>
                  <c:y val="-2.65317419672961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5F-47DB-A8CD-C1FE9069A7CB}"/>
                </c:ext>
              </c:extLst>
            </c:dLbl>
            <c:dLbl>
              <c:idx val="3"/>
              <c:layout>
                <c:manualLayout>
                  <c:x val="2.775597529324807E-2"/>
                  <c:y val="-1.80817506999898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5F-47DB-A8CD-C1FE9069A7CB}"/>
                </c:ext>
              </c:extLst>
            </c:dLbl>
            <c:dLbl>
              <c:idx val="4"/>
              <c:layout>
                <c:manualLayout>
                  <c:x val="3.66249200285515E-2"/>
                  <c:y val="1.9979261438242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5F-47DB-A8CD-C1FE9069A7CB}"/>
                </c:ext>
              </c:extLst>
            </c:dLbl>
            <c:dLbl>
              <c:idx val="5"/>
              <c:layout>
                <c:manualLayout>
                  <c:x val="3.4774521675668295E-2"/>
                  <c:y val="9.2378367108911699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5F-47DB-A8CD-C1FE9069A7CB}"/>
                </c:ext>
              </c:extLst>
            </c:dLbl>
            <c:dLbl>
              <c:idx val="6"/>
              <c:layout>
                <c:manualLayout>
                  <c:x val="3.8858365410547296E-2"/>
                  <c:y val="6.158557807260879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5F-47DB-A8CD-C1FE9069A7CB}"/>
                </c:ext>
              </c:extLst>
            </c:dLbl>
            <c:dLbl>
              <c:idx val="7"/>
              <c:layout>
                <c:manualLayout>
                  <c:x val="3.3515813693734596E-2"/>
                  <c:y val="2.56715822076334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5F-47DB-A8CD-C1FE9069A7CB}"/>
                </c:ext>
              </c:extLst>
            </c:dLbl>
            <c:dLbl>
              <c:idx val="8"/>
              <c:layout>
                <c:manualLayout>
                  <c:x val="-2.2204780234598456E-2"/>
                  <c:y val="2.037318416003538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5F-47DB-A8CD-C1FE9069A7CB}"/>
                </c:ext>
              </c:extLst>
            </c:dLbl>
            <c:dLbl>
              <c:idx val="9"/>
              <c:layout>
                <c:manualLayout>
                  <c:x val="-5.0102376567138063E-2"/>
                  <c:y val="1.09911417077259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5F-47DB-A8CD-C1FE9069A7CB}"/>
                </c:ext>
              </c:extLst>
            </c:dLbl>
            <c:dLbl>
              <c:idx val="10"/>
              <c:layout>
                <c:manualLayout>
                  <c:x val="-9.5869430064194239E-2"/>
                  <c:y val="-1.33500262403702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5F-47DB-A8CD-C1FE9069A7CB}"/>
                </c:ext>
              </c:extLst>
            </c:dLbl>
            <c:dLbl>
              <c:idx val="11"/>
              <c:layout>
                <c:manualLayout>
                  <c:x val="-9.835056656429253E-2"/>
                  <c:y val="-9.785480215691191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5F-47DB-A8CD-C1FE9069A7CB}"/>
                </c:ext>
              </c:extLst>
            </c:dLbl>
            <c:dLbl>
              <c:idx val="12"/>
              <c:layout>
                <c:manualLayout>
                  <c:x val="-7.5547830830463153E-2"/>
                  <c:y val="-1.181768165377343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5F-47DB-A8CD-C1FE9069A7CB}"/>
                </c:ext>
              </c:extLst>
            </c:dLbl>
            <c:dLbl>
              <c:idx val="13"/>
              <c:layout>
                <c:manualLayout>
                  <c:x val="-6.9751421564892085E-2"/>
                  <c:y val="-3.340646523816994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5F-47DB-A8CD-C1FE9069A7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sv-SE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'Shipping oil and oil services'!$A$26:$A$39</c:f>
              <c:strCache>
                <c:ptCount val="14"/>
                <c:pt idx="0">
                  <c:v>Tankers (crude, product, chemical)</c:v>
                </c:pt>
                <c:pt idx="1">
                  <c:v>Dry Cargo</c:v>
                </c:pt>
                <c:pt idx="2">
                  <c:v>Gas Tankers</c:v>
                </c:pt>
                <c:pt idx="3">
                  <c:v>RoRo Vessels</c:v>
                </c:pt>
                <c:pt idx="4">
                  <c:v>Container Ships</c:v>
                </c:pt>
                <c:pt idx="5">
                  <c:v>Car Carriers</c:v>
                </c:pt>
                <c:pt idx="6">
                  <c:v>Other Shipping</c:v>
                </c:pt>
                <c:pt idx="7">
                  <c:v>Drilling Rigs</c:v>
                </c:pt>
                <c:pt idx="8">
                  <c:v>Supply Vessels</c:v>
                </c:pt>
                <c:pt idx="9">
                  <c:v>Floating Production</c:v>
                </c:pt>
                <c:pt idx="10">
                  <c:v>Oil Services</c:v>
                </c:pt>
                <c:pt idx="11">
                  <c:v>Cruise</c:v>
                </c:pt>
                <c:pt idx="12">
                  <c:v>Ferries</c:v>
                </c:pt>
                <c:pt idx="13">
                  <c:v>Other</c:v>
                </c:pt>
              </c:strCache>
            </c:strRef>
          </c:cat>
          <c:val>
            <c:numRef>
              <c:f>'Shipping oil and oil services'!$B$26:$B$39</c:f>
              <c:numCache>
                <c:formatCode>0%</c:formatCode>
                <c:ptCount val="14"/>
                <c:pt idx="0">
                  <c:v>0.23283397735148834</c:v>
                </c:pt>
                <c:pt idx="1">
                  <c:v>0.12513248872772531</c:v>
                </c:pt>
                <c:pt idx="2">
                  <c:v>0.16004007349790333</c:v>
                </c:pt>
                <c:pt idx="3">
                  <c:v>2.7056058078180029E-2</c:v>
                </c:pt>
                <c:pt idx="4">
                  <c:v>1.4397860947308156E-2</c:v>
                </c:pt>
                <c:pt idx="5">
                  <c:v>8.0080305874424759E-2</c:v>
                </c:pt>
                <c:pt idx="6">
                  <c:v>3.52094209800138E-3</c:v>
                </c:pt>
                <c:pt idx="7">
                  <c:v>0.10234503318295185</c:v>
                </c:pt>
                <c:pt idx="8">
                  <c:v>7.3485224966026289E-2</c:v>
                </c:pt>
                <c:pt idx="9">
                  <c:v>2.0365147676889118E-2</c:v>
                </c:pt>
                <c:pt idx="10">
                  <c:v>3.9886705196198649E-2</c:v>
                </c:pt>
                <c:pt idx="11">
                  <c:v>3.2286915285649247E-2</c:v>
                </c:pt>
                <c:pt idx="12">
                  <c:v>3.4628028398288845E-2</c:v>
                </c:pt>
                <c:pt idx="13">
                  <c:v>5.3941238718964647E-2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35F-47DB-A8CD-C1FE9069A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2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1233136736492433E-2"/>
          <c:y val="0.12881626724763981"/>
          <c:w val="0.88721280864197527"/>
          <c:h val="0.75727805010893245"/>
        </c:manualLayout>
      </c:layout>
      <c:areaChart>
        <c:grouping val="standard"/>
        <c:varyColors val="0"/>
        <c:ser>
          <c:idx val="0"/>
          <c:order val="0"/>
          <c:tx>
            <c:v>Total short issuances (EURm)</c:v>
          </c:tx>
          <c:spPr>
            <a:solidFill>
              <a:srgbClr val="0000A0"/>
            </a:solidFill>
            <a:ln w="25400">
              <a:noFill/>
            </a:ln>
          </c:spPr>
          <c:cat>
            <c:numLit>
              <c:formatCode>General</c:formatCode>
              <c:ptCount val="174"/>
              <c:pt idx="0">
                <c:v>2005</c:v>
              </c:pt>
              <c:pt idx="12">
                <c:v>2006</c:v>
              </c:pt>
              <c:pt idx="24">
                <c:v>2007</c:v>
              </c:pt>
              <c:pt idx="36">
                <c:v>2008</c:v>
              </c:pt>
              <c:pt idx="48">
                <c:v>2009</c:v>
              </c:pt>
              <c:pt idx="60">
                <c:v>2010</c:v>
              </c:pt>
              <c:pt idx="72">
                <c:v>2011</c:v>
              </c:pt>
              <c:pt idx="84">
                <c:v>2012</c:v>
              </c:pt>
              <c:pt idx="96">
                <c:v>2013</c:v>
              </c:pt>
              <c:pt idx="108">
                <c:v>2014</c:v>
              </c:pt>
              <c:pt idx="120">
                <c:v>2015</c:v>
              </c:pt>
              <c:pt idx="132">
                <c:v>2016</c:v>
              </c:pt>
              <c:pt idx="144">
                <c:v>2017</c:v>
              </c:pt>
              <c:pt idx="156">
                <c:v>2018</c:v>
              </c:pt>
              <c:pt idx="168">
                <c:v>2019</c:v>
              </c:pt>
            </c:numLit>
          </c:cat>
          <c:val>
            <c:numLit>
              <c:formatCode>#,##0</c:formatCode>
              <c:ptCount val="174"/>
              <c:pt idx="0">
                <c:v>26076.847813788292</c:v>
              </c:pt>
              <c:pt idx="1">
                <c:v>26282.836726152967</c:v>
              </c:pt>
              <c:pt idx="2">
                <c:v>29055.457301128004</c:v>
              </c:pt>
              <c:pt idx="3">
                <c:v>31304.299876401383</c:v>
              </c:pt>
              <c:pt idx="4">
                <c:v>27953.774082725526</c:v>
              </c:pt>
              <c:pt idx="5">
                <c:v>28841.643487534777</c:v>
              </c:pt>
              <c:pt idx="6">
                <c:v>26170.741289628084</c:v>
              </c:pt>
              <c:pt idx="7">
                <c:v>26399.289374050488</c:v>
              </c:pt>
              <c:pt idx="8">
                <c:v>28216.168667157999</c:v>
              </c:pt>
              <c:pt idx="9">
                <c:v>33269.405452022889</c:v>
              </c:pt>
              <c:pt idx="10">
                <c:v>35810</c:v>
              </c:pt>
              <c:pt idx="11">
                <c:v>34320</c:v>
              </c:pt>
              <c:pt idx="12">
                <c:v>32086</c:v>
              </c:pt>
              <c:pt idx="13">
                <c:v>32551</c:v>
              </c:pt>
              <c:pt idx="14">
                <c:v>34566</c:v>
              </c:pt>
              <c:pt idx="15">
                <c:v>34095</c:v>
              </c:pt>
              <c:pt idx="16">
                <c:v>32380</c:v>
              </c:pt>
              <c:pt idx="17">
                <c:v>33500</c:v>
              </c:pt>
              <c:pt idx="18">
                <c:v>31900</c:v>
              </c:pt>
              <c:pt idx="19">
                <c:v>29500</c:v>
              </c:pt>
              <c:pt idx="20">
                <c:v>26130</c:v>
              </c:pt>
              <c:pt idx="21">
                <c:v>28500</c:v>
              </c:pt>
              <c:pt idx="22">
                <c:v>26500</c:v>
              </c:pt>
              <c:pt idx="23">
                <c:v>26800</c:v>
              </c:pt>
              <c:pt idx="24">
                <c:v>30800</c:v>
              </c:pt>
              <c:pt idx="25">
                <c:v>33500</c:v>
              </c:pt>
              <c:pt idx="26">
                <c:v>31300</c:v>
              </c:pt>
              <c:pt idx="27">
                <c:v>33500</c:v>
              </c:pt>
              <c:pt idx="28">
                <c:v>36600</c:v>
              </c:pt>
              <c:pt idx="29">
                <c:v>33000</c:v>
              </c:pt>
              <c:pt idx="30">
                <c:v>31400</c:v>
              </c:pt>
              <c:pt idx="31">
                <c:v>37300</c:v>
              </c:pt>
              <c:pt idx="32">
                <c:v>35400</c:v>
              </c:pt>
              <c:pt idx="33">
                <c:v>37300</c:v>
              </c:pt>
              <c:pt idx="34">
                <c:v>39300</c:v>
              </c:pt>
              <c:pt idx="35">
                <c:v>38000</c:v>
              </c:pt>
              <c:pt idx="36">
                <c:v>37200</c:v>
              </c:pt>
              <c:pt idx="37">
                <c:v>34382</c:v>
              </c:pt>
              <c:pt idx="38">
                <c:v>39462</c:v>
              </c:pt>
              <c:pt idx="39">
                <c:v>48100</c:v>
              </c:pt>
              <c:pt idx="40">
                <c:v>47500</c:v>
              </c:pt>
              <c:pt idx="41">
                <c:v>46700</c:v>
              </c:pt>
              <c:pt idx="42">
                <c:v>44308</c:v>
              </c:pt>
              <c:pt idx="43">
                <c:v>45520</c:v>
              </c:pt>
              <c:pt idx="44">
                <c:v>49000</c:v>
              </c:pt>
              <c:pt idx="45">
                <c:v>47141</c:v>
              </c:pt>
              <c:pt idx="46">
                <c:v>47082</c:v>
              </c:pt>
              <c:pt idx="47">
                <c:v>45335</c:v>
              </c:pt>
              <c:pt idx="48">
                <c:v>50745</c:v>
              </c:pt>
              <c:pt idx="49">
                <c:v>48031</c:v>
              </c:pt>
              <c:pt idx="50">
                <c:v>46256</c:v>
              </c:pt>
              <c:pt idx="51">
                <c:v>47976</c:v>
              </c:pt>
              <c:pt idx="52">
                <c:v>42752.567139999999</c:v>
              </c:pt>
              <c:pt idx="53">
                <c:v>40334</c:v>
              </c:pt>
              <c:pt idx="54">
                <c:v>35817</c:v>
              </c:pt>
              <c:pt idx="55">
                <c:v>34779</c:v>
              </c:pt>
              <c:pt idx="56">
                <c:v>37834.626330191328</c:v>
              </c:pt>
              <c:pt idx="57">
                <c:v>36593.760000000002</c:v>
              </c:pt>
              <c:pt idx="58">
                <c:v>42931.11</c:v>
              </c:pt>
              <c:pt idx="59">
                <c:v>52889.204293372022</c:v>
              </c:pt>
              <c:pt idx="60">
                <c:v>47125.619648673535</c:v>
              </c:pt>
              <c:pt idx="61">
                <c:v>47312.861193404191</c:v>
              </c:pt>
              <c:pt idx="62">
                <c:v>41039.74</c:v>
              </c:pt>
              <c:pt idx="63">
                <c:v>40268.519999999997</c:v>
              </c:pt>
              <c:pt idx="64">
                <c:v>47031.67</c:v>
              </c:pt>
              <c:pt idx="65">
                <c:v>51945.647274186427</c:v>
              </c:pt>
              <c:pt idx="66">
                <c:v>53204</c:v>
              </c:pt>
              <c:pt idx="67">
                <c:v>49699.691395340102</c:v>
              </c:pt>
              <c:pt idx="68">
                <c:v>42501.448669354497</c:v>
              </c:pt>
              <c:pt idx="69">
                <c:v>49833.86</c:v>
              </c:pt>
              <c:pt idx="70">
                <c:v>54040.861351712869</c:v>
              </c:pt>
              <c:pt idx="71">
                <c:v>52505.006304528019</c:v>
              </c:pt>
              <c:pt idx="72">
                <c:v>51341.729947110667</c:v>
              </c:pt>
              <c:pt idx="73">
                <c:v>44123.176379095814</c:v>
              </c:pt>
              <c:pt idx="74">
                <c:v>45068.829290561756</c:v>
              </c:pt>
              <c:pt idx="75">
                <c:v>45864.022589354739</c:v>
              </c:pt>
              <c:pt idx="76">
                <c:v>49341.777068117655</c:v>
              </c:pt>
              <c:pt idx="77">
                <c:v>50527.178198056834</c:v>
              </c:pt>
              <c:pt idx="78">
                <c:v>50715.51</c:v>
              </c:pt>
              <c:pt idx="79">
                <c:v>54902.652689901792</c:v>
              </c:pt>
              <c:pt idx="80">
                <c:v>58873.202194568934</c:v>
              </c:pt>
              <c:pt idx="81">
                <c:v>59397.16490550946</c:v>
              </c:pt>
              <c:pt idx="82">
                <c:v>61968.524584472892</c:v>
              </c:pt>
              <c:pt idx="83">
                <c:v>62436.542629154705</c:v>
              </c:pt>
              <c:pt idx="84">
                <c:v>57454.715650466744</c:v>
              </c:pt>
              <c:pt idx="85">
                <c:v>50841.825868092492</c:v>
              </c:pt>
              <c:pt idx="86">
                <c:v>43951.406530476837</c:v>
              </c:pt>
              <c:pt idx="87">
                <c:v>42825.499426055329</c:v>
              </c:pt>
              <c:pt idx="88">
                <c:v>49978.655911588678</c:v>
              </c:pt>
              <c:pt idx="89">
                <c:v>56932.309658705715</c:v>
              </c:pt>
              <c:pt idx="90">
                <c:v>59779.603238637399</c:v>
              </c:pt>
              <c:pt idx="91">
                <c:v>58208.5250286144</c:v>
              </c:pt>
              <c:pt idx="92">
                <c:v>52891.234437451807</c:v>
              </c:pt>
              <c:pt idx="93">
                <c:v>52882.44</c:v>
              </c:pt>
              <c:pt idx="94">
                <c:v>50324.114062375949</c:v>
              </c:pt>
              <c:pt idx="95">
                <c:v>54392</c:v>
              </c:pt>
              <c:pt idx="96">
                <c:v>54545.454456870095</c:v>
              </c:pt>
              <c:pt idx="97">
                <c:v>51834.584418462786</c:v>
              </c:pt>
              <c:pt idx="98">
                <c:v>51812.198868840191</c:v>
              </c:pt>
              <c:pt idx="99">
                <c:v>48094.26</c:v>
              </c:pt>
              <c:pt idx="100">
                <c:v>48296.26</c:v>
              </c:pt>
              <c:pt idx="101">
                <c:v>43655.647824075299</c:v>
              </c:pt>
              <c:pt idx="102">
                <c:v>49483.225617370801</c:v>
              </c:pt>
              <c:pt idx="103">
                <c:v>52960.467199999999</c:v>
              </c:pt>
              <c:pt idx="104">
                <c:v>50670.841469999999</c:v>
              </c:pt>
              <c:pt idx="105">
                <c:v>48056.813699999999</c:v>
              </c:pt>
              <c:pt idx="106">
                <c:v>45783.71</c:v>
              </c:pt>
              <c:pt idx="107">
                <c:v>51095.77</c:v>
              </c:pt>
              <c:pt idx="108">
                <c:v>49276.49</c:v>
              </c:pt>
              <c:pt idx="109">
                <c:v>46790</c:v>
              </c:pt>
              <c:pt idx="110">
                <c:v>46461</c:v>
              </c:pt>
              <c:pt idx="111">
                <c:v>47678.617888716231</c:v>
              </c:pt>
              <c:pt idx="112">
                <c:v>53473.269566484909</c:v>
              </c:pt>
              <c:pt idx="113">
                <c:v>50208</c:v>
              </c:pt>
              <c:pt idx="114">
                <c:v>50087.2551895129</c:v>
              </c:pt>
              <c:pt idx="115">
                <c:v>46054.117416100242</c:v>
              </c:pt>
              <c:pt idx="116">
                <c:v>49950.144202854834</c:v>
              </c:pt>
              <c:pt idx="117">
                <c:v>49491</c:v>
              </c:pt>
              <c:pt idx="118">
                <c:v>49756</c:v>
              </c:pt>
              <c:pt idx="119">
                <c:v>51815</c:v>
              </c:pt>
              <c:pt idx="120">
                <c:v>52724</c:v>
              </c:pt>
              <c:pt idx="121">
                <c:v>47835</c:v>
              </c:pt>
              <c:pt idx="122">
                <c:v>46226</c:v>
              </c:pt>
              <c:pt idx="123">
                <c:v>43642</c:v>
              </c:pt>
              <c:pt idx="124">
                <c:v>47575</c:v>
              </c:pt>
              <c:pt idx="125">
                <c:v>46124</c:v>
              </c:pt>
              <c:pt idx="126">
                <c:v>45496</c:v>
              </c:pt>
              <c:pt idx="127">
                <c:v>43348</c:v>
              </c:pt>
              <c:pt idx="128">
                <c:v>40484</c:v>
              </c:pt>
              <c:pt idx="129">
                <c:v>41883</c:v>
              </c:pt>
              <c:pt idx="130">
                <c:v>45402</c:v>
              </c:pt>
              <c:pt idx="131">
                <c:v>45596</c:v>
              </c:pt>
              <c:pt idx="132">
                <c:v>40309</c:v>
              </c:pt>
              <c:pt idx="133">
                <c:v>36515</c:v>
              </c:pt>
              <c:pt idx="134">
                <c:v>31843</c:v>
              </c:pt>
              <c:pt idx="135">
                <c:v>34688</c:v>
              </c:pt>
              <c:pt idx="136">
                <c:v>33322</c:v>
              </c:pt>
              <c:pt idx="137">
                <c:v>31705</c:v>
              </c:pt>
              <c:pt idx="138">
                <c:v>30725</c:v>
              </c:pt>
              <c:pt idx="139">
                <c:v>28725</c:v>
              </c:pt>
              <c:pt idx="140">
                <c:v>32857</c:v>
              </c:pt>
              <c:pt idx="141">
                <c:v>31335.415413533618</c:v>
              </c:pt>
              <c:pt idx="142">
                <c:v>34029.144863969006</c:v>
              </c:pt>
              <c:pt idx="143">
                <c:v>33876.516610931183</c:v>
              </c:pt>
              <c:pt idx="144">
                <c:v>35956.833613242808</c:v>
              </c:pt>
              <c:pt idx="145">
                <c:v>37326.608112117334</c:v>
              </c:pt>
              <c:pt idx="146">
                <c:v>35731.730871969361</c:v>
              </c:pt>
              <c:pt idx="147">
                <c:v>34225</c:v>
              </c:pt>
              <c:pt idx="148">
                <c:v>34857</c:v>
              </c:pt>
              <c:pt idx="149">
                <c:v>35971</c:v>
              </c:pt>
              <c:pt idx="150">
                <c:v>32820</c:v>
              </c:pt>
              <c:pt idx="151">
                <c:v>34661</c:v>
              </c:pt>
              <c:pt idx="152">
                <c:v>34473</c:v>
              </c:pt>
              <c:pt idx="153">
                <c:v>31652</c:v>
              </c:pt>
              <c:pt idx="154">
                <c:v>32914</c:v>
              </c:pt>
              <c:pt idx="155">
                <c:v>33132</c:v>
              </c:pt>
              <c:pt idx="156">
                <c:v>30282</c:v>
              </c:pt>
              <c:pt idx="157">
                <c:v>28655</c:v>
              </c:pt>
              <c:pt idx="158">
                <c:v>27589</c:v>
              </c:pt>
              <c:pt idx="159">
                <c:v>26700.295078999996</c:v>
              </c:pt>
              <c:pt idx="160">
                <c:v>27839.247975300004</c:v>
              </c:pt>
              <c:pt idx="161">
                <c:v>29238.616006229793</c:v>
              </c:pt>
              <c:pt idx="162">
                <c:v>26022.393371599497</c:v>
              </c:pt>
              <c:pt idx="163">
                <c:v>31101.80784612344</c:v>
              </c:pt>
              <c:pt idx="164">
                <c:v>37127.505984786992</c:v>
              </c:pt>
              <c:pt idx="165">
                <c:v>36290.983894691257</c:v>
              </c:pt>
              <c:pt idx="166">
                <c:v>41775.18904663904</c:v>
              </c:pt>
              <c:pt idx="167">
                <c:v>43474.636314014431</c:v>
              </c:pt>
              <c:pt idx="168">
                <c:v>40821.258743527709</c:v>
              </c:pt>
              <c:pt idx="169">
                <c:v>41275.353201308972</c:v>
              </c:pt>
              <c:pt idx="170">
                <c:v>38575.395161440822</c:v>
              </c:pt>
              <c:pt idx="171">
                <c:v>39647.054596129914</c:v>
              </c:pt>
              <c:pt idx="172">
                <c:v>40572.219193160592</c:v>
              </c:pt>
              <c:pt idx="173">
                <c:v>36826.96025168561</c:v>
              </c:pt>
            </c:numLit>
          </c:val>
          <c:extLst>
            <c:ext xmlns:c16="http://schemas.microsoft.com/office/drawing/2014/chart" uri="{C3380CC4-5D6E-409C-BE32-E72D297353CC}">
              <c16:uniqueId val="{00000000-6885-4475-8472-2C610198E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84736"/>
        <c:axId val="98451456"/>
      </c:areaChart>
      <c:catAx>
        <c:axId val="9808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000">
                <a:latin typeface="+mn-lt"/>
              </a:defRPr>
            </a:pPr>
            <a:endParaRPr lang="sv-SE"/>
          </a:p>
        </c:txPr>
        <c:crossAx val="98451456"/>
        <c:crosses val="autoZero"/>
        <c:auto val="0"/>
        <c:lblAlgn val="ctr"/>
        <c:lblOffset val="100"/>
        <c:tickLblSkip val="12"/>
        <c:tickMarkSkip val="12"/>
        <c:noMultiLvlLbl val="1"/>
      </c:catAx>
      <c:valAx>
        <c:axId val="98451456"/>
        <c:scaling>
          <c:orientation val="minMax"/>
          <c:max val="70000"/>
          <c:min val="0"/>
        </c:scaling>
        <c:delete val="0"/>
        <c:axPos val="r"/>
        <c:majorGridlines>
          <c:spPr>
            <a:ln w="9525" cmpd="sng">
              <a:solidFill>
                <a:sysClr val="windowText" lastClr="000000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EURbn</a:t>
                </a:r>
              </a:p>
            </c:rich>
          </c:tx>
          <c:layout>
            <c:manualLayout>
              <c:xMode val="edge"/>
              <c:yMode val="edge"/>
              <c:x val="0.93742243436754169"/>
              <c:y val="5.6744667479945285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00">
                <a:latin typeface="+mn-lt"/>
                <a:cs typeface="Arial" panose="020B0604020202020204" pitchFamily="34" charset="0"/>
              </a:defRPr>
            </a:pPr>
            <a:endParaRPr lang="sv-SE"/>
          </a:p>
        </c:txPr>
        <c:crossAx val="98084736"/>
        <c:crosses val="max"/>
        <c:crossBetween val="midCat"/>
        <c:majorUnit val="10000"/>
        <c:dispUnits>
          <c:builtInUnit val="thousands"/>
        </c:dispUnits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 alignWithMargins="0"/>
    <c:pageMargins b="1" l="0.75" r="0.75" t="1" header="0.5" footer="0.5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3136642867651396E-2"/>
          <c:y val="0.15799877387990083"/>
          <c:w val="0.89490015432098768"/>
          <c:h val="0.7313520572712281"/>
        </c:manualLayout>
      </c:layout>
      <c:lineChart>
        <c:grouping val="standard"/>
        <c:varyColors val="0"/>
        <c:ser>
          <c:idx val="0"/>
          <c:order val="0"/>
          <c:tx>
            <c:v>Weighted average original maturity (days)</c:v>
          </c:tx>
          <c:spPr>
            <a:ln w="25400">
              <a:solidFill>
                <a:srgbClr val="0000A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14"/>
              <c:pt idx="0">
                <c:v>2010</c:v>
              </c:pt>
              <c:pt idx="12">
                <c:v>2011</c:v>
              </c:pt>
              <c:pt idx="24">
                <c:v>2012</c:v>
              </c:pt>
              <c:pt idx="36">
                <c:v>2013</c:v>
              </c:pt>
              <c:pt idx="48">
                <c:v>2014</c:v>
              </c:pt>
              <c:pt idx="60">
                <c:v>2015</c:v>
              </c:pt>
              <c:pt idx="72">
                <c:v>2016</c:v>
              </c:pt>
              <c:pt idx="84">
                <c:v>2017</c:v>
              </c:pt>
              <c:pt idx="96">
                <c:v>2018</c:v>
              </c:pt>
              <c:pt idx="108">
                <c:v>2019</c:v>
              </c:pt>
            </c:numLit>
          </c:cat>
          <c:val>
            <c:numLit>
              <c:formatCode>#,##0.0</c:formatCode>
              <c:ptCount val="114"/>
              <c:pt idx="0">
                <c:v>106.41190686999036</c:v>
              </c:pt>
              <c:pt idx="1">
                <c:v>99.822595112799263</c:v>
              </c:pt>
              <c:pt idx="2">
                <c:v>98.388043823614993</c:v>
              </c:pt>
              <c:pt idx="3">
                <c:v>100.87338243725036</c:v>
              </c:pt>
              <c:pt idx="4">
                <c:v>101.95754375166415</c:v>
              </c:pt>
              <c:pt idx="5">
                <c:v>104.14357390718112</c:v>
              </c:pt>
              <c:pt idx="6">
                <c:v>111.30713003457844</c:v>
              </c:pt>
              <c:pt idx="7">
                <c:v>113.40318139202274</c:v>
              </c:pt>
              <c:pt idx="8">
                <c:v>110.48178871152371</c:v>
              </c:pt>
              <c:pt idx="9">
                <c:v>106.34123596116908</c:v>
              </c:pt>
              <c:pt idx="10">
                <c:v>104.21169548700347</c:v>
              </c:pt>
              <c:pt idx="11">
                <c:v>108.56434753124208</c:v>
              </c:pt>
              <c:pt idx="12">
                <c:v>111.8400901011004</c:v>
              </c:pt>
              <c:pt idx="13">
                <c:v>109.15457230378756</c:v>
              </c:pt>
              <c:pt idx="14">
                <c:v>107.84947655256434</c:v>
              </c:pt>
              <c:pt idx="15">
                <c:v>105.93170157647626</c:v>
              </c:pt>
              <c:pt idx="16">
                <c:v>111.76499089988886</c:v>
              </c:pt>
              <c:pt idx="17">
                <c:v>111.46898638896121</c:v>
              </c:pt>
              <c:pt idx="18">
                <c:v>107.30415092451028</c:v>
              </c:pt>
              <c:pt idx="19">
                <c:v>111.3607450753813</c:v>
              </c:pt>
              <c:pt idx="20">
                <c:v>116.95486383397616</c:v>
              </c:pt>
              <c:pt idx="21">
                <c:v>116.5770137357985</c:v>
              </c:pt>
              <c:pt idx="22">
                <c:v>114.85340664539986</c:v>
              </c:pt>
              <c:pt idx="23">
                <c:v>113.62027750005464</c:v>
              </c:pt>
              <c:pt idx="24">
                <c:v>118.10150629530781</c:v>
              </c:pt>
              <c:pt idx="25">
                <c:v>127.34581630939407</c:v>
              </c:pt>
              <c:pt idx="26">
                <c:v>130.61430958842971</c:v>
              </c:pt>
              <c:pt idx="27">
                <c:v>139.58579072925309</c:v>
              </c:pt>
              <c:pt idx="28">
                <c:v>133.94515900474482</c:v>
              </c:pt>
              <c:pt idx="29">
                <c:v>125.43943325910983</c:v>
              </c:pt>
              <c:pt idx="30">
                <c:v>134.14308756607522</c:v>
              </c:pt>
              <c:pt idx="31">
                <c:v>137.36112581716696</c:v>
              </c:pt>
              <c:pt idx="32">
                <c:v>144.32714880159125</c:v>
              </c:pt>
              <c:pt idx="33">
                <c:v>145.01234397753359</c:v>
              </c:pt>
              <c:pt idx="34">
                <c:v>152.09213165571941</c:v>
              </c:pt>
              <c:pt idx="35">
                <c:v>154.91695190081251</c:v>
              </c:pt>
              <c:pt idx="36">
                <c:v>157.57282835829119</c:v>
              </c:pt>
              <c:pt idx="37">
                <c:v>155.97336402990624</c:v>
              </c:pt>
              <c:pt idx="38">
                <c:v>155.73221063946588</c:v>
              </c:pt>
              <c:pt idx="39">
                <c:v>155.97905211896554</c:v>
              </c:pt>
              <c:pt idx="40">
                <c:v>151.1751145771442</c:v>
              </c:pt>
              <c:pt idx="41">
                <c:v>147.14516422505503</c:v>
              </c:pt>
              <c:pt idx="42">
                <c:v>140.68957967646585</c:v>
              </c:pt>
              <c:pt idx="43">
                <c:v>139.79144966613796</c:v>
              </c:pt>
              <c:pt idx="44">
                <c:v>137.82845843557865</c:v>
              </c:pt>
              <c:pt idx="45">
                <c:v>142.11996853610322</c:v>
              </c:pt>
              <c:pt idx="46">
                <c:v>143.24369301995839</c:v>
              </c:pt>
              <c:pt idx="47">
                <c:v>145.34437372359992</c:v>
              </c:pt>
              <c:pt idx="48">
                <c:v>140.08010587278125</c:v>
              </c:pt>
              <c:pt idx="49">
                <c:v>139.72203398330055</c:v>
              </c:pt>
              <c:pt idx="50">
                <c:v>135.47258110888316</c:v>
              </c:pt>
              <c:pt idx="51">
                <c:v>143.81352119524601</c:v>
              </c:pt>
              <c:pt idx="52">
                <c:v>147.95302204771085</c:v>
              </c:pt>
              <c:pt idx="53">
                <c:v>150.22860775486825</c:v>
              </c:pt>
              <c:pt idx="54">
                <c:v>149.92538387459393</c:v>
              </c:pt>
              <c:pt idx="55">
                <c:v>152.9610010261047</c:v>
              </c:pt>
              <c:pt idx="56">
                <c:v>165.27564162030433</c:v>
              </c:pt>
              <c:pt idx="57">
                <c:v>168.83656979743571</c:v>
              </c:pt>
              <c:pt idx="58">
                <c:v>171.57585230387457</c:v>
              </c:pt>
              <c:pt idx="59">
                <c:v>175.90344748939808</c:v>
              </c:pt>
              <c:pt idx="60">
                <c:v>178.08059001309903</c:v>
              </c:pt>
              <c:pt idx="61">
                <c:v>179.74898996105046</c:v>
              </c:pt>
              <c:pt idx="62">
                <c:v>176.86926430982183</c:v>
              </c:pt>
              <c:pt idx="63">
                <c:v>175.35277300000001</c:v>
              </c:pt>
              <c:pt idx="64">
                <c:v>169.03457599999999</c:v>
              </c:pt>
              <c:pt idx="65">
                <c:v>170.42862500000001</c:v>
              </c:pt>
              <c:pt idx="66" formatCode="General">
                <c:v>168.9</c:v>
              </c:pt>
              <c:pt idx="67" formatCode="General">
                <c:v>172.1</c:v>
              </c:pt>
              <c:pt idx="68" formatCode="General">
                <c:v>171.4</c:v>
              </c:pt>
              <c:pt idx="69" formatCode="General">
                <c:v>166.4</c:v>
              </c:pt>
              <c:pt idx="70" formatCode="General">
                <c:v>155</c:v>
              </c:pt>
              <c:pt idx="71" formatCode="General">
                <c:v>145.6</c:v>
              </c:pt>
              <c:pt idx="72" formatCode="0.0">
                <c:v>144.72701243170818</c:v>
              </c:pt>
              <c:pt idx="73" formatCode="0.0">
                <c:v>151.56032671962299</c:v>
              </c:pt>
              <c:pt idx="74" formatCode="0.0">
                <c:v>159.89745395793176</c:v>
              </c:pt>
              <c:pt idx="75" formatCode="0.0">
                <c:v>171.487117811047</c:v>
              </c:pt>
              <c:pt idx="76" formatCode="0.0">
                <c:v>176.41351741103125</c:v>
              </c:pt>
              <c:pt idx="77" formatCode="0.0">
                <c:v>182.04339544041986</c:v>
              </c:pt>
              <c:pt idx="78" formatCode="0.0">
                <c:v>183.76374947761306</c:v>
              </c:pt>
              <c:pt idx="79" formatCode="0.0">
                <c:v>183.08942278954657</c:v>
              </c:pt>
              <c:pt idx="80" formatCode="0.0">
                <c:v>182.94184010418027</c:v>
              </c:pt>
              <c:pt idx="81" formatCode="0.0">
                <c:v>193.86156220989503</c:v>
              </c:pt>
              <c:pt idx="82" formatCode="0.0">
                <c:v>184.40146727799038</c:v>
              </c:pt>
              <c:pt idx="83" formatCode="0.0">
                <c:v>182.85563568308822</c:v>
              </c:pt>
              <c:pt idx="84" formatCode="0.0">
                <c:v>174.71462884003066</c:v>
              </c:pt>
              <c:pt idx="85" formatCode="0.0">
                <c:v>171.29832750786215</c:v>
              </c:pt>
              <c:pt idx="86" formatCode="0.0">
                <c:v>171.7985510519425</c:v>
              </c:pt>
              <c:pt idx="87" formatCode="0.0">
                <c:v>163.42383607579652</c:v>
              </c:pt>
              <c:pt idx="88" formatCode="0.0">
                <c:v>155.74842907084039</c:v>
              </c:pt>
              <c:pt idx="89" formatCode="0.0">
                <c:v>142.95821970331778</c:v>
              </c:pt>
              <c:pt idx="90" formatCode="0.0">
                <c:v>142.60111181810481</c:v>
              </c:pt>
              <c:pt idx="91" formatCode="0.0">
                <c:v>140.33276426738391</c:v>
              </c:pt>
              <c:pt idx="92" formatCode="0.0">
                <c:v>138.43152861566202</c:v>
              </c:pt>
              <c:pt idx="93" formatCode="0.0">
                <c:v>142.65958097016593</c:v>
              </c:pt>
              <c:pt idx="94" formatCode="0.0">
                <c:v>143.40008918940543</c:v>
              </c:pt>
              <c:pt idx="95" formatCode="0.0">
                <c:v>145.5514925014204</c:v>
              </c:pt>
              <c:pt idx="96" formatCode="0.0">
                <c:v>148.70967322171603</c:v>
              </c:pt>
              <c:pt idx="97" formatCode="0.0">
                <c:v>155.17517396787201</c:v>
              </c:pt>
              <c:pt idx="98" formatCode="0.0">
                <c:v>160.70164218301176</c:v>
              </c:pt>
              <c:pt idx="99" formatCode="0.0">
                <c:v>163.37237728451151</c:v>
              </c:pt>
              <c:pt idx="100" formatCode="0.0">
                <c:v>156.13060791891357</c:v>
              </c:pt>
              <c:pt idx="101" formatCode="0.0">
                <c:v>157.08703493516691</c:v>
              </c:pt>
              <c:pt idx="102" formatCode="0.0">
                <c:v>170.87238264588936</c:v>
              </c:pt>
              <c:pt idx="103" formatCode="0.0">
                <c:v>180.43898961078816</c:v>
              </c:pt>
              <c:pt idx="104" formatCode="0.0">
                <c:v>188.47023689600303</c:v>
              </c:pt>
              <c:pt idx="105" formatCode="0.0">
                <c:v>198.34710322869688</c:v>
              </c:pt>
              <c:pt idx="106" formatCode="0.0">
                <c:v>189.17821835160154</c:v>
              </c:pt>
              <c:pt idx="107" formatCode="0.0">
                <c:v>183.01089350003943</c:v>
              </c:pt>
              <c:pt idx="108" formatCode="0.0">
                <c:v>175.13486261046404</c:v>
              </c:pt>
              <c:pt idx="109" formatCode="0.0">
                <c:v>167.21184509841754</c:v>
              </c:pt>
              <c:pt idx="110" formatCode="0.0">
                <c:v>160.33338726449162</c:v>
              </c:pt>
              <c:pt idx="111" formatCode="0.0">
                <c:v>160.68742150028953</c:v>
              </c:pt>
              <c:pt idx="112" formatCode="0.0">
                <c:v>168.19159964263724</c:v>
              </c:pt>
              <c:pt idx="113" formatCode="0.0">
                <c:v>171.89089944751919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C42-4DBF-9860-607E65AB6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278400"/>
        <c:axId val="96849920"/>
      </c:lineChart>
      <c:catAx>
        <c:axId val="96278400"/>
        <c:scaling>
          <c:orientation val="minMax"/>
        </c:scaling>
        <c:delete val="0"/>
        <c:axPos val="b"/>
        <c:minorGridlines>
          <c:spPr>
            <a:ln w="0">
              <a:noFill/>
            </a:ln>
          </c:spPr>
        </c:minorGridlines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sv-SE"/>
          </a:p>
        </c:txPr>
        <c:crossAx val="9684992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96849920"/>
        <c:scaling>
          <c:orientation val="minMax"/>
          <c:max val="210"/>
          <c:min val="90"/>
        </c:scaling>
        <c:delete val="0"/>
        <c:axPos val="r"/>
        <c:majorGridlines>
          <c:spPr>
            <a:ln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Days</a:t>
                </a:r>
              </a:p>
            </c:rich>
          </c:tx>
          <c:layout>
            <c:manualLayout>
              <c:xMode val="edge"/>
              <c:yMode val="edge"/>
              <c:x val="0.92266404320987649"/>
              <c:y val="2.307953141887552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6278400"/>
        <c:crosses val="max"/>
        <c:crossBetween val="midCat"/>
        <c:majorUnit val="20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981800766283524"/>
          <c:y val="0.17603767560664113"/>
          <c:w val="0.67630906768837806"/>
          <c:h val="0.67630906768837806"/>
        </c:manualLayout>
      </c:layout>
      <c:pieChart>
        <c:varyColors val="1"/>
        <c:ser>
          <c:idx val="0"/>
          <c:order val="0"/>
          <c:tx>
            <c:v>EURbn</c:v>
          </c:tx>
          <c:spPr>
            <a:solidFill>
              <a:srgbClr val="CCCCFF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B5F-4B42-B313-5E00DB486760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B5F-4B42-B313-5E00DB486760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B5F-4B42-B313-5E00DB486760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B5F-4B42-B313-5E00DB486760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B5F-4B42-B313-5E00DB486760}"/>
              </c:ext>
            </c:extLst>
          </c:dPt>
          <c:dPt>
            <c:idx val="5"/>
            <c:bubble3D val="0"/>
            <c:spPr>
              <a:solidFill>
                <a:srgbClr val="474748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B5F-4B42-B313-5E00DB4867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C-9B5F-4B42-B313-5E00DB4867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baseline="0">
                    <a:solidFill>
                      <a:sysClr val="windowText" lastClr="000000"/>
                    </a:solidFill>
                  </a:defRPr>
                </a:pPr>
                <a:endParaRPr lang="sv-SE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ECP</c:v>
              </c:pt>
              <c:pt idx="1">
                <c:v>London CD</c:v>
              </c:pt>
              <c:pt idx="2">
                <c:v>French CP</c:v>
              </c:pt>
              <c:pt idx="3">
                <c:v>NY CD</c:v>
              </c:pt>
              <c:pt idx="4">
                <c:v>US CP</c:v>
              </c:pt>
            </c:strLit>
          </c:cat>
          <c:val>
            <c:numLit>
              <c:formatCode>#,##0.000</c:formatCode>
              <c:ptCount val="5"/>
              <c:pt idx="0">
                <c:v>10.188764568899995</c:v>
              </c:pt>
              <c:pt idx="1">
                <c:v>7.9769534435999887</c:v>
              </c:pt>
              <c:pt idx="2">
                <c:v>0.6</c:v>
              </c:pt>
              <c:pt idx="3">
                <c:v>8.2555897123999991</c:v>
              </c:pt>
              <c:pt idx="4">
                <c:v>9.8056525265999959</c:v>
              </c:pt>
            </c:numLit>
          </c:val>
          <c:extLst>
            <c:ext xmlns:c16="http://schemas.microsoft.com/office/drawing/2014/chart" uri="{C3380CC4-5D6E-409C-BE32-E72D297353CC}">
              <c16:uniqueId val="{0000000D-9B5F-4B42-B313-5E00DB486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v-SE"/>
    </a:p>
  </c:tx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04905980739642E-2"/>
          <c:y val="5.9961699626476558E-2"/>
          <c:w val="0.86997440944881888"/>
          <c:h val="0.777361111111111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5446360013505833E-2"/>
                  <c:y val="-0.1051088009179975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Austria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D5-4B37-B09D-C901A2737781}"/>
                </c:ext>
              </c:extLst>
            </c:dLbl>
            <c:dLbl>
              <c:idx val="1"/>
              <c:layout>
                <c:manualLayout>
                  <c:x val="-5.6744599292215446E-2"/>
                  <c:y val="-3.676684173603088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Belgium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D5-4B37-B09D-C901A2737781}"/>
                </c:ext>
              </c:extLst>
            </c:dLbl>
            <c:dLbl>
              <c:idx val="2"/>
              <c:layout>
                <c:manualLayout>
                  <c:x val="-0.13560358590837543"/>
                  <c:y val="7.76525192872275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Denmark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D5-4B37-B09D-C901A2737781}"/>
                </c:ext>
              </c:extLst>
            </c:dLbl>
            <c:dLbl>
              <c:idx val="3"/>
              <c:layout>
                <c:manualLayout>
                  <c:x val="2.7131328084204365E-2"/>
                  <c:y val="7.46713797975195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Finland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D5-4B37-B09D-C901A2737781}"/>
                </c:ext>
              </c:extLst>
            </c:dLbl>
            <c:dLbl>
              <c:idx val="4"/>
              <c:layout>
                <c:manualLayout>
                  <c:x val="-8.5713623833020593E-3"/>
                  <c:y val="-5.5099448247103119E-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France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D5-4B37-B09D-C901A2737781}"/>
                </c:ext>
              </c:extLst>
            </c:dLbl>
            <c:dLbl>
              <c:idx val="5"/>
              <c:layout>
                <c:manualLayout>
                  <c:x val="-0.13144169006303399"/>
                  <c:y val="7.03519295504852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Germany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D5-4B37-B09D-C901A2737781}"/>
                </c:ext>
              </c:extLst>
            </c:dLbl>
            <c:dLbl>
              <c:idx val="6"/>
              <c:layout>
                <c:manualLayout>
                  <c:x val="1.8531883599552611E-2"/>
                  <c:y val="-3.095714922382768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Ireland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D5-4B37-B09D-C901A2737781}"/>
                </c:ext>
              </c:extLst>
            </c:dLbl>
            <c:dLbl>
              <c:idx val="7"/>
              <c:layout>
                <c:manualLayout>
                  <c:x val="-5.4011847285303727E-2"/>
                  <c:y val="-4.639881685974867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Italy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D5-4B37-B09D-C901A2737781}"/>
                </c:ext>
              </c:extLst>
            </c:dLbl>
            <c:dLbl>
              <c:idx val="8"/>
              <c:layout>
                <c:manualLayout>
                  <c:x val="-4.638867447625248E-2"/>
                  <c:y val="-0.1052046434852539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Netherlands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D5-4B37-B09D-C901A2737781}"/>
                </c:ext>
              </c:extLst>
            </c:dLbl>
            <c:dLbl>
              <c:idx val="9"/>
              <c:layout>
                <c:manualLayout>
                  <c:x val="-8.2516779210473956E-2"/>
                  <c:y val="-4.663830017107898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Norway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D5-4B37-B09D-C901A2737781}"/>
                </c:ext>
              </c:extLst>
            </c:dLbl>
            <c:dLbl>
              <c:idx val="10"/>
              <c:layout>
                <c:manualLayout>
                  <c:x val="-6.5140849639186191E-2"/>
                  <c:y val="-4.54437532646373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Portugal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D5-4B37-B09D-C901A2737781}"/>
                </c:ext>
              </c:extLst>
            </c:dLbl>
            <c:dLbl>
              <c:idx val="11"/>
              <c:layout>
                <c:manualLayout>
                  <c:x val="-7.2564732993073283E-2"/>
                  <c:y val="-9.08143176597336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Spain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D5-4B37-B09D-C901A2737781}"/>
                </c:ext>
              </c:extLst>
            </c:dLbl>
            <c:dLbl>
              <c:idx val="12"/>
              <c:layout>
                <c:manualLayout>
                  <c:x val="-7.2480257509077134E-2"/>
                  <c:y val="-4.47429001687975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Sweden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D5-4B37-B09D-C901A2737781}"/>
                </c:ext>
              </c:extLst>
            </c:dLbl>
            <c:dLbl>
              <c:idx val="13"/>
              <c:layout>
                <c:manualLayout>
                  <c:x val="-0.11002698571651418"/>
                  <c:y val="1.4413415171268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UK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D5-4B37-B09D-C901A2737781}"/>
                </c:ext>
              </c:extLst>
            </c:dLbl>
            <c:dLbl>
              <c:idx val="14"/>
              <c:layout>
                <c:manualLayout>
                  <c:x val="-4.5459570865875501E-2"/>
                  <c:y val="-4.349427724134951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US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D5-4B37-B09D-C901A27377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[63]Graph!$B$5:$B$19</c:f>
              <c:numCache>
                <c:formatCode>General</c:formatCode>
                <c:ptCount val="15"/>
                <c:pt idx="0">
                  <c:v>91.934062482291395</c:v>
                </c:pt>
                <c:pt idx="1">
                  <c:v>118.3417860996293</c:v>
                </c:pt>
                <c:pt idx="2">
                  <c:v>46.610374851930807</c:v>
                </c:pt>
                <c:pt idx="3">
                  <c:v>70.889116967125148</c:v>
                </c:pt>
                <c:pt idx="4">
                  <c:v>124.5359540119955</c:v>
                </c:pt>
                <c:pt idx="5">
                  <c:v>64.705116536384921</c:v>
                </c:pt>
                <c:pt idx="6">
                  <c:v>65.702617009346014</c:v>
                </c:pt>
                <c:pt idx="7">
                  <c:v>151.93130690543981</c:v>
                </c:pt>
                <c:pt idx="8">
                  <c:v>60.22411567720043</c:v>
                </c:pt>
                <c:pt idx="9">
                  <c:v>75</c:v>
                </c:pt>
                <c:pt idx="10">
                  <c:v>135.02751651808089</c:v>
                </c:pt>
                <c:pt idx="11">
                  <c:v>111.6901435126114</c:v>
                </c:pt>
                <c:pt idx="12">
                  <c:v>44.329934389788413</c:v>
                </c:pt>
                <c:pt idx="13">
                  <c:v>112.03326862210091</c:v>
                </c:pt>
                <c:pt idx="14">
                  <c:v>113.38459902791161</c:v>
                </c:pt>
              </c:numCache>
            </c:numRef>
          </c:xVal>
          <c:yVal>
            <c:numRef>
              <c:f>[63]Graph!$C$5:$C$19</c:f>
              <c:numCache>
                <c:formatCode>General</c:formatCode>
                <c:ptCount val="15"/>
                <c:pt idx="0">
                  <c:v>0.2379806404815806</c:v>
                </c:pt>
                <c:pt idx="1">
                  <c:v>-1.4508463986431479</c:v>
                </c:pt>
                <c:pt idx="2">
                  <c:v>0.21923822064119611</c:v>
                </c:pt>
                <c:pt idx="3">
                  <c:v>9.9598226040991167E-2</c:v>
                </c:pt>
                <c:pt idx="4">
                  <c:v>-2.3454430031888109</c:v>
                </c:pt>
                <c:pt idx="5">
                  <c:v>0.75380689752314245</c:v>
                </c:pt>
                <c:pt idx="6">
                  <c:v>0.37677332776935307</c:v>
                </c:pt>
                <c:pt idx="7">
                  <c:v>-2.8906986053581498</c:v>
                </c:pt>
                <c:pt idx="8">
                  <c:v>0.81194750332158971</c:v>
                </c:pt>
                <c:pt idx="9">
                  <c:v>7.766174716601089</c:v>
                </c:pt>
                <c:pt idx="10">
                  <c:v>-0.2408525470853593</c:v>
                </c:pt>
                <c:pt idx="11">
                  <c:v>-1.3462811038036031</c:v>
                </c:pt>
                <c:pt idx="12">
                  <c:v>0.98113455988601728</c:v>
                </c:pt>
                <c:pt idx="13">
                  <c:v>-2.0028869459901721</c:v>
                </c:pt>
                <c:pt idx="14">
                  <c:v>-6.6708331724212719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7D5-4B37-B09D-C901A273778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807585032"/>
        <c:axId val="807581424"/>
      </c:scatterChart>
      <c:valAx>
        <c:axId val="807585032"/>
        <c:scaling>
          <c:orientation val="minMax"/>
          <c:max val="160"/>
          <c:min val="3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700" b="1" dirty="0"/>
                  <a:t>General</a:t>
                </a:r>
                <a:r>
                  <a:rPr lang="sv-SE" sz="700" b="1" baseline="0" dirty="0"/>
                  <a:t> Government Gross Financial</a:t>
                </a:r>
                <a:r>
                  <a:rPr lang="sv-SE" sz="700" b="1" dirty="0"/>
                  <a:t> </a:t>
                </a:r>
                <a:r>
                  <a:rPr lang="sv-SE" sz="700" b="1" i="0" u="none" strike="noStrike" baseline="0" dirty="0">
                    <a:effectLst/>
                  </a:rPr>
                  <a:t>Liabilities </a:t>
                </a:r>
                <a:r>
                  <a:rPr lang="sv-SE" sz="700" b="1" dirty="0"/>
                  <a:t>% of GDP</a:t>
                </a:r>
                <a:br>
                  <a:rPr lang="sv-SE" sz="800" b="1" dirty="0"/>
                </a:br>
                <a:r>
                  <a:rPr lang="sv-SE" sz="800" b="1" dirty="0"/>
                  <a:t> </a:t>
                </a:r>
                <a:r>
                  <a:rPr lang="sv-SE" sz="800" b="0" dirty="0"/>
                  <a:t>blue line = Maastricht criteria</a:t>
                </a:r>
              </a:p>
            </c:rich>
          </c:tx>
          <c:layout>
            <c:manualLayout>
              <c:xMode val="edge"/>
              <c:yMode val="edge"/>
              <c:x val="0.14946032892067801"/>
              <c:y val="0.88798966294347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07581424"/>
        <c:crosses val="autoZero"/>
        <c:crossBetween val="midCat"/>
      </c:valAx>
      <c:valAx>
        <c:axId val="80758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700" b="1" dirty="0"/>
                  <a:t>Fiscal</a:t>
                </a:r>
                <a:r>
                  <a:rPr lang="sv-SE" sz="700" b="1" baseline="0" dirty="0"/>
                  <a:t> Balance % of GDP</a:t>
                </a:r>
                <a:endParaRPr lang="sv-SE" sz="700" b="1" dirty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07585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png"/><Relationship Id="rId18" Type="http://schemas.openxmlformats.org/officeDocument/2006/relationships/image" Target="../media/image20.jpeg"/><Relationship Id="rId3" Type="http://schemas.openxmlformats.org/officeDocument/2006/relationships/image" Target="../media/image5.jpeg"/><Relationship Id="rId21" Type="http://schemas.openxmlformats.org/officeDocument/2006/relationships/image" Target="cid:0EE4A596-B260-4497-B545-8BECD6F71809" TargetMode="External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png"/><Relationship Id="rId2" Type="http://schemas.openxmlformats.org/officeDocument/2006/relationships/image" Target="../media/image4.jpeg"/><Relationship Id="rId16" Type="http://schemas.openxmlformats.org/officeDocument/2006/relationships/image" Target="../media/image18.png"/><Relationship Id="rId20" Type="http://schemas.openxmlformats.org/officeDocument/2006/relationships/image" Target="../media/image21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4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3.emf"/><Relationship Id="rId10" Type="http://schemas.openxmlformats.org/officeDocument/2006/relationships/image" Target="../media/image12.jpeg"/><Relationship Id="rId19" Type="http://schemas.openxmlformats.org/officeDocument/2006/relationships/image" Target="cid:1EEBC7C6-DB2C-4AE9-8FC6-6537D3F0C837" TargetMode="External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png"/><Relationship Id="rId22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8.emf"/><Relationship Id="rId2" Type="http://schemas.openxmlformats.org/officeDocument/2006/relationships/image" Target="../media/image37.emf"/><Relationship Id="rId1" Type="http://schemas.openxmlformats.org/officeDocument/2006/relationships/image" Target="../media/image36.emf"/><Relationship Id="rId5" Type="http://schemas.openxmlformats.org/officeDocument/2006/relationships/image" Target="../media/image40.emf"/><Relationship Id="rId4" Type="http://schemas.openxmlformats.org/officeDocument/2006/relationships/image" Target="../media/image39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107959</xdr:colOff>
      <xdr:row>0</xdr:row>
      <xdr:rowOff>19049</xdr:rowOff>
    </xdr:from>
    <xdr:to>
      <xdr:col>10</xdr:col>
      <xdr:colOff>501513</xdr:colOff>
      <xdr:row>53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59" y="19049"/>
          <a:ext cx="6813404" cy="102203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</xdr:colOff>
      <xdr:row>0</xdr:row>
      <xdr:rowOff>47627</xdr:rowOff>
    </xdr:from>
    <xdr:ext cx="6274767" cy="887729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" y="47627"/>
          <a:ext cx="6274767" cy="887729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226937</xdr:colOff>
      <xdr:row>37</xdr:row>
      <xdr:rowOff>11431</xdr:rowOff>
    </xdr:from>
    <xdr:to>
      <xdr:col>8</xdr:col>
      <xdr:colOff>706755</xdr:colOff>
      <xdr:row>38</xdr:row>
      <xdr:rowOff>83220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>
          <a:spLocks noChangeArrowheads="1"/>
        </xdr:cNvSpPr>
      </xdr:nvSpPr>
      <xdr:spPr bwMode="gray">
        <a:xfrm>
          <a:off x="226937" y="6402706"/>
          <a:ext cx="7052068" cy="252764"/>
        </a:xfrm>
        <a:prstGeom prst="rect">
          <a:avLst/>
        </a:prstGeom>
        <a:solidFill>
          <a:srgbClr val="005284"/>
        </a:solidFill>
        <a:ln w="9525">
          <a:solidFill>
            <a:schemeClr val="bg2"/>
          </a:solidFill>
          <a:miter lim="800000"/>
          <a:headEnd/>
          <a:tailEnd/>
        </a:ln>
        <a:effectLst/>
        <a:extLst/>
      </xdr:spPr>
      <xdr:txBody>
        <a:bodyPr wrap="square" lIns="45720" rIns="4572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 defTabSz="979488" eaLnBrk="1" hangingPunct="1">
            <a:buClr>
              <a:schemeClr val="tx1"/>
            </a:buClr>
            <a:buSzPct val="80000"/>
            <a:buFont typeface="Wingdings" pitchFamily="2" charset="2"/>
            <a:buNone/>
          </a:pPr>
          <a:r>
            <a:rPr lang="en-GB" sz="1100" b="1">
              <a:solidFill>
                <a:schemeClr val="bg1"/>
              </a:solidFill>
            </a:rPr>
            <a:t>Nordea Group  Lending by sector, EURbn</a:t>
          </a:r>
          <a:endParaRPr lang="en-GB" altLang="zh-CN" sz="1100" b="1">
            <a:solidFill>
              <a:schemeClr val="bg1"/>
            </a:solidFill>
            <a:ea typeface="SimSun" pitchFamily="2" charset="-122"/>
          </a:endParaRPr>
        </a:p>
      </xdr:txBody>
    </xdr:sp>
    <xdr:clientData/>
  </xdr:twoCellAnchor>
  <xdr:twoCellAnchor>
    <xdr:from>
      <xdr:col>0</xdr:col>
      <xdr:colOff>188595</xdr:colOff>
      <xdr:row>38</xdr:row>
      <xdr:rowOff>124776</xdr:rowOff>
    </xdr:from>
    <xdr:to>
      <xdr:col>8</xdr:col>
      <xdr:colOff>741044</xdr:colOff>
      <xdr:row>56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SpPr txBox="1">
          <a:spLocks noChangeArrowheads="1"/>
        </xdr:cNvSpPr>
      </xdr:nvSpPr>
      <xdr:spPr bwMode="auto">
        <a:xfrm>
          <a:off x="5657850" y="88677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SpPr txBox="1">
          <a:spLocks noChangeArrowheads="1"/>
        </xdr:cNvSpPr>
      </xdr:nvSpPr>
      <xdr:spPr bwMode="auto">
        <a:xfrm>
          <a:off x="5657850" y="88677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SpPr txBox="1">
          <a:spLocks noChangeArrowheads="1"/>
        </xdr:cNvSpPr>
      </xdr:nvSpPr>
      <xdr:spPr bwMode="auto">
        <a:xfrm>
          <a:off x="5657850" y="9410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SpPr txBox="1">
          <a:spLocks noChangeArrowheads="1"/>
        </xdr:cNvSpPr>
      </xdr:nvSpPr>
      <xdr:spPr bwMode="auto">
        <a:xfrm>
          <a:off x="5657850" y="9410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114300" cy="285750"/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SpPr txBox="1">
          <a:spLocks noChangeArrowheads="1"/>
        </xdr:cNvSpPr>
      </xdr:nvSpPr>
      <xdr:spPr bwMode="auto">
        <a:xfrm>
          <a:off x="5657850" y="3076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64</xdr:row>
      <xdr:rowOff>152400</xdr:rowOff>
    </xdr:from>
    <xdr:ext cx="114300" cy="285750"/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SpPr txBox="1">
          <a:spLocks noChangeArrowheads="1"/>
        </xdr:cNvSpPr>
      </xdr:nvSpPr>
      <xdr:spPr bwMode="auto">
        <a:xfrm>
          <a:off x="2743200" y="1173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</xdr:row>
      <xdr:rowOff>0</xdr:rowOff>
    </xdr:from>
    <xdr:ext cx="114300" cy="285750"/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SpPr txBox="1">
          <a:spLocks noChangeArrowheads="1"/>
        </xdr:cNvSpPr>
      </xdr:nvSpPr>
      <xdr:spPr bwMode="auto">
        <a:xfrm>
          <a:off x="5657850" y="5610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</xdr:row>
      <xdr:rowOff>0</xdr:rowOff>
    </xdr:from>
    <xdr:ext cx="114300" cy="285750"/>
    <xdr:sp macro="" textlink="">
      <xdr:nvSpPr>
        <xdr:cNvPr id="20" name="Text Box 8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SpPr txBox="1">
          <a:spLocks noChangeArrowheads="1"/>
        </xdr:cNvSpPr>
      </xdr:nvSpPr>
      <xdr:spPr bwMode="auto">
        <a:xfrm>
          <a:off x="5657850" y="3800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SpPr txBox="1">
          <a:spLocks noChangeArrowheads="1"/>
        </xdr:cNvSpPr>
      </xdr:nvSpPr>
      <xdr:spPr bwMode="auto">
        <a:xfrm>
          <a:off x="5657850" y="6153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22" name="Text Box 8"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SpPr txBox="1">
          <a:spLocks noChangeArrowheads="1"/>
        </xdr:cNvSpPr>
      </xdr:nvSpPr>
      <xdr:spPr bwMode="auto">
        <a:xfrm>
          <a:off x="5657850" y="6153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6" name="Text Box 4"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00000000-0008-0000-2200-00001C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9" name="Text Box 8">
          <a:extLst>
            <a:ext uri="{FF2B5EF4-FFF2-40B4-BE49-F238E27FC236}">
              <a16:creationId xmlns:a16="http://schemas.microsoft.com/office/drawing/2014/main" id="{00000000-0008-0000-2200-00001D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0" name="Text Box 9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1" name="Text Box 10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</xdr:row>
      <xdr:rowOff>0</xdr:rowOff>
    </xdr:from>
    <xdr:ext cx="114300" cy="285750"/>
    <xdr:sp macro="" textlink="">
      <xdr:nvSpPr>
        <xdr:cNvPr id="34" name="Text Box 8">
          <a:extLst>
            <a:ext uri="{FF2B5EF4-FFF2-40B4-BE49-F238E27FC236}">
              <a16:creationId xmlns:a16="http://schemas.microsoft.com/office/drawing/2014/main" id="{00000000-0008-0000-2200-000022000000}"/>
            </a:ext>
          </a:extLst>
        </xdr:cNvPr>
        <xdr:cNvSpPr txBox="1">
          <a:spLocks noChangeArrowheads="1"/>
        </xdr:cNvSpPr>
      </xdr:nvSpPr>
      <xdr:spPr bwMode="auto">
        <a:xfrm>
          <a:off x="5657850" y="59721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2200-000023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2200-000024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00000000-0008-0000-2200-000025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8" name="Text Box 4">
          <a:extLst>
            <a:ext uri="{FF2B5EF4-FFF2-40B4-BE49-F238E27FC236}">
              <a16:creationId xmlns:a16="http://schemas.microsoft.com/office/drawing/2014/main" id="{00000000-0008-0000-2200-000026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9" name="Text Box 5">
          <a:extLst>
            <a:ext uri="{FF2B5EF4-FFF2-40B4-BE49-F238E27FC236}">
              <a16:creationId xmlns:a16="http://schemas.microsoft.com/office/drawing/2014/main" id="{00000000-0008-0000-2200-000027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0" name="Text Box 6">
          <a:extLst>
            <a:ext uri="{FF2B5EF4-FFF2-40B4-BE49-F238E27FC236}">
              <a16:creationId xmlns:a16="http://schemas.microsoft.com/office/drawing/2014/main" id="{00000000-0008-0000-2200-000028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1" name="Text Box 8">
          <a:extLst>
            <a:ext uri="{FF2B5EF4-FFF2-40B4-BE49-F238E27FC236}">
              <a16:creationId xmlns:a16="http://schemas.microsoft.com/office/drawing/2014/main" id="{00000000-0008-0000-2200-000029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2" name="Text Box 9">
          <a:extLst>
            <a:ext uri="{FF2B5EF4-FFF2-40B4-BE49-F238E27FC236}">
              <a16:creationId xmlns:a16="http://schemas.microsoft.com/office/drawing/2014/main" id="{00000000-0008-0000-2200-00002A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id="{00000000-0008-0000-2200-00002B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2200-00002C000000}"/>
            </a:ext>
          </a:extLst>
        </xdr:cNvPr>
        <xdr:cNvSpPr txBox="1">
          <a:spLocks noChangeArrowheads="1"/>
        </xdr:cNvSpPr>
      </xdr:nvSpPr>
      <xdr:spPr bwMode="auto">
        <a:xfrm>
          <a:off x="565785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2200-00002D000000}"/>
            </a:ext>
          </a:extLst>
        </xdr:cNvPr>
        <xdr:cNvSpPr txBox="1">
          <a:spLocks noChangeArrowheads="1"/>
        </xdr:cNvSpPr>
      </xdr:nvSpPr>
      <xdr:spPr bwMode="auto">
        <a:xfrm>
          <a:off x="565785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2200-00002E000000}"/>
            </a:ext>
          </a:extLst>
        </xdr:cNvPr>
        <xdr:cNvSpPr txBox="1">
          <a:spLocks noChangeArrowheads="1"/>
        </xdr:cNvSpPr>
      </xdr:nvSpPr>
      <xdr:spPr bwMode="auto">
        <a:xfrm>
          <a:off x="565785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7" name="Text Box 14">
          <a:extLst>
            <a:ext uri="{FF2B5EF4-FFF2-40B4-BE49-F238E27FC236}">
              <a16:creationId xmlns:a16="http://schemas.microsoft.com/office/drawing/2014/main" id="{00000000-0008-0000-2200-00002F000000}"/>
            </a:ext>
          </a:extLst>
        </xdr:cNvPr>
        <xdr:cNvSpPr txBox="1">
          <a:spLocks noChangeArrowheads="1"/>
        </xdr:cNvSpPr>
      </xdr:nvSpPr>
      <xdr:spPr bwMode="auto">
        <a:xfrm>
          <a:off x="565785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2200-000030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2200-000031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50" name="Text Box 8">
          <a:extLst>
            <a:ext uri="{FF2B5EF4-FFF2-40B4-BE49-F238E27FC236}">
              <a16:creationId xmlns:a16="http://schemas.microsoft.com/office/drawing/2014/main" id="{00000000-0008-0000-2200-000032000000}"/>
            </a:ext>
          </a:extLst>
        </xdr:cNvPr>
        <xdr:cNvSpPr txBox="1">
          <a:spLocks noChangeArrowheads="1"/>
        </xdr:cNvSpPr>
      </xdr:nvSpPr>
      <xdr:spPr bwMode="auto">
        <a:xfrm>
          <a:off x="5657850" y="3257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51" name="Text Box 8">
          <a:extLst>
            <a:ext uri="{FF2B5EF4-FFF2-40B4-BE49-F238E27FC236}">
              <a16:creationId xmlns:a16="http://schemas.microsoft.com/office/drawing/2014/main" id="{00000000-0008-0000-2200-000033000000}"/>
            </a:ext>
          </a:extLst>
        </xdr:cNvPr>
        <xdr:cNvSpPr txBox="1">
          <a:spLocks noChangeArrowheads="1"/>
        </xdr:cNvSpPr>
      </xdr:nvSpPr>
      <xdr:spPr bwMode="auto">
        <a:xfrm>
          <a:off x="5657850" y="6696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52" name="Text Box 8">
          <a:extLst>
            <a:ext uri="{FF2B5EF4-FFF2-40B4-BE49-F238E27FC236}">
              <a16:creationId xmlns:a16="http://schemas.microsoft.com/office/drawing/2014/main" id="{00000000-0008-0000-2200-000034000000}"/>
            </a:ext>
          </a:extLst>
        </xdr:cNvPr>
        <xdr:cNvSpPr txBox="1">
          <a:spLocks noChangeArrowheads="1"/>
        </xdr:cNvSpPr>
      </xdr:nvSpPr>
      <xdr:spPr bwMode="auto">
        <a:xfrm>
          <a:off x="5657850" y="5791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53" name="Text Box 8">
          <a:extLst>
            <a:ext uri="{FF2B5EF4-FFF2-40B4-BE49-F238E27FC236}">
              <a16:creationId xmlns:a16="http://schemas.microsoft.com/office/drawing/2014/main" id="{00000000-0008-0000-2200-000035000000}"/>
            </a:ext>
          </a:extLst>
        </xdr:cNvPr>
        <xdr:cNvSpPr txBox="1">
          <a:spLocks noChangeArrowheads="1"/>
        </xdr:cNvSpPr>
      </xdr:nvSpPr>
      <xdr:spPr bwMode="auto">
        <a:xfrm>
          <a:off x="5657850" y="39814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54" name="Text Box 8">
          <a:extLst>
            <a:ext uri="{FF2B5EF4-FFF2-40B4-BE49-F238E27FC236}">
              <a16:creationId xmlns:a16="http://schemas.microsoft.com/office/drawing/2014/main" id="{00000000-0008-0000-2200-000036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55" name="Text Box 8">
          <a:extLst>
            <a:ext uri="{FF2B5EF4-FFF2-40B4-BE49-F238E27FC236}">
              <a16:creationId xmlns:a16="http://schemas.microsoft.com/office/drawing/2014/main" id="{00000000-0008-0000-2200-000037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2200-000038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2200-000039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8" name="Text Box 3">
          <a:extLst>
            <a:ext uri="{FF2B5EF4-FFF2-40B4-BE49-F238E27FC236}">
              <a16:creationId xmlns:a16="http://schemas.microsoft.com/office/drawing/2014/main" id="{00000000-0008-0000-2200-00003A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9" name="Text Box 4">
          <a:extLst>
            <a:ext uri="{FF2B5EF4-FFF2-40B4-BE49-F238E27FC236}">
              <a16:creationId xmlns:a16="http://schemas.microsoft.com/office/drawing/2014/main" id="{00000000-0008-0000-2200-00003B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0" name="Text Box 5">
          <a:extLst>
            <a:ext uri="{FF2B5EF4-FFF2-40B4-BE49-F238E27FC236}">
              <a16:creationId xmlns:a16="http://schemas.microsoft.com/office/drawing/2014/main" id="{00000000-0008-0000-2200-00003C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1" name="Text Box 6">
          <a:extLst>
            <a:ext uri="{FF2B5EF4-FFF2-40B4-BE49-F238E27FC236}">
              <a16:creationId xmlns:a16="http://schemas.microsoft.com/office/drawing/2014/main" id="{00000000-0008-0000-2200-00003D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2" name="Text Box 8">
          <a:extLst>
            <a:ext uri="{FF2B5EF4-FFF2-40B4-BE49-F238E27FC236}">
              <a16:creationId xmlns:a16="http://schemas.microsoft.com/office/drawing/2014/main" id="{00000000-0008-0000-2200-00003E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3" name="Text Box 9">
          <a:extLst>
            <a:ext uri="{FF2B5EF4-FFF2-40B4-BE49-F238E27FC236}">
              <a16:creationId xmlns:a16="http://schemas.microsoft.com/office/drawing/2014/main" id="{00000000-0008-0000-2200-00003F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4" name="Text Box 10">
          <a:extLst>
            <a:ext uri="{FF2B5EF4-FFF2-40B4-BE49-F238E27FC236}">
              <a16:creationId xmlns:a16="http://schemas.microsoft.com/office/drawing/2014/main" id="{00000000-0008-0000-2200-000040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2200-000041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2200-000042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67" name="Text Box 8">
          <a:extLst>
            <a:ext uri="{FF2B5EF4-FFF2-40B4-BE49-F238E27FC236}">
              <a16:creationId xmlns:a16="http://schemas.microsoft.com/office/drawing/2014/main" id="{00000000-0008-0000-2200-000043000000}"/>
            </a:ext>
          </a:extLst>
        </xdr:cNvPr>
        <xdr:cNvSpPr txBox="1">
          <a:spLocks noChangeArrowheads="1"/>
        </xdr:cNvSpPr>
      </xdr:nvSpPr>
      <xdr:spPr bwMode="auto">
        <a:xfrm>
          <a:off x="5657850" y="6153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2200-000044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0000000-0008-0000-2200-000045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0" name="Text Box 3">
          <a:extLst>
            <a:ext uri="{FF2B5EF4-FFF2-40B4-BE49-F238E27FC236}">
              <a16:creationId xmlns:a16="http://schemas.microsoft.com/office/drawing/2014/main" id="{00000000-0008-0000-2200-000046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1" name="Text Box 4">
          <a:extLst>
            <a:ext uri="{FF2B5EF4-FFF2-40B4-BE49-F238E27FC236}">
              <a16:creationId xmlns:a16="http://schemas.microsoft.com/office/drawing/2014/main" id="{00000000-0008-0000-2200-000047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2" name="Text Box 5">
          <a:extLst>
            <a:ext uri="{FF2B5EF4-FFF2-40B4-BE49-F238E27FC236}">
              <a16:creationId xmlns:a16="http://schemas.microsoft.com/office/drawing/2014/main" id="{00000000-0008-0000-2200-000048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0000000-0008-0000-2200-000049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4" name="Text Box 8">
          <a:extLst>
            <a:ext uri="{FF2B5EF4-FFF2-40B4-BE49-F238E27FC236}">
              <a16:creationId xmlns:a16="http://schemas.microsoft.com/office/drawing/2014/main" id="{00000000-0008-0000-2200-00004A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5" name="Text Box 9">
          <a:extLst>
            <a:ext uri="{FF2B5EF4-FFF2-40B4-BE49-F238E27FC236}">
              <a16:creationId xmlns:a16="http://schemas.microsoft.com/office/drawing/2014/main" id="{00000000-0008-0000-2200-00004B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6" name="Text Box 10">
          <a:extLst>
            <a:ext uri="{FF2B5EF4-FFF2-40B4-BE49-F238E27FC236}">
              <a16:creationId xmlns:a16="http://schemas.microsoft.com/office/drawing/2014/main" id="{00000000-0008-0000-2200-00004C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77" name="Text Box 11">
          <a:extLst>
            <a:ext uri="{FF2B5EF4-FFF2-40B4-BE49-F238E27FC236}">
              <a16:creationId xmlns:a16="http://schemas.microsoft.com/office/drawing/2014/main" id="{00000000-0008-0000-2200-00004D000000}"/>
            </a:ext>
          </a:extLst>
        </xdr:cNvPr>
        <xdr:cNvSpPr txBox="1">
          <a:spLocks noChangeArrowheads="1"/>
        </xdr:cNvSpPr>
      </xdr:nvSpPr>
      <xdr:spPr bwMode="auto">
        <a:xfrm>
          <a:off x="565785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78" name="Text Box 12">
          <a:extLst>
            <a:ext uri="{FF2B5EF4-FFF2-40B4-BE49-F238E27FC236}">
              <a16:creationId xmlns:a16="http://schemas.microsoft.com/office/drawing/2014/main" id="{00000000-0008-0000-2200-00004E000000}"/>
            </a:ext>
          </a:extLst>
        </xdr:cNvPr>
        <xdr:cNvSpPr txBox="1">
          <a:spLocks noChangeArrowheads="1"/>
        </xdr:cNvSpPr>
      </xdr:nvSpPr>
      <xdr:spPr bwMode="auto">
        <a:xfrm>
          <a:off x="565785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79" name="Text Box 13">
          <a:extLst>
            <a:ext uri="{FF2B5EF4-FFF2-40B4-BE49-F238E27FC236}">
              <a16:creationId xmlns:a16="http://schemas.microsoft.com/office/drawing/2014/main" id="{00000000-0008-0000-2200-00004F000000}"/>
            </a:ext>
          </a:extLst>
        </xdr:cNvPr>
        <xdr:cNvSpPr txBox="1">
          <a:spLocks noChangeArrowheads="1"/>
        </xdr:cNvSpPr>
      </xdr:nvSpPr>
      <xdr:spPr bwMode="auto">
        <a:xfrm>
          <a:off x="565785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80" name="Text Box 14">
          <a:extLst>
            <a:ext uri="{FF2B5EF4-FFF2-40B4-BE49-F238E27FC236}">
              <a16:creationId xmlns:a16="http://schemas.microsoft.com/office/drawing/2014/main" id="{00000000-0008-0000-2200-000050000000}"/>
            </a:ext>
          </a:extLst>
        </xdr:cNvPr>
        <xdr:cNvSpPr txBox="1">
          <a:spLocks noChangeArrowheads="1"/>
        </xdr:cNvSpPr>
      </xdr:nvSpPr>
      <xdr:spPr bwMode="auto">
        <a:xfrm>
          <a:off x="565785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000000-0008-0000-2200-000051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00000000-0008-0000-2200-000052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83" name="Text Box 8">
          <a:extLst>
            <a:ext uri="{FF2B5EF4-FFF2-40B4-BE49-F238E27FC236}">
              <a16:creationId xmlns:a16="http://schemas.microsoft.com/office/drawing/2014/main" id="{00000000-0008-0000-2200-000053000000}"/>
            </a:ext>
          </a:extLst>
        </xdr:cNvPr>
        <xdr:cNvSpPr txBox="1">
          <a:spLocks noChangeArrowheads="1"/>
        </xdr:cNvSpPr>
      </xdr:nvSpPr>
      <xdr:spPr bwMode="auto">
        <a:xfrm>
          <a:off x="5657850" y="3257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84" name="Text Box 8">
          <a:extLst>
            <a:ext uri="{FF2B5EF4-FFF2-40B4-BE49-F238E27FC236}">
              <a16:creationId xmlns:a16="http://schemas.microsoft.com/office/drawing/2014/main" id="{00000000-0008-0000-2200-000054000000}"/>
            </a:ext>
          </a:extLst>
        </xdr:cNvPr>
        <xdr:cNvSpPr txBox="1">
          <a:spLocks noChangeArrowheads="1"/>
        </xdr:cNvSpPr>
      </xdr:nvSpPr>
      <xdr:spPr bwMode="auto">
        <a:xfrm>
          <a:off x="5657850" y="6696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85" name="Text Box 8">
          <a:extLst>
            <a:ext uri="{FF2B5EF4-FFF2-40B4-BE49-F238E27FC236}">
              <a16:creationId xmlns:a16="http://schemas.microsoft.com/office/drawing/2014/main" id="{00000000-0008-0000-2200-000055000000}"/>
            </a:ext>
          </a:extLst>
        </xdr:cNvPr>
        <xdr:cNvSpPr txBox="1">
          <a:spLocks noChangeArrowheads="1"/>
        </xdr:cNvSpPr>
      </xdr:nvSpPr>
      <xdr:spPr bwMode="auto">
        <a:xfrm>
          <a:off x="5657850" y="5791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86" name="Text Box 8">
          <a:extLst>
            <a:ext uri="{FF2B5EF4-FFF2-40B4-BE49-F238E27FC236}">
              <a16:creationId xmlns:a16="http://schemas.microsoft.com/office/drawing/2014/main" id="{00000000-0008-0000-2200-000056000000}"/>
            </a:ext>
          </a:extLst>
        </xdr:cNvPr>
        <xdr:cNvSpPr txBox="1">
          <a:spLocks noChangeArrowheads="1"/>
        </xdr:cNvSpPr>
      </xdr:nvSpPr>
      <xdr:spPr bwMode="auto">
        <a:xfrm>
          <a:off x="5657850" y="39814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87" name="Text Box 8">
          <a:extLst>
            <a:ext uri="{FF2B5EF4-FFF2-40B4-BE49-F238E27FC236}">
              <a16:creationId xmlns:a16="http://schemas.microsoft.com/office/drawing/2014/main" id="{00000000-0008-0000-2200-000057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88" name="Text Box 8">
          <a:extLst>
            <a:ext uri="{FF2B5EF4-FFF2-40B4-BE49-F238E27FC236}">
              <a16:creationId xmlns:a16="http://schemas.microsoft.com/office/drawing/2014/main" id="{00000000-0008-0000-2200-000058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00000000-0008-0000-2200-000059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0" name="Text Box 2">
          <a:extLst>
            <a:ext uri="{FF2B5EF4-FFF2-40B4-BE49-F238E27FC236}">
              <a16:creationId xmlns:a16="http://schemas.microsoft.com/office/drawing/2014/main" id="{00000000-0008-0000-2200-00005A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1" name="Text Box 3">
          <a:extLst>
            <a:ext uri="{FF2B5EF4-FFF2-40B4-BE49-F238E27FC236}">
              <a16:creationId xmlns:a16="http://schemas.microsoft.com/office/drawing/2014/main" id="{00000000-0008-0000-2200-00005B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id="{00000000-0008-0000-2200-00005C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3" name="Text Box 5">
          <a:extLst>
            <a:ext uri="{FF2B5EF4-FFF2-40B4-BE49-F238E27FC236}">
              <a16:creationId xmlns:a16="http://schemas.microsoft.com/office/drawing/2014/main" id="{00000000-0008-0000-2200-00005D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4" name="Text Box 6">
          <a:extLst>
            <a:ext uri="{FF2B5EF4-FFF2-40B4-BE49-F238E27FC236}">
              <a16:creationId xmlns:a16="http://schemas.microsoft.com/office/drawing/2014/main" id="{00000000-0008-0000-2200-00005E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5" name="Text Box 8">
          <a:extLst>
            <a:ext uri="{FF2B5EF4-FFF2-40B4-BE49-F238E27FC236}">
              <a16:creationId xmlns:a16="http://schemas.microsoft.com/office/drawing/2014/main" id="{00000000-0008-0000-2200-00005F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6" name="Text Box 9">
          <a:extLst>
            <a:ext uri="{FF2B5EF4-FFF2-40B4-BE49-F238E27FC236}">
              <a16:creationId xmlns:a16="http://schemas.microsoft.com/office/drawing/2014/main" id="{00000000-0008-0000-2200-000060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7" name="Text Box 10">
          <a:extLst>
            <a:ext uri="{FF2B5EF4-FFF2-40B4-BE49-F238E27FC236}">
              <a16:creationId xmlns:a16="http://schemas.microsoft.com/office/drawing/2014/main" id="{00000000-0008-0000-2200-000061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00000000-0008-0000-2200-000062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00000000-0008-0000-2200-000063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100" name="Text Box 8">
          <a:extLst>
            <a:ext uri="{FF2B5EF4-FFF2-40B4-BE49-F238E27FC236}">
              <a16:creationId xmlns:a16="http://schemas.microsoft.com/office/drawing/2014/main" id="{00000000-0008-0000-2200-000064000000}"/>
            </a:ext>
          </a:extLst>
        </xdr:cNvPr>
        <xdr:cNvSpPr txBox="1">
          <a:spLocks noChangeArrowheads="1"/>
        </xdr:cNvSpPr>
      </xdr:nvSpPr>
      <xdr:spPr bwMode="auto">
        <a:xfrm>
          <a:off x="5657850" y="6153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101" name="Text Box 13">
          <a:extLst>
            <a:ext uri="{FF2B5EF4-FFF2-40B4-BE49-F238E27FC236}">
              <a16:creationId xmlns:a16="http://schemas.microsoft.com/office/drawing/2014/main" id="{00000000-0008-0000-2200-000065000000}"/>
            </a:ext>
          </a:extLst>
        </xdr:cNvPr>
        <xdr:cNvSpPr txBox="1">
          <a:spLocks noChangeArrowheads="1"/>
        </xdr:cNvSpPr>
      </xdr:nvSpPr>
      <xdr:spPr bwMode="auto">
        <a:xfrm>
          <a:off x="5657850" y="9229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102" name="Text Box 14">
          <a:extLst>
            <a:ext uri="{FF2B5EF4-FFF2-40B4-BE49-F238E27FC236}">
              <a16:creationId xmlns:a16="http://schemas.microsoft.com/office/drawing/2014/main" id="{00000000-0008-0000-2200-000066000000}"/>
            </a:ext>
          </a:extLst>
        </xdr:cNvPr>
        <xdr:cNvSpPr txBox="1">
          <a:spLocks noChangeArrowheads="1"/>
        </xdr:cNvSpPr>
      </xdr:nvSpPr>
      <xdr:spPr bwMode="auto">
        <a:xfrm>
          <a:off x="5657850" y="9229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00000000-0008-0000-2200-000067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00000000-0008-0000-2200-000068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05" name="Text Box 3">
          <a:extLst>
            <a:ext uri="{FF2B5EF4-FFF2-40B4-BE49-F238E27FC236}">
              <a16:creationId xmlns:a16="http://schemas.microsoft.com/office/drawing/2014/main" id="{00000000-0008-0000-2200-000069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06" name="Text Box 4">
          <a:extLst>
            <a:ext uri="{FF2B5EF4-FFF2-40B4-BE49-F238E27FC236}">
              <a16:creationId xmlns:a16="http://schemas.microsoft.com/office/drawing/2014/main" id="{00000000-0008-0000-2200-00006A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07" name="Text Box 5">
          <a:extLst>
            <a:ext uri="{FF2B5EF4-FFF2-40B4-BE49-F238E27FC236}">
              <a16:creationId xmlns:a16="http://schemas.microsoft.com/office/drawing/2014/main" id="{00000000-0008-0000-2200-00006B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08" name="Text Box 6">
          <a:extLst>
            <a:ext uri="{FF2B5EF4-FFF2-40B4-BE49-F238E27FC236}">
              <a16:creationId xmlns:a16="http://schemas.microsoft.com/office/drawing/2014/main" id="{00000000-0008-0000-2200-00006C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09" name="Text Box 8">
          <a:extLst>
            <a:ext uri="{FF2B5EF4-FFF2-40B4-BE49-F238E27FC236}">
              <a16:creationId xmlns:a16="http://schemas.microsoft.com/office/drawing/2014/main" id="{00000000-0008-0000-2200-00006D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10" name="Text Box 9">
          <a:extLst>
            <a:ext uri="{FF2B5EF4-FFF2-40B4-BE49-F238E27FC236}">
              <a16:creationId xmlns:a16="http://schemas.microsoft.com/office/drawing/2014/main" id="{00000000-0008-0000-2200-00006E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11" name="Text Box 10">
          <a:extLst>
            <a:ext uri="{FF2B5EF4-FFF2-40B4-BE49-F238E27FC236}">
              <a16:creationId xmlns:a16="http://schemas.microsoft.com/office/drawing/2014/main" id="{00000000-0008-0000-2200-00006F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12" name="Text Box 11">
          <a:extLst>
            <a:ext uri="{FF2B5EF4-FFF2-40B4-BE49-F238E27FC236}">
              <a16:creationId xmlns:a16="http://schemas.microsoft.com/office/drawing/2014/main" id="{00000000-0008-0000-2200-000070000000}"/>
            </a:ext>
          </a:extLst>
        </xdr:cNvPr>
        <xdr:cNvSpPr txBox="1">
          <a:spLocks noChangeArrowheads="1"/>
        </xdr:cNvSpPr>
      </xdr:nvSpPr>
      <xdr:spPr bwMode="auto">
        <a:xfrm>
          <a:off x="125730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13" name="Text Box 12">
          <a:extLst>
            <a:ext uri="{FF2B5EF4-FFF2-40B4-BE49-F238E27FC236}">
              <a16:creationId xmlns:a16="http://schemas.microsoft.com/office/drawing/2014/main" id="{00000000-0008-0000-2200-000071000000}"/>
            </a:ext>
          </a:extLst>
        </xdr:cNvPr>
        <xdr:cNvSpPr txBox="1">
          <a:spLocks noChangeArrowheads="1"/>
        </xdr:cNvSpPr>
      </xdr:nvSpPr>
      <xdr:spPr bwMode="auto">
        <a:xfrm>
          <a:off x="125730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14" name="Text Box 13">
          <a:extLst>
            <a:ext uri="{FF2B5EF4-FFF2-40B4-BE49-F238E27FC236}">
              <a16:creationId xmlns:a16="http://schemas.microsoft.com/office/drawing/2014/main" id="{00000000-0008-0000-2200-000072000000}"/>
            </a:ext>
          </a:extLst>
        </xdr:cNvPr>
        <xdr:cNvSpPr txBox="1">
          <a:spLocks noChangeArrowheads="1"/>
        </xdr:cNvSpPr>
      </xdr:nvSpPr>
      <xdr:spPr bwMode="auto">
        <a:xfrm>
          <a:off x="1257300" y="15563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15" name="Text Box 14">
          <a:extLst>
            <a:ext uri="{FF2B5EF4-FFF2-40B4-BE49-F238E27FC236}">
              <a16:creationId xmlns:a16="http://schemas.microsoft.com/office/drawing/2014/main" id="{00000000-0008-0000-2200-000073000000}"/>
            </a:ext>
          </a:extLst>
        </xdr:cNvPr>
        <xdr:cNvSpPr txBox="1">
          <a:spLocks noChangeArrowheads="1"/>
        </xdr:cNvSpPr>
      </xdr:nvSpPr>
      <xdr:spPr bwMode="auto">
        <a:xfrm>
          <a:off x="1257300" y="15563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00000000-0008-0000-2200-000074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17" name="Text Box 2">
          <a:extLst>
            <a:ext uri="{FF2B5EF4-FFF2-40B4-BE49-F238E27FC236}">
              <a16:creationId xmlns:a16="http://schemas.microsoft.com/office/drawing/2014/main" id="{00000000-0008-0000-2200-000075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18" name="Text Box 8">
          <a:extLst>
            <a:ext uri="{FF2B5EF4-FFF2-40B4-BE49-F238E27FC236}">
              <a16:creationId xmlns:a16="http://schemas.microsoft.com/office/drawing/2014/main" id="{00000000-0008-0000-2200-000076000000}"/>
            </a:ext>
          </a:extLst>
        </xdr:cNvPr>
        <xdr:cNvSpPr txBox="1">
          <a:spLocks noChangeArrowheads="1"/>
        </xdr:cNvSpPr>
      </xdr:nvSpPr>
      <xdr:spPr bwMode="auto">
        <a:xfrm>
          <a:off x="1257300" y="3076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9" name="Text Box 8">
          <a:extLst>
            <a:ext uri="{FF2B5EF4-FFF2-40B4-BE49-F238E27FC236}">
              <a16:creationId xmlns:a16="http://schemas.microsoft.com/office/drawing/2014/main" id="{00000000-0008-0000-2200-000077000000}"/>
            </a:ext>
          </a:extLst>
        </xdr:cNvPr>
        <xdr:cNvSpPr txBox="1">
          <a:spLocks noChangeArrowheads="1"/>
        </xdr:cNvSpPr>
      </xdr:nvSpPr>
      <xdr:spPr bwMode="auto">
        <a:xfrm>
          <a:off x="1257300" y="9953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74</xdr:row>
      <xdr:rowOff>76200</xdr:rowOff>
    </xdr:from>
    <xdr:ext cx="114300" cy="285750"/>
    <xdr:sp macro="" textlink="">
      <xdr:nvSpPr>
        <xdr:cNvPr id="120" name="Text Box 8">
          <a:extLst>
            <a:ext uri="{FF2B5EF4-FFF2-40B4-BE49-F238E27FC236}">
              <a16:creationId xmlns:a16="http://schemas.microsoft.com/office/drawing/2014/main" id="{00000000-0008-0000-2200-000078000000}"/>
            </a:ext>
          </a:extLst>
        </xdr:cNvPr>
        <xdr:cNvSpPr txBox="1">
          <a:spLocks noChangeArrowheads="1"/>
        </xdr:cNvSpPr>
      </xdr:nvSpPr>
      <xdr:spPr bwMode="auto">
        <a:xfrm>
          <a:off x="1424940" y="13468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21" name="Text Box 8">
          <a:extLst>
            <a:ext uri="{FF2B5EF4-FFF2-40B4-BE49-F238E27FC236}">
              <a16:creationId xmlns:a16="http://schemas.microsoft.com/office/drawing/2014/main" id="{00000000-0008-0000-2200-000079000000}"/>
            </a:ext>
          </a:extLst>
        </xdr:cNvPr>
        <xdr:cNvSpPr txBox="1">
          <a:spLocks noChangeArrowheads="1"/>
        </xdr:cNvSpPr>
      </xdr:nvSpPr>
      <xdr:spPr bwMode="auto">
        <a:xfrm>
          <a:off x="1257300" y="3257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2" name="Text Box 8">
          <a:extLst>
            <a:ext uri="{FF2B5EF4-FFF2-40B4-BE49-F238E27FC236}">
              <a16:creationId xmlns:a16="http://schemas.microsoft.com/office/drawing/2014/main" id="{00000000-0008-0000-2200-00007A000000}"/>
            </a:ext>
          </a:extLst>
        </xdr:cNvPr>
        <xdr:cNvSpPr txBox="1">
          <a:spLocks noChangeArrowheads="1"/>
        </xdr:cNvSpPr>
      </xdr:nvSpPr>
      <xdr:spPr bwMode="auto">
        <a:xfrm>
          <a:off x="1257300" y="68770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00000000-0008-0000-2200-00007B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4" name="Text Box 2">
          <a:extLst>
            <a:ext uri="{FF2B5EF4-FFF2-40B4-BE49-F238E27FC236}">
              <a16:creationId xmlns:a16="http://schemas.microsoft.com/office/drawing/2014/main" id="{00000000-0008-0000-2200-00007C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5" name="Text Box 3">
          <a:extLst>
            <a:ext uri="{FF2B5EF4-FFF2-40B4-BE49-F238E27FC236}">
              <a16:creationId xmlns:a16="http://schemas.microsoft.com/office/drawing/2014/main" id="{00000000-0008-0000-2200-00007D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6" name="Text Box 4">
          <a:extLst>
            <a:ext uri="{FF2B5EF4-FFF2-40B4-BE49-F238E27FC236}">
              <a16:creationId xmlns:a16="http://schemas.microsoft.com/office/drawing/2014/main" id="{00000000-0008-0000-2200-00007E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7" name="Text Box 5">
          <a:extLst>
            <a:ext uri="{FF2B5EF4-FFF2-40B4-BE49-F238E27FC236}">
              <a16:creationId xmlns:a16="http://schemas.microsoft.com/office/drawing/2014/main" id="{00000000-0008-0000-2200-00007F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8" name="Text Box 6">
          <a:extLst>
            <a:ext uri="{FF2B5EF4-FFF2-40B4-BE49-F238E27FC236}">
              <a16:creationId xmlns:a16="http://schemas.microsoft.com/office/drawing/2014/main" id="{00000000-0008-0000-2200-000080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9" name="Text Box 8">
          <a:extLst>
            <a:ext uri="{FF2B5EF4-FFF2-40B4-BE49-F238E27FC236}">
              <a16:creationId xmlns:a16="http://schemas.microsoft.com/office/drawing/2014/main" id="{00000000-0008-0000-2200-000081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0" name="Text Box 9">
          <a:extLst>
            <a:ext uri="{FF2B5EF4-FFF2-40B4-BE49-F238E27FC236}">
              <a16:creationId xmlns:a16="http://schemas.microsoft.com/office/drawing/2014/main" id="{00000000-0008-0000-2200-000082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1" name="Text Box 10">
          <a:extLst>
            <a:ext uri="{FF2B5EF4-FFF2-40B4-BE49-F238E27FC236}">
              <a16:creationId xmlns:a16="http://schemas.microsoft.com/office/drawing/2014/main" id="{00000000-0008-0000-2200-000083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00000000-0008-0000-2200-000084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3" name="Text Box 2">
          <a:extLst>
            <a:ext uri="{FF2B5EF4-FFF2-40B4-BE49-F238E27FC236}">
              <a16:creationId xmlns:a16="http://schemas.microsoft.com/office/drawing/2014/main" id="{00000000-0008-0000-2200-000085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67</xdr:row>
      <xdr:rowOff>0</xdr:rowOff>
    </xdr:from>
    <xdr:ext cx="114300" cy="285750"/>
    <xdr:sp macro="" textlink="">
      <xdr:nvSpPr>
        <xdr:cNvPr id="134" name="Text Box 8">
          <a:extLst>
            <a:ext uri="{FF2B5EF4-FFF2-40B4-BE49-F238E27FC236}">
              <a16:creationId xmlns:a16="http://schemas.microsoft.com/office/drawing/2014/main" id="{00000000-0008-0000-2200-000086000000}"/>
            </a:ext>
          </a:extLst>
        </xdr:cNvPr>
        <xdr:cNvSpPr txBox="1">
          <a:spLocks noChangeArrowheads="1"/>
        </xdr:cNvSpPr>
      </xdr:nvSpPr>
      <xdr:spPr bwMode="auto">
        <a:xfrm>
          <a:off x="1257300" y="12125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00000000-0008-0000-2200-000087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36" name="Text Box 2">
          <a:extLst>
            <a:ext uri="{FF2B5EF4-FFF2-40B4-BE49-F238E27FC236}">
              <a16:creationId xmlns:a16="http://schemas.microsoft.com/office/drawing/2014/main" id="{00000000-0008-0000-2200-000088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37" name="Text Box 3">
          <a:extLst>
            <a:ext uri="{FF2B5EF4-FFF2-40B4-BE49-F238E27FC236}">
              <a16:creationId xmlns:a16="http://schemas.microsoft.com/office/drawing/2014/main" id="{00000000-0008-0000-2200-000089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38" name="Text Box 4">
          <a:extLst>
            <a:ext uri="{FF2B5EF4-FFF2-40B4-BE49-F238E27FC236}">
              <a16:creationId xmlns:a16="http://schemas.microsoft.com/office/drawing/2014/main" id="{00000000-0008-0000-2200-00008A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39" name="Text Box 5">
          <a:extLst>
            <a:ext uri="{FF2B5EF4-FFF2-40B4-BE49-F238E27FC236}">
              <a16:creationId xmlns:a16="http://schemas.microsoft.com/office/drawing/2014/main" id="{00000000-0008-0000-2200-00008B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0" name="Text Box 6">
          <a:extLst>
            <a:ext uri="{FF2B5EF4-FFF2-40B4-BE49-F238E27FC236}">
              <a16:creationId xmlns:a16="http://schemas.microsoft.com/office/drawing/2014/main" id="{00000000-0008-0000-2200-00008C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1" name="Text Box 8">
          <a:extLst>
            <a:ext uri="{FF2B5EF4-FFF2-40B4-BE49-F238E27FC236}">
              <a16:creationId xmlns:a16="http://schemas.microsoft.com/office/drawing/2014/main" id="{00000000-0008-0000-2200-00008D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2" name="Text Box 9">
          <a:extLst>
            <a:ext uri="{FF2B5EF4-FFF2-40B4-BE49-F238E27FC236}">
              <a16:creationId xmlns:a16="http://schemas.microsoft.com/office/drawing/2014/main" id="{00000000-0008-0000-2200-00008E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3" name="Text Box 10">
          <a:extLst>
            <a:ext uri="{FF2B5EF4-FFF2-40B4-BE49-F238E27FC236}">
              <a16:creationId xmlns:a16="http://schemas.microsoft.com/office/drawing/2014/main" id="{00000000-0008-0000-2200-00008F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4" name="Text Box 11">
          <a:extLst>
            <a:ext uri="{FF2B5EF4-FFF2-40B4-BE49-F238E27FC236}">
              <a16:creationId xmlns:a16="http://schemas.microsoft.com/office/drawing/2014/main" id="{00000000-0008-0000-2200-000090000000}"/>
            </a:ext>
          </a:extLst>
        </xdr:cNvPr>
        <xdr:cNvSpPr txBox="1">
          <a:spLocks noChangeArrowheads="1"/>
        </xdr:cNvSpPr>
      </xdr:nvSpPr>
      <xdr:spPr bwMode="auto">
        <a:xfrm>
          <a:off x="12573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5" name="Text Box 12">
          <a:extLst>
            <a:ext uri="{FF2B5EF4-FFF2-40B4-BE49-F238E27FC236}">
              <a16:creationId xmlns:a16="http://schemas.microsoft.com/office/drawing/2014/main" id="{00000000-0008-0000-2200-000091000000}"/>
            </a:ext>
          </a:extLst>
        </xdr:cNvPr>
        <xdr:cNvSpPr txBox="1">
          <a:spLocks noChangeArrowheads="1"/>
        </xdr:cNvSpPr>
      </xdr:nvSpPr>
      <xdr:spPr bwMode="auto">
        <a:xfrm>
          <a:off x="12573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6" name="Text Box 13">
          <a:extLst>
            <a:ext uri="{FF2B5EF4-FFF2-40B4-BE49-F238E27FC236}">
              <a16:creationId xmlns:a16="http://schemas.microsoft.com/office/drawing/2014/main" id="{00000000-0008-0000-2200-000092000000}"/>
            </a:ext>
          </a:extLst>
        </xdr:cNvPr>
        <xdr:cNvSpPr txBox="1">
          <a:spLocks noChangeArrowheads="1"/>
        </xdr:cNvSpPr>
      </xdr:nvSpPr>
      <xdr:spPr bwMode="auto">
        <a:xfrm>
          <a:off x="1257300" y="15744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7" name="Text Box 14">
          <a:extLst>
            <a:ext uri="{FF2B5EF4-FFF2-40B4-BE49-F238E27FC236}">
              <a16:creationId xmlns:a16="http://schemas.microsoft.com/office/drawing/2014/main" id="{00000000-0008-0000-2200-000093000000}"/>
            </a:ext>
          </a:extLst>
        </xdr:cNvPr>
        <xdr:cNvSpPr txBox="1">
          <a:spLocks noChangeArrowheads="1"/>
        </xdr:cNvSpPr>
      </xdr:nvSpPr>
      <xdr:spPr bwMode="auto">
        <a:xfrm>
          <a:off x="1257300" y="15744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00000000-0008-0000-2200-000094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00000000-0008-0000-2200-000095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50" name="Text Box 8">
          <a:extLst>
            <a:ext uri="{FF2B5EF4-FFF2-40B4-BE49-F238E27FC236}">
              <a16:creationId xmlns:a16="http://schemas.microsoft.com/office/drawing/2014/main" id="{00000000-0008-0000-2200-000096000000}"/>
            </a:ext>
          </a:extLst>
        </xdr:cNvPr>
        <xdr:cNvSpPr txBox="1">
          <a:spLocks noChangeArrowheads="1"/>
        </xdr:cNvSpPr>
      </xdr:nvSpPr>
      <xdr:spPr bwMode="auto">
        <a:xfrm>
          <a:off x="1257300" y="3257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51" name="Text Box 8">
          <a:extLst>
            <a:ext uri="{FF2B5EF4-FFF2-40B4-BE49-F238E27FC236}">
              <a16:creationId xmlns:a16="http://schemas.microsoft.com/office/drawing/2014/main" id="{00000000-0008-0000-2200-000097000000}"/>
            </a:ext>
          </a:extLst>
        </xdr:cNvPr>
        <xdr:cNvSpPr txBox="1">
          <a:spLocks noChangeArrowheads="1"/>
        </xdr:cNvSpPr>
      </xdr:nvSpPr>
      <xdr:spPr bwMode="auto">
        <a:xfrm>
          <a:off x="1257300" y="9953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152" name="Text Box 8">
          <a:extLst>
            <a:ext uri="{FF2B5EF4-FFF2-40B4-BE49-F238E27FC236}">
              <a16:creationId xmlns:a16="http://schemas.microsoft.com/office/drawing/2014/main" id="{00000000-0008-0000-2200-000098000000}"/>
            </a:ext>
          </a:extLst>
        </xdr:cNvPr>
        <xdr:cNvSpPr txBox="1">
          <a:spLocks noChangeArrowheads="1"/>
        </xdr:cNvSpPr>
      </xdr:nvSpPr>
      <xdr:spPr bwMode="auto">
        <a:xfrm>
          <a:off x="1257300" y="11944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53" name="Text Box 8">
          <a:extLst>
            <a:ext uri="{FF2B5EF4-FFF2-40B4-BE49-F238E27FC236}">
              <a16:creationId xmlns:a16="http://schemas.microsoft.com/office/drawing/2014/main" id="{00000000-0008-0000-2200-000099000000}"/>
            </a:ext>
          </a:extLst>
        </xdr:cNvPr>
        <xdr:cNvSpPr txBox="1">
          <a:spLocks noChangeArrowheads="1"/>
        </xdr:cNvSpPr>
      </xdr:nvSpPr>
      <xdr:spPr bwMode="auto">
        <a:xfrm>
          <a:off x="1257300" y="3438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54" name="Text Box 8">
          <a:extLst>
            <a:ext uri="{FF2B5EF4-FFF2-40B4-BE49-F238E27FC236}">
              <a16:creationId xmlns:a16="http://schemas.microsoft.com/office/drawing/2014/main" id="{00000000-0008-0000-2200-00009A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55" name="Text Box 8">
          <a:extLst>
            <a:ext uri="{FF2B5EF4-FFF2-40B4-BE49-F238E27FC236}">
              <a16:creationId xmlns:a16="http://schemas.microsoft.com/office/drawing/2014/main" id="{00000000-0008-0000-2200-00009B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00000000-0008-0000-2200-00009C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57" name="Text Box 2">
          <a:extLst>
            <a:ext uri="{FF2B5EF4-FFF2-40B4-BE49-F238E27FC236}">
              <a16:creationId xmlns:a16="http://schemas.microsoft.com/office/drawing/2014/main" id="{00000000-0008-0000-2200-00009D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58" name="Text Box 3">
          <a:extLst>
            <a:ext uri="{FF2B5EF4-FFF2-40B4-BE49-F238E27FC236}">
              <a16:creationId xmlns:a16="http://schemas.microsoft.com/office/drawing/2014/main" id="{00000000-0008-0000-2200-00009E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59" name="Text Box 4">
          <a:extLst>
            <a:ext uri="{FF2B5EF4-FFF2-40B4-BE49-F238E27FC236}">
              <a16:creationId xmlns:a16="http://schemas.microsoft.com/office/drawing/2014/main" id="{00000000-0008-0000-2200-00009F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0" name="Text Box 5">
          <a:extLst>
            <a:ext uri="{FF2B5EF4-FFF2-40B4-BE49-F238E27FC236}">
              <a16:creationId xmlns:a16="http://schemas.microsoft.com/office/drawing/2014/main" id="{00000000-0008-0000-2200-0000A0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1" name="Text Box 6">
          <a:extLst>
            <a:ext uri="{FF2B5EF4-FFF2-40B4-BE49-F238E27FC236}">
              <a16:creationId xmlns:a16="http://schemas.microsoft.com/office/drawing/2014/main" id="{00000000-0008-0000-2200-0000A1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2" name="Text Box 8">
          <a:extLst>
            <a:ext uri="{FF2B5EF4-FFF2-40B4-BE49-F238E27FC236}">
              <a16:creationId xmlns:a16="http://schemas.microsoft.com/office/drawing/2014/main" id="{00000000-0008-0000-2200-0000A2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3" name="Text Box 9">
          <a:extLst>
            <a:ext uri="{FF2B5EF4-FFF2-40B4-BE49-F238E27FC236}">
              <a16:creationId xmlns:a16="http://schemas.microsoft.com/office/drawing/2014/main" id="{00000000-0008-0000-2200-0000A3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4" name="Text Box 10">
          <a:extLst>
            <a:ext uri="{FF2B5EF4-FFF2-40B4-BE49-F238E27FC236}">
              <a16:creationId xmlns:a16="http://schemas.microsoft.com/office/drawing/2014/main" id="{00000000-0008-0000-2200-0000A4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00000000-0008-0000-2200-0000A5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6" name="Text Box 2">
          <a:extLst>
            <a:ext uri="{FF2B5EF4-FFF2-40B4-BE49-F238E27FC236}">
              <a16:creationId xmlns:a16="http://schemas.microsoft.com/office/drawing/2014/main" id="{00000000-0008-0000-2200-0000A6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167" name="Text Box 8">
          <a:extLst>
            <a:ext uri="{FF2B5EF4-FFF2-40B4-BE49-F238E27FC236}">
              <a16:creationId xmlns:a16="http://schemas.microsoft.com/office/drawing/2014/main" id="{00000000-0008-0000-2200-0000A7000000}"/>
            </a:ext>
          </a:extLst>
        </xdr:cNvPr>
        <xdr:cNvSpPr txBox="1">
          <a:spLocks noChangeArrowheads="1"/>
        </xdr:cNvSpPr>
      </xdr:nvSpPr>
      <xdr:spPr bwMode="auto">
        <a:xfrm>
          <a:off x="1257300" y="12306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00000000-0008-0000-2200-0000A8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69" name="Text Box 2">
          <a:extLst>
            <a:ext uri="{FF2B5EF4-FFF2-40B4-BE49-F238E27FC236}">
              <a16:creationId xmlns:a16="http://schemas.microsoft.com/office/drawing/2014/main" id="{00000000-0008-0000-2200-0000A9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0" name="Text Box 3">
          <a:extLst>
            <a:ext uri="{FF2B5EF4-FFF2-40B4-BE49-F238E27FC236}">
              <a16:creationId xmlns:a16="http://schemas.microsoft.com/office/drawing/2014/main" id="{00000000-0008-0000-2200-0000AA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1" name="Text Box 4">
          <a:extLst>
            <a:ext uri="{FF2B5EF4-FFF2-40B4-BE49-F238E27FC236}">
              <a16:creationId xmlns:a16="http://schemas.microsoft.com/office/drawing/2014/main" id="{00000000-0008-0000-2200-0000AB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2" name="Text Box 5">
          <a:extLst>
            <a:ext uri="{FF2B5EF4-FFF2-40B4-BE49-F238E27FC236}">
              <a16:creationId xmlns:a16="http://schemas.microsoft.com/office/drawing/2014/main" id="{00000000-0008-0000-2200-0000AC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3" name="Text Box 6">
          <a:extLst>
            <a:ext uri="{FF2B5EF4-FFF2-40B4-BE49-F238E27FC236}">
              <a16:creationId xmlns:a16="http://schemas.microsoft.com/office/drawing/2014/main" id="{00000000-0008-0000-2200-0000AD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4" name="Text Box 8">
          <a:extLst>
            <a:ext uri="{FF2B5EF4-FFF2-40B4-BE49-F238E27FC236}">
              <a16:creationId xmlns:a16="http://schemas.microsoft.com/office/drawing/2014/main" id="{00000000-0008-0000-2200-0000AE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5" name="Text Box 9">
          <a:extLst>
            <a:ext uri="{FF2B5EF4-FFF2-40B4-BE49-F238E27FC236}">
              <a16:creationId xmlns:a16="http://schemas.microsoft.com/office/drawing/2014/main" id="{00000000-0008-0000-2200-0000AF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6" name="Text Box 10">
          <a:extLst>
            <a:ext uri="{FF2B5EF4-FFF2-40B4-BE49-F238E27FC236}">
              <a16:creationId xmlns:a16="http://schemas.microsoft.com/office/drawing/2014/main" id="{00000000-0008-0000-2200-0000B0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7" name="Text Box 11">
          <a:extLst>
            <a:ext uri="{FF2B5EF4-FFF2-40B4-BE49-F238E27FC236}">
              <a16:creationId xmlns:a16="http://schemas.microsoft.com/office/drawing/2014/main" id="{00000000-0008-0000-2200-0000B1000000}"/>
            </a:ext>
          </a:extLst>
        </xdr:cNvPr>
        <xdr:cNvSpPr txBox="1">
          <a:spLocks noChangeArrowheads="1"/>
        </xdr:cNvSpPr>
      </xdr:nvSpPr>
      <xdr:spPr bwMode="auto">
        <a:xfrm>
          <a:off x="12573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8" name="Text Box 12">
          <a:extLst>
            <a:ext uri="{FF2B5EF4-FFF2-40B4-BE49-F238E27FC236}">
              <a16:creationId xmlns:a16="http://schemas.microsoft.com/office/drawing/2014/main" id="{00000000-0008-0000-2200-0000B2000000}"/>
            </a:ext>
          </a:extLst>
        </xdr:cNvPr>
        <xdr:cNvSpPr txBox="1">
          <a:spLocks noChangeArrowheads="1"/>
        </xdr:cNvSpPr>
      </xdr:nvSpPr>
      <xdr:spPr bwMode="auto">
        <a:xfrm>
          <a:off x="12573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9" name="Text Box 13">
          <a:extLst>
            <a:ext uri="{FF2B5EF4-FFF2-40B4-BE49-F238E27FC236}">
              <a16:creationId xmlns:a16="http://schemas.microsoft.com/office/drawing/2014/main" id="{00000000-0008-0000-2200-0000B3000000}"/>
            </a:ext>
          </a:extLst>
        </xdr:cNvPr>
        <xdr:cNvSpPr txBox="1">
          <a:spLocks noChangeArrowheads="1"/>
        </xdr:cNvSpPr>
      </xdr:nvSpPr>
      <xdr:spPr bwMode="auto">
        <a:xfrm>
          <a:off x="1257300" y="15744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80" name="Text Box 14">
          <a:extLst>
            <a:ext uri="{FF2B5EF4-FFF2-40B4-BE49-F238E27FC236}">
              <a16:creationId xmlns:a16="http://schemas.microsoft.com/office/drawing/2014/main" id="{00000000-0008-0000-2200-0000B4000000}"/>
            </a:ext>
          </a:extLst>
        </xdr:cNvPr>
        <xdr:cNvSpPr txBox="1">
          <a:spLocks noChangeArrowheads="1"/>
        </xdr:cNvSpPr>
      </xdr:nvSpPr>
      <xdr:spPr bwMode="auto">
        <a:xfrm>
          <a:off x="1257300" y="15744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00000000-0008-0000-2200-0000B5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82" name="Text Box 2">
          <a:extLst>
            <a:ext uri="{FF2B5EF4-FFF2-40B4-BE49-F238E27FC236}">
              <a16:creationId xmlns:a16="http://schemas.microsoft.com/office/drawing/2014/main" id="{00000000-0008-0000-2200-0000B6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3" name="Text Box 8">
          <a:extLst>
            <a:ext uri="{FF2B5EF4-FFF2-40B4-BE49-F238E27FC236}">
              <a16:creationId xmlns:a16="http://schemas.microsoft.com/office/drawing/2014/main" id="{00000000-0008-0000-2200-0000B7000000}"/>
            </a:ext>
          </a:extLst>
        </xdr:cNvPr>
        <xdr:cNvSpPr txBox="1">
          <a:spLocks noChangeArrowheads="1"/>
        </xdr:cNvSpPr>
      </xdr:nvSpPr>
      <xdr:spPr bwMode="auto">
        <a:xfrm>
          <a:off x="1257300" y="3257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84" name="Text Box 8">
          <a:extLst>
            <a:ext uri="{FF2B5EF4-FFF2-40B4-BE49-F238E27FC236}">
              <a16:creationId xmlns:a16="http://schemas.microsoft.com/office/drawing/2014/main" id="{00000000-0008-0000-2200-0000B8000000}"/>
            </a:ext>
          </a:extLst>
        </xdr:cNvPr>
        <xdr:cNvSpPr txBox="1">
          <a:spLocks noChangeArrowheads="1"/>
        </xdr:cNvSpPr>
      </xdr:nvSpPr>
      <xdr:spPr bwMode="auto">
        <a:xfrm>
          <a:off x="1257300" y="9953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185" name="Text Box 8">
          <a:extLst>
            <a:ext uri="{FF2B5EF4-FFF2-40B4-BE49-F238E27FC236}">
              <a16:creationId xmlns:a16="http://schemas.microsoft.com/office/drawing/2014/main" id="{00000000-0008-0000-2200-0000B9000000}"/>
            </a:ext>
          </a:extLst>
        </xdr:cNvPr>
        <xdr:cNvSpPr txBox="1">
          <a:spLocks noChangeArrowheads="1"/>
        </xdr:cNvSpPr>
      </xdr:nvSpPr>
      <xdr:spPr bwMode="auto">
        <a:xfrm>
          <a:off x="1257300" y="11944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86" name="Text Box 8">
          <a:extLst>
            <a:ext uri="{FF2B5EF4-FFF2-40B4-BE49-F238E27FC236}">
              <a16:creationId xmlns:a16="http://schemas.microsoft.com/office/drawing/2014/main" id="{00000000-0008-0000-2200-0000BA000000}"/>
            </a:ext>
          </a:extLst>
        </xdr:cNvPr>
        <xdr:cNvSpPr txBox="1">
          <a:spLocks noChangeArrowheads="1"/>
        </xdr:cNvSpPr>
      </xdr:nvSpPr>
      <xdr:spPr bwMode="auto">
        <a:xfrm>
          <a:off x="1257300" y="3438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87" name="Text Box 8">
          <a:extLst>
            <a:ext uri="{FF2B5EF4-FFF2-40B4-BE49-F238E27FC236}">
              <a16:creationId xmlns:a16="http://schemas.microsoft.com/office/drawing/2014/main" id="{00000000-0008-0000-2200-0000BB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88" name="Text Box 8">
          <a:extLst>
            <a:ext uri="{FF2B5EF4-FFF2-40B4-BE49-F238E27FC236}">
              <a16:creationId xmlns:a16="http://schemas.microsoft.com/office/drawing/2014/main" id="{00000000-0008-0000-2200-0000BC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00000000-0008-0000-2200-0000BD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0" name="Text Box 2">
          <a:extLst>
            <a:ext uri="{FF2B5EF4-FFF2-40B4-BE49-F238E27FC236}">
              <a16:creationId xmlns:a16="http://schemas.microsoft.com/office/drawing/2014/main" id="{00000000-0008-0000-2200-0000BE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1" name="Text Box 3">
          <a:extLst>
            <a:ext uri="{FF2B5EF4-FFF2-40B4-BE49-F238E27FC236}">
              <a16:creationId xmlns:a16="http://schemas.microsoft.com/office/drawing/2014/main" id="{00000000-0008-0000-2200-0000BF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2" name="Text Box 4">
          <a:extLst>
            <a:ext uri="{FF2B5EF4-FFF2-40B4-BE49-F238E27FC236}">
              <a16:creationId xmlns:a16="http://schemas.microsoft.com/office/drawing/2014/main" id="{00000000-0008-0000-2200-0000C0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3" name="Text Box 5">
          <a:extLst>
            <a:ext uri="{FF2B5EF4-FFF2-40B4-BE49-F238E27FC236}">
              <a16:creationId xmlns:a16="http://schemas.microsoft.com/office/drawing/2014/main" id="{00000000-0008-0000-2200-0000C1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4" name="Text Box 6">
          <a:extLst>
            <a:ext uri="{FF2B5EF4-FFF2-40B4-BE49-F238E27FC236}">
              <a16:creationId xmlns:a16="http://schemas.microsoft.com/office/drawing/2014/main" id="{00000000-0008-0000-2200-0000C2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5" name="Text Box 8">
          <a:extLst>
            <a:ext uri="{FF2B5EF4-FFF2-40B4-BE49-F238E27FC236}">
              <a16:creationId xmlns:a16="http://schemas.microsoft.com/office/drawing/2014/main" id="{00000000-0008-0000-2200-0000C3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6" name="Text Box 9">
          <a:extLst>
            <a:ext uri="{FF2B5EF4-FFF2-40B4-BE49-F238E27FC236}">
              <a16:creationId xmlns:a16="http://schemas.microsoft.com/office/drawing/2014/main" id="{00000000-0008-0000-2200-0000C4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7" name="Text Box 10">
          <a:extLst>
            <a:ext uri="{FF2B5EF4-FFF2-40B4-BE49-F238E27FC236}">
              <a16:creationId xmlns:a16="http://schemas.microsoft.com/office/drawing/2014/main" id="{00000000-0008-0000-2200-0000C5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00000000-0008-0000-2200-0000C6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9" name="Text Box 2">
          <a:extLst>
            <a:ext uri="{FF2B5EF4-FFF2-40B4-BE49-F238E27FC236}">
              <a16:creationId xmlns:a16="http://schemas.microsoft.com/office/drawing/2014/main" id="{00000000-0008-0000-2200-0000C7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200" name="Text Box 8">
          <a:extLst>
            <a:ext uri="{FF2B5EF4-FFF2-40B4-BE49-F238E27FC236}">
              <a16:creationId xmlns:a16="http://schemas.microsoft.com/office/drawing/2014/main" id="{00000000-0008-0000-2200-0000C8000000}"/>
            </a:ext>
          </a:extLst>
        </xdr:cNvPr>
        <xdr:cNvSpPr txBox="1">
          <a:spLocks noChangeArrowheads="1"/>
        </xdr:cNvSpPr>
      </xdr:nvSpPr>
      <xdr:spPr bwMode="auto">
        <a:xfrm>
          <a:off x="1257300" y="12306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1" name="Text Box 13">
          <a:extLst>
            <a:ext uri="{FF2B5EF4-FFF2-40B4-BE49-F238E27FC236}">
              <a16:creationId xmlns:a16="http://schemas.microsoft.com/office/drawing/2014/main" id="{00000000-0008-0000-2200-0000C9000000}"/>
            </a:ext>
          </a:extLst>
        </xdr:cNvPr>
        <xdr:cNvSpPr txBox="1">
          <a:spLocks noChangeArrowheads="1"/>
        </xdr:cNvSpPr>
      </xdr:nvSpPr>
      <xdr:spPr bwMode="auto">
        <a:xfrm>
          <a:off x="125730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2" name="Text Box 14">
          <a:extLst>
            <a:ext uri="{FF2B5EF4-FFF2-40B4-BE49-F238E27FC236}">
              <a16:creationId xmlns:a16="http://schemas.microsoft.com/office/drawing/2014/main" id="{00000000-0008-0000-2200-0000CA000000}"/>
            </a:ext>
          </a:extLst>
        </xdr:cNvPr>
        <xdr:cNvSpPr txBox="1">
          <a:spLocks noChangeArrowheads="1"/>
        </xdr:cNvSpPr>
      </xdr:nvSpPr>
      <xdr:spPr bwMode="auto">
        <a:xfrm>
          <a:off x="125730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00000000-0008-0000-2200-0000CB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4" name="Text Box 2">
          <a:extLst>
            <a:ext uri="{FF2B5EF4-FFF2-40B4-BE49-F238E27FC236}">
              <a16:creationId xmlns:a16="http://schemas.microsoft.com/office/drawing/2014/main" id="{00000000-0008-0000-2200-0000CC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5" name="Text Box 3">
          <a:extLst>
            <a:ext uri="{FF2B5EF4-FFF2-40B4-BE49-F238E27FC236}">
              <a16:creationId xmlns:a16="http://schemas.microsoft.com/office/drawing/2014/main" id="{00000000-0008-0000-2200-0000CD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6" name="Text Box 4">
          <a:extLst>
            <a:ext uri="{FF2B5EF4-FFF2-40B4-BE49-F238E27FC236}">
              <a16:creationId xmlns:a16="http://schemas.microsoft.com/office/drawing/2014/main" id="{00000000-0008-0000-2200-0000CE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7" name="Text Box 5">
          <a:extLst>
            <a:ext uri="{FF2B5EF4-FFF2-40B4-BE49-F238E27FC236}">
              <a16:creationId xmlns:a16="http://schemas.microsoft.com/office/drawing/2014/main" id="{00000000-0008-0000-2200-0000CF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8" name="Text Box 6">
          <a:extLst>
            <a:ext uri="{FF2B5EF4-FFF2-40B4-BE49-F238E27FC236}">
              <a16:creationId xmlns:a16="http://schemas.microsoft.com/office/drawing/2014/main" id="{00000000-0008-0000-2200-0000D0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9" name="Text Box 8">
          <a:extLst>
            <a:ext uri="{FF2B5EF4-FFF2-40B4-BE49-F238E27FC236}">
              <a16:creationId xmlns:a16="http://schemas.microsoft.com/office/drawing/2014/main" id="{00000000-0008-0000-2200-0000D1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10" name="Text Box 9">
          <a:extLst>
            <a:ext uri="{FF2B5EF4-FFF2-40B4-BE49-F238E27FC236}">
              <a16:creationId xmlns:a16="http://schemas.microsoft.com/office/drawing/2014/main" id="{00000000-0008-0000-2200-0000D2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11" name="Text Box 10">
          <a:extLst>
            <a:ext uri="{FF2B5EF4-FFF2-40B4-BE49-F238E27FC236}">
              <a16:creationId xmlns:a16="http://schemas.microsoft.com/office/drawing/2014/main" id="{00000000-0008-0000-2200-0000D3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12" name="Text Box 11">
          <a:extLst>
            <a:ext uri="{FF2B5EF4-FFF2-40B4-BE49-F238E27FC236}">
              <a16:creationId xmlns:a16="http://schemas.microsoft.com/office/drawing/2014/main" id="{00000000-0008-0000-2200-0000D4000000}"/>
            </a:ext>
          </a:extLst>
        </xdr:cNvPr>
        <xdr:cNvSpPr txBox="1">
          <a:spLocks noChangeArrowheads="1"/>
        </xdr:cNvSpPr>
      </xdr:nvSpPr>
      <xdr:spPr bwMode="auto">
        <a:xfrm>
          <a:off x="125730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13" name="Text Box 12">
          <a:extLst>
            <a:ext uri="{FF2B5EF4-FFF2-40B4-BE49-F238E27FC236}">
              <a16:creationId xmlns:a16="http://schemas.microsoft.com/office/drawing/2014/main" id="{00000000-0008-0000-2200-0000D5000000}"/>
            </a:ext>
          </a:extLst>
        </xdr:cNvPr>
        <xdr:cNvSpPr txBox="1">
          <a:spLocks noChangeArrowheads="1"/>
        </xdr:cNvSpPr>
      </xdr:nvSpPr>
      <xdr:spPr bwMode="auto">
        <a:xfrm>
          <a:off x="125730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14" name="Text Box 13">
          <a:extLst>
            <a:ext uri="{FF2B5EF4-FFF2-40B4-BE49-F238E27FC236}">
              <a16:creationId xmlns:a16="http://schemas.microsoft.com/office/drawing/2014/main" id="{00000000-0008-0000-2200-0000D6000000}"/>
            </a:ext>
          </a:extLst>
        </xdr:cNvPr>
        <xdr:cNvSpPr txBox="1">
          <a:spLocks noChangeArrowheads="1"/>
        </xdr:cNvSpPr>
      </xdr:nvSpPr>
      <xdr:spPr bwMode="auto">
        <a:xfrm>
          <a:off x="1257300" y="15563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15" name="Text Box 14">
          <a:extLst>
            <a:ext uri="{FF2B5EF4-FFF2-40B4-BE49-F238E27FC236}">
              <a16:creationId xmlns:a16="http://schemas.microsoft.com/office/drawing/2014/main" id="{00000000-0008-0000-2200-0000D7000000}"/>
            </a:ext>
          </a:extLst>
        </xdr:cNvPr>
        <xdr:cNvSpPr txBox="1">
          <a:spLocks noChangeArrowheads="1"/>
        </xdr:cNvSpPr>
      </xdr:nvSpPr>
      <xdr:spPr bwMode="auto">
        <a:xfrm>
          <a:off x="1257300" y="15563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00000000-0008-0000-2200-0000D8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17" name="Text Box 2">
          <a:extLst>
            <a:ext uri="{FF2B5EF4-FFF2-40B4-BE49-F238E27FC236}">
              <a16:creationId xmlns:a16="http://schemas.microsoft.com/office/drawing/2014/main" id="{00000000-0008-0000-2200-0000D9000000}"/>
            </a:ext>
          </a:extLst>
        </xdr:cNvPr>
        <xdr:cNvSpPr txBox="1">
          <a:spLocks noChangeArrowheads="1"/>
        </xdr:cNvSpPr>
      </xdr:nvSpPr>
      <xdr:spPr bwMode="auto">
        <a:xfrm>
          <a:off x="1257300" y="14658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218" name="Text Box 8">
          <a:extLst>
            <a:ext uri="{FF2B5EF4-FFF2-40B4-BE49-F238E27FC236}">
              <a16:creationId xmlns:a16="http://schemas.microsoft.com/office/drawing/2014/main" id="{00000000-0008-0000-2200-0000DA000000}"/>
            </a:ext>
          </a:extLst>
        </xdr:cNvPr>
        <xdr:cNvSpPr txBox="1">
          <a:spLocks noChangeArrowheads="1"/>
        </xdr:cNvSpPr>
      </xdr:nvSpPr>
      <xdr:spPr bwMode="auto">
        <a:xfrm>
          <a:off x="1257300" y="3076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19" name="Text Box 8">
          <a:extLst>
            <a:ext uri="{FF2B5EF4-FFF2-40B4-BE49-F238E27FC236}">
              <a16:creationId xmlns:a16="http://schemas.microsoft.com/office/drawing/2014/main" id="{00000000-0008-0000-2200-0000DB000000}"/>
            </a:ext>
          </a:extLst>
        </xdr:cNvPr>
        <xdr:cNvSpPr txBox="1">
          <a:spLocks noChangeArrowheads="1"/>
        </xdr:cNvSpPr>
      </xdr:nvSpPr>
      <xdr:spPr bwMode="auto">
        <a:xfrm>
          <a:off x="1257300" y="9953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74</xdr:row>
      <xdr:rowOff>76200</xdr:rowOff>
    </xdr:from>
    <xdr:ext cx="114300" cy="285750"/>
    <xdr:sp macro="" textlink="">
      <xdr:nvSpPr>
        <xdr:cNvPr id="220" name="Text Box 8">
          <a:extLst>
            <a:ext uri="{FF2B5EF4-FFF2-40B4-BE49-F238E27FC236}">
              <a16:creationId xmlns:a16="http://schemas.microsoft.com/office/drawing/2014/main" id="{00000000-0008-0000-2200-0000DC000000}"/>
            </a:ext>
          </a:extLst>
        </xdr:cNvPr>
        <xdr:cNvSpPr txBox="1">
          <a:spLocks noChangeArrowheads="1"/>
        </xdr:cNvSpPr>
      </xdr:nvSpPr>
      <xdr:spPr bwMode="auto">
        <a:xfrm>
          <a:off x="1424940" y="13468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19</xdr:row>
      <xdr:rowOff>135466</xdr:rowOff>
    </xdr:from>
    <xdr:ext cx="114300" cy="285750"/>
    <xdr:sp macro="" textlink="">
      <xdr:nvSpPr>
        <xdr:cNvPr id="221" name="Text Box 8">
          <a:extLst>
            <a:ext uri="{FF2B5EF4-FFF2-40B4-BE49-F238E27FC236}">
              <a16:creationId xmlns:a16="http://schemas.microsoft.com/office/drawing/2014/main" id="{00000000-0008-0000-2200-0000DD000000}"/>
            </a:ext>
          </a:extLst>
        </xdr:cNvPr>
        <xdr:cNvSpPr txBox="1">
          <a:spLocks noChangeArrowheads="1"/>
        </xdr:cNvSpPr>
      </xdr:nvSpPr>
      <xdr:spPr bwMode="auto">
        <a:xfrm>
          <a:off x="2103120" y="3570181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2" name="Text Box 8">
          <a:extLst>
            <a:ext uri="{FF2B5EF4-FFF2-40B4-BE49-F238E27FC236}">
              <a16:creationId xmlns:a16="http://schemas.microsoft.com/office/drawing/2014/main" id="{00000000-0008-0000-2200-0000DE000000}"/>
            </a:ext>
          </a:extLst>
        </xdr:cNvPr>
        <xdr:cNvSpPr txBox="1">
          <a:spLocks noChangeArrowheads="1"/>
        </xdr:cNvSpPr>
      </xdr:nvSpPr>
      <xdr:spPr bwMode="auto">
        <a:xfrm>
          <a:off x="1257300" y="68770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00000000-0008-0000-2200-0000DF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4" name="Text Box 2">
          <a:extLst>
            <a:ext uri="{FF2B5EF4-FFF2-40B4-BE49-F238E27FC236}">
              <a16:creationId xmlns:a16="http://schemas.microsoft.com/office/drawing/2014/main" id="{00000000-0008-0000-2200-0000E0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5" name="Text Box 3">
          <a:extLst>
            <a:ext uri="{FF2B5EF4-FFF2-40B4-BE49-F238E27FC236}">
              <a16:creationId xmlns:a16="http://schemas.microsoft.com/office/drawing/2014/main" id="{00000000-0008-0000-2200-0000E1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6" name="Text Box 4">
          <a:extLst>
            <a:ext uri="{FF2B5EF4-FFF2-40B4-BE49-F238E27FC236}">
              <a16:creationId xmlns:a16="http://schemas.microsoft.com/office/drawing/2014/main" id="{00000000-0008-0000-2200-0000E2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7" name="Text Box 5">
          <a:extLst>
            <a:ext uri="{FF2B5EF4-FFF2-40B4-BE49-F238E27FC236}">
              <a16:creationId xmlns:a16="http://schemas.microsoft.com/office/drawing/2014/main" id="{00000000-0008-0000-2200-0000E3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8" name="Text Box 6">
          <a:extLst>
            <a:ext uri="{FF2B5EF4-FFF2-40B4-BE49-F238E27FC236}">
              <a16:creationId xmlns:a16="http://schemas.microsoft.com/office/drawing/2014/main" id="{00000000-0008-0000-2200-0000E4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9" name="Text Box 8">
          <a:extLst>
            <a:ext uri="{FF2B5EF4-FFF2-40B4-BE49-F238E27FC236}">
              <a16:creationId xmlns:a16="http://schemas.microsoft.com/office/drawing/2014/main" id="{00000000-0008-0000-2200-0000E5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0" name="Text Box 9">
          <a:extLst>
            <a:ext uri="{FF2B5EF4-FFF2-40B4-BE49-F238E27FC236}">
              <a16:creationId xmlns:a16="http://schemas.microsoft.com/office/drawing/2014/main" id="{00000000-0008-0000-2200-0000E6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1" name="Text Box 10">
          <a:extLst>
            <a:ext uri="{FF2B5EF4-FFF2-40B4-BE49-F238E27FC236}">
              <a16:creationId xmlns:a16="http://schemas.microsoft.com/office/drawing/2014/main" id="{00000000-0008-0000-2200-0000E7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00000000-0008-0000-2200-0000E8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3" name="Text Box 2">
          <a:extLst>
            <a:ext uri="{FF2B5EF4-FFF2-40B4-BE49-F238E27FC236}">
              <a16:creationId xmlns:a16="http://schemas.microsoft.com/office/drawing/2014/main" id="{00000000-0008-0000-2200-0000E9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67</xdr:row>
      <xdr:rowOff>0</xdr:rowOff>
    </xdr:from>
    <xdr:ext cx="114300" cy="285750"/>
    <xdr:sp macro="" textlink="">
      <xdr:nvSpPr>
        <xdr:cNvPr id="234" name="Text Box 8">
          <a:extLst>
            <a:ext uri="{FF2B5EF4-FFF2-40B4-BE49-F238E27FC236}">
              <a16:creationId xmlns:a16="http://schemas.microsoft.com/office/drawing/2014/main" id="{00000000-0008-0000-2200-0000EA000000}"/>
            </a:ext>
          </a:extLst>
        </xdr:cNvPr>
        <xdr:cNvSpPr txBox="1">
          <a:spLocks noChangeArrowheads="1"/>
        </xdr:cNvSpPr>
      </xdr:nvSpPr>
      <xdr:spPr bwMode="auto">
        <a:xfrm>
          <a:off x="1257300" y="12125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00000000-0008-0000-2200-0000EB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36" name="Text Box 2">
          <a:extLst>
            <a:ext uri="{FF2B5EF4-FFF2-40B4-BE49-F238E27FC236}">
              <a16:creationId xmlns:a16="http://schemas.microsoft.com/office/drawing/2014/main" id="{00000000-0008-0000-2200-0000EC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37" name="Text Box 3">
          <a:extLst>
            <a:ext uri="{FF2B5EF4-FFF2-40B4-BE49-F238E27FC236}">
              <a16:creationId xmlns:a16="http://schemas.microsoft.com/office/drawing/2014/main" id="{00000000-0008-0000-2200-0000ED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38" name="Text Box 4">
          <a:extLst>
            <a:ext uri="{FF2B5EF4-FFF2-40B4-BE49-F238E27FC236}">
              <a16:creationId xmlns:a16="http://schemas.microsoft.com/office/drawing/2014/main" id="{00000000-0008-0000-2200-0000EE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39" name="Text Box 5">
          <a:extLst>
            <a:ext uri="{FF2B5EF4-FFF2-40B4-BE49-F238E27FC236}">
              <a16:creationId xmlns:a16="http://schemas.microsoft.com/office/drawing/2014/main" id="{00000000-0008-0000-2200-0000EF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0" name="Text Box 6">
          <a:extLst>
            <a:ext uri="{FF2B5EF4-FFF2-40B4-BE49-F238E27FC236}">
              <a16:creationId xmlns:a16="http://schemas.microsoft.com/office/drawing/2014/main" id="{00000000-0008-0000-2200-0000F0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1" name="Text Box 8">
          <a:extLst>
            <a:ext uri="{FF2B5EF4-FFF2-40B4-BE49-F238E27FC236}">
              <a16:creationId xmlns:a16="http://schemas.microsoft.com/office/drawing/2014/main" id="{00000000-0008-0000-2200-0000F1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2" name="Text Box 9">
          <a:extLst>
            <a:ext uri="{FF2B5EF4-FFF2-40B4-BE49-F238E27FC236}">
              <a16:creationId xmlns:a16="http://schemas.microsoft.com/office/drawing/2014/main" id="{00000000-0008-0000-2200-0000F2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3" name="Text Box 10">
          <a:extLst>
            <a:ext uri="{FF2B5EF4-FFF2-40B4-BE49-F238E27FC236}">
              <a16:creationId xmlns:a16="http://schemas.microsoft.com/office/drawing/2014/main" id="{00000000-0008-0000-2200-0000F3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4" name="Text Box 11">
          <a:extLst>
            <a:ext uri="{FF2B5EF4-FFF2-40B4-BE49-F238E27FC236}">
              <a16:creationId xmlns:a16="http://schemas.microsoft.com/office/drawing/2014/main" id="{00000000-0008-0000-2200-0000F4000000}"/>
            </a:ext>
          </a:extLst>
        </xdr:cNvPr>
        <xdr:cNvSpPr txBox="1">
          <a:spLocks noChangeArrowheads="1"/>
        </xdr:cNvSpPr>
      </xdr:nvSpPr>
      <xdr:spPr bwMode="auto">
        <a:xfrm>
          <a:off x="12573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5" name="Text Box 12">
          <a:extLst>
            <a:ext uri="{FF2B5EF4-FFF2-40B4-BE49-F238E27FC236}">
              <a16:creationId xmlns:a16="http://schemas.microsoft.com/office/drawing/2014/main" id="{00000000-0008-0000-2200-0000F5000000}"/>
            </a:ext>
          </a:extLst>
        </xdr:cNvPr>
        <xdr:cNvSpPr txBox="1">
          <a:spLocks noChangeArrowheads="1"/>
        </xdr:cNvSpPr>
      </xdr:nvSpPr>
      <xdr:spPr bwMode="auto">
        <a:xfrm>
          <a:off x="12573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6" name="Text Box 13">
          <a:extLst>
            <a:ext uri="{FF2B5EF4-FFF2-40B4-BE49-F238E27FC236}">
              <a16:creationId xmlns:a16="http://schemas.microsoft.com/office/drawing/2014/main" id="{00000000-0008-0000-2200-0000F6000000}"/>
            </a:ext>
          </a:extLst>
        </xdr:cNvPr>
        <xdr:cNvSpPr txBox="1">
          <a:spLocks noChangeArrowheads="1"/>
        </xdr:cNvSpPr>
      </xdr:nvSpPr>
      <xdr:spPr bwMode="auto">
        <a:xfrm>
          <a:off x="1257300" y="15744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7" name="Text Box 14">
          <a:extLst>
            <a:ext uri="{FF2B5EF4-FFF2-40B4-BE49-F238E27FC236}">
              <a16:creationId xmlns:a16="http://schemas.microsoft.com/office/drawing/2014/main" id="{00000000-0008-0000-2200-0000F7000000}"/>
            </a:ext>
          </a:extLst>
        </xdr:cNvPr>
        <xdr:cNvSpPr txBox="1">
          <a:spLocks noChangeArrowheads="1"/>
        </xdr:cNvSpPr>
      </xdr:nvSpPr>
      <xdr:spPr bwMode="auto">
        <a:xfrm>
          <a:off x="1257300" y="15744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00000000-0008-0000-2200-0000F8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9" name="Text Box 2">
          <a:extLst>
            <a:ext uri="{FF2B5EF4-FFF2-40B4-BE49-F238E27FC236}">
              <a16:creationId xmlns:a16="http://schemas.microsoft.com/office/drawing/2014/main" id="{00000000-0008-0000-2200-0000F900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id="{00000000-0008-0000-2200-0000FA000000}"/>
            </a:ext>
          </a:extLst>
        </xdr:cNvPr>
        <xdr:cNvSpPr txBox="1">
          <a:spLocks noChangeArrowheads="1"/>
        </xdr:cNvSpPr>
      </xdr:nvSpPr>
      <xdr:spPr bwMode="auto">
        <a:xfrm>
          <a:off x="1257300" y="3257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51" name="Text Box 8">
          <a:extLst>
            <a:ext uri="{FF2B5EF4-FFF2-40B4-BE49-F238E27FC236}">
              <a16:creationId xmlns:a16="http://schemas.microsoft.com/office/drawing/2014/main" id="{00000000-0008-0000-2200-0000FB000000}"/>
            </a:ext>
          </a:extLst>
        </xdr:cNvPr>
        <xdr:cNvSpPr txBox="1">
          <a:spLocks noChangeArrowheads="1"/>
        </xdr:cNvSpPr>
      </xdr:nvSpPr>
      <xdr:spPr bwMode="auto">
        <a:xfrm>
          <a:off x="1257300" y="9953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252" name="Text Box 8">
          <a:extLst>
            <a:ext uri="{FF2B5EF4-FFF2-40B4-BE49-F238E27FC236}">
              <a16:creationId xmlns:a16="http://schemas.microsoft.com/office/drawing/2014/main" id="{00000000-0008-0000-2200-0000FC000000}"/>
            </a:ext>
          </a:extLst>
        </xdr:cNvPr>
        <xdr:cNvSpPr txBox="1">
          <a:spLocks noChangeArrowheads="1"/>
        </xdr:cNvSpPr>
      </xdr:nvSpPr>
      <xdr:spPr bwMode="auto">
        <a:xfrm>
          <a:off x="1257300" y="11944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253" name="Text Box 8">
          <a:extLst>
            <a:ext uri="{FF2B5EF4-FFF2-40B4-BE49-F238E27FC236}">
              <a16:creationId xmlns:a16="http://schemas.microsoft.com/office/drawing/2014/main" id="{00000000-0008-0000-2200-0000FD000000}"/>
            </a:ext>
          </a:extLst>
        </xdr:cNvPr>
        <xdr:cNvSpPr txBox="1">
          <a:spLocks noChangeArrowheads="1"/>
        </xdr:cNvSpPr>
      </xdr:nvSpPr>
      <xdr:spPr bwMode="auto">
        <a:xfrm>
          <a:off x="1257300" y="3438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39</xdr:row>
      <xdr:rowOff>63500</xdr:rowOff>
    </xdr:from>
    <xdr:ext cx="114300" cy="285750"/>
    <xdr:sp macro="" textlink="">
      <xdr:nvSpPr>
        <xdr:cNvPr id="254" name="Text Box 8">
          <a:extLst>
            <a:ext uri="{FF2B5EF4-FFF2-40B4-BE49-F238E27FC236}">
              <a16:creationId xmlns:a16="http://schemas.microsoft.com/office/drawing/2014/main" id="{00000000-0008-0000-2200-0000FE000000}"/>
            </a:ext>
          </a:extLst>
        </xdr:cNvPr>
        <xdr:cNvSpPr txBox="1">
          <a:spLocks noChangeArrowheads="1"/>
        </xdr:cNvSpPr>
      </xdr:nvSpPr>
      <xdr:spPr bwMode="auto">
        <a:xfrm>
          <a:off x="1260686" y="711771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63500</xdr:rowOff>
    </xdr:from>
    <xdr:ext cx="114300" cy="285750"/>
    <xdr:sp macro="" textlink="">
      <xdr:nvSpPr>
        <xdr:cNvPr id="255" name="Text Box 8">
          <a:extLst>
            <a:ext uri="{FF2B5EF4-FFF2-40B4-BE49-F238E27FC236}">
              <a16:creationId xmlns:a16="http://schemas.microsoft.com/office/drawing/2014/main" id="{00000000-0008-0000-2200-0000FF000000}"/>
            </a:ext>
          </a:extLst>
        </xdr:cNvPr>
        <xdr:cNvSpPr txBox="1">
          <a:spLocks noChangeArrowheads="1"/>
        </xdr:cNvSpPr>
      </xdr:nvSpPr>
      <xdr:spPr bwMode="auto">
        <a:xfrm>
          <a:off x="1257300" y="711771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00000000-0008-0000-2200-000000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57" name="Text Box 2">
          <a:extLst>
            <a:ext uri="{FF2B5EF4-FFF2-40B4-BE49-F238E27FC236}">
              <a16:creationId xmlns:a16="http://schemas.microsoft.com/office/drawing/2014/main" id="{00000000-0008-0000-2200-000001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58" name="Text Box 3">
          <a:extLst>
            <a:ext uri="{FF2B5EF4-FFF2-40B4-BE49-F238E27FC236}">
              <a16:creationId xmlns:a16="http://schemas.microsoft.com/office/drawing/2014/main" id="{00000000-0008-0000-2200-000002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59" name="Text Box 4">
          <a:extLst>
            <a:ext uri="{FF2B5EF4-FFF2-40B4-BE49-F238E27FC236}">
              <a16:creationId xmlns:a16="http://schemas.microsoft.com/office/drawing/2014/main" id="{00000000-0008-0000-2200-000003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0" name="Text Box 5">
          <a:extLst>
            <a:ext uri="{FF2B5EF4-FFF2-40B4-BE49-F238E27FC236}">
              <a16:creationId xmlns:a16="http://schemas.microsoft.com/office/drawing/2014/main" id="{00000000-0008-0000-2200-000004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1" name="Text Box 6">
          <a:extLst>
            <a:ext uri="{FF2B5EF4-FFF2-40B4-BE49-F238E27FC236}">
              <a16:creationId xmlns:a16="http://schemas.microsoft.com/office/drawing/2014/main" id="{00000000-0008-0000-2200-000005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2" name="Text Box 8">
          <a:extLst>
            <a:ext uri="{FF2B5EF4-FFF2-40B4-BE49-F238E27FC236}">
              <a16:creationId xmlns:a16="http://schemas.microsoft.com/office/drawing/2014/main" id="{00000000-0008-0000-2200-000006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3" name="Text Box 9">
          <a:extLst>
            <a:ext uri="{FF2B5EF4-FFF2-40B4-BE49-F238E27FC236}">
              <a16:creationId xmlns:a16="http://schemas.microsoft.com/office/drawing/2014/main" id="{00000000-0008-0000-2200-000007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4" name="Text Box 10">
          <a:extLst>
            <a:ext uri="{FF2B5EF4-FFF2-40B4-BE49-F238E27FC236}">
              <a16:creationId xmlns:a16="http://schemas.microsoft.com/office/drawing/2014/main" id="{00000000-0008-0000-2200-000008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00000000-0008-0000-2200-000009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6" name="Text Box 2">
          <a:extLst>
            <a:ext uri="{FF2B5EF4-FFF2-40B4-BE49-F238E27FC236}">
              <a16:creationId xmlns:a16="http://schemas.microsoft.com/office/drawing/2014/main" id="{00000000-0008-0000-2200-00000A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267" name="Text Box 8">
          <a:extLst>
            <a:ext uri="{FF2B5EF4-FFF2-40B4-BE49-F238E27FC236}">
              <a16:creationId xmlns:a16="http://schemas.microsoft.com/office/drawing/2014/main" id="{00000000-0008-0000-2200-00000B010000}"/>
            </a:ext>
          </a:extLst>
        </xdr:cNvPr>
        <xdr:cNvSpPr txBox="1">
          <a:spLocks noChangeArrowheads="1"/>
        </xdr:cNvSpPr>
      </xdr:nvSpPr>
      <xdr:spPr bwMode="auto">
        <a:xfrm>
          <a:off x="1257300" y="12306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00000000-0008-0000-2200-00000C01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69" name="Text Box 2">
          <a:extLst>
            <a:ext uri="{FF2B5EF4-FFF2-40B4-BE49-F238E27FC236}">
              <a16:creationId xmlns:a16="http://schemas.microsoft.com/office/drawing/2014/main" id="{00000000-0008-0000-2200-00000D01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0" name="Text Box 3">
          <a:extLst>
            <a:ext uri="{FF2B5EF4-FFF2-40B4-BE49-F238E27FC236}">
              <a16:creationId xmlns:a16="http://schemas.microsoft.com/office/drawing/2014/main" id="{00000000-0008-0000-2200-00000E01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1" name="Text Box 4">
          <a:extLst>
            <a:ext uri="{FF2B5EF4-FFF2-40B4-BE49-F238E27FC236}">
              <a16:creationId xmlns:a16="http://schemas.microsoft.com/office/drawing/2014/main" id="{00000000-0008-0000-2200-00000F01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2" name="Text Box 5">
          <a:extLst>
            <a:ext uri="{FF2B5EF4-FFF2-40B4-BE49-F238E27FC236}">
              <a16:creationId xmlns:a16="http://schemas.microsoft.com/office/drawing/2014/main" id="{00000000-0008-0000-2200-00001001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3" name="Text Box 6">
          <a:extLst>
            <a:ext uri="{FF2B5EF4-FFF2-40B4-BE49-F238E27FC236}">
              <a16:creationId xmlns:a16="http://schemas.microsoft.com/office/drawing/2014/main" id="{00000000-0008-0000-2200-00001101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4" name="Text Box 8">
          <a:extLst>
            <a:ext uri="{FF2B5EF4-FFF2-40B4-BE49-F238E27FC236}">
              <a16:creationId xmlns:a16="http://schemas.microsoft.com/office/drawing/2014/main" id="{00000000-0008-0000-2200-00001201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5" name="Text Box 9">
          <a:extLst>
            <a:ext uri="{FF2B5EF4-FFF2-40B4-BE49-F238E27FC236}">
              <a16:creationId xmlns:a16="http://schemas.microsoft.com/office/drawing/2014/main" id="{00000000-0008-0000-2200-00001301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6" name="Text Box 10">
          <a:extLst>
            <a:ext uri="{FF2B5EF4-FFF2-40B4-BE49-F238E27FC236}">
              <a16:creationId xmlns:a16="http://schemas.microsoft.com/office/drawing/2014/main" id="{00000000-0008-0000-2200-00001401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7" name="Text Box 11">
          <a:extLst>
            <a:ext uri="{FF2B5EF4-FFF2-40B4-BE49-F238E27FC236}">
              <a16:creationId xmlns:a16="http://schemas.microsoft.com/office/drawing/2014/main" id="{00000000-0008-0000-2200-000015010000}"/>
            </a:ext>
          </a:extLst>
        </xdr:cNvPr>
        <xdr:cNvSpPr txBox="1">
          <a:spLocks noChangeArrowheads="1"/>
        </xdr:cNvSpPr>
      </xdr:nvSpPr>
      <xdr:spPr bwMode="auto">
        <a:xfrm>
          <a:off x="12573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8" name="Text Box 12">
          <a:extLst>
            <a:ext uri="{FF2B5EF4-FFF2-40B4-BE49-F238E27FC236}">
              <a16:creationId xmlns:a16="http://schemas.microsoft.com/office/drawing/2014/main" id="{00000000-0008-0000-2200-000016010000}"/>
            </a:ext>
          </a:extLst>
        </xdr:cNvPr>
        <xdr:cNvSpPr txBox="1">
          <a:spLocks noChangeArrowheads="1"/>
        </xdr:cNvSpPr>
      </xdr:nvSpPr>
      <xdr:spPr bwMode="auto">
        <a:xfrm>
          <a:off x="12573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9" name="Text Box 13">
          <a:extLst>
            <a:ext uri="{FF2B5EF4-FFF2-40B4-BE49-F238E27FC236}">
              <a16:creationId xmlns:a16="http://schemas.microsoft.com/office/drawing/2014/main" id="{00000000-0008-0000-2200-000017010000}"/>
            </a:ext>
          </a:extLst>
        </xdr:cNvPr>
        <xdr:cNvSpPr txBox="1">
          <a:spLocks noChangeArrowheads="1"/>
        </xdr:cNvSpPr>
      </xdr:nvSpPr>
      <xdr:spPr bwMode="auto">
        <a:xfrm>
          <a:off x="1257300" y="15744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80" name="Text Box 14">
          <a:extLst>
            <a:ext uri="{FF2B5EF4-FFF2-40B4-BE49-F238E27FC236}">
              <a16:creationId xmlns:a16="http://schemas.microsoft.com/office/drawing/2014/main" id="{00000000-0008-0000-2200-000018010000}"/>
            </a:ext>
          </a:extLst>
        </xdr:cNvPr>
        <xdr:cNvSpPr txBox="1">
          <a:spLocks noChangeArrowheads="1"/>
        </xdr:cNvSpPr>
      </xdr:nvSpPr>
      <xdr:spPr bwMode="auto">
        <a:xfrm>
          <a:off x="1257300" y="15744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00000000-0008-0000-2200-00001901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82" name="Text Box 2">
          <a:extLst>
            <a:ext uri="{FF2B5EF4-FFF2-40B4-BE49-F238E27FC236}">
              <a16:creationId xmlns:a16="http://schemas.microsoft.com/office/drawing/2014/main" id="{00000000-0008-0000-2200-00001A010000}"/>
            </a:ext>
          </a:extLst>
        </xdr:cNvPr>
        <xdr:cNvSpPr txBox="1">
          <a:spLocks noChangeArrowheads="1"/>
        </xdr:cNvSpPr>
      </xdr:nvSpPr>
      <xdr:spPr bwMode="auto">
        <a:xfrm>
          <a:off x="1257300" y="14839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83" name="Text Box 8">
          <a:extLst>
            <a:ext uri="{FF2B5EF4-FFF2-40B4-BE49-F238E27FC236}">
              <a16:creationId xmlns:a16="http://schemas.microsoft.com/office/drawing/2014/main" id="{00000000-0008-0000-2200-00001B010000}"/>
            </a:ext>
          </a:extLst>
        </xdr:cNvPr>
        <xdr:cNvSpPr txBox="1">
          <a:spLocks noChangeArrowheads="1"/>
        </xdr:cNvSpPr>
      </xdr:nvSpPr>
      <xdr:spPr bwMode="auto">
        <a:xfrm>
          <a:off x="1257300" y="3257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84" name="Text Box 8">
          <a:extLst>
            <a:ext uri="{FF2B5EF4-FFF2-40B4-BE49-F238E27FC236}">
              <a16:creationId xmlns:a16="http://schemas.microsoft.com/office/drawing/2014/main" id="{00000000-0008-0000-2200-00001C010000}"/>
            </a:ext>
          </a:extLst>
        </xdr:cNvPr>
        <xdr:cNvSpPr txBox="1">
          <a:spLocks noChangeArrowheads="1"/>
        </xdr:cNvSpPr>
      </xdr:nvSpPr>
      <xdr:spPr bwMode="auto">
        <a:xfrm>
          <a:off x="1257300" y="9953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42333</xdr:colOff>
      <xdr:row>20</xdr:row>
      <xdr:rowOff>31750</xdr:rowOff>
    </xdr:from>
    <xdr:ext cx="114300" cy="285750"/>
    <xdr:sp macro="" textlink="">
      <xdr:nvSpPr>
        <xdr:cNvPr id="285" name="Text Box 8">
          <a:extLst>
            <a:ext uri="{FF2B5EF4-FFF2-40B4-BE49-F238E27FC236}">
              <a16:creationId xmlns:a16="http://schemas.microsoft.com/office/drawing/2014/main" id="{00000000-0008-0000-2200-00001D010000}"/>
            </a:ext>
          </a:extLst>
        </xdr:cNvPr>
        <xdr:cNvSpPr txBox="1">
          <a:spLocks noChangeArrowheads="1"/>
        </xdr:cNvSpPr>
      </xdr:nvSpPr>
      <xdr:spPr bwMode="auto">
        <a:xfrm>
          <a:off x="1301538" y="364934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10584</xdr:colOff>
      <xdr:row>40</xdr:row>
      <xdr:rowOff>31750</xdr:rowOff>
    </xdr:from>
    <xdr:ext cx="114300" cy="285750"/>
    <xdr:sp macro="" textlink="">
      <xdr:nvSpPr>
        <xdr:cNvPr id="286" name="Text Box 8">
          <a:extLst>
            <a:ext uri="{FF2B5EF4-FFF2-40B4-BE49-F238E27FC236}">
              <a16:creationId xmlns:a16="http://schemas.microsoft.com/office/drawing/2014/main" id="{00000000-0008-0000-2200-00001E010000}"/>
            </a:ext>
          </a:extLst>
        </xdr:cNvPr>
        <xdr:cNvSpPr txBox="1">
          <a:spLocks noChangeArrowheads="1"/>
        </xdr:cNvSpPr>
      </xdr:nvSpPr>
      <xdr:spPr bwMode="auto">
        <a:xfrm>
          <a:off x="1898439" y="726884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590550</xdr:colOff>
      <xdr:row>59</xdr:row>
      <xdr:rowOff>9525</xdr:rowOff>
    </xdr:from>
    <xdr:ext cx="114300" cy="285750"/>
    <xdr:sp macro="" textlink="">
      <xdr:nvSpPr>
        <xdr:cNvPr id="287" name="Text Box 8">
          <a:extLst>
            <a:ext uri="{FF2B5EF4-FFF2-40B4-BE49-F238E27FC236}">
              <a16:creationId xmlns:a16="http://schemas.microsoft.com/office/drawing/2014/main" id="{00000000-0008-0000-2200-00001F010000}"/>
            </a:ext>
          </a:extLst>
        </xdr:cNvPr>
        <xdr:cNvSpPr txBox="1">
          <a:spLocks noChangeArrowheads="1"/>
        </xdr:cNvSpPr>
      </xdr:nvSpPr>
      <xdr:spPr bwMode="auto">
        <a:xfrm>
          <a:off x="1844040" y="1068895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00000000-0008-0000-2200-000020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00000000-0008-0000-2200-000021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0" name="Text Box 3">
          <a:extLst>
            <a:ext uri="{FF2B5EF4-FFF2-40B4-BE49-F238E27FC236}">
              <a16:creationId xmlns:a16="http://schemas.microsoft.com/office/drawing/2014/main" id="{00000000-0008-0000-2200-000022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1" name="Text Box 4">
          <a:extLst>
            <a:ext uri="{FF2B5EF4-FFF2-40B4-BE49-F238E27FC236}">
              <a16:creationId xmlns:a16="http://schemas.microsoft.com/office/drawing/2014/main" id="{00000000-0008-0000-2200-000023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2" name="Text Box 5">
          <a:extLst>
            <a:ext uri="{FF2B5EF4-FFF2-40B4-BE49-F238E27FC236}">
              <a16:creationId xmlns:a16="http://schemas.microsoft.com/office/drawing/2014/main" id="{00000000-0008-0000-2200-000024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3" name="Text Box 6">
          <a:extLst>
            <a:ext uri="{FF2B5EF4-FFF2-40B4-BE49-F238E27FC236}">
              <a16:creationId xmlns:a16="http://schemas.microsoft.com/office/drawing/2014/main" id="{00000000-0008-0000-2200-000025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4" name="Text Box 8">
          <a:extLst>
            <a:ext uri="{FF2B5EF4-FFF2-40B4-BE49-F238E27FC236}">
              <a16:creationId xmlns:a16="http://schemas.microsoft.com/office/drawing/2014/main" id="{00000000-0008-0000-2200-000026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5" name="Text Box 9">
          <a:extLst>
            <a:ext uri="{FF2B5EF4-FFF2-40B4-BE49-F238E27FC236}">
              <a16:creationId xmlns:a16="http://schemas.microsoft.com/office/drawing/2014/main" id="{00000000-0008-0000-2200-000027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6" name="Text Box 10">
          <a:extLst>
            <a:ext uri="{FF2B5EF4-FFF2-40B4-BE49-F238E27FC236}">
              <a16:creationId xmlns:a16="http://schemas.microsoft.com/office/drawing/2014/main" id="{00000000-0008-0000-2200-000028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84666</xdr:colOff>
      <xdr:row>55</xdr:row>
      <xdr:rowOff>95249</xdr:rowOff>
    </xdr:from>
    <xdr:ext cx="114300" cy="28575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00000000-0008-0000-2200-000029010000}"/>
            </a:ext>
          </a:extLst>
        </xdr:cNvPr>
        <xdr:cNvSpPr txBox="1">
          <a:spLocks noChangeArrowheads="1"/>
        </xdr:cNvSpPr>
      </xdr:nvSpPr>
      <xdr:spPr bwMode="auto">
        <a:xfrm>
          <a:off x="1343871" y="10052684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698500</xdr:colOff>
      <xdr:row>66</xdr:row>
      <xdr:rowOff>127000</xdr:rowOff>
    </xdr:from>
    <xdr:ext cx="114300" cy="285750"/>
    <xdr:sp macro="" textlink="">
      <xdr:nvSpPr>
        <xdr:cNvPr id="298" name="Text Box 2">
          <a:extLst>
            <a:ext uri="{FF2B5EF4-FFF2-40B4-BE49-F238E27FC236}">
              <a16:creationId xmlns:a16="http://schemas.microsoft.com/office/drawing/2014/main" id="{00000000-0008-0000-2200-00002A010000}"/>
            </a:ext>
          </a:extLst>
        </xdr:cNvPr>
        <xdr:cNvSpPr txBox="1">
          <a:spLocks noChangeArrowheads="1"/>
        </xdr:cNvSpPr>
      </xdr:nvSpPr>
      <xdr:spPr bwMode="auto">
        <a:xfrm>
          <a:off x="1883410" y="12075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299" name="Text Box 8">
          <a:extLst>
            <a:ext uri="{FF2B5EF4-FFF2-40B4-BE49-F238E27FC236}">
              <a16:creationId xmlns:a16="http://schemas.microsoft.com/office/drawing/2014/main" id="{00000000-0008-0000-2200-00002B010000}"/>
            </a:ext>
          </a:extLst>
        </xdr:cNvPr>
        <xdr:cNvSpPr txBox="1">
          <a:spLocks noChangeArrowheads="1"/>
        </xdr:cNvSpPr>
      </xdr:nvSpPr>
      <xdr:spPr bwMode="auto">
        <a:xfrm>
          <a:off x="1257300" y="12306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300" name="Text Box 13">
          <a:extLst>
            <a:ext uri="{FF2B5EF4-FFF2-40B4-BE49-F238E27FC236}">
              <a16:creationId xmlns:a16="http://schemas.microsoft.com/office/drawing/2014/main" id="{00000000-0008-0000-2200-00002C010000}"/>
            </a:ext>
          </a:extLst>
        </xdr:cNvPr>
        <xdr:cNvSpPr txBox="1">
          <a:spLocks noChangeArrowheads="1"/>
        </xdr:cNvSpPr>
      </xdr:nvSpPr>
      <xdr:spPr bwMode="auto">
        <a:xfrm>
          <a:off x="125730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114300</xdr:colOff>
      <xdr:row>76</xdr:row>
      <xdr:rowOff>0</xdr:rowOff>
    </xdr:from>
    <xdr:ext cx="114300" cy="285750"/>
    <xdr:sp macro="" textlink="">
      <xdr:nvSpPr>
        <xdr:cNvPr id="301" name="Text Box 14">
          <a:extLst>
            <a:ext uri="{FF2B5EF4-FFF2-40B4-BE49-F238E27FC236}">
              <a16:creationId xmlns:a16="http://schemas.microsoft.com/office/drawing/2014/main" id="{00000000-0008-0000-2200-00002D010000}"/>
            </a:ext>
          </a:extLst>
        </xdr:cNvPr>
        <xdr:cNvSpPr txBox="1">
          <a:spLocks noChangeArrowheads="1"/>
        </xdr:cNvSpPr>
      </xdr:nvSpPr>
      <xdr:spPr bwMode="auto">
        <a:xfrm>
          <a:off x="1371600" y="13935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02" name="Text Box 8">
          <a:extLst>
            <a:ext uri="{FF2B5EF4-FFF2-40B4-BE49-F238E27FC236}">
              <a16:creationId xmlns:a16="http://schemas.microsoft.com/office/drawing/2014/main" id="{00000000-0008-0000-2200-00002E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03" name="Text Box 8">
          <a:extLst>
            <a:ext uri="{FF2B5EF4-FFF2-40B4-BE49-F238E27FC236}">
              <a16:creationId xmlns:a16="http://schemas.microsoft.com/office/drawing/2014/main" id="{00000000-0008-0000-2200-00002F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00000000-0008-0000-2200-000030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5" name="Text Box 2">
          <a:extLst>
            <a:ext uri="{FF2B5EF4-FFF2-40B4-BE49-F238E27FC236}">
              <a16:creationId xmlns:a16="http://schemas.microsoft.com/office/drawing/2014/main" id="{00000000-0008-0000-2200-000031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6" name="Text Box 3">
          <a:extLst>
            <a:ext uri="{FF2B5EF4-FFF2-40B4-BE49-F238E27FC236}">
              <a16:creationId xmlns:a16="http://schemas.microsoft.com/office/drawing/2014/main" id="{00000000-0008-0000-2200-000032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00000000-0008-0000-2200-000033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8" name="Text Box 5">
          <a:extLst>
            <a:ext uri="{FF2B5EF4-FFF2-40B4-BE49-F238E27FC236}">
              <a16:creationId xmlns:a16="http://schemas.microsoft.com/office/drawing/2014/main" id="{00000000-0008-0000-2200-000034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9" name="Text Box 6">
          <a:extLst>
            <a:ext uri="{FF2B5EF4-FFF2-40B4-BE49-F238E27FC236}">
              <a16:creationId xmlns:a16="http://schemas.microsoft.com/office/drawing/2014/main" id="{00000000-0008-0000-2200-000035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0" name="Text Box 8">
          <a:extLst>
            <a:ext uri="{FF2B5EF4-FFF2-40B4-BE49-F238E27FC236}">
              <a16:creationId xmlns:a16="http://schemas.microsoft.com/office/drawing/2014/main" id="{00000000-0008-0000-2200-000036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1" name="Text Box 9">
          <a:extLst>
            <a:ext uri="{FF2B5EF4-FFF2-40B4-BE49-F238E27FC236}">
              <a16:creationId xmlns:a16="http://schemas.microsoft.com/office/drawing/2014/main" id="{00000000-0008-0000-2200-000037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2" name="Text Box 10">
          <a:extLst>
            <a:ext uri="{FF2B5EF4-FFF2-40B4-BE49-F238E27FC236}">
              <a16:creationId xmlns:a16="http://schemas.microsoft.com/office/drawing/2014/main" id="{00000000-0008-0000-2200-000038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00000000-0008-0000-2200-000039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00000000-0008-0000-2200-00003A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15" name="Text Box 8">
          <a:extLst>
            <a:ext uri="{FF2B5EF4-FFF2-40B4-BE49-F238E27FC236}">
              <a16:creationId xmlns:a16="http://schemas.microsoft.com/office/drawing/2014/main" id="{00000000-0008-0000-2200-00003B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00000000-0008-0000-2200-00003C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7" name="Text Box 2">
          <a:extLst>
            <a:ext uri="{FF2B5EF4-FFF2-40B4-BE49-F238E27FC236}">
              <a16:creationId xmlns:a16="http://schemas.microsoft.com/office/drawing/2014/main" id="{00000000-0008-0000-2200-00003D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8" name="Text Box 3">
          <a:extLst>
            <a:ext uri="{FF2B5EF4-FFF2-40B4-BE49-F238E27FC236}">
              <a16:creationId xmlns:a16="http://schemas.microsoft.com/office/drawing/2014/main" id="{00000000-0008-0000-2200-00003E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9" name="Text Box 4">
          <a:extLst>
            <a:ext uri="{FF2B5EF4-FFF2-40B4-BE49-F238E27FC236}">
              <a16:creationId xmlns:a16="http://schemas.microsoft.com/office/drawing/2014/main" id="{00000000-0008-0000-2200-00003F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0" name="Text Box 5">
          <a:extLst>
            <a:ext uri="{FF2B5EF4-FFF2-40B4-BE49-F238E27FC236}">
              <a16:creationId xmlns:a16="http://schemas.microsoft.com/office/drawing/2014/main" id="{00000000-0008-0000-2200-000040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00000000-0008-0000-2200-000041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2" name="Text Box 8">
          <a:extLst>
            <a:ext uri="{FF2B5EF4-FFF2-40B4-BE49-F238E27FC236}">
              <a16:creationId xmlns:a16="http://schemas.microsoft.com/office/drawing/2014/main" id="{00000000-0008-0000-2200-000042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3" name="Text Box 9">
          <a:extLst>
            <a:ext uri="{FF2B5EF4-FFF2-40B4-BE49-F238E27FC236}">
              <a16:creationId xmlns:a16="http://schemas.microsoft.com/office/drawing/2014/main" id="{00000000-0008-0000-2200-000043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4" name="Text Box 10">
          <a:extLst>
            <a:ext uri="{FF2B5EF4-FFF2-40B4-BE49-F238E27FC236}">
              <a16:creationId xmlns:a16="http://schemas.microsoft.com/office/drawing/2014/main" id="{00000000-0008-0000-2200-000044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00000000-0008-0000-2200-000045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6" name="Text Box 2">
          <a:extLst>
            <a:ext uri="{FF2B5EF4-FFF2-40B4-BE49-F238E27FC236}">
              <a16:creationId xmlns:a16="http://schemas.microsoft.com/office/drawing/2014/main" id="{00000000-0008-0000-2200-000046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327" name="Text Box 8">
          <a:extLst>
            <a:ext uri="{FF2B5EF4-FFF2-40B4-BE49-F238E27FC236}">
              <a16:creationId xmlns:a16="http://schemas.microsoft.com/office/drawing/2014/main" id="{00000000-0008-0000-2200-000047010000}"/>
            </a:ext>
          </a:extLst>
        </xdr:cNvPr>
        <xdr:cNvSpPr txBox="1">
          <a:spLocks noChangeArrowheads="1"/>
        </xdr:cNvSpPr>
      </xdr:nvSpPr>
      <xdr:spPr bwMode="auto">
        <a:xfrm>
          <a:off x="1257300" y="10677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328" name="Text Box 8">
          <a:extLst>
            <a:ext uri="{FF2B5EF4-FFF2-40B4-BE49-F238E27FC236}">
              <a16:creationId xmlns:a16="http://schemas.microsoft.com/office/drawing/2014/main" id="{00000000-0008-0000-2200-000048010000}"/>
            </a:ext>
          </a:extLst>
        </xdr:cNvPr>
        <xdr:cNvSpPr txBox="1">
          <a:spLocks noChangeArrowheads="1"/>
        </xdr:cNvSpPr>
      </xdr:nvSpPr>
      <xdr:spPr bwMode="auto">
        <a:xfrm>
          <a:off x="1257300" y="10677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00000000-0008-0000-2200-000049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00000000-0008-0000-2200-00004A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00000000-0008-0000-2200-00004B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2" name="Text Box 4">
          <a:extLst>
            <a:ext uri="{FF2B5EF4-FFF2-40B4-BE49-F238E27FC236}">
              <a16:creationId xmlns:a16="http://schemas.microsoft.com/office/drawing/2014/main" id="{00000000-0008-0000-2200-00004C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3" name="Text Box 5">
          <a:extLst>
            <a:ext uri="{FF2B5EF4-FFF2-40B4-BE49-F238E27FC236}">
              <a16:creationId xmlns:a16="http://schemas.microsoft.com/office/drawing/2014/main" id="{00000000-0008-0000-2200-00004D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4" name="Text Box 6">
          <a:extLst>
            <a:ext uri="{FF2B5EF4-FFF2-40B4-BE49-F238E27FC236}">
              <a16:creationId xmlns:a16="http://schemas.microsoft.com/office/drawing/2014/main" id="{00000000-0008-0000-2200-00004E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5" name="Text Box 8">
          <a:extLst>
            <a:ext uri="{FF2B5EF4-FFF2-40B4-BE49-F238E27FC236}">
              <a16:creationId xmlns:a16="http://schemas.microsoft.com/office/drawing/2014/main" id="{00000000-0008-0000-2200-00004F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6" name="Text Box 9">
          <a:extLst>
            <a:ext uri="{FF2B5EF4-FFF2-40B4-BE49-F238E27FC236}">
              <a16:creationId xmlns:a16="http://schemas.microsoft.com/office/drawing/2014/main" id="{00000000-0008-0000-2200-000050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7" name="Text Box 10">
          <a:extLst>
            <a:ext uri="{FF2B5EF4-FFF2-40B4-BE49-F238E27FC236}">
              <a16:creationId xmlns:a16="http://schemas.microsoft.com/office/drawing/2014/main" id="{00000000-0008-0000-2200-000051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00000000-0008-0000-2200-000052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9" name="Text Box 2">
          <a:extLst>
            <a:ext uri="{FF2B5EF4-FFF2-40B4-BE49-F238E27FC236}">
              <a16:creationId xmlns:a16="http://schemas.microsoft.com/office/drawing/2014/main" id="{00000000-0008-0000-2200-000053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340" name="Text Box 8">
          <a:extLst>
            <a:ext uri="{FF2B5EF4-FFF2-40B4-BE49-F238E27FC236}">
              <a16:creationId xmlns:a16="http://schemas.microsoft.com/office/drawing/2014/main" id="{00000000-0008-0000-2200-000054010000}"/>
            </a:ext>
          </a:extLst>
        </xdr:cNvPr>
        <xdr:cNvSpPr txBox="1">
          <a:spLocks noChangeArrowheads="1"/>
        </xdr:cNvSpPr>
      </xdr:nvSpPr>
      <xdr:spPr bwMode="auto">
        <a:xfrm>
          <a:off x="1257300" y="10677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00000000-0008-0000-2200-000055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00000000-0008-0000-2200-000056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3" name="Text Box 3">
          <a:extLst>
            <a:ext uri="{FF2B5EF4-FFF2-40B4-BE49-F238E27FC236}">
              <a16:creationId xmlns:a16="http://schemas.microsoft.com/office/drawing/2014/main" id="{00000000-0008-0000-2200-000057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00000000-0008-0000-2200-000058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5" name="Text Box 5">
          <a:extLst>
            <a:ext uri="{FF2B5EF4-FFF2-40B4-BE49-F238E27FC236}">
              <a16:creationId xmlns:a16="http://schemas.microsoft.com/office/drawing/2014/main" id="{00000000-0008-0000-2200-000059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6" name="Text Box 6">
          <a:extLst>
            <a:ext uri="{FF2B5EF4-FFF2-40B4-BE49-F238E27FC236}">
              <a16:creationId xmlns:a16="http://schemas.microsoft.com/office/drawing/2014/main" id="{00000000-0008-0000-2200-00005A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7" name="Text Box 8">
          <a:extLst>
            <a:ext uri="{FF2B5EF4-FFF2-40B4-BE49-F238E27FC236}">
              <a16:creationId xmlns:a16="http://schemas.microsoft.com/office/drawing/2014/main" id="{00000000-0008-0000-2200-00005B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8" name="Text Box 9">
          <a:extLst>
            <a:ext uri="{FF2B5EF4-FFF2-40B4-BE49-F238E27FC236}">
              <a16:creationId xmlns:a16="http://schemas.microsoft.com/office/drawing/2014/main" id="{00000000-0008-0000-2200-00005C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9" name="Text Box 10">
          <a:extLst>
            <a:ext uri="{FF2B5EF4-FFF2-40B4-BE49-F238E27FC236}">
              <a16:creationId xmlns:a16="http://schemas.microsoft.com/office/drawing/2014/main" id="{00000000-0008-0000-2200-00005D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00000000-0008-0000-2200-00005E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58</xdr:row>
      <xdr:rowOff>0</xdr:rowOff>
    </xdr:from>
    <xdr:ext cx="114300" cy="28575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00000000-0008-0000-2200-00005F010000}"/>
            </a:ext>
          </a:extLst>
        </xdr:cNvPr>
        <xdr:cNvSpPr txBox="1">
          <a:spLocks noChangeArrowheads="1"/>
        </xdr:cNvSpPr>
      </xdr:nvSpPr>
      <xdr:spPr bwMode="auto">
        <a:xfrm>
          <a:off x="12954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64</xdr:row>
      <xdr:rowOff>152400</xdr:rowOff>
    </xdr:from>
    <xdr:ext cx="114300" cy="285750"/>
    <xdr:sp macro="" textlink="">
      <xdr:nvSpPr>
        <xdr:cNvPr id="352" name="Text Box 8">
          <a:extLst>
            <a:ext uri="{FF2B5EF4-FFF2-40B4-BE49-F238E27FC236}">
              <a16:creationId xmlns:a16="http://schemas.microsoft.com/office/drawing/2014/main" id="{00000000-0008-0000-2200-000060010000}"/>
            </a:ext>
          </a:extLst>
        </xdr:cNvPr>
        <xdr:cNvSpPr txBox="1">
          <a:spLocks noChangeArrowheads="1"/>
        </xdr:cNvSpPr>
      </xdr:nvSpPr>
      <xdr:spPr bwMode="auto">
        <a:xfrm>
          <a:off x="4400550" y="1173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53" name="Text Box 8">
          <a:extLst>
            <a:ext uri="{FF2B5EF4-FFF2-40B4-BE49-F238E27FC236}">
              <a16:creationId xmlns:a16="http://schemas.microsoft.com/office/drawing/2014/main" id="{00000000-0008-0000-2200-000061010000}"/>
            </a:ext>
          </a:extLst>
        </xdr:cNvPr>
        <xdr:cNvSpPr txBox="1">
          <a:spLocks noChangeArrowheads="1"/>
        </xdr:cNvSpPr>
      </xdr:nvSpPr>
      <xdr:spPr bwMode="auto">
        <a:xfrm>
          <a:off x="25146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54" name="Text Box 11">
          <a:extLst>
            <a:ext uri="{FF2B5EF4-FFF2-40B4-BE49-F238E27FC236}">
              <a16:creationId xmlns:a16="http://schemas.microsoft.com/office/drawing/2014/main" id="{00000000-0008-0000-2200-000062010000}"/>
            </a:ext>
          </a:extLst>
        </xdr:cNvPr>
        <xdr:cNvSpPr txBox="1">
          <a:spLocks noChangeArrowheads="1"/>
        </xdr:cNvSpPr>
      </xdr:nvSpPr>
      <xdr:spPr bwMode="auto">
        <a:xfrm>
          <a:off x="188595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55" name="Text Box 12">
          <a:extLst>
            <a:ext uri="{FF2B5EF4-FFF2-40B4-BE49-F238E27FC236}">
              <a16:creationId xmlns:a16="http://schemas.microsoft.com/office/drawing/2014/main" id="{00000000-0008-0000-2200-000063010000}"/>
            </a:ext>
          </a:extLst>
        </xdr:cNvPr>
        <xdr:cNvSpPr txBox="1">
          <a:spLocks noChangeArrowheads="1"/>
        </xdr:cNvSpPr>
      </xdr:nvSpPr>
      <xdr:spPr bwMode="auto">
        <a:xfrm>
          <a:off x="188595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56" name="Text Box 11">
          <a:extLst>
            <a:ext uri="{FF2B5EF4-FFF2-40B4-BE49-F238E27FC236}">
              <a16:creationId xmlns:a16="http://schemas.microsoft.com/office/drawing/2014/main" id="{00000000-0008-0000-2200-000064010000}"/>
            </a:ext>
          </a:extLst>
        </xdr:cNvPr>
        <xdr:cNvSpPr txBox="1">
          <a:spLocks noChangeArrowheads="1"/>
        </xdr:cNvSpPr>
      </xdr:nvSpPr>
      <xdr:spPr bwMode="auto">
        <a:xfrm>
          <a:off x="18859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57" name="Text Box 12">
          <a:extLst>
            <a:ext uri="{FF2B5EF4-FFF2-40B4-BE49-F238E27FC236}">
              <a16:creationId xmlns:a16="http://schemas.microsoft.com/office/drawing/2014/main" id="{00000000-0008-0000-2200-000065010000}"/>
            </a:ext>
          </a:extLst>
        </xdr:cNvPr>
        <xdr:cNvSpPr txBox="1">
          <a:spLocks noChangeArrowheads="1"/>
        </xdr:cNvSpPr>
      </xdr:nvSpPr>
      <xdr:spPr bwMode="auto">
        <a:xfrm>
          <a:off x="18859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58" name="Text Box 11">
          <a:extLst>
            <a:ext uri="{FF2B5EF4-FFF2-40B4-BE49-F238E27FC236}">
              <a16:creationId xmlns:a16="http://schemas.microsoft.com/office/drawing/2014/main" id="{00000000-0008-0000-2200-000066010000}"/>
            </a:ext>
          </a:extLst>
        </xdr:cNvPr>
        <xdr:cNvSpPr txBox="1">
          <a:spLocks noChangeArrowheads="1"/>
        </xdr:cNvSpPr>
      </xdr:nvSpPr>
      <xdr:spPr bwMode="auto">
        <a:xfrm>
          <a:off x="18859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59" name="Text Box 12">
          <a:extLst>
            <a:ext uri="{FF2B5EF4-FFF2-40B4-BE49-F238E27FC236}">
              <a16:creationId xmlns:a16="http://schemas.microsoft.com/office/drawing/2014/main" id="{00000000-0008-0000-2200-000067010000}"/>
            </a:ext>
          </a:extLst>
        </xdr:cNvPr>
        <xdr:cNvSpPr txBox="1">
          <a:spLocks noChangeArrowheads="1"/>
        </xdr:cNvSpPr>
      </xdr:nvSpPr>
      <xdr:spPr bwMode="auto">
        <a:xfrm>
          <a:off x="18859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0" name="Text Box 13">
          <a:extLst>
            <a:ext uri="{FF2B5EF4-FFF2-40B4-BE49-F238E27FC236}">
              <a16:creationId xmlns:a16="http://schemas.microsoft.com/office/drawing/2014/main" id="{00000000-0008-0000-2200-000068010000}"/>
            </a:ext>
          </a:extLst>
        </xdr:cNvPr>
        <xdr:cNvSpPr txBox="1">
          <a:spLocks noChangeArrowheads="1"/>
        </xdr:cNvSpPr>
      </xdr:nvSpPr>
      <xdr:spPr bwMode="auto">
        <a:xfrm>
          <a:off x="188595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1" name="Text Box 14">
          <a:extLst>
            <a:ext uri="{FF2B5EF4-FFF2-40B4-BE49-F238E27FC236}">
              <a16:creationId xmlns:a16="http://schemas.microsoft.com/office/drawing/2014/main" id="{00000000-0008-0000-2200-000069010000}"/>
            </a:ext>
          </a:extLst>
        </xdr:cNvPr>
        <xdr:cNvSpPr txBox="1">
          <a:spLocks noChangeArrowheads="1"/>
        </xdr:cNvSpPr>
      </xdr:nvSpPr>
      <xdr:spPr bwMode="auto">
        <a:xfrm>
          <a:off x="188595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2" name="Text Box 11">
          <a:extLst>
            <a:ext uri="{FF2B5EF4-FFF2-40B4-BE49-F238E27FC236}">
              <a16:creationId xmlns:a16="http://schemas.microsoft.com/office/drawing/2014/main" id="{00000000-0008-0000-2200-00006A010000}"/>
            </a:ext>
          </a:extLst>
        </xdr:cNvPr>
        <xdr:cNvSpPr txBox="1">
          <a:spLocks noChangeArrowheads="1"/>
        </xdr:cNvSpPr>
      </xdr:nvSpPr>
      <xdr:spPr bwMode="auto">
        <a:xfrm>
          <a:off x="188595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3" name="Text Box 12">
          <a:extLst>
            <a:ext uri="{FF2B5EF4-FFF2-40B4-BE49-F238E27FC236}">
              <a16:creationId xmlns:a16="http://schemas.microsoft.com/office/drawing/2014/main" id="{00000000-0008-0000-2200-00006B010000}"/>
            </a:ext>
          </a:extLst>
        </xdr:cNvPr>
        <xdr:cNvSpPr txBox="1">
          <a:spLocks noChangeArrowheads="1"/>
        </xdr:cNvSpPr>
      </xdr:nvSpPr>
      <xdr:spPr bwMode="auto">
        <a:xfrm>
          <a:off x="188595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4" name="Text Box 11">
          <a:extLst>
            <a:ext uri="{FF2B5EF4-FFF2-40B4-BE49-F238E27FC236}">
              <a16:creationId xmlns:a16="http://schemas.microsoft.com/office/drawing/2014/main" id="{00000000-0008-0000-2200-00006C010000}"/>
            </a:ext>
          </a:extLst>
        </xdr:cNvPr>
        <xdr:cNvSpPr txBox="1">
          <a:spLocks noChangeArrowheads="1"/>
        </xdr:cNvSpPr>
      </xdr:nvSpPr>
      <xdr:spPr bwMode="auto">
        <a:xfrm>
          <a:off x="18859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5" name="Text Box 12">
          <a:extLst>
            <a:ext uri="{FF2B5EF4-FFF2-40B4-BE49-F238E27FC236}">
              <a16:creationId xmlns:a16="http://schemas.microsoft.com/office/drawing/2014/main" id="{00000000-0008-0000-2200-00006D010000}"/>
            </a:ext>
          </a:extLst>
        </xdr:cNvPr>
        <xdr:cNvSpPr txBox="1">
          <a:spLocks noChangeArrowheads="1"/>
        </xdr:cNvSpPr>
      </xdr:nvSpPr>
      <xdr:spPr bwMode="auto">
        <a:xfrm>
          <a:off x="18859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6" name="Text Box 11">
          <a:extLst>
            <a:ext uri="{FF2B5EF4-FFF2-40B4-BE49-F238E27FC236}">
              <a16:creationId xmlns:a16="http://schemas.microsoft.com/office/drawing/2014/main" id="{00000000-0008-0000-2200-00006E010000}"/>
            </a:ext>
          </a:extLst>
        </xdr:cNvPr>
        <xdr:cNvSpPr txBox="1">
          <a:spLocks noChangeArrowheads="1"/>
        </xdr:cNvSpPr>
      </xdr:nvSpPr>
      <xdr:spPr bwMode="auto">
        <a:xfrm>
          <a:off x="18859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7" name="Text Box 12">
          <a:extLst>
            <a:ext uri="{FF2B5EF4-FFF2-40B4-BE49-F238E27FC236}">
              <a16:creationId xmlns:a16="http://schemas.microsoft.com/office/drawing/2014/main" id="{00000000-0008-0000-2200-00006F010000}"/>
            </a:ext>
          </a:extLst>
        </xdr:cNvPr>
        <xdr:cNvSpPr txBox="1">
          <a:spLocks noChangeArrowheads="1"/>
        </xdr:cNvSpPr>
      </xdr:nvSpPr>
      <xdr:spPr bwMode="auto">
        <a:xfrm>
          <a:off x="18859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9" name="Text Box 13">
          <a:extLst>
            <a:ext uri="{FF2B5EF4-FFF2-40B4-BE49-F238E27FC236}">
              <a16:creationId xmlns:a16="http://schemas.microsoft.com/office/drawing/2014/main" id="{00000000-0008-0000-2200-000071010000}"/>
            </a:ext>
          </a:extLst>
        </xdr:cNvPr>
        <xdr:cNvSpPr txBox="1">
          <a:spLocks noChangeArrowheads="1"/>
        </xdr:cNvSpPr>
      </xdr:nvSpPr>
      <xdr:spPr bwMode="auto">
        <a:xfrm>
          <a:off x="188595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0" name="Text Box 11">
          <a:extLst>
            <a:ext uri="{FF2B5EF4-FFF2-40B4-BE49-F238E27FC236}">
              <a16:creationId xmlns:a16="http://schemas.microsoft.com/office/drawing/2014/main" id="{00000000-0008-0000-2200-000072010000}"/>
            </a:ext>
          </a:extLst>
        </xdr:cNvPr>
        <xdr:cNvSpPr txBox="1">
          <a:spLocks noChangeArrowheads="1"/>
        </xdr:cNvSpPr>
      </xdr:nvSpPr>
      <xdr:spPr bwMode="auto">
        <a:xfrm>
          <a:off x="251460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1" name="Text Box 12">
          <a:extLst>
            <a:ext uri="{FF2B5EF4-FFF2-40B4-BE49-F238E27FC236}">
              <a16:creationId xmlns:a16="http://schemas.microsoft.com/office/drawing/2014/main" id="{00000000-0008-0000-2200-000073010000}"/>
            </a:ext>
          </a:extLst>
        </xdr:cNvPr>
        <xdr:cNvSpPr txBox="1">
          <a:spLocks noChangeArrowheads="1"/>
        </xdr:cNvSpPr>
      </xdr:nvSpPr>
      <xdr:spPr bwMode="auto">
        <a:xfrm>
          <a:off x="251460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2" name="Text Box 11">
          <a:extLst>
            <a:ext uri="{FF2B5EF4-FFF2-40B4-BE49-F238E27FC236}">
              <a16:creationId xmlns:a16="http://schemas.microsoft.com/office/drawing/2014/main" id="{00000000-0008-0000-2200-000074010000}"/>
            </a:ext>
          </a:extLst>
        </xdr:cNvPr>
        <xdr:cNvSpPr txBox="1">
          <a:spLocks noChangeArrowheads="1"/>
        </xdr:cNvSpPr>
      </xdr:nvSpPr>
      <xdr:spPr bwMode="auto">
        <a:xfrm>
          <a:off x="25146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3" name="Text Box 12">
          <a:extLst>
            <a:ext uri="{FF2B5EF4-FFF2-40B4-BE49-F238E27FC236}">
              <a16:creationId xmlns:a16="http://schemas.microsoft.com/office/drawing/2014/main" id="{00000000-0008-0000-2200-000075010000}"/>
            </a:ext>
          </a:extLst>
        </xdr:cNvPr>
        <xdr:cNvSpPr txBox="1">
          <a:spLocks noChangeArrowheads="1"/>
        </xdr:cNvSpPr>
      </xdr:nvSpPr>
      <xdr:spPr bwMode="auto">
        <a:xfrm>
          <a:off x="25146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4" name="Text Box 11">
          <a:extLst>
            <a:ext uri="{FF2B5EF4-FFF2-40B4-BE49-F238E27FC236}">
              <a16:creationId xmlns:a16="http://schemas.microsoft.com/office/drawing/2014/main" id="{00000000-0008-0000-2200-000076010000}"/>
            </a:ext>
          </a:extLst>
        </xdr:cNvPr>
        <xdr:cNvSpPr txBox="1">
          <a:spLocks noChangeArrowheads="1"/>
        </xdr:cNvSpPr>
      </xdr:nvSpPr>
      <xdr:spPr bwMode="auto">
        <a:xfrm>
          <a:off x="25146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5" name="Text Box 12">
          <a:extLst>
            <a:ext uri="{FF2B5EF4-FFF2-40B4-BE49-F238E27FC236}">
              <a16:creationId xmlns:a16="http://schemas.microsoft.com/office/drawing/2014/main" id="{00000000-0008-0000-2200-000077010000}"/>
            </a:ext>
          </a:extLst>
        </xdr:cNvPr>
        <xdr:cNvSpPr txBox="1">
          <a:spLocks noChangeArrowheads="1"/>
        </xdr:cNvSpPr>
      </xdr:nvSpPr>
      <xdr:spPr bwMode="auto">
        <a:xfrm>
          <a:off x="25146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6" name="Text Box 13">
          <a:extLst>
            <a:ext uri="{FF2B5EF4-FFF2-40B4-BE49-F238E27FC236}">
              <a16:creationId xmlns:a16="http://schemas.microsoft.com/office/drawing/2014/main" id="{00000000-0008-0000-2200-000078010000}"/>
            </a:ext>
          </a:extLst>
        </xdr:cNvPr>
        <xdr:cNvSpPr txBox="1">
          <a:spLocks noChangeArrowheads="1"/>
        </xdr:cNvSpPr>
      </xdr:nvSpPr>
      <xdr:spPr bwMode="auto">
        <a:xfrm>
          <a:off x="251460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7" name="Text Box 14">
          <a:extLst>
            <a:ext uri="{FF2B5EF4-FFF2-40B4-BE49-F238E27FC236}">
              <a16:creationId xmlns:a16="http://schemas.microsoft.com/office/drawing/2014/main" id="{00000000-0008-0000-2200-000079010000}"/>
            </a:ext>
          </a:extLst>
        </xdr:cNvPr>
        <xdr:cNvSpPr txBox="1">
          <a:spLocks noChangeArrowheads="1"/>
        </xdr:cNvSpPr>
      </xdr:nvSpPr>
      <xdr:spPr bwMode="auto">
        <a:xfrm>
          <a:off x="251460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8" name="Text Box 11">
          <a:extLst>
            <a:ext uri="{FF2B5EF4-FFF2-40B4-BE49-F238E27FC236}">
              <a16:creationId xmlns:a16="http://schemas.microsoft.com/office/drawing/2014/main" id="{00000000-0008-0000-2200-00007A010000}"/>
            </a:ext>
          </a:extLst>
        </xdr:cNvPr>
        <xdr:cNvSpPr txBox="1">
          <a:spLocks noChangeArrowheads="1"/>
        </xdr:cNvSpPr>
      </xdr:nvSpPr>
      <xdr:spPr bwMode="auto">
        <a:xfrm>
          <a:off x="251460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9" name="Text Box 12">
          <a:extLst>
            <a:ext uri="{FF2B5EF4-FFF2-40B4-BE49-F238E27FC236}">
              <a16:creationId xmlns:a16="http://schemas.microsoft.com/office/drawing/2014/main" id="{00000000-0008-0000-2200-00007B010000}"/>
            </a:ext>
          </a:extLst>
        </xdr:cNvPr>
        <xdr:cNvSpPr txBox="1">
          <a:spLocks noChangeArrowheads="1"/>
        </xdr:cNvSpPr>
      </xdr:nvSpPr>
      <xdr:spPr bwMode="auto">
        <a:xfrm>
          <a:off x="251460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80" name="Text Box 11">
          <a:extLst>
            <a:ext uri="{FF2B5EF4-FFF2-40B4-BE49-F238E27FC236}">
              <a16:creationId xmlns:a16="http://schemas.microsoft.com/office/drawing/2014/main" id="{00000000-0008-0000-2200-00007C010000}"/>
            </a:ext>
          </a:extLst>
        </xdr:cNvPr>
        <xdr:cNvSpPr txBox="1">
          <a:spLocks noChangeArrowheads="1"/>
        </xdr:cNvSpPr>
      </xdr:nvSpPr>
      <xdr:spPr bwMode="auto">
        <a:xfrm>
          <a:off x="25146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81" name="Text Box 12">
          <a:extLst>
            <a:ext uri="{FF2B5EF4-FFF2-40B4-BE49-F238E27FC236}">
              <a16:creationId xmlns:a16="http://schemas.microsoft.com/office/drawing/2014/main" id="{00000000-0008-0000-2200-00007D010000}"/>
            </a:ext>
          </a:extLst>
        </xdr:cNvPr>
        <xdr:cNvSpPr txBox="1">
          <a:spLocks noChangeArrowheads="1"/>
        </xdr:cNvSpPr>
      </xdr:nvSpPr>
      <xdr:spPr bwMode="auto">
        <a:xfrm>
          <a:off x="25146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82" name="Text Box 11">
          <a:extLst>
            <a:ext uri="{FF2B5EF4-FFF2-40B4-BE49-F238E27FC236}">
              <a16:creationId xmlns:a16="http://schemas.microsoft.com/office/drawing/2014/main" id="{00000000-0008-0000-2200-00007E010000}"/>
            </a:ext>
          </a:extLst>
        </xdr:cNvPr>
        <xdr:cNvSpPr txBox="1">
          <a:spLocks noChangeArrowheads="1"/>
        </xdr:cNvSpPr>
      </xdr:nvSpPr>
      <xdr:spPr bwMode="auto">
        <a:xfrm>
          <a:off x="25146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83" name="Text Box 12">
          <a:extLst>
            <a:ext uri="{FF2B5EF4-FFF2-40B4-BE49-F238E27FC236}">
              <a16:creationId xmlns:a16="http://schemas.microsoft.com/office/drawing/2014/main" id="{00000000-0008-0000-2200-00007F010000}"/>
            </a:ext>
          </a:extLst>
        </xdr:cNvPr>
        <xdr:cNvSpPr txBox="1">
          <a:spLocks noChangeArrowheads="1"/>
        </xdr:cNvSpPr>
      </xdr:nvSpPr>
      <xdr:spPr bwMode="auto">
        <a:xfrm>
          <a:off x="25146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428625</xdr:colOff>
      <xdr:row>79</xdr:row>
      <xdr:rowOff>0</xdr:rowOff>
    </xdr:from>
    <xdr:ext cx="114300" cy="285750"/>
    <xdr:sp macro="" textlink="">
      <xdr:nvSpPr>
        <xdr:cNvPr id="384" name="Text Box 8">
          <a:extLst>
            <a:ext uri="{FF2B5EF4-FFF2-40B4-BE49-F238E27FC236}">
              <a16:creationId xmlns:a16="http://schemas.microsoft.com/office/drawing/2014/main" id="{00000000-0008-0000-2200-000080010000}"/>
            </a:ext>
          </a:extLst>
        </xdr:cNvPr>
        <xdr:cNvSpPr txBox="1">
          <a:spLocks noChangeArrowheads="1"/>
        </xdr:cNvSpPr>
      </xdr:nvSpPr>
      <xdr:spPr bwMode="auto">
        <a:xfrm>
          <a:off x="2945130" y="1530477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85" name="Text Box 13">
          <a:extLst>
            <a:ext uri="{FF2B5EF4-FFF2-40B4-BE49-F238E27FC236}">
              <a16:creationId xmlns:a16="http://schemas.microsoft.com/office/drawing/2014/main" id="{00000000-0008-0000-2200-000081010000}"/>
            </a:ext>
          </a:extLst>
        </xdr:cNvPr>
        <xdr:cNvSpPr txBox="1">
          <a:spLocks noChangeArrowheads="1"/>
        </xdr:cNvSpPr>
      </xdr:nvSpPr>
      <xdr:spPr bwMode="auto">
        <a:xfrm>
          <a:off x="251460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86" name="Text Box 11">
          <a:extLst>
            <a:ext uri="{FF2B5EF4-FFF2-40B4-BE49-F238E27FC236}">
              <a16:creationId xmlns:a16="http://schemas.microsoft.com/office/drawing/2014/main" id="{00000000-0008-0000-2200-000082010000}"/>
            </a:ext>
          </a:extLst>
        </xdr:cNvPr>
        <xdr:cNvSpPr txBox="1">
          <a:spLocks noChangeArrowheads="1"/>
        </xdr:cNvSpPr>
      </xdr:nvSpPr>
      <xdr:spPr bwMode="auto">
        <a:xfrm>
          <a:off x="314325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87" name="Text Box 12">
          <a:extLst>
            <a:ext uri="{FF2B5EF4-FFF2-40B4-BE49-F238E27FC236}">
              <a16:creationId xmlns:a16="http://schemas.microsoft.com/office/drawing/2014/main" id="{00000000-0008-0000-2200-000083010000}"/>
            </a:ext>
          </a:extLst>
        </xdr:cNvPr>
        <xdr:cNvSpPr txBox="1">
          <a:spLocks noChangeArrowheads="1"/>
        </xdr:cNvSpPr>
      </xdr:nvSpPr>
      <xdr:spPr bwMode="auto">
        <a:xfrm>
          <a:off x="314325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88" name="Text Box 11">
          <a:extLst>
            <a:ext uri="{FF2B5EF4-FFF2-40B4-BE49-F238E27FC236}">
              <a16:creationId xmlns:a16="http://schemas.microsoft.com/office/drawing/2014/main" id="{00000000-0008-0000-2200-000084010000}"/>
            </a:ext>
          </a:extLst>
        </xdr:cNvPr>
        <xdr:cNvSpPr txBox="1">
          <a:spLocks noChangeArrowheads="1"/>
        </xdr:cNvSpPr>
      </xdr:nvSpPr>
      <xdr:spPr bwMode="auto">
        <a:xfrm>
          <a:off x="31432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89" name="Text Box 12">
          <a:extLst>
            <a:ext uri="{FF2B5EF4-FFF2-40B4-BE49-F238E27FC236}">
              <a16:creationId xmlns:a16="http://schemas.microsoft.com/office/drawing/2014/main" id="{00000000-0008-0000-2200-000085010000}"/>
            </a:ext>
          </a:extLst>
        </xdr:cNvPr>
        <xdr:cNvSpPr txBox="1">
          <a:spLocks noChangeArrowheads="1"/>
        </xdr:cNvSpPr>
      </xdr:nvSpPr>
      <xdr:spPr bwMode="auto">
        <a:xfrm>
          <a:off x="31432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0" name="Text Box 11">
          <a:extLst>
            <a:ext uri="{FF2B5EF4-FFF2-40B4-BE49-F238E27FC236}">
              <a16:creationId xmlns:a16="http://schemas.microsoft.com/office/drawing/2014/main" id="{00000000-0008-0000-2200-000086010000}"/>
            </a:ext>
          </a:extLst>
        </xdr:cNvPr>
        <xdr:cNvSpPr txBox="1">
          <a:spLocks noChangeArrowheads="1"/>
        </xdr:cNvSpPr>
      </xdr:nvSpPr>
      <xdr:spPr bwMode="auto">
        <a:xfrm>
          <a:off x="31432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1" name="Text Box 12">
          <a:extLst>
            <a:ext uri="{FF2B5EF4-FFF2-40B4-BE49-F238E27FC236}">
              <a16:creationId xmlns:a16="http://schemas.microsoft.com/office/drawing/2014/main" id="{00000000-0008-0000-2200-000087010000}"/>
            </a:ext>
          </a:extLst>
        </xdr:cNvPr>
        <xdr:cNvSpPr txBox="1">
          <a:spLocks noChangeArrowheads="1"/>
        </xdr:cNvSpPr>
      </xdr:nvSpPr>
      <xdr:spPr bwMode="auto">
        <a:xfrm>
          <a:off x="31432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2" name="Text Box 13">
          <a:extLst>
            <a:ext uri="{FF2B5EF4-FFF2-40B4-BE49-F238E27FC236}">
              <a16:creationId xmlns:a16="http://schemas.microsoft.com/office/drawing/2014/main" id="{00000000-0008-0000-2200-000088010000}"/>
            </a:ext>
          </a:extLst>
        </xdr:cNvPr>
        <xdr:cNvSpPr txBox="1">
          <a:spLocks noChangeArrowheads="1"/>
        </xdr:cNvSpPr>
      </xdr:nvSpPr>
      <xdr:spPr bwMode="auto">
        <a:xfrm>
          <a:off x="314325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3" name="Text Box 14">
          <a:extLst>
            <a:ext uri="{FF2B5EF4-FFF2-40B4-BE49-F238E27FC236}">
              <a16:creationId xmlns:a16="http://schemas.microsoft.com/office/drawing/2014/main" id="{00000000-0008-0000-2200-000089010000}"/>
            </a:ext>
          </a:extLst>
        </xdr:cNvPr>
        <xdr:cNvSpPr txBox="1">
          <a:spLocks noChangeArrowheads="1"/>
        </xdr:cNvSpPr>
      </xdr:nvSpPr>
      <xdr:spPr bwMode="auto">
        <a:xfrm>
          <a:off x="314325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4" name="Text Box 11">
          <a:extLst>
            <a:ext uri="{FF2B5EF4-FFF2-40B4-BE49-F238E27FC236}">
              <a16:creationId xmlns:a16="http://schemas.microsoft.com/office/drawing/2014/main" id="{00000000-0008-0000-2200-00008A010000}"/>
            </a:ext>
          </a:extLst>
        </xdr:cNvPr>
        <xdr:cNvSpPr txBox="1">
          <a:spLocks noChangeArrowheads="1"/>
        </xdr:cNvSpPr>
      </xdr:nvSpPr>
      <xdr:spPr bwMode="auto">
        <a:xfrm>
          <a:off x="314325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5" name="Text Box 12">
          <a:extLst>
            <a:ext uri="{FF2B5EF4-FFF2-40B4-BE49-F238E27FC236}">
              <a16:creationId xmlns:a16="http://schemas.microsoft.com/office/drawing/2014/main" id="{00000000-0008-0000-2200-00008B010000}"/>
            </a:ext>
          </a:extLst>
        </xdr:cNvPr>
        <xdr:cNvSpPr txBox="1">
          <a:spLocks noChangeArrowheads="1"/>
        </xdr:cNvSpPr>
      </xdr:nvSpPr>
      <xdr:spPr bwMode="auto">
        <a:xfrm>
          <a:off x="314325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6" name="Text Box 11">
          <a:extLst>
            <a:ext uri="{FF2B5EF4-FFF2-40B4-BE49-F238E27FC236}">
              <a16:creationId xmlns:a16="http://schemas.microsoft.com/office/drawing/2014/main" id="{00000000-0008-0000-2200-00008C010000}"/>
            </a:ext>
          </a:extLst>
        </xdr:cNvPr>
        <xdr:cNvSpPr txBox="1">
          <a:spLocks noChangeArrowheads="1"/>
        </xdr:cNvSpPr>
      </xdr:nvSpPr>
      <xdr:spPr bwMode="auto">
        <a:xfrm>
          <a:off x="31432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7" name="Text Box 12">
          <a:extLst>
            <a:ext uri="{FF2B5EF4-FFF2-40B4-BE49-F238E27FC236}">
              <a16:creationId xmlns:a16="http://schemas.microsoft.com/office/drawing/2014/main" id="{00000000-0008-0000-2200-00008D010000}"/>
            </a:ext>
          </a:extLst>
        </xdr:cNvPr>
        <xdr:cNvSpPr txBox="1">
          <a:spLocks noChangeArrowheads="1"/>
        </xdr:cNvSpPr>
      </xdr:nvSpPr>
      <xdr:spPr bwMode="auto">
        <a:xfrm>
          <a:off x="31432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8" name="Text Box 11">
          <a:extLst>
            <a:ext uri="{FF2B5EF4-FFF2-40B4-BE49-F238E27FC236}">
              <a16:creationId xmlns:a16="http://schemas.microsoft.com/office/drawing/2014/main" id="{00000000-0008-0000-2200-00008E010000}"/>
            </a:ext>
          </a:extLst>
        </xdr:cNvPr>
        <xdr:cNvSpPr txBox="1">
          <a:spLocks noChangeArrowheads="1"/>
        </xdr:cNvSpPr>
      </xdr:nvSpPr>
      <xdr:spPr bwMode="auto">
        <a:xfrm>
          <a:off x="31432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9" name="Text Box 12">
          <a:extLst>
            <a:ext uri="{FF2B5EF4-FFF2-40B4-BE49-F238E27FC236}">
              <a16:creationId xmlns:a16="http://schemas.microsoft.com/office/drawing/2014/main" id="{00000000-0008-0000-2200-00008F010000}"/>
            </a:ext>
          </a:extLst>
        </xdr:cNvPr>
        <xdr:cNvSpPr txBox="1">
          <a:spLocks noChangeArrowheads="1"/>
        </xdr:cNvSpPr>
      </xdr:nvSpPr>
      <xdr:spPr bwMode="auto">
        <a:xfrm>
          <a:off x="31432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400" name="Text Box 13">
          <a:extLst>
            <a:ext uri="{FF2B5EF4-FFF2-40B4-BE49-F238E27FC236}">
              <a16:creationId xmlns:a16="http://schemas.microsoft.com/office/drawing/2014/main" id="{00000000-0008-0000-2200-000090010000}"/>
            </a:ext>
          </a:extLst>
        </xdr:cNvPr>
        <xdr:cNvSpPr txBox="1">
          <a:spLocks noChangeArrowheads="1"/>
        </xdr:cNvSpPr>
      </xdr:nvSpPr>
      <xdr:spPr bwMode="auto">
        <a:xfrm>
          <a:off x="314325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1" name="Text Box 11">
          <a:extLst>
            <a:ext uri="{FF2B5EF4-FFF2-40B4-BE49-F238E27FC236}">
              <a16:creationId xmlns:a16="http://schemas.microsoft.com/office/drawing/2014/main" id="{00000000-0008-0000-2200-000091010000}"/>
            </a:ext>
          </a:extLst>
        </xdr:cNvPr>
        <xdr:cNvSpPr txBox="1">
          <a:spLocks noChangeArrowheads="1"/>
        </xdr:cNvSpPr>
      </xdr:nvSpPr>
      <xdr:spPr bwMode="auto">
        <a:xfrm>
          <a:off x="377190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2" name="Text Box 12">
          <a:extLst>
            <a:ext uri="{FF2B5EF4-FFF2-40B4-BE49-F238E27FC236}">
              <a16:creationId xmlns:a16="http://schemas.microsoft.com/office/drawing/2014/main" id="{00000000-0008-0000-2200-000092010000}"/>
            </a:ext>
          </a:extLst>
        </xdr:cNvPr>
        <xdr:cNvSpPr txBox="1">
          <a:spLocks noChangeArrowheads="1"/>
        </xdr:cNvSpPr>
      </xdr:nvSpPr>
      <xdr:spPr bwMode="auto">
        <a:xfrm>
          <a:off x="377190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3" name="Text Box 11">
          <a:extLst>
            <a:ext uri="{FF2B5EF4-FFF2-40B4-BE49-F238E27FC236}">
              <a16:creationId xmlns:a16="http://schemas.microsoft.com/office/drawing/2014/main" id="{00000000-0008-0000-2200-000093010000}"/>
            </a:ext>
          </a:extLst>
        </xdr:cNvPr>
        <xdr:cNvSpPr txBox="1">
          <a:spLocks noChangeArrowheads="1"/>
        </xdr:cNvSpPr>
      </xdr:nvSpPr>
      <xdr:spPr bwMode="auto">
        <a:xfrm>
          <a:off x="37719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4" name="Text Box 12">
          <a:extLst>
            <a:ext uri="{FF2B5EF4-FFF2-40B4-BE49-F238E27FC236}">
              <a16:creationId xmlns:a16="http://schemas.microsoft.com/office/drawing/2014/main" id="{00000000-0008-0000-2200-000094010000}"/>
            </a:ext>
          </a:extLst>
        </xdr:cNvPr>
        <xdr:cNvSpPr txBox="1">
          <a:spLocks noChangeArrowheads="1"/>
        </xdr:cNvSpPr>
      </xdr:nvSpPr>
      <xdr:spPr bwMode="auto">
        <a:xfrm>
          <a:off x="37719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5" name="Text Box 11">
          <a:extLst>
            <a:ext uri="{FF2B5EF4-FFF2-40B4-BE49-F238E27FC236}">
              <a16:creationId xmlns:a16="http://schemas.microsoft.com/office/drawing/2014/main" id="{00000000-0008-0000-2200-000095010000}"/>
            </a:ext>
          </a:extLst>
        </xdr:cNvPr>
        <xdr:cNvSpPr txBox="1">
          <a:spLocks noChangeArrowheads="1"/>
        </xdr:cNvSpPr>
      </xdr:nvSpPr>
      <xdr:spPr bwMode="auto">
        <a:xfrm>
          <a:off x="37719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6" name="Text Box 12">
          <a:extLst>
            <a:ext uri="{FF2B5EF4-FFF2-40B4-BE49-F238E27FC236}">
              <a16:creationId xmlns:a16="http://schemas.microsoft.com/office/drawing/2014/main" id="{00000000-0008-0000-2200-000096010000}"/>
            </a:ext>
          </a:extLst>
        </xdr:cNvPr>
        <xdr:cNvSpPr txBox="1">
          <a:spLocks noChangeArrowheads="1"/>
        </xdr:cNvSpPr>
      </xdr:nvSpPr>
      <xdr:spPr bwMode="auto">
        <a:xfrm>
          <a:off x="37719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7" name="Text Box 13">
          <a:extLst>
            <a:ext uri="{FF2B5EF4-FFF2-40B4-BE49-F238E27FC236}">
              <a16:creationId xmlns:a16="http://schemas.microsoft.com/office/drawing/2014/main" id="{00000000-0008-0000-2200-000097010000}"/>
            </a:ext>
          </a:extLst>
        </xdr:cNvPr>
        <xdr:cNvSpPr txBox="1">
          <a:spLocks noChangeArrowheads="1"/>
        </xdr:cNvSpPr>
      </xdr:nvSpPr>
      <xdr:spPr bwMode="auto">
        <a:xfrm>
          <a:off x="377190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8" name="Text Box 14">
          <a:extLst>
            <a:ext uri="{FF2B5EF4-FFF2-40B4-BE49-F238E27FC236}">
              <a16:creationId xmlns:a16="http://schemas.microsoft.com/office/drawing/2014/main" id="{00000000-0008-0000-2200-000098010000}"/>
            </a:ext>
          </a:extLst>
        </xdr:cNvPr>
        <xdr:cNvSpPr txBox="1">
          <a:spLocks noChangeArrowheads="1"/>
        </xdr:cNvSpPr>
      </xdr:nvSpPr>
      <xdr:spPr bwMode="auto">
        <a:xfrm>
          <a:off x="377190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9" name="Text Box 11">
          <a:extLst>
            <a:ext uri="{FF2B5EF4-FFF2-40B4-BE49-F238E27FC236}">
              <a16:creationId xmlns:a16="http://schemas.microsoft.com/office/drawing/2014/main" id="{00000000-0008-0000-2200-000099010000}"/>
            </a:ext>
          </a:extLst>
        </xdr:cNvPr>
        <xdr:cNvSpPr txBox="1">
          <a:spLocks noChangeArrowheads="1"/>
        </xdr:cNvSpPr>
      </xdr:nvSpPr>
      <xdr:spPr bwMode="auto">
        <a:xfrm>
          <a:off x="377190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10" name="Text Box 12">
          <a:extLst>
            <a:ext uri="{FF2B5EF4-FFF2-40B4-BE49-F238E27FC236}">
              <a16:creationId xmlns:a16="http://schemas.microsoft.com/office/drawing/2014/main" id="{00000000-0008-0000-2200-00009A010000}"/>
            </a:ext>
          </a:extLst>
        </xdr:cNvPr>
        <xdr:cNvSpPr txBox="1">
          <a:spLocks noChangeArrowheads="1"/>
        </xdr:cNvSpPr>
      </xdr:nvSpPr>
      <xdr:spPr bwMode="auto">
        <a:xfrm>
          <a:off x="377190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11" name="Text Box 11">
          <a:extLst>
            <a:ext uri="{FF2B5EF4-FFF2-40B4-BE49-F238E27FC236}">
              <a16:creationId xmlns:a16="http://schemas.microsoft.com/office/drawing/2014/main" id="{00000000-0008-0000-2200-00009B010000}"/>
            </a:ext>
          </a:extLst>
        </xdr:cNvPr>
        <xdr:cNvSpPr txBox="1">
          <a:spLocks noChangeArrowheads="1"/>
        </xdr:cNvSpPr>
      </xdr:nvSpPr>
      <xdr:spPr bwMode="auto">
        <a:xfrm>
          <a:off x="37719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12" name="Text Box 12">
          <a:extLst>
            <a:ext uri="{FF2B5EF4-FFF2-40B4-BE49-F238E27FC236}">
              <a16:creationId xmlns:a16="http://schemas.microsoft.com/office/drawing/2014/main" id="{00000000-0008-0000-2200-00009C010000}"/>
            </a:ext>
          </a:extLst>
        </xdr:cNvPr>
        <xdr:cNvSpPr txBox="1">
          <a:spLocks noChangeArrowheads="1"/>
        </xdr:cNvSpPr>
      </xdr:nvSpPr>
      <xdr:spPr bwMode="auto">
        <a:xfrm>
          <a:off x="37719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13" name="Text Box 11">
          <a:extLst>
            <a:ext uri="{FF2B5EF4-FFF2-40B4-BE49-F238E27FC236}">
              <a16:creationId xmlns:a16="http://schemas.microsoft.com/office/drawing/2014/main" id="{00000000-0008-0000-2200-00009D010000}"/>
            </a:ext>
          </a:extLst>
        </xdr:cNvPr>
        <xdr:cNvSpPr txBox="1">
          <a:spLocks noChangeArrowheads="1"/>
        </xdr:cNvSpPr>
      </xdr:nvSpPr>
      <xdr:spPr bwMode="auto">
        <a:xfrm>
          <a:off x="37719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14" name="Text Box 12">
          <a:extLst>
            <a:ext uri="{FF2B5EF4-FFF2-40B4-BE49-F238E27FC236}">
              <a16:creationId xmlns:a16="http://schemas.microsoft.com/office/drawing/2014/main" id="{00000000-0008-0000-2200-00009E010000}"/>
            </a:ext>
          </a:extLst>
        </xdr:cNvPr>
        <xdr:cNvSpPr txBox="1">
          <a:spLocks noChangeArrowheads="1"/>
        </xdr:cNvSpPr>
      </xdr:nvSpPr>
      <xdr:spPr bwMode="auto">
        <a:xfrm>
          <a:off x="37719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428625</xdr:colOff>
      <xdr:row>79</xdr:row>
      <xdr:rowOff>0</xdr:rowOff>
    </xdr:from>
    <xdr:ext cx="114300" cy="285750"/>
    <xdr:sp macro="" textlink="">
      <xdr:nvSpPr>
        <xdr:cNvPr id="415" name="Text Box 8">
          <a:extLst>
            <a:ext uri="{FF2B5EF4-FFF2-40B4-BE49-F238E27FC236}">
              <a16:creationId xmlns:a16="http://schemas.microsoft.com/office/drawing/2014/main" id="{00000000-0008-0000-2200-00009F010000}"/>
            </a:ext>
          </a:extLst>
        </xdr:cNvPr>
        <xdr:cNvSpPr txBox="1">
          <a:spLocks noChangeArrowheads="1"/>
        </xdr:cNvSpPr>
      </xdr:nvSpPr>
      <xdr:spPr bwMode="auto">
        <a:xfrm>
          <a:off x="4202430" y="1530477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16" name="Text Box 13">
          <a:extLst>
            <a:ext uri="{FF2B5EF4-FFF2-40B4-BE49-F238E27FC236}">
              <a16:creationId xmlns:a16="http://schemas.microsoft.com/office/drawing/2014/main" id="{00000000-0008-0000-2200-0000A0010000}"/>
            </a:ext>
          </a:extLst>
        </xdr:cNvPr>
        <xdr:cNvSpPr txBox="1">
          <a:spLocks noChangeArrowheads="1"/>
        </xdr:cNvSpPr>
      </xdr:nvSpPr>
      <xdr:spPr bwMode="auto">
        <a:xfrm>
          <a:off x="377190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17" name="Text Box 11">
          <a:extLst>
            <a:ext uri="{FF2B5EF4-FFF2-40B4-BE49-F238E27FC236}">
              <a16:creationId xmlns:a16="http://schemas.microsoft.com/office/drawing/2014/main" id="{00000000-0008-0000-2200-0000A1010000}"/>
            </a:ext>
          </a:extLst>
        </xdr:cNvPr>
        <xdr:cNvSpPr txBox="1">
          <a:spLocks noChangeArrowheads="1"/>
        </xdr:cNvSpPr>
      </xdr:nvSpPr>
      <xdr:spPr bwMode="auto">
        <a:xfrm>
          <a:off x="440055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18" name="Text Box 12">
          <a:extLst>
            <a:ext uri="{FF2B5EF4-FFF2-40B4-BE49-F238E27FC236}">
              <a16:creationId xmlns:a16="http://schemas.microsoft.com/office/drawing/2014/main" id="{00000000-0008-0000-2200-0000A2010000}"/>
            </a:ext>
          </a:extLst>
        </xdr:cNvPr>
        <xdr:cNvSpPr txBox="1">
          <a:spLocks noChangeArrowheads="1"/>
        </xdr:cNvSpPr>
      </xdr:nvSpPr>
      <xdr:spPr bwMode="auto">
        <a:xfrm>
          <a:off x="440055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19" name="Text Box 11">
          <a:extLst>
            <a:ext uri="{FF2B5EF4-FFF2-40B4-BE49-F238E27FC236}">
              <a16:creationId xmlns:a16="http://schemas.microsoft.com/office/drawing/2014/main" id="{00000000-0008-0000-2200-0000A3010000}"/>
            </a:ext>
          </a:extLst>
        </xdr:cNvPr>
        <xdr:cNvSpPr txBox="1">
          <a:spLocks noChangeArrowheads="1"/>
        </xdr:cNvSpPr>
      </xdr:nvSpPr>
      <xdr:spPr bwMode="auto">
        <a:xfrm>
          <a:off x="44005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0" name="Text Box 12">
          <a:extLst>
            <a:ext uri="{FF2B5EF4-FFF2-40B4-BE49-F238E27FC236}">
              <a16:creationId xmlns:a16="http://schemas.microsoft.com/office/drawing/2014/main" id="{00000000-0008-0000-2200-0000A4010000}"/>
            </a:ext>
          </a:extLst>
        </xdr:cNvPr>
        <xdr:cNvSpPr txBox="1">
          <a:spLocks noChangeArrowheads="1"/>
        </xdr:cNvSpPr>
      </xdr:nvSpPr>
      <xdr:spPr bwMode="auto">
        <a:xfrm>
          <a:off x="44005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1" name="Text Box 11">
          <a:extLst>
            <a:ext uri="{FF2B5EF4-FFF2-40B4-BE49-F238E27FC236}">
              <a16:creationId xmlns:a16="http://schemas.microsoft.com/office/drawing/2014/main" id="{00000000-0008-0000-2200-0000A5010000}"/>
            </a:ext>
          </a:extLst>
        </xdr:cNvPr>
        <xdr:cNvSpPr txBox="1">
          <a:spLocks noChangeArrowheads="1"/>
        </xdr:cNvSpPr>
      </xdr:nvSpPr>
      <xdr:spPr bwMode="auto">
        <a:xfrm>
          <a:off x="44005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2" name="Text Box 12">
          <a:extLst>
            <a:ext uri="{FF2B5EF4-FFF2-40B4-BE49-F238E27FC236}">
              <a16:creationId xmlns:a16="http://schemas.microsoft.com/office/drawing/2014/main" id="{00000000-0008-0000-2200-0000A6010000}"/>
            </a:ext>
          </a:extLst>
        </xdr:cNvPr>
        <xdr:cNvSpPr txBox="1">
          <a:spLocks noChangeArrowheads="1"/>
        </xdr:cNvSpPr>
      </xdr:nvSpPr>
      <xdr:spPr bwMode="auto">
        <a:xfrm>
          <a:off x="44005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3" name="Text Box 13">
          <a:extLst>
            <a:ext uri="{FF2B5EF4-FFF2-40B4-BE49-F238E27FC236}">
              <a16:creationId xmlns:a16="http://schemas.microsoft.com/office/drawing/2014/main" id="{00000000-0008-0000-2200-0000A7010000}"/>
            </a:ext>
          </a:extLst>
        </xdr:cNvPr>
        <xdr:cNvSpPr txBox="1">
          <a:spLocks noChangeArrowheads="1"/>
        </xdr:cNvSpPr>
      </xdr:nvSpPr>
      <xdr:spPr bwMode="auto">
        <a:xfrm>
          <a:off x="440055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4" name="Text Box 14">
          <a:extLst>
            <a:ext uri="{FF2B5EF4-FFF2-40B4-BE49-F238E27FC236}">
              <a16:creationId xmlns:a16="http://schemas.microsoft.com/office/drawing/2014/main" id="{00000000-0008-0000-2200-0000A8010000}"/>
            </a:ext>
          </a:extLst>
        </xdr:cNvPr>
        <xdr:cNvSpPr txBox="1">
          <a:spLocks noChangeArrowheads="1"/>
        </xdr:cNvSpPr>
      </xdr:nvSpPr>
      <xdr:spPr bwMode="auto">
        <a:xfrm>
          <a:off x="440055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5" name="Text Box 11">
          <a:extLst>
            <a:ext uri="{FF2B5EF4-FFF2-40B4-BE49-F238E27FC236}">
              <a16:creationId xmlns:a16="http://schemas.microsoft.com/office/drawing/2014/main" id="{00000000-0008-0000-2200-0000A9010000}"/>
            </a:ext>
          </a:extLst>
        </xdr:cNvPr>
        <xdr:cNvSpPr txBox="1">
          <a:spLocks noChangeArrowheads="1"/>
        </xdr:cNvSpPr>
      </xdr:nvSpPr>
      <xdr:spPr bwMode="auto">
        <a:xfrm>
          <a:off x="440055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6" name="Text Box 12">
          <a:extLst>
            <a:ext uri="{FF2B5EF4-FFF2-40B4-BE49-F238E27FC236}">
              <a16:creationId xmlns:a16="http://schemas.microsoft.com/office/drawing/2014/main" id="{00000000-0008-0000-2200-0000AA010000}"/>
            </a:ext>
          </a:extLst>
        </xdr:cNvPr>
        <xdr:cNvSpPr txBox="1">
          <a:spLocks noChangeArrowheads="1"/>
        </xdr:cNvSpPr>
      </xdr:nvSpPr>
      <xdr:spPr bwMode="auto">
        <a:xfrm>
          <a:off x="440055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7" name="Text Box 11">
          <a:extLst>
            <a:ext uri="{FF2B5EF4-FFF2-40B4-BE49-F238E27FC236}">
              <a16:creationId xmlns:a16="http://schemas.microsoft.com/office/drawing/2014/main" id="{00000000-0008-0000-2200-0000AB010000}"/>
            </a:ext>
          </a:extLst>
        </xdr:cNvPr>
        <xdr:cNvSpPr txBox="1">
          <a:spLocks noChangeArrowheads="1"/>
        </xdr:cNvSpPr>
      </xdr:nvSpPr>
      <xdr:spPr bwMode="auto">
        <a:xfrm>
          <a:off x="44005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8" name="Text Box 12">
          <a:extLst>
            <a:ext uri="{FF2B5EF4-FFF2-40B4-BE49-F238E27FC236}">
              <a16:creationId xmlns:a16="http://schemas.microsoft.com/office/drawing/2014/main" id="{00000000-0008-0000-2200-0000AC010000}"/>
            </a:ext>
          </a:extLst>
        </xdr:cNvPr>
        <xdr:cNvSpPr txBox="1">
          <a:spLocks noChangeArrowheads="1"/>
        </xdr:cNvSpPr>
      </xdr:nvSpPr>
      <xdr:spPr bwMode="auto">
        <a:xfrm>
          <a:off x="44005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9" name="Text Box 11">
          <a:extLst>
            <a:ext uri="{FF2B5EF4-FFF2-40B4-BE49-F238E27FC236}">
              <a16:creationId xmlns:a16="http://schemas.microsoft.com/office/drawing/2014/main" id="{00000000-0008-0000-2200-0000AD010000}"/>
            </a:ext>
          </a:extLst>
        </xdr:cNvPr>
        <xdr:cNvSpPr txBox="1">
          <a:spLocks noChangeArrowheads="1"/>
        </xdr:cNvSpPr>
      </xdr:nvSpPr>
      <xdr:spPr bwMode="auto">
        <a:xfrm>
          <a:off x="44005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0" name="Text Box 12">
          <a:extLst>
            <a:ext uri="{FF2B5EF4-FFF2-40B4-BE49-F238E27FC236}">
              <a16:creationId xmlns:a16="http://schemas.microsoft.com/office/drawing/2014/main" id="{00000000-0008-0000-2200-0000AE010000}"/>
            </a:ext>
          </a:extLst>
        </xdr:cNvPr>
        <xdr:cNvSpPr txBox="1">
          <a:spLocks noChangeArrowheads="1"/>
        </xdr:cNvSpPr>
      </xdr:nvSpPr>
      <xdr:spPr bwMode="auto">
        <a:xfrm>
          <a:off x="44005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1" name="Text Box 8">
          <a:extLst>
            <a:ext uri="{FF2B5EF4-FFF2-40B4-BE49-F238E27FC236}">
              <a16:creationId xmlns:a16="http://schemas.microsoft.com/office/drawing/2014/main" id="{00000000-0008-0000-2200-0000AF010000}"/>
            </a:ext>
          </a:extLst>
        </xdr:cNvPr>
        <xdr:cNvSpPr txBox="1">
          <a:spLocks noChangeArrowheads="1"/>
        </xdr:cNvSpPr>
      </xdr:nvSpPr>
      <xdr:spPr bwMode="auto">
        <a:xfrm>
          <a:off x="4400550" y="1530477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2" name="Text Box 13">
          <a:extLst>
            <a:ext uri="{FF2B5EF4-FFF2-40B4-BE49-F238E27FC236}">
              <a16:creationId xmlns:a16="http://schemas.microsoft.com/office/drawing/2014/main" id="{00000000-0008-0000-2200-0000B0010000}"/>
            </a:ext>
          </a:extLst>
        </xdr:cNvPr>
        <xdr:cNvSpPr txBox="1">
          <a:spLocks noChangeArrowheads="1"/>
        </xdr:cNvSpPr>
      </xdr:nvSpPr>
      <xdr:spPr bwMode="auto">
        <a:xfrm>
          <a:off x="440055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3" name="Text Box 11">
          <a:extLst>
            <a:ext uri="{FF2B5EF4-FFF2-40B4-BE49-F238E27FC236}">
              <a16:creationId xmlns:a16="http://schemas.microsoft.com/office/drawing/2014/main" id="{00000000-0008-0000-2200-0000B1010000}"/>
            </a:ext>
          </a:extLst>
        </xdr:cNvPr>
        <xdr:cNvSpPr txBox="1">
          <a:spLocks noChangeArrowheads="1"/>
        </xdr:cNvSpPr>
      </xdr:nvSpPr>
      <xdr:spPr bwMode="auto">
        <a:xfrm>
          <a:off x="440055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4" name="Text Box 12">
          <a:extLst>
            <a:ext uri="{FF2B5EF4-FFF2-40B4-BE49-F238E27FC236}">
              <a16:creationId xmlns:a16="http://schemas.microsoft.com/office/drawing/2014/main" id="{00000000-0008-0000-2200-0000B2010000}"/>
            </a:ext>
          </a:extLst>
        </xdr:cNvPr>
        <xdr:cNvSpPr txBox="1">
          <a:spLocks noChangeArrowheads="1"/>
        </xdr:cNvSpPr>
      </xdr:nvSpPr>
      <xdr:spPr bwMode="auto">
        <a:xfrm>
          <a:off x="440055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5" name="Text Box 11">
          <a:extLst>
            <a:ext uri="{FF2B5EF4-FFF2-40B4-BE49-F238E27FC236}">
              <a16:creationId xmlns:a16="http://schemas.microsoft.com/office/drawing/2014/main" id="{00000000-0008-0000-2200-0000B3010000}"/>
            </a:ext>
          </a:extLst>
        </xdr:cNvPr>
        <xdr:cNvSpPr txBox="1">
          <a:spLocks noChangeArrowheads="1"/>
        </xdr:cNvSpPr>
      </xdr:nvSpPr>
      <xdr:spPr bwMode="auto">
        <a:xfrm>
          <a:off x="44005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6" name="Text Box 12">
          <a:extLst>
            <a:ext uri="{FF2B5EF4-FFF2-40B4-BE49-F238E27FC236}">
              <a16:creationId xmlns:a16="http://schemas.microsoft.com/office/drawing/2014/main" id="{00000000-0008-0000-2200-0000B4010000}"/>
            </a:ext>
          </a:extLst>
        </xdr:cNvPr>
        <xdr:cNvSpPr txBox="1">
          <a:spLocks noChangeArrowheads="1"/>
        </xdr:cNvSpPr>
      </xdr:nvSpPr>
      <xdr:spPr bwMode="auto">
        <a:xfrm>
          <a:off x="44005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7" name="Text Box 11">
          <a:extLst>
            <a:ext uri="{FF2B5EF4-FFF2-40B4-BE49-F238E27FC236}">
              <a16:creationId xmlns:a16="http://schemas.microsoft.com/office/drawing/2014/main" id="{00000000-0008-0000-2200-0000B5010000}"/>
            </a:ext>
          </a:extLst>
        </xdr:cNvPr>
        <xdr:cNvSpPr txBox="1">
          <a:spLocks noChangeArrowheads="1"/>
        </xdr:cNvSpPr>
      </xdr:nvSpPr>
      <xdr:spPr bwMode="auto">
        <a:xfrm>
          <a:off x="44005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8" name="Text Box 12">
          <a:extLst>
            <a:ext uri="{FF2B5EF4-FFF2-40B4-BE49-F238E27FC236}">
              <a16:creationId xmlns:a16="http://schemas.microsoft.com/office/drawing/2014/main" id="{00000000-0008-0000-2200-0000B6010000}"/>
            </a:ext>
          </a:extLst>
        </xdr:cNvPr>
        <xdr:cNvSpPr txBox="1">
          <a:spLocks noChangeArrowheads="1"/>
        </xdr:cNvSpPr>
      </xdr:nvSpPr>
      <xdr:spPr bwMode="auto">
        <a:xfrm>
          <a:off x="44005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9" name="Text Box 13">
          <a:extLst>
            <a:ext uri="{FF2B5EF4-FFF2-40B4-BE49-F238E27FC236}">
              <a16:creationId xmlns:a16="http://schemas.microsoft.com/office/drawing/2014/main" id="{00000000-0008-0000-2200-0000B7010000}"/>
            </a:ext>
          </a:extLst>
        </xdr:cNvPr>
        <xdr:cNvSpPr txBox="1">
          <a:spLocks noChangeArrowheads="1"/>
        </xdr:cNvSpPr>
      </xdr:nvSpPr>
      <xdr:spPr bwMode="auto">
        <a:xfrm>
          <a:off x="440055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40" name="Text Box 14">
          <a:extLst>
            <a:ext uri="{FF2B5EF4-FFF2-40B4-BE49-F238E27FC236}">
              <a16:creationId xmlns:a16="http://schemas.microsoft.com/office/drawing/2014/main" id="{00000000-0008-0000-2200-0000B8010000}"/>
            </a:ext>
          </a:extLst>
        </xdr:cNvPr>
        <xdr:cNvSpPr txBox="1">
          <a:spLocks noChangeArrowheads="1"/>
        </xdr:cNvSpPr>
      </xdr:nvSpPr>
      <xdr:spPr bwMode="auto">
        <a:xfrm>
          <a:off x="440055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41" name="Text Box 11">
          <a:extLst>
            <a:ext uri="{FF2B5EF4-FFF2-40B4-BE49-F238E27FC236}">
              <a16:creationId xmlns:a16="http://schemas.microsoft.com/office/drawing/2014/main" id="{00000000-0008-0000-2200-0000B9010000}"/>
            </a:ext>
          </a:extLst>
        </xdr:cNvPr>
        <xdr:cNvSpPr txBox="1">
          <a:spLocks noChangeArrowheads="1"/>
        </xdr:cNvSpPr>
      </xdr:nvSpPr>
      <xdr:spPr bwMode="auto">
        <a:xfrm>
          <a:off x="440055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42" name="Text Box 12">
          <a:extLst>
            <a:ext uri="{FF2B5EF4-FFF2-40B4-BE49-F238E27FC236}">
              <a16:creationId xmlns:a16="http://schemas.microsoft.com/office/drawing/2014/main" id="{00000000-0008-0000-2200-0000BA010000}"/>
            </a:ext>
          </a:extLst>
        </xdr:cNvPr>
        <xdr:cNvSpPr txBox="1">
          <a:spLocks noChangeArrowheads="1"/>
        </xdr:cNvSpPr>
      </xdr:nvSpPr>
      <xdr:spPr bwMode="auto">
        <a:xfrm>
          <a:off x="440055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43" name="Text Box 11">
          <a:extLst>
            <a:ext uri="{FF2B5EF4-FFF2-40B4-BE49-F238E27FC236}">
              <a16:creationId xmlns:a16="http://schemas.microsoft.com/office/drawing/2014/main" id="{00000000-0008-0000-2200-0000BB010000}"/>
            </a:ext>
          </a:extLst>
        </xdr:cNvPr>
        <xdr:cNvSpPr txBox="1">
          <a:spLocks noChangeArrowheads="1"/>
        </xdr:cNvSpPr>
      </xdr:nvSpPr>
      <xdr:spPr bwMode="auto">
        <a:xfrm>
          <a:off x="44005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44" name="Text Box 12">
          <a:extLst>
            <a:ext uri="{FF2B5EF4-FFF2-40B4-BE49-F238E27FC236}">
              <a16:creationId xmlns:a16="http://schemas.microsoft.com/office/drawing/2014/main" id="{00000000-0008-0000-2200-0000BC010000}"/>
            </a:ext>
          </a:extLst>
        </xdr:cNvPr>
        <xdr:cNvSpPr txBox="1">
          <a:spLocks noChangeArrowheads="1"/>
        </xdr:cNvSpPr>
      </xdr:nvSpPr>
      <xdr:spPr bwMode="auto">
        <a:xfrm>
          <a:off x="44005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45" name="Text Box 11">
          <a:extLst>
            <a:ext uri="{FF2B5EF4-FFF2-40B4-BE49-F238E27FC236}">
              <a16:creationId xmlns:a16="http://schemas.microsoft.com/office/drawing/2014/main" id="{00000000-0008-0000-2200-0000BD010000}"/>
            </a:ext>
          </a:extLst>
        </xdr:cNvPr>
        <xdr:cNvSpPr txBox="1">
          <a:spLocks noChangeArrowheads="1"/>
        </xdr:cNvSpPr>
      </xdr:nvSpPr>
      <xdr:spPr bwMode="auto">
        <a:xfrm>
          <a:off x="440055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709084</xdr:colOff>
      <xdr:row>79</xdr:row>
      <xdr:rowOff>0</xdr:rowOff>
    </xdr:from>
    <xdr:ext cx="114300" cy="285750"/>
    <xdr:sp macro="" textlink="">
      <xdr:nvSpPr>
        <xdr:cNvPr id="446" name="Text Box 12">
          <a:extLst>
            <a:ext uri="{FF2B5EF4-FFF2-40B4-BE49-F238E27FC236}">
              <a16:creationId xmlns:a16="http://schemas.microsoft.com/office/drawing/2014/main" id="{00000000-0008-0000-2200-0000BE010000}"/>
            </a:ext>
          </a:extLst>
        </xdr:cNvPr>
        <xdr:cNvSpPr txBox="1">
          <a:spLocks noChangeArrowheads="1"/>
        </xdr:cNvSpPr>
      </xdr:nvSpPr>
      <xdr:spPr bwMode="auto">
        <a:xfrm>
          <a:off x="4400974" y="15219256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47" name="Text Box 13">
          <a:extLst>
            <a:ext uri="{FF2B5EF4-FFF2-40B4-BE49-F238E27FC236}">
              <a16:creationId xmlns:a16="http://schemas.microsoft.com/office/drawing/2014/main" id="{00000000-0008-0000-2200-0000BF010000}"/>
            </a:ext>
          </a:extLst>
        </xdr:cNvPr>
        <xdr:cNvSpPr txBox="1">
          <a:spLocks noChangeArrowheads="1"/>
        </xdr:cNvSpPr>
      </xdr:nvSpPr>
      <xdr:spPr bwMode="auto">
        <a:xfrm>
          <a:off x="440055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48" name="Text Box 11">
          <a:extLst>
            <a:ext uri="{FF2B5EF4-FFF2-40B4-BE49-F238E27FC236}">
              <a16:creationId xmlns:a16="http://schemas.microsoft.com/office/drawing/2014/main" id="{00000000-0008-0000-2200-0000C0010000}"/>
            </a:ext>
          </a:extLst>
        </xdr:cNvPr>
        <xdr:cNvSpPr txBox="1">
          <a:spLocks noChangeArrowheads="1"/>
        </xdr:cNvSpPr>
      </xdr:nvSpPr>
      <xdr:spPr bwMode="auto">
        <a:xfrm>
          <a:off x="502920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49" name="Text Box 12">
          <a:extLst>
            <a:ext uri="{FF2B5EF4-FFF2-40B4-BE49-F238E27FC236}">
              <a16:creationId xmlns:a16="http://schemas.microsoft.com/office/drawing/2014/main" id="{00000000-0008-0000-2200-0000C1010000}"/>
            </a:ext>
          </a:extLst>
        </xdr:cNvPr>
        <xdr:cNvSpPr txBox="1">
          <a:spLocks noChangeArrowheads="1"/>
        </xdr:cNvSpPr>
      </xdr:nvSpPr>
      <xdr:spPr bwMode="auto">
        <a:xfrm>
          <a:off x="502920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0" name="Text Box 11">
          <a:extLst>
            <a:ext uri="{FF2B5EF4-FFF2-40B4-BE49-F238E27FC236}">
              <a16:creationId xmlns:a16="http://schemas.microsoft.com/office/drawing/2014/main" id="{00000000-0008-0000-2200-0000C2010000}"/>
            </a:ext>
          </a:extLst>
        </xdr:cNvPr>
        <xdr:cNvSpPr txBox="1">
          <a:spLocks noChangeArrowheads="1"/>
        </xdr:cNvSpPr>
      </xdr:nvSpPr>
      <xdr:spPr bwMode="auto">
        <a:xfrm>
          <a:off x="50292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1" name="Text Box 12">
          <a:extLst>
            <a:ext uri="{FF2B5EF4-FFF2-40B4-BE49-F238E27FC236}">
              <a16:creationId xmlns:a16="http://schemas.microsoft.com/office/drawing/2014/main" id="{00000000-0008-0000-2200-0000C3010000}"/>
            </a:ext>
          </a:extLst>
        </xdr:cNvPr>
        <xdr:cNvSpPr txBox="1">
          <a:spLocks noChangeArrowheads="1"/>
        </xdr:cNvSpPr>
      </xdr:nvSpPr>
      <xdr:spPr bwMode="auto">
        <a:xfrm>
          <a:off x="50292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2" name="Text Box 11">
          <a:extLst>
            <a:ext uri="{FF2B5EF4-FFF2-40B4-BE49-F238E27FC236}">
              <a16:creationId xmlns:a16="http://schemas.microsoft.com/office/drawing/2014/main" id="{00000000-0008-0000-2200-0000C4010000}"/>
            </a:ext>
          </a:extLst>
        </xdr:cNvPr>
        <xdr:cNvSpPr txBox="1">
          <a:spLocks noChangeArrowheads="1"/>
        </xdr:cNvSpPr>
      </xdr:nvSpPr>
      <xdr:spPr bwMode="auto">
        <a:xfrm>
          <a:off x="50292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3" name="Text Box 12">
          <a:extLst>
            <a:ext uri="{FF2B5EF4-FFF2-40B4-BE49-F238E27FC236}">
              <a16:creationId xmlns:a16="http://schemas.microsoft.com/office/drawing/2014/main" id="{00000000-0008-0000-2200-0000C5010000}"/>
            </a:ext>
          </a:extLst>
        </xdr:cNvPr>
        <xdr:cNvSpPr txBox="1">
          <a:spLocks noChangeArrowheads="1"/>
        </xdr:cNvSpPr>
      </xdr:nvSpPr>
      <xdr:spPr bwMode="auto">
        <a:xfrm>
          <a:off x="50292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4" name="Text Box 13">
          <a:extLst>
            <a:ext uri="{FF2B5EF4-FFF2-40B4-BE49-F238E27FC236}">
              <a16:creationId xmlns:a16="http://schemas.microsoft.com/office/drawing/2014/main" id="{00000000-0008-0000-2200-0000C6010000}"/>
            </a:ext>
          </a:extLst>
        </xdr:cNvPr>
        <xdr:cNvSpPr txBox="1">
          <a:spLocks noChangeArrowheads="1"/>
        </xdr:cNvSpPr>
      </xdr:nvSpPr>
      <xdr:spPr bwMode="auto">
        <a:xfrm>
          <a:off x="502920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5" name="Text Box 14">
          <a:extLst>
            <a:ext uri="{FF2B5EF4-FFF2-40B4-BE49-F238E27FC236}">
              <a16:creationId xmlns:a16="http://schemas.microsoft.com/office/drawing/2014/main" id="{00000000-0008-0000-2200-0000C7010000}"/>
            </a:ext>
          </a:extLst>
        </xdr:cNvPr>
        <xdr:cNvSpPr txBox="1">
          <a:spLocks noChangeArrowheads="1"/>
        </xdr:cNvSpPr>
      </xdr:nvSpPr>
      <xdr:spPr bwMode="auto">
        <a:xfrm>
          <a:off x="5029200" y="15382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6" name="Text Box 11">
          <a:extLst>
            <a:ext uri="{FF2B5EF4-FFF2-40B4-BE49-F238E27FC236}">
              <a16:creationId xmlns:a16="http://schemas.microsoft.com/office/drawing/2014/main" id="{00000000-0008-0000-2200-0000C8010000}"/>
            </a:ext>
          </a:extLst>
        </xdr:cNvPr>
        <xdr:cNvSpPr txBox="1">
          <a:spLocks noChangeArrowheads="1"/>
        </xdr:cNvSpPr>
      </xdr:nvSpPr>
      <xdr:spPr bwMode="auto">
        <a:xfrm>
          <a:off x="502920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7" name="Text Box 12">
          <a:extLst>
            <a:ext uri="{FF2B5EF4-FFF2-40B4-BE49-F238E27FC236}">
              <a16:creationId xmlns:a16="http://schemas.microsoft.com/office/drawing/2014/main" id="{00000000-0008-0000-2200-0000C9010000}"/>
            </a:ext>
          </a:extLst>
        </xdr:cNvPr>
        <xdr:cNvSpPr txBox="1">
          <a:spLocks noChangeArrowheads="1"/>
        </xdr:cNvSpPr>
      </xdr:nvSpPr>
      <xdr:spPr bwMode="auto">
        <a:xfrm>
          <a:off x="5029200" y="150209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8" name="Text Box 11">
          <a:extLst>
            <a:ext uri="{FF2B5EF4-FFF2-40B4-BE49-F238E27FC236}">
              <a16:creationId xmlns:a16="http://schemas.microsoft.com/office/drawing/2014/main" id="{00000000-0008-0000-2200-0000CA010000}"/>
            </a:ext>
          </a:extLst>
        </xdr:cNvPr>
        <xdr:cNvSpPr txBox="1">
          <a:spLocks noChangeArrowheads="1"/>
        </xdr:cNvSpPr>
      </xdr:nvSpPr>
      <xdr:spPr bwMode="auto">
        <a:xfrm>
          <a:off x="50292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9" name="Text Box 12">
          <a:extLst>
            <a:ext uri="{FF2B5EF4-FFF2-40B4-BE49-F238E27FC236}">
              <a16:creationId xmlns:a16="http://schemas.microsoft.com/office/drawing/2014/main" id="{00000000-0008-0000-2200-0000CB010000}"/>
            </a:ext>
          </a:extLst>
        </xdr:cNvPr>
        <xdr:cNvSpPr txBox="1">
          <a:spLocks noChangeArrowheads="1"/>
        </xdr:cNvSpPr>
      </xdr:nvSpPr>
      <xdr:spPr bwMode="auto">
        <a:xfrm>
          <a:off x="50292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60" name="Text Box 11">
          <a:extLst>
            <a:ext uri="{FF2B5EF4-FFF2-40B4-BE49-F238E27FC236}">
              <a16:creationId xmlns:a16="http://schemas.microsoft.com/office/drawing/2014/main" id="{00000000-0008-0000-2200-0000CC010000}"/>
            </a:ext>
          </a:extLst>
        </xdr:cNvPr>
        <xdr:cNvSpPr txBox="1">
          <a:spLocks noChangeArrowheads="1"/>
        </xdr:cNvSpPr>
      </xdr:nvSpPr>
      <xdr:spPr bwMode="auto">
        <a:xfrm>
          <a:off x="50292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61" name="Text Box 12">
          <a:extLst>
            <a:ext uri="{FF2B5EF4-FFF2-40B4-BE49-F238E27FC236}">
              <a16:creationId xmlns:a16="http://schemas.microsoft.com/office/drawing/2014/main" id="{00000000-0008-0000-2200-0000CD010000}"/>
            </a:ext>
          </a:extLst>
        </xdr:cNvPr>
        <xdr:cNvSpPr txBox="1">
          <a:spLocks noChangeArrowheads="1"/>
        </xdr:cNvSpPr>
      </xdr:nvSpPr>
      <xdr:spPr bwMode="auto">
        <a:xfrm>
          <a:off x="5029200" y="15201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492125</xdr:colOff>
      <xdr:row>79</xdr:row>
      <xdr:rowOff>0</xdr:rowOff>
    </xdr:from>
    <xdr:ext cx="114300" cy="285750"/>
    <xdr:sp macro="" textlink="">
      <xdr:nvSpPr>
        <xdr:cNvPr id="462" name="Text Box 8">
          <a:extLst>
            <a:ext uri="{FF2B5EF4-FFF2-40B4-BE49-F238E27FC236}">
              <a16:creationId xmlns:a16="http://schemas.microsoft.com/office/drawing/2014/main" id="{00000000-0008-0000-2200-0000CE010000}"/>
            </a:ext>
          </a:extLst>
        </xdr:cNvPr>
        <xdr:cNvSpPr txBox="1">
          <a:spLocks noChangeArrowheads="1"/>
        </xdr:cNvSpPr>
      </xdr:nvSpPr>
      <xdr:spPr bwMode="auto">
        <a:xfrm>
          <a:off x="5521325" y="154982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70</xdr:row>
      <xdr:rowOff>179917</xdr:rowOff>
    </xdr:from>
    <xdr:ext cx="114300" cy="285750"/>
    <xdr:sp macro="" textlink="">
      <xdr:nvSpPr>
        <xdr:cNvPr id="463" name="Text Box 13">
          <a:extLst>
            <a:ext uri="{FF2B5EF4-FFF2-40B4-BE49-F238E27FC236}">
              <a16:creationId xmlns:a16="http://schemas.microsoft.com/office/drawing/2014/main" id="{00000000-0008-0000-2200-0000CF010000}"/>
            </a:ext>
          </a:extLst>
        </xdr:cNvPr>
        <xdr:cNvSpPr txBox="1">
          <a:spLocks noChangeArrowheads="1"/>
        </xdr:cNvSpPr>
      </xdr:nvSpPr>
      <xdr:spPr bwMode="auto">
        <a:xfrm>
          <a:off x="5749290" y="12846262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4" name="Text Box 13">
          <a:extLst>
            <a:ext uri="{FF2B5EF4-FFF2-40B4-BE49-F238E27FC236}">
              <a16:creationId xmlns:a16="http://schemas.microsoft.com/office/drawing/2014/main" id="{00000000-0008-0000-2200-0000D0010000}"/>
            </a:ext>
          </a:extLst>
        </xdr:cNvPr>
        <xdr:cNvSpPr txBox="1">
          <a:spLocks noChangeArrowheads="1"/>
        </xdr:cNvSpPr>
      </xdr:nvSpPr>
      <xdr:spPr bwMode="auto">
        <a:xfrm>
          <a:off x="1257300" y="15744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5" name="Text Box 14">
          <a:extLst>
            <a:ext uri="{FF2B5EF4-FFF2-40B4-BE49-F238E27FC236}">
              <a16:creationId xmlns:a16="http://schemas.microsoft.com/office/drawing/2014/main" id="{00000000-0008-0000-2200-0000D1010000}"/>
            </a:ext>
          </a:extLst>
        </xdr:cNvPr>
        <xdr:cNvSpPr txBox="1">
          <a:spLocks noChangeArrowheads="1"/>
        </xdr:cNvSpPr>
      </xdr:nvSpPr>
      <xdr:spPr bwMode="auto">
        <a:xfrm>
          <a:off x="1257300" y="15744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6" name="Text Box 13">
          <a:extLst>
            <a:ext uri="{FF2B5EF4-FFF2-40B4-BE49-F238E27FC236}">
              <a16:creationId xmlns:a16="http://schemas.microsoft.com/office/drawing/2014/main" id="{00000000-0008-0000-2200-0000D2010000}"/>
            </a:ext>
          </a:extLst>
        </xdr:cNvPr>
        <xdr:cNvSpPr txBox="1">
          <a:spLocks noChangeArrowheads="1"/>
        </xdr:cNvSpPr>
      </xdr:nvSpPr>
      <xdr:spPr bwMode="auto">
        <a:xfrm>
          <a:off x="1257300" y="15744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7" name="Text Box 14">
          <a:extLst>
            <a:ext uri="{FF2B5EF4-FFF2-40B4-BE49-F238E27FC236}">
              <a16:creationId xmlns:a16="http://schemas.microsoft.com/office/drawing/2014/main" id="{00000000-0008-0000-2200-0000D3010000}"/>
            </a:ext>
          </a:extLst>
        </xdr:cNvPr>
        <xdr:cNvSpPr txBox="1">
          <a:spLocks noChangeArrowheads="1"/>
        </xdr:cNvSpPr>
      </xdr:nvSpPr>
      <xdr:spPr bwMode="auto">
        <a:xfrm>
          <a:off x="1257300" y="15744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8" name="Text Box 13">
          <a:extLst>
            <a:ext uri="{FF2B5EF4-FFF2-40B4-BE49-F238E27FC236}">
              <a16:creationId xmlns:a16="http://schemas.microsoft.com/office/drawing/2014/main" id="{00000000-0008-0000-2200-0000D4010000}"/>
            </a:ext>
          </a:extLst>
        </xdr:cNvPr>
        <xdr:cNvSpPr txBox="1">
          <a:spLocks noChangeArrowheads="1"/>
        </xdr:cNvSpPr>
      </xdr:nvSpPr>
      <xdr:spPr bwMode="auto">
        <a:xfrm>
          <a:off x="1257300" y="15744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9" name="Text Box 14">
          <a:extLst>
            <a:ext uri="{FF2B5EF4-FFF2-40B4-BE49-F238E27FC236}">
              <a16:creationId xmlns:a16="http://schemas.microsoft.com/office/drawing/2014/main" id="{00000000-0008-0000-2200-0000D5010000}"/>
            </a:ext>
          </a:extLst>
        </xdr:cNvPr>
        <xdr:cNvSpPr txBox="1">
          <a:spLocks noChangeArrowheads="1"/>
        </xdr:cNvSpPr>
      </xdr:nvSpPr>
      <xdr:spPr bwMode="auto">
        <a:xfrm>
          <a:off x="1257300" y="15744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70" name="Text Box 13">
          <a:extLst>
            <a:ext uri="{FF2B5EF4-FFF2-40B4-BE49-F238E27FC236}">
              <a16:creationId xmlns:a16="http://schemas.microsoft.com/office/drawing/2014/main" id="{00000000-0008-0000-2200-0000D6010000}"/>
            </a:ext>
          </a:extLst>
        </xdr:cNvPr>
        <xdr:cNvSpPr txBox="1">
          <a:spLocks noChangeArrowheads="1"/>
        </xdr:cNvSpPr>
      </xdr:nvSpPr>
      <xdr:spPr bwMode="auto">
        <a:xfrm>
          <a:off x="1257300" y="15744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71" name="Text Box 14">
          <a:extLst>
            <a:ext uri="{FF2B5EF4-FFF2-40B4-BE49-F238E27FC236}">
              <a16:creationId xmlns:a16="http://schemas.microsoft.com/office/drawing/2014/main" id="{00000000-0008-0000-2200-0000D7010000}"/>
            </a:ext>
          </a:extLst>
        </xdr:cNvPr>
        <xdr:cNvSpPr txBox="1">
          <a:spLocks noChangeArrowheads="1"/>
        </xdr:cNvSpPr>
      </xdr:nvSpPr>
      <xdr:spPr bwMode="auto">
        <a:xfrm>
          <a:off x="1257300" y="15744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472" name="Text Box 8">
          <a:extLst>
            <a:ext uri="{FF2B5EF4-FFF2-40B4-BE49-F238E27FC236}">
              <a16:creationId xmlns:a16="http://schemas.microsoft.com/office/drawing/2014/main" id="{00000000-0008-0000-2200-0000D8010000}"/>
            </a:ext>
          </a:extLst>
        </xdr:cNvPr>
        <xdr:cNvSpPr txBox="1">
          <a:spLocks noChangeArrowheads="1"/>
        </xdr:cNvSpPr>
      </xdr:nvSpPr>
      <xdr:spPr bwMode="auto">
        <a:xfrm>
          <a:off x="125730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473" name="Text Box 8">
          <a:extLst>
            <a:ext uri="{FF2B5EF4-FFF2-40B4-BE49-F238E27FC236}">
              <a16:creationId xmlns:a16="http://schemas.microsoft.com/office/drawing/2014/main" id="{00000000-0008-0000-2200-0000D9010000}"/>
            </a:ext>
          </a:extLst>
        </xdr:cNvPr>
        <xdr:cNvSpPr txBox="1">
          <a:spLocks noChangeArrowheads="1"/>
        </xdr:cNvSpPr>
      </xdr:nvSpPr>
      <xdr:spPr bwMode="auto">
        <a:xfrm>
          <a:off x="125730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4" name="Text Box 8">
          <a:extLst>
            <a:ext uri="{FF2B5EF4-FFF2-40B4-BE49-F238E27FC236}">
              <a16:creationId xmlns:a16="http://schemas.microsoft.com/office/drawing/2014/main" id="{00000000-0008-0000-2200-0000DA010000}"/>
            </a:ext>
          </a:extLst>
        </xdr:cNvPr>
        <xdr:cNvSpPr txBox="1">
          <a:spLocks noChangeArrowheads="1"/>
        </xdr:cNvSpPr>
      </xdr:nvSpPr>
      <xdr:spPr bwMode="auto">
        <a:xfrm>
          <a:off x="1257300" y="7600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5" name="Text Box 8">
          <a:extLst>
            <a:ext uri="{FF2B5EF4-FFF2-40B4-BE49-F238E27FC236}">
              <a16:creationId xmlns:a16="http://schemas.microsoft.com/office/drawing/2014/main" id="{00000000-0008-0000-2200-0000DB010000}"/>
            </a:ext>
          </a:extLst>
        </xdr:cNvPr>
        <xdr:cNvSpPr txBox="1">
          <a:spLocks noChangeArrowheads="1"/>
        </xdr:cNvSpPr>
      </xdr:nvSpPr>
      <xdr:spPr bwMode="auto">
        <a:xfrm>
          <a:off x="1257300" y="7600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00000000-0008-0000-2200-0000DC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77" name="Text Box 2">
          <a:extLst>
            <a:ext uri="{FF2B5EF4-FFF2-40B4-BE49-F238E27FC236}">
              <a16:creationId xmlns:a16="http://schemas.microsoft.com/office/drawing/2014/main" id="{00000000-0008-0000-2200-0000DD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78" name="Text Box 3">
          <a:extLst>
            <a:ext uri="{FF2B5EF4-FFF2-40B4-BE49-F238E27FC236}">
              <a16:creationId xmlns:a16="http://schemas.microsoft.com/office/drawing/2014/main" id="{00000000-0008-0000-2200-0000DE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79" name="Text Box 4">
          <a:extLst>
            <a:ext uri="{FF2B5EF4-FFF2-40B4-BE49-F238E27FC236}">
              <a16:creationId xmlns:a16="http://schemas.microsoft.com/office/drawing/2014/main" id="{00000000-0008-0000-2200-0000DF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0" name="Text Box 5">
          <a:extLst>
            <a:ext uri="{FF2B5EF4-FFF2-40B4-BE49-F238E27FC236}">
              <a16:creationId xmlns:a16="http://schemas.microsoft.com/office/drawing/2014/main" id="{00000000-0008-0000-2200-0000E0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1" name="Text Box 6">
          <a:extLst>
            <a:ext uri="{FF2B5EF4-FFF2-40B4-BE49-F238E27FC236}">
              <a16:creationId xmlns:a16="http://schemas.microsoft.com/office/drawing/2014/main" id="{00000000-0008-0000-2200-0000E1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2" name="Text Box 8">
          <a:extLst>
            <a:ext uri="{FF2B5EF4-FFF2-40B4-BE49-F238E27FC236}">
              <a16:creationId xmlns:a16="http://schemas.microsoft.com/office/drawing/2014/main" id="{00000000-0008-0000-2200-0000E2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3" name="Text Box 9">
          <a:extLst>
            <a:ext uri="{FF2B5EF4-FFF2-40B4-BE49-F238E27FC236}">
              <a16:creationId xmlns:a16="http://schemas.microsoft.com/office/drawing/2014/main" id="{00000000-0008-0000-2200-0000E3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4" name="Text Box 10">
          <a:extLst>
            <a:ext uri="{FF2B5EF4-FFF2-40B4-BE49-F238E27FC236}">
              <a16:creationId xmlns:a16="http://schemas.microsoft.com/office/drawing/2014/main" id="{00000000-0008-0000-2200-0000E4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00000000-0008-0000-2200-0000E5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6" name="Text Box 2">
          <a:extLst>
            <a:ext uri="{FF2B5EF4-FFF2-40B4-BE49-F238E27FC236}">
              <a16:creationId xmlns:a16="http://schemas.microsoft.com/office/drawing/2014/main" id="{00000000-0008-0000-2200-0000E6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7" name="Text Box 8">
          <a:extLst>
            <a:ext uri="{FF2B5EF4-FFF2-40B4-BE49-F238E27FC236}">
              <a16:creationId xmlns:a16="http://schemas.microsoft.com/office/drawing/2014/main" id="{00000000-0008-0000-2200-0000E7010000}"/>
            </a:ext>
          </a:extLst>
        </xdr:cNvPr>
        <xdr:cNvSpPr txBox="1">
          <a:spLocks noChangeArrowheads="1"/>
        </xdr:cNvSpPr>
      </xdr:nvSpPr>
      <xdr:spPr bwMode="auto">
        <a:xfrm>
          <a:off x="1257300" y="7600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00000000-0008-0000-2200-0000E8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9" name="Text Box 2">
          <a:extLst>
            <a:ext uri="{FF2B5EF4-FFF2-40B4-BE49-F238E27FC236}">
              <a16:creationId xmlns:a16="http://schemas.microsoft.com/office/drawing/2014/main" id="{00000000-0008-0000-2200-0000E9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0" name="Text Box 3">
          <a:extLst>
            <a:ext uri="{FF2B5EF4-FFF2-40B4-BE49-F238E27FC236}">
              <a16:creationId xmlns:a16="http://schemas.microsoft.com/office/drawing/2014/main" id="{00000000-0008-0000-2200-0000EA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1" name="Text Box 4">
          <a:extLst>
            <a:ext uri="{FF2B5EF4-FFF2-40B4-BE49-F238E27FC236}">
              <a16:creationId xmlns:a16="http://schemas.microsoft.com/office/drawing/2014/main" id="{00000000-0008-0000-2200-0000EB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2" name="Text Box 5">
          <a:extLst>
            <a:ext uri="{FF2B5EF4-FFF2-40B4-BE49-F238E27FC236}">
              <a16:creationId xmlns:a16="http://schemas.microsoft.com/office/drawing/2014/main" id="{00000000-0008-0000-2200-0000EC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3" name="Text Box 6">
          <a:extLst>
            <a:ext uri="{FF2B5EF4-FFF2-40B4-BE49-F238E27FC236}">
              <a16:creationId xmlns:a16="http://schemas.microsoft.com/office/drawing/2014/main" id="{00000000-0008-0000-2200-0000ED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4" name="Text Box 8">
          <a:extLst>
            <a:ext uri="{FF2B5EF4-FFF2-40B4-BE49-F238E27FC236}">
              <a16:creationId xmlns:a16="http://schemas.microsoft.com/office/drawing/2014/main" id="{00000000-0008-0000-2200-0000EE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5" name="Text Box 9">
          <a:extLst>
            <a:ext uri="{FF2B5EF4-FFF2-40B4-BE49-F238E27FC236}">
              <a16:creationId xmlns:a16="http://schemas.microsoft.com/office/drawing/2014/main" id="{00000000-0008-0000-2200-0000EF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6" name="Text Box 10">
          <a:extLst>
            <a:ext uri="{FF2B5EF4-FFF2-40B4-BE49-F238E27FC236}">
              <a16:creationId xmlns:a16="http://schemas.microsoft.com/office/drawing/2014/main" id="{00000000-0008-0000-2200-0000F0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00000000-0008-0000-2200-0000F1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8" name="Text Box 2">
          <a:extLst>
            <a:ext uri="{FF2B5EF4-FFF2-40B4-BE49-F238E27FC236}">
              <a16:creationId xmlns:a16="http://schemas.microsoft.com/office/drawing/2014/main" id="{00000000-0008-0000-2200-0000F2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9" name="Text Box 8">
          <a:extLst>
            <a:ext uri="{FF2B5EF4-FFF2-40B4-BE49-F238E27FC236}">
              <a16:creationId xmlns:a16="http://schemas.microsoft.com/office/drawing/2014/main" id="{00000000-0008-0000-2200-0000F3010000}"/>
            </a:ext>
          </a:extLst>
        </xdr:cNvPr>
        <xdr:cNvSpPr txBox="1">
          <a:spLocks noChangeArrowheads="1"/>
        </xdr:cNvSpPr>
      </xdr:nvSpPr>
      <xdr:spPr bwMode="auto">
        <a:xfrm>
          <a:off x="1257300" y="7600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0" name="Text Box 8">
          <a:extLst>
            <a:ext uri="{FF2B5EF4-FFF2-40B4-BE49-F238E27FC236}">
              <a16:creationId xmlns:a16="http://schemas.microsoft.com/office/drawing/2014/main" id="{00000000-0008-0000-2200-0000F4010000}"/>
            </a:ext>
          </a:extLst>
        </xdr:cNvPr>
        <xdr:cNvSpPr txBox="1">
          <a:spLocks noChangeArrowheads="1"/>
        </xdr:cNvSpPr>
      </xdr:nvSpPr>
      <xdr:spPr bwMode="auto">
        <a:xfrm>
          <a:off x="1257300" y="7600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00000000-0008-0000-2200-0000F5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2" name="Text Box 2">
          <a:extLst>
            <a:ext uri="{FF2B5EF4-FFF2-40B4-BE49-F238E27FC236}">
              <a16:creationId xmlns:a16="http://schemas.microsoft.com/office/drawing/2014/main" id="{00000000-0008-0000-2200-0000F6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3" name="Text Box 3">
          <a:extLst>
            <a:ext uri="{FF2B5EF4-FFF2-40B4-BE49-F238E27FC236}">
              <a16:creationId xmlns:a16="http://schemas.microsoft.com/office/drawing/2014/main" id="{00000000-0008-0000-2200-0000F7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4" name="Text Box 4">
          <a:extLst>
            <a:ext uri="{FF2B5EF4-FFF2-40B4-BE49-F238E27FC236}">
              <a16:creationId xmlns:a16="http://schemas.microsoft.com/office/drawing/2014/main" id="{00000000-0008-0000-2200-0000F8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5" name="Text Box 5">
          <a:extLst>
            <a:ext uri="{FF2B5EF4-FFF2-40B4-BE49-F238E27FC236}">
              <a16:creationId xmlns:a16="http://schemas.microsoft.com/office/drawing/2014/main" id="{00000000-0008-0000-2200-0000F9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6" name="Text Box 6">
          <a:extLst>
            <a:ext uri="{FF2B5EF4-FFF2-40B4-BE49-F238E27FC236}">
              <a16:creationId xmlns:a16="http://schemas.microsoft.com/office/drawing/2014/main" id="{00000000-0008-0000-2200-0000FA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7" name="Text Box 8">
          <a:extLst>
            <a:ext uri="{FF2B5EF4-FFF2-40B4-BE49-F238E27FC236}">
              <a16:creationId xmlns:a16="http://schemas.microsoft.com/office/drawing/2014/main" id="{00000000-0008-0000-2200-0000FB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8" name="Text Box 9">
          <a:extLst>
            <a:ext uri="{FF2B5EF4-FFF2-40B4-BE49-F238E27FC236}">
              <a16:creationId xmlns:a16="http://schemas.microsoft.com/office/drawing/2014/main" id="{00000000-0008-0000-2200-0000FC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9" name="Text Box 10">
          <a:extLst>
            <a:ext uri="{FF2B5EF4-FFF2-40B4-BE49-F238E27FC236}">
              <a16:creationId xmlns:a16="http://schemas.microsoft.com/office/drawing/2014/main" id="{00000000-0008-0000-2200-0000FD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00000000-0008-0000-2200-0000FE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1" name="Text Box 2">
          <a:extLst>
            <a:ext uri="{FF2B5EF4-FFF2-40B4-BE49-F238E27FC236}">
              <a16:creationId xmlns:a16="http://schemas.microsoft.com/office/drawing/2014/main" id="{00000000-0008-0000-2200-0000FF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2" name="Text Box 8">
          <a:extLst>
            <a:ext uri="{FF2B5EF4-FFF2-40B4-BE49-F238E27FC236}">
              <a16:creationId xmlns:a16="http://schemas.microsoft.com/office/drawing/2014/main" id="{00000000-0008-0000-2200-000000020000}"/>
            </a:ext>
          </a:extLst>
        </xdr:cNvPr>
        <xdr:cNvSpPr txBox="1">
          <a:spLocks noChangeArrowheads="1"/>
        </xdr:cNvSpPr>
      </xdr:nvSpPr>
      <xdr:spPr bwMode="auto">
        <a:xfrm>
          <a:off x="1257300" y="7600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00000000-0008-0000-2200-000001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4" name="Text Box 2">
          <a:extLst>
            <a:ext uri="{FF2B5EF4-FFF2-40B4-BE49-F238E27FC236}">
              <a16:creationId xmlns:a16="http://schemas.microsoft.com/office/drawing/2014/main" id="{00000000-0008-0000-2200-000002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5" name="Text Box 3">
          <a:extLst>
            <a:ext uri="{FF2B5EF4-FFF2-40B4-BE49-F238E27FC236}">
              <a16:creationId xmlns:a16="http://schemas.microsoft.com/office/drawing/2014/main" id="{00000000-0008-0000-2200-000003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6" name="Text Box 4">
          <a:extLst>
            <a:ext uri="{FF2B5EF4-FFF2-40B4-BE49-F238E27FC236}">
              <a16:creationId xmlns:a16="http://schemas.microsoft.com/office/drawing/2014/main" id="{00000000-0008-0000-2200-000004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7" name="Text Box 5">
          <a:extLst>
            <a:ext uri="{FF2B5EF4-FFF2-40B4-BE49-F238E27FC236}">
              <a16:creationId xmlns:a16="http://schemas.microsoft.com/office/drawing/2014/main" id="{00000000-0008-0000-2200-000005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8" name="Text Box 6">
          <a:extLst>
            <a:ext uri="{FF2B5EF4-FFF2-40B4-BE49-F238E27FC236}">
              <a16:creationId xmlns:a16="http://schemas.microsoft.com/office/drawing/2014/main" id="{00000000-0008-0000-2200-000006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9" name="Text Box 8">
          <a:extLst>
            <a:ext uri="{FF2B5EF4-FFF2-40B4-BE49-F238E27FC236}">
              <a16:creationId xmlns:a16="http://schemas.microsoft.com/office/drawing/2014/main" id="{00000000-0008-0000-2200-000007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0" name="Text Box 9">
          <a:extLst>
            <a:ext uri="{FF2B5EF4-FFF2-40B4-BE49-F238E27FC236}">
              <a16:creationId xmlns:a16="http://schemas.microsoft.com/office/drawing/2014/main" id="{00000000-0008-0000-2200-000008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1" name="Text Box 10">
          <a:extLst>
            <a:ext uri="{FF2B5EF4-FFF2-40B4-BE49-F238E27FC236}">
              <a16:creationId xmlns:a16="http://schemas.microsoft.com/office/drawing/2014/main" id="{00000000-0008-0000-2200-000009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41</xdr:row>
      <xdr:rowOff>42333</xdr:rowOff>
    </xdr:from>
    <xdr:ext cx="114300" cy="28575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00000000-0008-0000-2200-00000A020000}"/>
            </a:ext>
          </a:extLst>
        </xdr:cNvPr>
        <xdr:cNvSpPr txBox="1">
          <a:spLocks noChangeArrowheads="1"/>
        </xdr:cNvSpPr>
      </xdr:nvSpPr>
      <xdr:spPr bwMode="auto">
        <a:xfrm>
          <a:off x="1269788" y="746421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00000000-0008-0000-2200-00000B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4" name="Text Box 2">
          <a:extLst>
            <a:ext uri="{FF2B5EF4-FFF2-40B4-BE49-F238E27FC236}">
              <a16:creationId xmlns:a16="http://schemas.microsoft.com/office/drawing/2014/main" id="{00000000-0008-0000-2200-00000C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5" name="Text Box 3">
          <a:extLst>
            <a:ext uri="{FF2B5EF4-FFF2-40B4-BE49-F238E27FC236}">
              <a16:creationId xmlns:a16="http://schemas.microsoft.com/office/drawing/2014/main" id="{00000000-0008-0000-2200-00000D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6" name="Text Box 4">
          <a:extLst>
            <a:ext uri="{FF2B5EF4-FFF2-40B4-BE49-F238E27FC236}">
              <a16:creationId xmlns:a16="http://schemas.microsoft.com/office/drawing/2014/main" id="{00000000-0008-0000-2200-00000E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7" name="Text Box 5">
          <a:extLst>
            <a:ext uri="{FF2B5EF4-FFF2-40B4-BE49-F238E27FC236}">
              <a16:creationId xmlns:a16="http://schemas.microsoft.com/office/drawing/2014/main" id="{00000000-0008-0000-2200-00000F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8" name="Text Box 6">
          <a:extLst>
            <a:ext uri="{FF2B5EF4-FFF2-40B4-BE49-F238E27FC236}">
              <a16:creationId xmlns:a16="http://schemas.microsoft.com/office/drawing/2014/main" id="{00000000-0008-0000-2200-000010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9" name="Text Box 8">
          <a:extLst>
            <a:ext uri="{FF2B5EF4-FFF2-40B4-BE49-F238E27FC236}">
              <a16:creationId xmlns:a16="http://schemas.microsoft.com/office/drawing/2014/main" id="{00000000-0008-0000-2200-000011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0" name="Text Box 9">
          <a:extLst>
            <a:ext uri="{FF2B5EF4-FFF2-40B4-BE49-F238E27FC236}">
              <a16:creationId xmlns:a16="http://schemas.microsoft.com/office/drawing/2014/main" id="{00000000-0008-0000-2200-000012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1" name="Text Box 10">
          <a:extLst>
            <a:ext uri="{FF2B5EF4-FFF2-40B4-BE49-F238E27FC236}">
              <a16:creationId xmlns:a16="http://schemas.microsoft.com/office/drawing/2014/main" id="{00000000-0008-0000-2200-000013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00000000-0008-0000-2200-000014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3" name="Text Box 2">
          <a:extLst>
            <a:ext uri="{FF2B5EF4-FFF2-40B4-BE49-F238E27FC236}">
              <a16:creationId xmlns:a16="http://schemas.microsoft.com/office/drawing/2014/main" id="{00000000-0008-0000-2200-000015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00000000-0008-0000-2200-000016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00000000-0008-0000-2200-000017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6" name="Text Box 3">
          <a:extLst>
            <a:ext uri="{FF2B5EF4-FFF2-40B4-BE49-F238E27FC236}">
              <a16:creationId xmlns:a16="http://schemas.microsoft.com/office/drawing/2014/main" id="{00000000-0008-0000-2200-000018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7" name="Text Box 4">
          <a:extLst>
            <a:ext uri="{FF2B5EF4-FFF2-40B4-BE49-F238E27FC236}">
              <a16:creationId xmlns:a16="http://schemas.microsoft.com/office/drawing/2014/main" id="{00000000-0008-0000-2200-000019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8" name="Text Box 5">
          <a:extLst>
            <a:ext uri="{FF2B5EF4-FFF2-40B4-BE49-F238E27FC236}">
              <a16:creationId xmlns:a16="http://schemas.microsoft.com/office/drawing/2014/main" id="{00000000-0008-0000-2200-00001A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9" name="Text Box 6">
          <a:extLst>
            <a:ext uri="{FF2B5EF4-FFF2-40B4-BE49-F238E27FC236}">
              <a16:creationId xmlns:a16="http://schemas.microsoft.com/office/drawing/2014/main" id="{00000000-0008-0000-2200-00001B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0" name="Text Box 8">
          <a:extLst>
            <a:ext uri="{FF2B5EF4-FFF2-40B4-BE49-F238E27FC236}">
              <a16:creationId xmlns:a16="http://schemas.microsoft.com/office/drawing/2014/main" id="{00000000-0008-0000-2200-00001C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1" name="Text Box 9">
          <a:extLst>
            <a:ext uri="{FF2B5EF4-FFF2-40B4-BE49-F238E27FC236}">
              <a16:creationId xmlns:a16="http://schemas.microsoft.com/office/drawing/2014/main" id="{00000000-0008-0000-2200-00001D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2" name="Text Box 10">
          <a:extLst>
            <a:ext uri="{FF2B5EF4-FFF2-40B4-BE49-F238E27FC236}">
              <a16:creationId xmlns:a16="http://schemas.microsoft.com/office/drawing/2014/main" id="{00000000-0008-0000-2200-00001E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00000000-0008-0000-2200-00001F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4" name="Text Box 2">
          <a:extLst>
            <a:ext uri="{FF2B5EF4-FFF2-40B4-BE49-F238E27FC236}">
              <a16:creationId xmlns:a16="http://schemas.microsoft.com/office/drawing/2014/main" id="{00000000-0008-0000-2200-000020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5" name="Text Box 8">
          <a:extLst>
            <a:ext uri="{FF2B5EF4-FFF2-40B4-BE49-F238E27FC236}">
              <a16:creationId xmlns:a16="http://schemas.microsoft.com/office/drawing/2014/main" id="{00000000-0008-0000-2200-000021020000}"/>
            </a:ext>
          </a:extLst>
        </xdr:cNvPr>
        <xdr:cNvSpPr txBox="1">
          <a:spLocks noChangeArrowheads="1"/>
        </xdr:cNvSpPr>
      </xdr:nvSpPr>
      <xdr:spPr bwMode="auto">
        <a:xfrm>
          <a:off x="1257300" y="8143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6" name="Text Box 8">
          <a:extLst>
            <a:ext uri="{FF2B5EF4-FFF2-40B4-BE49-F238E27FC236}">
              <a16:creationId xmlns:a16="http://schemas.microsoft.com/office/drawing/2014/main" id="{00000000-0008-0000-2200-000022020000}"/>
            </a:ext>
          </a:extLst>
        </xdr:cNvPr>
        <xdr:cNvSpPr txBox="1">
          <a:spLocks noChangeArrowheads="1"/>
        </xdr:cNvSpPr>
      </xdr:nvSpPr>
      <xdr:spPr bwMode="auto">
        <a:xfrm>
          <a:off x="1257300" y="8143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00000000-0008-0000-2200-000023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8" name="Text Box 2">
          <a:extLst>
            <a:ext uri="{FF2B5EF4-FFF2-40B4-BE49-F238E27FC236}">
              <a16:creationId xmlns:a16="http://schemas.microsoft.com/office/drawing/2014/main" id="{00000000-0008-0000-2200-000024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9" name="Text Box 3">
          <a:extLst>
            <a:ext uri="{FF2B5EF4-FFF2-40B4-BE49-F238E27FC236}">
              <a16:creationId xmlns:a16="http://schemas.microsoft.com/office/drawing/2014/main" id="{00000000-0008-0000-2200-000025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0" name="Text Box 4">
          <a:extLst>
            <a:ext uri="{FF2B5EF4-FFF2-40B4-BE49-F238E27FC236}">
              <a16:creationId xmlns:a16="http://schemas.microsoft.com/office/drawing/2014/main" id="{00000000-0008-0000-2200-000026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1" name="Text Box 5">
          <a:extLst>
            <a:ext uri="{FF2B5EF4-FFF2-40B4-BE49-F238E27FC236}">
              <a16:creationId xmlns:a16="http://schemas.microsoft.com/office/drawing/2014/main" id="{00000000-0008-0000-2200-000027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2" name="Text Box 6">
          <a:extLst>
            <a:ext uri="{FF2B5EF4-FFF2-40B4-BE49-F238E27FC236}">
              <a16:creationId xmlns:a16="http://schemas.microsoft.com/office/drawing/2014/main" id="{00000000-0008-0000-2200-000028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3" name="Text Box 8">
          <a:extLst>
            <a:ext uri="{FF2B5EF4-FFF2-40B4-BE49-F238E27FC236}">
              <a16:creationId xmlns:a16="http://schemas.microsoft.com/office/drawing/2014/main" id="{00000000-0008-0000-2200-000029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4" name="Text Box 9">
          <a:extLst>
            <a:ext uri="{FF2B5EF4-FFF2-40B4-BE49-F238E27FC236}">
              <a16:creationId xmlns:a16="http://schemas.microsoft.com/office/drawing/2014/main" id="{00000000-0008-0000-2200-00002A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5" name="Text Box 10">
          <a:extLst>
            <a:ext uri="{FF2B5EF4-FFF2-40B4-BE49-F238E27FC236}">
              <a16:creationId xmlns:a16="http://schemas.microsoft.com/office/drawing/2014/main" id="{00000000-0008-0000-2200-00002B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00000000-0008-0000-2200-00002C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7" name="Text Box 2">
          <a:extLst>
            <a:ext uri="{FF2B5EF4-FFF2-40B4-BE49-F238E27FC236}">
              <a16:creationId xmlns:a16="http://schemas.microsoft.com/office/drawing/2014/main" id="{00000000-0008-0000-2200-00002D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8" name="Text Box 8">
          <a:extLst>
            <a:ext uri="{FF2B5EF4-FFF2-40B4-BE49-F238E27FC236}">
              <a16:creationId xmlns:a16="http://schemas.microsoft.com/office/drawing/2014/main" id="{00000000-0008-0000-2200-00002E020000}"/>
            </a:ext>
          </a:extLst>
        </xdr:cNvPr>
        <xdr:cNvSpPr txBox="1">
          <a:spLocks noChangeArrowheads="1"/>
        </xdr:cNvSpPr>
      </xdr:nvSpPr>
      <xdr:spPr bwMode="auto">
        <a:xfrm>
          <a:off x="1257300" y="8143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00000000-0008-0000-2200-00002F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0" name="Text Box 2">
          <a:extLst>
            <a:ext uri="{FF2B5EF4-FFF2-40B4-BE49-F238E27FC236}">
              <a16:creationId xmlns:a16="http://schemas.microsoft.com/office/drawing/2014/main" id="{00000000-0008-0000-2200-000030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1" name="Text Box 3">
          <a:extLst>
            <a:ext uri="{FF2B5EF4-FFF2-40B4-BE49-F238E27FC236}">
              <a16:creationId xmlns:a16="http://schemas.microsoft.com/office/drawing/2014/main" id="{00000000-0008-0000-2200-000031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2" name="Text Box 4">
          <a:extLst>
            <a:ext uri="{FF2B5EF4-FFF2-40B4-BE49-F238E27FC236}">
              <a16:creationId xmlns:a16="http://schemas.microsoft.com/office/drawing/2014/main" id="{00000000-0008-0000-2200-000032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3" name="Text Box 5">
          <a:extLst>
            <a:ext uri="{FF2B5EF4-FFF2-40B4-BE49-F238E27FC236}">
              <a16:creationId xmlns:a16="http://schemas.microsoft.com/office/drawing/2014/main" id="{00000000-0008-0000-2200-000033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4" name="Text Box 6">
          <a:extLst>
            <a:ext uri="{FF2B5EF4-FFF2-40B4-BE49-F238E27FC236}">
              <a16:creationId xmlns:a16="http://schemas.microsoft.com/office/drawing/2014/main" id="{00000000-0008-0000-2200-000034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5" name="Text Box 8">
          <a:extLst>
            <a:ext uri="{FF2B5EF4-FFF2-40B4-BE49-F238E27FC236}">
              <a16:creationId xmlns:a16="http://schemas.microsoft.com/office/drawing/2014/main" id="{00000000-0008-0000-2200-000035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6" name="Text Box 9">
          <a:extLst>
            <a:ext uri="{FF2B5EF4-FFF2-40B4-BE49-F238E27FC236}">
              <a16:creationId xmlns:a16="http://schemas.microsoft.com/office/drawing/2014/main" id="{00000000-0008-0000-2200-000036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7" name="Text Box 10">
          <a:extLst>
            <a:ext uri="{FF2B5EF4-FFF2-40B4-BE49-F238E27FC236}">
              <a16:creationId xmlns:a16="http://schemas.microsoft.com/office/drawing/2014/main" id="{00000000-0008-0000-2200-000037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00000000-0008-0000-2200-000038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9" name="Text Box 2">
          <a:extLst>
            <a:ext uri="{FF2B5EF4-FFF2-40B4-BE49-F238E27FC236}">
              <a16:creationId xmlns:a16="http://schemas.microsoft.com/office/drawing/2014/main" id="{00000000-0008-0000-2200-000039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0" name="Text Box 8">
          <a:extLst>
            <a:ext uri="{FF2B5EF4-FFF2-40B4-BE49-F238E27FC236}">
              <a16:creationId xmlns:a16="http://schemas.microsoft.com/office/drawing/2014/main" id="{00000000-0008-0000-2200-00003A020000}"/>
            </a:ext>
          </a:extLst>
        </xdr:cNvPr>
        <xdr:cNvSpPr txBox="1">
          <a:spLocks noChangeArrowheads="1"/>
        </xdr:cNvSpPr>
      </xdr:nvSpPr>
      <xdr:spPr bwMode="auto">
        <a:xfrm>
          <a:off x="1257300" y="8143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1" name="Text Box 8">
          <a:extLst>
            <a:ext uri="{FF2B5EF4-FFF2-40B4-BE49-F238E27FC236}">
              <a16:creationId xmlns:a16="http://schemas.microsoft.com/office/drawing/2014/main" id="{00000000-0008-0000-2200-00003B020000}"/>
            </a:ext>
          </a:extLst>
        </xdr:cNvPr>
        <xdr:cNvSpPr txBox="1">
          <a:spLocks noChangeArrowheads="1"/>
        </xdr:cNvSpPr>
      </xdr:nvSpPr>
      <xdr:spPr bwMode="auto">
        <a:xfrm>
          <a:off x="1257300" y="8143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00000000-0008-0000-2200-00003C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3" name="Text Box 2">
          <a:extLst>
            <a:ext uri="{FF2B5EF4-FFF2-40B4-BE49-F238E27FC236}">
              <a16:creationId xmlns:a16="http://schemas.microsoft.com/office/drawing/2014/main" id="{00000000-0008-0000-2200-00003D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4" name="Text Box 3">
          <a:extLst>
            <a:ext uri="{FF2B5EF4-FFF2-40B4-BE49-F238E27FC236}">
              <a16:creationId xmlns:a16="http://schemas.microsoft.com/office/drawing/2014/main" id="{00000000-0008-0000-2200-00003E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5" name="Text Box 4">
          <a:extLst>
            <a:ext uri="{FF2B5EF4-FFF2-40B4-BE49-F238E27FC236}">
              <a16:creationId xmlns:a16="http://schemas.microsoft.com/office/drawing/2014/main" id="{00000000-0008-0000-2200-00003F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6" name="Text Box 5">
          <a:extLst>
            <a:ext uri="{FF2B5EF4-FFF2-40B4-BE49-F238E27FC236}">
              <a16:creationId xmlns:a16="http://schemas.microsoft.com/office/drawing/2014/main" id="{00000000-0008-0000-2200-000040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7" name="Text Box 6">
          <a:extLst>
            <a:ext uri="{FF2B5EF4-FFF2-40B4-BE49-F238E27FC236}">
              <a16:creationId xmlns:a16="http://schemas.microsoft.com/office/drawing/2014/main" id="{00000000-0008-0000-2200-000041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8" name="Text Box 8">
          <a:extLst>
            <a:ext uri="{FF2B5EF4-FFF2-40B4-BE49-F238E27FC236}">
              <a16:creationId xmlns:a16="http://schemas.microsoft.com/office/drawing/2014/main" id="{00000000-0008-0000-2200-000042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9" name="Text Box 9">
          <a:extLst>
            <a:ext uri="{FF2B5EF4-FFF2-40B4-BE49-F238E27FC236}">
              <a16:creationId xmlns:a16="http://schemas.microsoft.com/office/drawing/2014/main" id="{00000000-0008-0000-2200-000043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0" name="Text Box 10">
          <a:extLst>
            <a:ext uri="{FF2B5EF4-FFF2-40B4-BE49-F238E27FC236}">
              <a16:creationId xmlns:a16="http://schemas.microsoft.com/office/drawing/2014/main" id="{00000000-0008-0000-2200-000044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00000000-0008-0000-2200-000045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2" name="Text Box 2">
          <a:extLst>
            <a:ext uri="{FF2B5EF4-FFF2-40B4-BE49-F238E27FC236}">
              <a16:creationId xmlns:a16="http://schemas.microsoft.com/office/drawing/2014/main" id="{00000000-0008-0000-2200-000046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3" name="Text Box 8">
          <a:extLst>
            <a:ext uri="{FF2B5EF4-FFF2-40B4-BE49-F238E27FC236}">
              <a16:creationId xmlns:a16="http://schemas.microsoft.com/office/drawing/2014/main" id="{00000000-0008-0000-2200-000047020000}"/>
            </a:ext>
          </a:extLst>
        </xdr:cNvPr>
        <xdr:cNvSpPr txBox="1">
          <a:spLocks noChangeArrowheads="1"/>
        </xdr:cNvSpPr>
      </xdr:nvSpPr>
      <xdr:spPr bwMode="auto">
        <a:xfrm>
          <a:off x="1257300" y="8143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00000000-0008-0000-2200-000048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5" name="Text Box 2">
          <a:extLst>
            <a:ext uri="{FF2B5EF4-FFF2-40B4-BE49-F238E27FC236}">
              <a16:creationId xmlns:a16="http://schemas.microsoft.com/office/drawing/2014/main" id="{00000000-0008-0000-2200-000049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6" name="Text Box 3">
          <a:extLst>
            <a:ext uri="{FF2B5EF4-FFF2-40B4-BE49-F238E27FC236}">
              <a16:creationId xmlns:a16="http://schemas.microsoft.com/office/drawing/2014/main" id="{00000000-0008-0000-2200-00004A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7" name="Text Box 4">
          <a:extLst>
            <a:ext uri="{FF2B5EF4-FFF2-40B4-BE49-F238E27FC236}">
              <a16:creationId xmlns:a16="http://schemas.microsoft.com/office/drawing/2014/main" id="{00000000-0008-0000-2200-00004B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8" name="Text Box 5">
          <a:extLst>
            <a:ext uri="{FF2B5EF4-FFF2-40B4-BE49-F238E27FC236}">
              <a16:creationId xmlns:a16="http://schemas.microsoft.com/office/drawing/2014/main" id="{00000000-0008-0000-2200-00004C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9" name="Text Box 6">
          <a:extLst>
            <a:ext uri="{FF2B5EF4-FFF2-40B4-BE49-F238E27FC236}">
              <a16:creationId xmlns:a16="http://schemas.microsoft.com/office/drawing/2014/main" id="{00000000-0008-0000-2200-00004D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0" name="Text Box 8">
          <a:extLst>
            <a:ext uri="{FF2B5EF4-FFF2-40B4-BE49-F238E27FC236}">
              <a16:creationId xmlns:a16="http://schemas.microsoft.com/office/drawing/2014/main" id="{00000000-0008-0000-2200-00004E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1" name="Text Box 9">
          <a:extLst>
            <a:ext uri="{FF2B5EF4-FFF2-40B4-BE49-F238E27FC236}">
              <a16:creationId xmlns:a16="http://schemas.microsoft.com/office/drawing/2014/main" id="{00000000-0008-0000-2200-00004F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2" name="Text Box 10">
          <a:extLst>
            <a:ext uri="{FF2B5EF4-FFF2-40B4-BE49-F238E27FC236}">
              <a16:creationId xmlns:a16="http://schemas.microsoft.com/office/drawing/2014/main" id="{00000000-0008-0000-2200-000050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44</xdr:row>
      <xdr:rowOff>42333</xdr:rowOff>
    </xdr:from>
    <xdr:ext cx="114300" cy="28575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00000000-0008-0000-2200-000051020000}"/>
            </a:ext>
          </a:extLst>
        </xdr:cNvPr>
        <xdr:cNvSpPr txBox="1">
          <a:spLocks noChangeArrowheads="1"/>
        </xdr:cNvSpPr>
      </xdr:nvSpPr>
      <xdr:spPr bwMode="auto">
        <a:xfrm>
          <a:off x="1269788" y="8007138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00000000-0008-0000-2200-000052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5" name="Text Box 2">
          <a:extLst>
            <a:ext uri="{FF2B5EF4-FFF2-40B4-BE49-F238E27FC236}">
              <a16:creationId xmlns:a16="http://schemas.microsoft.com/office/drawing/2014/main" id="{00000000-0008-0000-2200-000053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6" name="Text Box 3">
          <a:extLst>
            <a:ext uri="{FF2B5EF4-FFF2-40B4-BE49-F238E27FC236}">
              <a16:creationId xmlns:a16="http://schemas.microsoft.com/office/drawing/2014/main" id="{00000000-0008-0000-2200-000054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7" name="Text Box 4">
          <a:extLst>
            <a:ext uri="{FF2B5EF4-FFF2-40B4-BE49-F238E27FC236}">
              <a16:creationId xmlns:a16="http://schemas.microsoft.com/office/drawing/2014/main" id="{00000000-0008-0000-2200-000055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8" name="Text Box 5">
          <a:extLst>
            <a:ext uri="{FF2B5EF4-FFF2-40B4-BE49-F238E27FC236}">
              <a16:creationId xmlns:a16="http://schemas.microsoft.com/office/drawing/2014/main" id="{00000000-0008-0000-2200-000056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9" name="Text Box 6">
          <a:extLst>
            <a:ext uri="{FF2B5EF4-FFF2-40B4-BE49-F238E27FC236}">
              <a16:creationId xmlns:a16="http://schemas.microsoft.com/office/drawing/2014/main" id="{00000000-0008-0000-2200-000057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0" name="Text Box 8">
          <a:extLst>
            <a:ext uri="{FF2B5EF4-FFF2-40B4-BE49-F238E27FC236}">
              <a16:creationId xmlns:a16="http://schemas.microsoft.com/office/drawing/2014/main" id="{00000000-0008-0000-2200-000058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1" name="Text Box 9">
          <a:extLst>
            <a:ext uri="{FF2B5EF4-FFF2-40B4-BE49-F238E27FC236}">
              <a16:creationId xmlns:a16="http://schemas.microsoft.com/office/drawing/2014/main" id="{00000000-0008-0000-2200-000059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2" name="Text Box 10">
          <a:extLst>
            <a:ext uri="{FF2B5EF4-FFF2-40B4-BE49-F238E27FC236}">
              <a16:creationId xmlns:a16="http://schemas.microsoft.com/office/drawing/2014/main" id="{00000000-0008-0000-2200-00005A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00000000-0008-0000-2200-00005B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4" name="Text Box 2">
          <a:extLst>
            <a:ext uri="{FF2B5EF4-FFF2-40B4-BE49-F238E27FC236}">
              <a16:creationId xmlns:a16="http://schemas.microsoft.com/office/drawing/2014/main" id="{00000000-0008-0000-2200-00005C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00000000-0008-0000-2200-00005D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6" name="Text Box 2">
          <a:extLst>
            <a:ext uri="{FF2B5EF4-FFF2-40B4-BE49-F238E27FC236}">
              <a16:creationId xmlns:a16="http://schemas.microsoft.com/office/drawing/2014/main" id="{00000000-0008-0000-2200-00005E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7" name="Text Box 3">
          <a:extLst>
            <a:ext uri="{FF2B5EF4-FFF2-40B4-BE49-F238E27FC236}">
              <a16:creationId xmlns:a16="http://schemas.microsoft.com/office/drawing/2014/main" id="{00000000-0008-0000-2200-00005F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8" name="Text Box 4">
          <a:extLst>
            <a:ext uri="{FF2B5EF4-FFF2-40B4-BE49-F238E27FC236}">
              <a16:creationId xmlns:a16="http://schemas.microsoft.com/office/drawing/2014/main" id="{00000000-0008-0000-2200-000060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9" name="Text Box 5">
          <a:extLst>
            <a:ext uri="{FF2B5EF4-FFF2-40B4-BE49-F238E27FC236}">
              <a16:creationId xmlns:a16="http://schemas.microsoft.com/office/drawing/2014/main" id="{00000000-0008-0000-2200-000061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0" name="Text Box 6">
          <a:extLst>
            <a:ext uri="{FF2B5EF4-FFF2-40B4-BE49-F238E27FC236}">
              <a16:creationId xmlns:a16="http://schemas.microsoft.com/office/drawing/2014/main" id="{00000000-0008-0000-2200-000062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1" name="Text Box 8">
          <a:extLst>
            <a:ext uri="{FF2B5EF4-FFF2-40B4-BE49-F238E27FC236}">
              <a16:creationId xmlns:a16="http://schemas.microsoft.com/office/drawing/2014/main" id="{00000000-0008-0000-2200-000063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2" name="Text Box 9">
          <a:extLst>
            <a:ext uri="{FF2B5EF4-FFF2-40B4-BE49-F238E27FC236}">
              <a16:creationId xmlns:a16="http://schemas.microsoft.com/office/drawing/2014/main" id="{00000000-0008-0000-2200-000064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3" name="Text Box 10">
          <a:extLst>
            <a:ext uri="{FF2B5EF4-FFF2-40B4-BE49-F238E27FC236}">
              <a16:creationId xmlns:a16="http://schemas.microsoft.com/office/drawing/2014/main" id="{00000000-0008-0000-2200-000065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00000000-0008-0000-2200-000066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5" name="Text Box 2">
          <a:extLst>
            <a:ext uri="{FF2B5EF4-FFF2-40B4-BE49-F238E27FC236}">
              <a16:creationId xmlns:a16="http://schemas.microsoft.com/office/drawing/2014/main" id="{00000000-0008-0000-2200-000067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6" name="Text Box 8">
          <a:extLst>
            <a:ext uri="{FF2B5EF4-FFF2-40B4-BE49-F238E27FC236}">
              <a16:creationId xmlns:a16="http://schemas.microsoft.com/office/drawing/2014/main" id="{00000000-0008-0000-2200-000068020000}"/>
            </a:ext>
          </a:extLst>
        </xdr:cNvPr>
        <xdr:cNvSpPr txBox="1">
          <a:spLocks noChangeArrowheads="1"/>
        </xdr:cNvSpPr>
      </xdr:nvSpPr>
      <xdr:spPr bwMode="auto">
        <a:xfrm>
          <a:off x="125730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7" name="Text Box 8">
          <a:extLst>
            <a:ext uri="{FF2B5EF4-FFF2-40B4-BE49-F238E27FC236}">
              <a16:creationId xmlns:a16="http://schemas.microsoft.com/office/drawing/2014/main" id="{00000000-0008-0000-2200-000069020000}"/>
            </a:ext>
          </a:extLst>
        </xdr:cNvPr>
        <xdr:cNvSpPr txBox="1">
          <a:spLocks noChangeArrowheads="1"/>
        </xdr:cNvSpPr>
      </xdr:nvSpPr>
      <xdr:spPr bwMode="auto">
        <a:xfrm>
          <a:off x="125730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00000000-0008-0000-2200-00006A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9" name="Text Box 2">
          <a:extLst>
            <a:ext uri="{FF2B5EF4-FFF2-40B4-BE49-F238E27FC236}">
              <a16:creationId xmlns:a16="http://schemas.microsoft.com/office/drawing/2014/main" id="{00000000-0008-0000-2200-00006B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0" name="Text Box 3">
          <a:extLst>
            <a:ext uri="{FF2B5EF4-FFF2-40B4-BE49-F238E27FC236}">
              <a16:creationId xmlns:a16="http://schemas.microsoft.com/office/drawing/2014/main" id="{00000000-0008-0000-2200-00006C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1" name="Text Box 4">
          <a:extLst>
            <a:ext uri="{FF2B5EF4-FFF2-40B4-BE49-F238E27FC236}">
              <a16:creationId xmlns:a16="http://schemas.microsoft.com/office/drawing/2014/main" id="{00000000-0008-0000-2200-00006D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2" name="Text Box 5">
          <a:extLst>
            <a:ext uri="{FF2B5EF4-FFF2-40B4-BE49-F238E27FC236}">
              <a16:creationId xmlns:a16="http://schemas.microsoft.com/office/drawing/2014/main" id="{00000000-0008-0000-2200-00006E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3" name="Text Box 6">
          <a:extLst>
            <a:ext uri="{FF2B5EF4-FFF2-40B4-BE49-F238E27FC236}">
              <a16:creationId xmlns:a16="http://schemas.microsoft.com/office/drawing/2014/main" id="{00000000-0008-0000-2200-00006F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4" name="Text Box 8">
          <a:extLst>
            <a:ext uri="{FF2B5EF4-FFF2-40B4-BE49-F238E27FC236}">
              <a16:creationId xmlns:a16="http://schemas.microsoft.com/office/drawing/2014/main" id="{00000000-0008-0000-2200-000070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5" name="Text Box 9">
          <a:extLst>
            <a:ext uri="{FF2B5EF4-FFF2-40B4-BE49-F238E27FC236}">
              <a16:creationId xmlns:a16="http://schemas.microsoft.com/office/drawing/2014/main" id="{00000000-0008-0000-2200-000071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6" name="Text Box 10">
          <a:extLst>
            <a:ext uri="{FF2B5EF4-FFF2-40B4-BE49-F238E27FC236}">
              <a16:creationId xmlns:a16="http://schemas.microsoft.com/office/drawing/2014/main" id="{00000000-0008-0000-2200-000072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00000000-0008-0000-2200-000073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8" name="Text Box 2">
          <a:extLst>
            <a:ext uri="{FF2B5EF4-FFF2-40B4-BE49-F238E27FC236}">
              <a16:creationId xmlns:a16="http://schemas.microsoft.com/office/drawing/2014/main" id="{00000000-0008-0000-2200-000074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9" name="Text Box 8">
          <a:extLst>
            <a:ext uri="{FF2B5EF4-FFF2-40B4-BE49-F238E27FC236}">
              <a16:creationId xmlns:a16="http://schemas.microsoft.com/office/drawing/2014/main" id="{00000000-0008-0000-2200-000075020000}"/>
            </a:ext>
          </a:extLst>
        </xdr:cNvPr>
        <xdr:cNvSpPr txBox="1">
          <a:spLocks noChangeArrowheads="1"/>
        </xdr:cNvSpPr>
      </xdr:nvSpPr>
      <xdr:spPr bwMode="auto">
        <a:xfrm>
          <a:off x="125730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00000000-0008-0000-2200-000076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1" name="Text Box 2">
          <a:extLst>
            <a:ext uri="{FF2B5EF4-FFF2-40B4-BE49-F238E27FC236}">
              <a16:creationId xmlns:a16="http://schemas.microsoft.com/office/drawing/2014/main" id="{00000000-0008-0000-2200-000077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2" name="Text Box 3">
          <a:extLst>
            <a:ext uri="{FF2B5EF4-FFF2-40B4-BE49-F238E27FC236}">
              <a16:creationId xmlns:a16="http://schemas.microsoft.com/office/drawing/2014/main" id="{00000000-0008-0000-2200-000078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3" name="Text Box 4">
          <a:extLst>
            <a:ext uri="{FF2B5EF4-FFF2-40B4-BE49-F238E27FC236}">
              <a16:creationId xmlns:a16="http://schemas.microsoft.com/office/drawing/2014/main" id="{00000000-0008-0000-2200-000079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4" name="Text Box 5">
          <a:extLst>
            <a:ext uri="{FF2B5EF4-FFF2-40B4-BE49-F238E27FC236}">
              <a16:creationId xmlns:a16="http://schemas.microsoft.com/office/drawing/2014/main" id="{00000000-0008-0000-2200-00007A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5" name="Text Box 6">
          <a:extLst>
            <a:ext uri="{FF2B5EF4-FFF2-40B4-BE49-F238E27FC236}">
              <a16:creationId xmlns:a16="http://schemas.microsoft.com/office/drawing/2014/main" id="{00000000-0008-0000-2200-00007B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6" name="Text Box 8">
          <a:extLst>
            <a:ext uri="{FF2B5EF4-FFF2-40B4-BE49-F238E27FC236}">
              <a16:creationId xmlns:a16="http://schemas.microsoft.com/office/drawing/2014/main" id="{00000000-0008-0000-2200-00007C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7" name="Text Box 9">
          <a:extLst>
            <a:ext uri="{FF2B5EF4-FFF2-40B4-BE49-F238E27FC236}">
              <a16:creationId xmlns:a16="http://schemas.microsoft.com/office/drawing/2014/main" id="{00000000-0008-0000-2200-00007D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8" name="Text Box 10">
          <a:extLst>
            <a:ext uri="{FF2B5EF4-FFF2-40B4-BE49-F238E27FC236}">
              <a16:creationId xmlns:a16="http://schemas.microsoft.com/office/drawing/2014/main" id="{00000000-0008-0000-2200-00007E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00000000-0008-0000-2200-00007F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0" name="Text Box 2">
          <a:extLst>
            <a:ext uri="{FF2B5EF4-FFF2-40B4-BE49-F238E27FC236}">
              <a16:creationId xmlns:a16="http://schemas.microsoft.com/office/drawing/2014/main" id="{00000000-0008-0000-2200-000080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1" name="Text Box 8">
          <a:extLst>
            <a:ext uri="{FF2B5EF4-FFF2-40B4-BE49-F238E27FC236}">
              <a16:creationId xmlns:a16="http://schemas.microsoft.com/office/drawing/2014/main" id="{00000000-0008-0000-2200-000081020000}"/>
            </a:ext>
          </a:extLst>
        </xdr:cNvPr>
        <xdr:cNvSpPr txBox="1">
          <a:spLocks noChangeArrowheads="1"/>
        </xdr:cNvSpPr>
      </xdr:nvSpPr>
      <xdr:spPr bwMode="auto">
        <a:xfrm>
          <a:off x="125730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2" name="Text Box 8">
          <a:extLst>
            <a:ext uri="{FF2B5EF4-FFF2-40B4-BE49-F238E27FC236}">
              <a16:creationId xmlns:a16="http://schemas.microsoft.com/office/drawing/2014/main" id="{00000000-0008-0000-2200-000082020000}"/>
            </a:ext>
          </a:extLst>
        </xdr:cNvPr>
        <xdr:cNvSpPr txBox="1">
          <a:spLocks noChangeArrowheads="1"/>
        </xdr:cNvSpPr>
      </xdr:nvSpPr>
      <xdr:spPr bwMode="auto">
        <a:xfrm>
          <a:off x="125730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00000000-0008-0000-2200-000083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4" name="Text Box 2">
          <a:extLst>
            <a:ext uri="{FF2B5EF4-FFF2-40B4-BE49-F238E27FC236}">
              <a16:creationId xmlns:a16="http://schemas.microsoft.com/office/drawing/2014/main" id="{00000000-0008-0000-2200-000084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5" name="Text Box 3">
          <a:extLst>
            <a:ext uri="{FF2B5EF4-FFF2-40B4-BE49-F238E27FC236}">
              <a16:creationId xmlns:a16="http://schemas.microsoft.com/office/drawing/2014/main" id="{00000000-0008-0000-2200-000085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6" name="Text Box 4">
          <a:extLst>
            <a:ext uri="{FF2B5EF4-FFF2-40B4-BE49-F238E27FC236}">
              <a16:creationId xmlns:a16="http://schemas.microsoft.com/office/drawing/2014/main" id="{00000000-0008-0000-2200-000086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7" name="Text Box 5">
          <a:extLst>
            <a:ext uri="{FF2B5EF4-FFF2-40B4-BE49-F238E27FC236}">
              <a16:creationId xmlns:a16="http://schemas.microsoft.com/office/drawing/2014/main" id="{00000000-0008-0000-2200-000087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8" name="Text Box 6">
          <a:extLst>
            <a:ext uri="{FF2B5EF4-FFF2-40B4-BE49-F238E27FC236}">
              <a16:creationId xmlns:a16="http://schemas.microsoft.com/office/drawing/2014/main" id="{00000000-0008-0000-2200-000088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9" name="Text Box 8">
          <a:extLst>
            <a:ext uri="{FF2B5EF4-FFF2-40B4-BE49-F238E27FC236}">
              <a16:creationId xmlns:a16="http://schemas.microsoft.com/office/drawing/2014/main" id="{00000000-0008-0000-2200-000089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0" name="Text Box 9">
          <a:extLst>
            <a:ext uri="{FF2B5EF4-FFF2-40B4-BE49-F238E27FC236}">
              <a16:creationId xmlns:a16="http://schemas.microsoft.com/office/drawing/2014/main" id="{00000000-0008-0000-2200-00008A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1" name="Text Box 10">
          <a:extLst>
            <a:ext uri="{FF2B5EF4-FFF2-40B4-BE49-F238E27FC236}">
              <a16:creationId xmlns:a16="http://schemas.microsoft.com/office/drawing/2014/main" id="{00000000-0008-0000-2200-00008B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00000000-0008-0000-2200-00008C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3" name="Text Box 2">
          <a:extLst>
            <a:ext uri="{FF2B5EF4-FFF2-40B4-BE49-F238E27FC236}">
              <a16:creationId xmlns:a16="http://schemas.microsoft.com/office/drawing/2014/main" id="{00000000-0008-0000-2200-00008D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4" name="Text Box 8">
          <a:extLst>
            <a:ext uri="{FF2B5EF4-FFF2-40B4-BE49-F238E27FC236}">
              <a16:creationId xmlns:a16="http://schemas.microsoft.com/office/drawing/2014/main" id="{00000000-0008-0000-2200-00008E020000}"/>
            </a:ext>
          </a:extLst>
        </xdr:cNvPr>
        <xdr:cNvSpPr txBox="1">
          <a:spLocks noChangeArrowheads="1"/>
        </xdr:cNvSpPr>
      </xdr:nvSpPr>
      <xdr:spPr bwMode="auto">
        <a:xfrm>
          <a:off x="125730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00000000-0008-0000-2200-00008F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6" name="Text Box 2">
          <a:extLst>
            <a:ext uri="{FF2B5EF4-FFF2-40B4-BE49-F238E27FC236}">
              <a16:creationId xmlns:a16="http://schemas.microsoft.com/office/drawing/2014/main" id="{00000000-0008-0000-2200-000090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7" name="Text Box 3">
          <a:extLst>
            <a:ext uri="{FF2B5EF4-FFF2-40B4-BE49-F238E27FC236}">
              <a16:creationId xmlns:a16="http://schemas.microsoft.com/office/drawing/2014/main" id="{00000000-0008-0000-2200-000091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8" name="Text Box 4">
          <a:extLst>
            <a:ext uri="{FF2B5EF4-FFF2-40B4-BE49-F238E27FC236}">
              <a16:creationId xmlns:a16="http://schemas.microsoft.com/office/drawing/2014/main" id="{00000000-0008-0000-2200-000092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9" name="Text Box 5">
          <a:extLst>
            <a:ext uri="{FF2B5EF4-FFF2-40B4-BE49-F238E27FC236}">
              <a16:creationId xmlns:a16="http://schemas.microsoft.com/office/drawing/2014/main" id="{00000000-0008-0000-2200-000093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0" name="Text Box 6">
          <a:extLst>
            <a:ext uri="{FF2B5EF4-FFF2-40B4-BE49-F238E27FC236}">
              <a16:creationId xmlns:a16="http://schemas.microsoft.com/office/drawing/2014/main" id="{00000000-0008-0000-2200-000094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1" name="Text Box 8">
          <a:extLst>
            <a:ext uri="{FF2B5EF4-FFF2-40B4-BE49-F238E27FC236}">
              <a16:creationId xmlns:a16="http://schemas.microsoft.com/office/drawing/2014/main" id="{00000000-0008-0000-2200-000095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2" name="Text Box 9">
          <a:extLst>
            <a:ext uri="{FF2B5EF4-FFF2-40B4-BE49-F238E27FC236}">
              <a16:creationId xmlns:a16="http://schemas.microsoft.com/office/drawing/2014/main" id="{00000000-0008-0000-2200-000096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3" name="Text Box 10">
          <a:extLst>
            <a:ext uri="{FF2B5EF4-FFF2-40B4-BE49-F238E27FC236}">
              <a16:creationId xmlns:a16="http://schemas.microsoft.com/office/drawing/2014/main" id="{00000000-0008-0000-2200-000097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95250</xdr:colOff>
      <xdr:row>46</xdr:row>
      <xdr:rowOff>148167</xdr:rowOff>
    </xdr:from>
    <xdr:ext cx="114300" cy="28575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00000000-0008-0000-2200-000098020000}"/>
            </a:ext>
          </a:extLst>
        </xdr:cNvPr>
        <xdr:cNvSpPr txBox="1">
          <a:spLocks noChangeArrowheads="1"/>
        </xdr:cNvSpPr>
      </xdr:nvSpPr>
      <xdr:spPr bwMode="auto">
        <a:xfrm>
          <a:off x="1348740" y="8471112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00000000-0008-0000-2200-000099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6" name="Text Box 2">
          <a:extLst>
            <a:ext uri="{FF2B5EF4-FFF2-40B4-BE49-F238E27FC236}">
              <a16:creationId xmlns:a16="http://schemas.microsoft.com/office/drawing/2014/main" id="{00000000-0008-0000-2200-00009A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7" name="Text Box 3">
          <a:extLst>
            <a:ext uri="{FF2B5EF4-FFF2-40B4-BE49-F238E27FC236}">
              <a16:creationId xmlns:a16="http://schemas.microsoft.com/office/drawing/2014/main" id="{00000000-0008-0000-2200-00009B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8" name="Text Box 4">
          <a:extLst>
            <a:ext uri="{FF2B5EF4-FFF2-40B4-BE49-F238E27FC236}">
              <a16:creationId xmlns:a16="http://schemas.microsoft.com/office/drawing/2014/main" id="{00000000-0008-0000-2200-00009C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9" name="Text Box 5">
          <a:extLst>
            <a:ext uri="{FF2B5EF4-FFF2-40B4-BE49-F238E27FC236}">
              <a16:creationId xmlns:a16="http://schemas.microsoft.com/office/drawing/2014/main" id="{00000000-0008-0000-2200-00009D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0" name="Text Box 6">
          <a:extLst>
            <a:ext uri="{FF2B5EF4-FFF2-40B4-BE49-F238E27FC236}">
              <a16:creationId xmlns:a16="http://schemas.microsoft.com/office/drawing/2014/main" id="{00000000-0008-0000-2200-00009E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1" name="Text Box 8">
          <a:extLst>
            <a:ext uri="{FF2B5EF4-FFF2-40B4-BE49-F238E27FC236}">
              <a16:creationId xmlns:a16="http://schemas.microsoft.com/office/drawing/2014/main" id="{00000000-0008-0000-2200-00009F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2" name="Text Box 9">
          <a:extLst>
            <a:ext uri="{FF2B5EF4-FFF2-40B4-BE49-F238E27FC236}">
              <a16:creationId xmlns:a16="http://schemas.microsoft.com/office/drawing/2014/main" id="{00000000-0008-0000-2200-0000A0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3" name="Text Box 10">
          <a:extLst>
            <a:ext uri="{FF2B5EF4-FFF2-40B4-BE49-F238E27FC236}">
              <a16:creationId xmlns:a16="http://schemas.microsoft.com/office/drawing/2014/main" id="{00000000-0008-0000-2200-0000A1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00000000-0008-0000-2200-0000A2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5" name="Text Box 2">
          <a:extLst>
            <a:ext uri="{FF2B5EF4-FFF2-40B4-BE49-F238E27FC236}">
              <a16:creationId xmlns:a16="http://schemas.microsoft.com/office/drawing/2014/main" id="{00000000-0008-0000-2200-0000A3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00000000-0008-0000-2200-0000A4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7" name="Text Box 2">
          <a:extLst>
            <a:ext uri="{FF2B5EF4-FFF2-40B4-BE49-F238E27FC236}">
              <a16:creationId xmlns:a16="http://schemas.microsoft.com/office/drawing/2014/main" id="{00000000-0008-0000-2200-0000A5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8" name="Text Box 3">
          <a:extLst>
            <a:ext uri="{FF2B5EF4-FFF2-40B4-BE49-F238E27FC236}">
              <a16:creationId xmlns:a16="http://schemas.microsoft.com/office/drawing/2014/main" id="{00000000-0008-0000-2200-0000A6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9" name="Text Box 4">
          <a:extLst>
            <a:ext uri="{FF2B5EF4-FFF2-40B4-BE49-F238E27FC236}">
              <a16:creationId xmlns:a16="http://schemas.microsoft.com/office/drawing/2014/main" id="{00000000-0008-0000-2200-0000A7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0" name="Text Box 5">
          <a:extLst>
            <a:ext uri="{FF2B5EF4-FFF2-40B4-BE49-F238E27FC236}">
              <a16:creationId xmlns:a16="http://schemas.microsoft.com/office/drawing/2014/main" id="{00000000-0008-0000-2200-0000A8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1" name="Text Box 6">
          <a:extLst>
            <a:ext uri="{FF2B5EF4-FFF2-40B4-BE49-F238E27FC236}">
              <a16:creationId xmlns:a16="http://schemas.microsoft.com/office/drawing/2014/main" id="{00000000-0008-0000-2200-0000A9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2" name="Text Box 8">
          <a:extLst>
            <a:ext uri="{FF2B5EF4-FFF2-40B4-BE49-F238E27FC236}">
              <a16:creationId xmlns:a16="http://schemas.microsoft.com/office/drawing/2014/main" id="{00000000-0008-0000-2200-0000AA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3" name="Text Box 9">
          <a:extLst>
            <a:ext uri="{FF2B5EF4-FFF2-40B4-BE49-F238E27FC236}">
              <a16:creationId xmlns:a16="http://schemas.microsoft.com/office/drawing/2014/main" id="{00000000-0008-0000-2200-0000AB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4" name="Text Box 10">
          <a:extLst>
            <a:ext uri="{FF2B5EF4-FFF2-40B4-BE49-F238E27FC236}">
              <a16:creationId xmlns:a16="http://schemas.microsoft.com/office/drawing/2014/main" id="{00000000-0008-0000-2200-0000AC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00000000-0008-0000-2200-0000AD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6" name="Text Box 2">
          <a:extLst>
            <a:ext uri="{FF2B5EF4-FFF2-40B4-BE49-F238E27FC236}">
              <a16:creationId xmlns:a16="http://schemas.microsoft.com/office/drawing/2014/main" id="{00000000-0008-0000-2200-0000AE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00000000-0008-0000-2200-0000AF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8" name="Text Box 2">
          <a:extLst>
            <a:ext uri="{FF2B5EF4-FFF2-40B4-BE49-F238E27FC236}">
              <a16:creationId xmlns:a16="http://schemas.microsoft.com/office/drawing/2014/main" id="{00000000-0008-0000-2200-0000B0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9" name="Text Box 3">
          <a:extLst>
            <a:ext uri="{FF2B5EF4-FFF2-40B4-BE49-F238E27FC236}">
              <a16:creationId xmlns:a16="http://schemas.microsoft.com/office/drawing/2014/main" id="{00000000-0008-0000-2200-0000B1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0" name="Text Box 4">
          <a:extLst>
            <a:ext uri="{FF2B5EF4-FFF2-40B4-BE49-F238E27FC236}">
              <a16:creationId xmlns:a16="http://schemas.microsoft.com/office/drawing/2014/main" id="{00000000-0008-0000-2200-0000B2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1" name="Text Box 5">
          <a:extLst>
            <a:ext uri="{FF2B5EF4-FFF2-40B4-BE49-F238E27FC236}">
              <a16:creationId xmlns:a16="http://schemas.microsoft.com/office/drawing/2014/main" id="{00000000-0008-0000-2200-0000B3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2" name="Text Box 6">
          <a:extLst>
            <a:ext uri="{FF2B5EF4-FFF2-40B4-BE49-F238E27FC236}">
              <a16:creationId xmlns:a16="http://schemas.microsoft.com/office/drawing/2014/main" id="{00000000-0008-0000-2200-0000B4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3" name="Text Box 8">
          <a:extLst>
            <a:ext uri="{FF2B5EF4-FFF2-40B4-BE49-F238E27FC236}">
              <a16:creationId xmlns:a16="http://schemas.microsoft.com/office/drawing/2014/main" id="{00000000-0008-0000-2200-0000B5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4" name="Text Box 9">
          <a:extLst>
            <a:ext uri="{FF2B5EF4-FFF2-40B4-BE49-F238E27FC236}">
              <a16:creationId xmlns:a16="http://schemas.microsoft.com/office/drawing/2014/main" id="{00000000-0008-0000-2200-0000B6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5" name="Text Box 10">
          <a:extLst>
            <a:ext uri="{FF2B5EF4-FFF2-40B4-BE49-F238E27FC236}">
              <a16:creationId xmlns:a16="http://schemas.microsoft.com/office/drawing/2014/main" id="{00000000-0008-0000-2200-0000B7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00000000-0008-0000-2200-0000B8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7" name="Text Box 2">
          <a:extLst>
            <a:ext uri="{FF2B5EF4-FFF2-40B4-BE49-F238E27FC236}">
              <a16:creationId xmlns:a16="http://schemas.microsoft.com/office/drawing/2014/main" id="{00000000-0008-0000-2200-0000B9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00000000-0008-0000-2200-0000BA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9" name="Text Box 2">
          <a:extLst>
            <a:ext uri="{FF2B5EF4-FFF2-40B4-BE49-F238E27FC236}">
              <a16:creationId xmlns:a16="http://schemas.microsoft.com/office/drawing/2014/main" id="{00000000-0008-0000-2200-0000BB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0" name="Text Box 3">
          <a:extLst>
            <a:ext uri="{FF2B5EF4-FFF2-40B4-BE49-F238E27FC236}">
              <a16:creationId xmlns:a16="http://schemas.microsoft.com/office/drawing/2014/main" id="{00000000-0008-0000-2200-0000BC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1" name="Text Box 4">
          <a:extLst>
            <a:ext uri="{FF2B5EF4-FFF2-40B4-BE49-F238E27FC236}">
              <a16:creationId xmlns:a16="http://schemas.microsoft.com/office/drawing/2014/main" id="{00000000-0008-0000-2200-0000BD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2" name="Text Box 5">
          <a:extLst>
            <a:ext uri="{FF2B5EF4-FFF2-40B4-BE49-F238E27FC236}">
              <a16:creationId xmlns:a16="http://schemas.microsoft.com/office/drawing/2014/main" id="{00000000-0008-0000-2200-0000BE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3" name="Text Box 6">
          <a:extLst>
            <a:ext uri="{FF2B5EF4-FFF2-40B4-BE49-F238E27FC236}">
              <a16:creationId xmlns:a16="http://schemas.microsoft.com/office/drawing/2014/main" id="{00000000-0008-0000-2200-0000BF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4" name="Text Box 8">
          <a:extLst>
            <a:ext uri="{FF2B5EF4-FFF2-40B4-BE49-F238E27FC236}">
              <a16:creationId xmlns:a16="http://schemas.microsoft.com/office/drawing/2014/main" id="{00000000-0008-0000-2200-0000C0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5" name="Text Box 9">
          <a:extLst>
            <a:ext uri="{FF2B5EF4-FFF2-40B4-BE49-F238E27FC236}">
              <a16:creationId xmlns:a16="http://schemas.microsoft.com/office/drawing/2014/main" id="{00000000-0008-0000-2200-0000C1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6" name="Text Box 10">
          <a:extLst>
            <a:ext uri="{FF2B5EF4-FFF2-40B4-BE49-F238E27FC236}">
              <a16:creationId xmlns:a16="http://schemas.microsoft.com/office/drawing/2014/main" id="{00000000-0008-0000-2200-0000C2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00000000-0008-0000-2200-0000C3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8" name="Text Box 2">
          <a:extLst>
            <a:ext uri="{FF2B5EF4-FFF2-40B4-BE49-F238E27FC236}">
              <a16:creationId xmlns:a16="http://schemas.microsoft.com/office/drawing/2014/main" id="{00000000-0008-0000-2200-0000C4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00000000-0008-0000-2200-0000C5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0" name="Text Box 2">
          <a:extLst>
            <a:ext uri="{FF2B5EF4-FFF2-40B4-BE49-F238E27FC236}">
              <a16:creationId xmlns:a16="http://schemas.microsoft.com/office/drawing/2014/main" id="{00000000-0008-0000-2200-0000C6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1" name="Text Box 3">
          <a:extLst>
            <a:ext uri="{FF2B5EF4-FFF2-40B4-BE49-F238E27FC236}">
              <a16:creationId xmlns:a16="http://schemas.microsoft.com/office/drawing/2014/main" id="{00000000-0008-0000-2200-0000C7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2" name="Text Box 4">
          <a:extLst>
            <a:ext uri="{FF2B5EF4-FFF2-40B4-BE49-F238E27FC236}">
              <a16:creationId xmlns:a16="http://schemas.microsoft.com/office/drawing/2014/main" id="{00000000-0008-0000-2200-0000C8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3" name="Text Box 5">
          <a:extLst>
            <a:ext uri="{FF2B5EF4-FFF2-40B4-BE49-F238E27FC236}">
              <a16:creationId xmlns:a16="http://schemas.microsoft.com/office/drawing/2014/main" id="{00000000-0008-0000-2200-0000C9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4" name="Text Box 6">
          <a:extLst>
            <a:ext uri="{FF2B5EF4-FFF2-40B4-BE49-F238E27FC236}">
              <a16:creationId xmlns:a16="http://schemas.microsoft.com/office/drawing/2014/main" id="{00000000-0008-0000-2200-0000CA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5" name="Text Box 8">
          <a:extLst>
            <a:ext uri="{FF2B5EF4-FFF2-40B4-BE49-F238E27FC236}">
              <a16:creationId xmlns:a16="http://schemas.microsoft.com/office/drawing/2014/main" id="{00000000-0008-0000-2200-0000CB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6" name="Text Box 9">
          <a:extLst>
            <a:ext uri="{FF2B5EF4-FFF2-40B4-BE49-F238E27FC236}">
              <a16:creationId xmlns:a16="http://schemas.microsoft.com/office/drawing/2014/main" id="{00000000-0008-0000-2200-0000CC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7" name="Text Box 10">
          <a:extLst>
            <a:ext uri="{FF2B5EF4-FFF2-40B4-BE49-F238E27FC236}">
              <a16:creationId xmlns:a16="http://schemas.microsoft.com/office/drawing/2014/main" id="{00000000-0008-0000-2200-0000CD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00000000-0008-0000-2200-0000CE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9" name="Text Box 2">
          <a:extLst>
            <a:ext uri="{FF2B5EF4-FFF2-40B4-BE49-F238E27FC236}">
              <a16:creationId xmlns:a16="http://schemas.microsoft.com/office/drawing/2014/main" id="{00000000-0008-0000-2200-0000CF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00000000-0008-0000-2200-0000D0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1" name="Text Box 2">
          <a:extLst>
            <a:ext uri="{FF2B5EF4-FFF2-40B4-BE49-F238E27FC236}">
              <a16:creationId xmlns:a16="http://schemas.microsoft.com/office/drawing/2014/main" id="{00000000-0008-0000-2200-0000D1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2" name="Text Box 3">
          <a:extLst>
            <a:ext uri="{FF2B5EF4-FFF2-40B4-BE49-F238E27FC236}">
              <a16:creationId xmlns:a16="http://schemas.microsoft.com/office/drawing/2014/main" id="{00000000-0008-0000-2200-0000D2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3" name="Text Box 4">
          <a:extLst>
            <a:ext uri="{FF2B5EF4-FFF2-40B4-BE49-F238E27FC236}">
              <a16:creationId xmlns:a16="http://schemas.microsoft.com/office/drawing/2014/main" id="{00000000-0008-0000-2200-0000D3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4" name="Text Box 5">
          <a:extLst>
            <a:ext uri="{FF2B5EF4-FFF2-40B4-BE49-F238E27FC236}">
              <a16:creationId xmlns:a16="http://schemas.microsoft.com/office/drawing/2014/main" id="{00000000-0008-0000-2200-0000D4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5" name="Text Box 6">
          <a:extLst>
            <a:ext uri="{FF2B5EF4-FFF2-40B4-BE49-F238E27FC236}">
              <a16:creationId xmlns:a16="http://schemas.microsoft.com/office/drawing/2014/main" id="{00000000-0008-0000-2200-0000D5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6" name="Text Box 8">
          <a:extLst>
            <a:ext uri="{FF2B5EF4-FFF2-40B4-BE49-F238E27FC236}">
              <a16:creationId xmlns:a16="http://schemas.microsoft.com/office/drawing/2014/main" id="{00000000-0008-0000-2200-0000D6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7" name="Text Box 9">
          <a:extLst>
            <a:ext uri="{FF2B5EF4-FFF2-40B4-BE49-F238E27FC236}">
              <a16:creationId xmlns:a16="http://schemas.microsoft.com/office/drawing/2014/main" id="{00000000-0008-0000-2200-0000D7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8" name="Text Box 10">
          <a:extLst>
            <a:ext uri="{FF2B5EF4-FFF2-40B4-BE49-F238E27FC236}">
              <a16:creationId xmlns:a16="http://schemas.microsoft.com/office/drawing/2014/main" id="{00000000-0008-0000-2200-0000D8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50</xdr:row>
      <xdr:rowOff>42333</xdr:rowOff>
    </xdr:from>
    <xdr:ext cx="114300" cy="28575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00000000-0008-0000-2200-0000D9020000}"/>
            </a:ext>
          </a:extLst>
        </xdr:cNvPr>
        <xdr:cNvSpPr txBox="1">
          <a:spLocks noChangeArrowheads="1"/>
        </xdr:cNvSpPr>
      </xdr:nvSpPr>
      <xdr:spPr bwMode="auto">
        <a:xfrm>
          <a:off x="1269788" y="9092988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0" name="Text Box 8">
          <a:extLst>
            <a:ext uri="{FF2B5EF4-FFF2-40B4-BE49-F238E27FC236}">
              <a16:creationId xmlns:a16="http://schemas.microsoft.com/office/drawing/2014/main" id="{00000000-0008-0000-2200-0000DA020000}"/>
            </a:ext>
          </a:extLst>
        </xdr:cNvPr>
        <xdr:cNvSpPr txBox="1">
          <a:spLocks noChangeArrowheads="1"/>
        </xdr:cNvSpPr>
      </xdr:nvSpPr>
      <xdr:spPr bwMode="auto">
        <a:xfrm>
          <a:off x="1257300" y="9229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1" name="Text Box 8">
          <a:extLst>
            <a:ext uri="{FF2B5EF4-FFF2-40B4-BE49-F238E27FC236}">
              <a16:creationId xmlns:a16="http://schemas.microsoft.com/office/drawing/2014/main" id="{00000000-0008-0000-2200-0000DB020000}"/>
            </a:ext>
          </a:extLst>
        </xdr:cNvPr>
        <xdr:cNvSpPr txBox="1">
          <a:spLocks noChangeArrowheads="1"/>
        </xdr:cNvSpPr>
      </xdr:nvSpPr>
      <xdr:spPr bwMode="auto">
        <a:xfrm>
          <a:off x="1257300" y="9229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00000000-0008-0000-2200-0000DC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3" name="Text Box 2">
          <a:extLst>
            <a:ext uri="{FF2B5EF4-FFF2-40B4-BE49-F238E27FC236}">
              <a16:creationId xmlns:a16="http://schemas.microsoft.com/office/drawing/2014/main" id="{00000000-0008-0000-2200-0000DD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4" name="Text Box 3">
          <a:extLst>
            <a:ext uri="{FF2B5EF4-FFF2-40B4-BE49-F238E27FC236}">
              <a16:creationId xmlns:a16="http://schemas.microsoft.com/office/drawing/2014/main" id="{00000000-0008-0000-2200-0000DE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5" name="Text Box 4">
          <a:extLst>
            <a:ext uri="{FF2B5EF4-FFF2-40B4-BE49-F238E27FC236}">
              <a16:creationId xmlns:a16="http://schemas.microsoft.com/office/drawing/2014/main" id="{00000000-0008-0000-2200-0000DF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6" name="Text Box 5">
          <a:extLst>
            <a:ext uri="{FF2B5EF4-FFF2-40B4-BE49-F238E27FC236}">
              <a16:creationId xmlns:a16="http://schemas.microsoft.com/office/drawing/2014/main" id="{00000000-0008-0000-2200-0000E0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7" name="Text Box 6">
          <a:extLst>
            <a:ext uri="{FF2B5EF4-FFF2-40B4-BE49-F238E27FC236}">
              <a16:creationId xmlns:a16="http://schemas.microsoft.com/office/drawing/2014/main" id="{00000000-0008-0000-2200-0000E1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8" name="Text Box 8">
          <a:extLst>
            <a:ext uri="{FF2B5EF4-FFF2-40B4-BE49-F238E27FC236}">
              <a16:creationId xmlns:a16="http://schemas.microsoft.com/office/drawing/2014/main" id="{00000000-0008-0000-2200-0000E2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9" name="Text Box 9">
          <a:extLst>
            <a:ext uri="{FF2B5EF4-FFF2-40B4-BE49-F238E27FC236}">
              <a16:creationId xmlns:a16="http://schemas.microsoft.com/office/drawing/2014/main" id="{00000000-0008-0000-2200-0000E3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0" name="Text Box 10">
          <a:extLst>
            <a:ext uri="{FF2B5EF4-FFF2-40B4-BE49-F238E27FC236}">
              <a16:creationId xmlns:a16="http://schemas.microsoft.com/office/drawing/2014/main" id="{00000000-0008-0000-2200-0000E4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00000000-0008-0000-2200-0000E5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2" name="Text Box 2">
          <a:extLst>
            <a:ext uri="{FF2B5EF4-FFF2-40B4-BE49-F238E27FC236}">
              <a16:creationId xmlns:a16="http://schemas.microsoft.com/office/drawing/2014/main" id="{00000000-0008-0000-2200-0000E6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3" name="Text Box 8">
          <a:extLst>
            <a:ext uri="{FF2B5EF4-FFF2-40B4-BE49-F238E27FC236}">
              <a16:creationId xmlns:a16="http://schemas.microsoft.com/office/drawing/2014/main" id="{00000000-0008-0000-2200-0000E7020000}"/>
            </a:ext>
          </a:extLst>
        </xdr:cNvPr>
        <xdr:cNvSpPr txBox="1">
          <a:spLocks noChangeArrowheads="1"/>
        </xdr:cNvSpPr>
      </xdr:nvSpPr>
      <xdr:spPr bwMode="auto">
        <a:xfrm>
          <a:off x="1257300" y="9229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00000000-0008-0000-2200-0000E8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5" name="Text Box 2">
          <a:extLst>
            <a:ext uri="{FF2B5EF4-FFF2-40B4-BE49-F238E27FC236}">
              <a16:creationId xmlns:a16="http://schemas.microsoft.com/office/drawing/2014/main" id="{00000000-0008-0000-2200-0000E9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6" name="Text Box 3">
          <a:extLst>
            <a:ext uri="{FF2B5EF4-FFF2-40B4-BE49-F238E27FC236}">
              <a16:creationId xmlns:a16="http://schemas.microsoft.com/office/drawing/2014/main" id="{00000000-0008-0000-2200-0000EA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7" name="Text Box 4">
          <a:extLst>
            <a:ext uri="{FF2B5EF4-FFF2-40B4-BE49-F238E27FC236}">
              <a16:creationId xmlns:a16="http://schemas.microsoft.com/office/drawing/2014/main" id="{00000000-0008-0000-2200-0000EB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8" name="Text Box 5">
          <a:extLst>
            <a:ext uri="{FF2B5EF4-FFF2-40B4-BE49-F238E27FC236}">
              <a16:creationId xmlns:a16="http://schemas.microsoft.com/office/drawing/2014/main" id="{00000000-0008-0000-2200-0000EC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9" name="Text Box 6">
          <a:extLst>
            <a:ext uri="{FF2B5EF4-FFF2-40B4-BE49-F238E27FC236}">
              <a16:creationId xmlns:a16="http://schemas.microsoft.com/office/drawing/2014/main" id="{00000000-0008-0000-2200-0000ED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0" name="Text Box 8">
          <a:extLst>
            <a:ext uri="{FF2B5EF4-FFF2-40B4-BE49-F238E27FC236}">
              <a16:creationId xmlns:a16="http://schemas.microsoft.com/office/drawing/2014/main" id="{00000000-0008-0000-2200-0000EE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1" name="Text Box 9">
          <a:extLst>
            <a:ext uri="{FF2B5EF4-FFF2-40B4-BE49-F238E27FC236}">
              <a16:creationId xmlns:a16="http://schemas.microsoft.com/office/drawing/2014/main" id="{00000000-0008-0000-2200-0000EF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2" name="Text Box 10">
          <a:extLst>
            <a:ext uri="{FF2B5EF4-FFF2-40B4-BE49-F238E27FC236}">
              <a16:creationId xmlns:a16="http://schemas.microsoft.com/office/drawing/2014/main" id="{00000000-0008-0000-2200-0000F0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00000000-0008-0000-2200-0000F1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4" name="Text Box 2">
          <a:extLst>
            <a:ext uri="{FF2B5EF4-FFF2-40B4-BE49-F238E27FC236}">
              <a16:creationId xmlns:a16="http://schemas.microsoft.com/office/drawing/2014/main" id="{00000000-0008-0000-2200-0000F2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5" name="Text Box 8">
          <a:extLst>
            <a:ext uri="{FF2B5EF4-FFF2-40B4-BE49-F238E27FC236}">
              <a16:creationId xmlns:a16="http://schemas.microsoft.com/office/drawing/2014/main" id="{00000000-0008-0000-2200-0000F3020000}"/>
            </a:ext>
          </a:extLst>
        </xdr:cNvPr>
        <xdr:cNvSpPr txBox="1">
          <a:spLocks noChangeArrowheads="1"/>
        </xdr:cNvSpPr>
      </xdr:nvSpPr>
      <xdr:spPr bwMode="auto">
        <a:xfrm>
          <a:off x="1257300" y="9229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6" name="Text Box 8">
          <a:extLst>
            <a:ext uri="{FF2B5EF4-FFF2-40B4-BE49-F238E27FC236}">
              <a16:creationId xmlns:a16="http://schemas.microsoft.com/office/drawing/2014/main" id="{00000000-0008-0000-2200-0000F4020000}"/>
            </a:ext>
          </a:extLst>
        </xdr:cNvPr>
        <xdr:cNvSpPr txBox="1">
          <a:spLocks noChangeArrowheads="1"/>
        </xdr:cNvSpPr>
      </xdr:nvSpPr>
      <xdr:spPr bwMode="auto">
        <a:xfrm>
          <a:off x="1257300" y="9229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00000000-0008-0000-2200-0000F5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8" name="Text Box 2">
          <a:extLst>
            <a:ext uri="{FF2B5EF4-FFF2-40B4-BE49-F238E27FC236}">
              <a16:creationId xmlns:a16="http://schemas.microsoft.com/office/drawing/2014/main" id="{00000000-0008-0000-2200-0000F6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9" name="Text Box 3">
          <a:extLst>
            <a:ext uri="{FF2B5EF4-FFF2-40B4-BE49-F238E27FC236}">
              <a16:creationId xmlns:a16="http://schemas.microsoft.com/office/drawing/2014/main" id="{00000000-0008-0000-2200-0000F7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0" name="Text Box 4">
          <a:extLst>
            <a:ext uri="{FF2B5EF4-FFF2-40B4-BE49-F238E27FC236}">
              <a16:creationId xmlns:a16="http://schemas.microsoft.com/office/drawing/2014/main" id="{00000000-0008-0000-2200-0000F8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1" name="Text Box 5">
          <a:extLst>
            <a:ext uri="{FF2B5EF4-FFF2-40B4-BE49-F238E27FC236}">
              <a16:creationId xmlns:a16="http://schemas.microsoft.com/office/drawing/2014/main" id="{00000000-0008-0000-2200-0000F9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2" name="Text Box 6">
          <a:extLst>
            <a:ext uri="{FF2B5EF4-FFF2-40B4-BE49-F238E27FC236}">
              <a16:creationId xmlns:a16="http://schemas.microsoft.com/office/drawing/2014/main" id="{00000000-0008-0000-2200-0000FA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3" name="Text Box 8">
          <a:extLst>
            <a:ext uri="{FF2B5EF4-FFF2-40B4-BE49-F238E27FC236}">
              <a16:creationId xmlns:a16="http://schemas.microsoft.com/office/drawing/2014/main" id="{00000000-0008-0000-2200-0000FB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4" name="Text Box 9">
          <a:extLst>
            <a:ext uri="{FF2B5EF4-FFF2-40B4-BE49-F238E27FC236}">
              <a16:creationId xmlns:a16="http://schemas.microsoft.com/office/drawing/2014/main" id="{00000000-0008-0000-2200-0000FC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5" name="Text Box 10">
          <a:extLst>
            <a:ext uri="{FF2B5EF4-FFF2-40B4-BE49-F238E27FC236}">
              <a16:creationId xmlns:a16="http://schemas.microsoft.com/office/drawing/2014/main" id="{00000000-0008-0000-2200-0000FD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00000000-0008-0000-2200-0000FE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7" name="Text Box 2">
          <a:extLst>
            <a:ext uri="{FF2B5EF4-FFF2-40B4-BE49-F238E27FC236}">
              <a16:creationId xmlns:a16="http://schemas.microsoft.com/office/drawing/2014/main" id="{00000000-0008-0000-2200-0000FF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8" name="Text Box 8">
          <a:extLst>
            <a:ext uri="{FF2B5EF4-FFF2-40B4-BE49-F238E27FC236}">
              <a16:creationId xmlns:a16="http://schemas.microsoft.com/office/drawing/2014/main" id="{00000000-0008-0000-2200-000000030000}"/>
            </a:ext>
          </a:extLst>
        </xdr:cNvPr>
        <xdr:cNvSpPr txBox="1">
          <a:spLocks noChangeArrowheads="1"/>
        </xdr:cNvSpPr>
      </xdr:nvSpPr>
      <xdr:spPr bwMode="auto">
        <a:xfrm>
          <a:off x="1257300" y="9229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00000000-0008-0000-2200-000001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0" name="Text Box 2">
          <a:extLst>
            <a:ext uri="{FF2B5EF4-FFF2-40B4-BE49-F238E27FC236}">
              <a16:creationId xmlns:a16="http://schemas.microsoft.com/office/drawing/2014/main" id="{00000000-0008-0000-2200-000002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1" name="Text Box 3">
          <a:extLst>
            <a:ext uri="{FF2B5EF4-FFF2-40B4-BE49-F238E27FC236}">
              <a16:creationId xmlns:a16="http://schemas.microsoft.com/office/drawing/2014/main" id="{00000000-0008-0000-2200-000003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2" name="Text Box 4">
          <a:extLst>
            <a:ext uri="{FF2B5EF4-FFF2-40B4-BE49-F238E27FC236}">
              <a16:creationId xmlns:a16="http://schemas.microsoft.com/office/drawing/2014/main" id="{00000000-0008-0000-2200-000004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3" name="Text Box 5">
          <a:extLst>
            <a:ext uri="{FF2B5EF4-FFF2-40B4-BE49-F238E27FC236}">
              <a16:creationId xmlns:a16="http://schemas.microsoft.com/office/drawing/2014/main" id="{00000000-0008-0000-2200-000005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4" name="Text Box 6">
          <a:extLst>
            <a:ext uri="{FF2B5EF4-FFF2-40B4-BE49-F238E27FC236}">
              <a16:creationId xmlns:a16="http://schemas.microsoft.com/office/drawing/2014/main" id="{00000000-0008-0000-2200-000006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5" name="Text Box 8">
          <a:extLst>
            <a:ext uri="{FF2B5EF4-FFF2-40B4-BE49-F238E27FC236}">
              <a16:creationId xmlns:a16="http://schemas.microsoft.com/office/drawing/2014/main" id="{00000000-0008-0000-2200-000007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6" name="Text Box 9">
          <a:extLst>
            <a:ext uri="{FF2B5EF4-FFF2-40B4-BE49-F238E27FC236}">
              <a16:creationId xmlns:a16="http://schemas.microsoft.com/office/drawing/2014/main" id="{00000000-0008-0000-2200-000008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7" name="Text Box 10">
          <a:extLst>
            <a:ext uri="{FF2B5EF4-FFF2-40B4-BE49-F238E27FC236}">
              <a16:creationId xmlns:a16="http://schemas.microsoft.com/office/drawing/2014/main" id="{00000000-0008-0000-2200-000009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50</xdr:row>
      <xdr:rowOff>42333</xdr:rowOff>
    </xdr:from>
    <xdr:ext cx="114300" cy="28575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00000000-0008-0000-2200-00000A030000}"/>
            </a:ext>
          </a:extLst>
        </xdr:cNvPr>
        <xdr:cNvSpPr txBox="1">
          <a:spLocks noChangeArrowheads="1"/>
        </xdr:cNvSpPr>
      </xdr:nvSpPr>
      <xdr:spPr bwMode="auto">
        <a:xfrm>
          <a:off x="1269788" y="9092988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00000000-0008-0000-2200-00000B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0" name="Text Box 2">
          <a:extLst>
            <a:ext uri="{FF2B5EF4-FFF2-40B4-BE49-F238E27FC236}">
              <a16:creationId xmlns:a16="http://schemas.microsoft.com/office/drawing/2014/main" id="{00000000-0008-0000-2200-00000C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1" name="Text Box 3">
          <a:extLst>
            <a:ext uri="{FF2B5EF4-FFF2-40B4-BE49-F238E27FC236}">
              <a16:creationId xmlns:a16="http://schemas.microsoft.com/office/drawing/2014/main" id="{00000000-0008-0000-2200-00000D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2" name="Text Box 4">
          <a:extLst>
            <a:ext uri="{FF2B5EF4-FFF2-40B4-BE49-F238E27FC236}">
              <a16:creationId xmlns:a16="http://schemas.microsoft.com/office/drawing/2014/main" id="{00000000-0008-0000-2200-00000E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3" name="Text Box 5">
          <a:extLst>
            <a:ext uri="{FF2B5EF4-FFF2-40B4-BE49-F238E27FC236}">
              <a16:creationId xmlns:a16="http://schemas.microsoft.com/office/drawing/2014/main" id="{00000000-0008-0000-2200-00000F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4" name="Text Box 6">
          <a:extLst>
            <a:ext uri="{FF2B5EF4-FFF2-40B4-BE49-F238E27FC236}">
              <a16:creationId xmlns:a16="http://schemas.microsoft.com/office/drawing/2014/main" id="{00000000-0008-0000-2200-000010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5" name="Text Box 8">
          <a:extLst>
            <a:ext uri="{FF2B5EF4-FFF2-40B4-BE49-F238E27FC236}">
              <a16:creationId xmlns:a16="http://schemas.microsoft.com/office/drawing/2014/main" id="{00000000-0008-0000-2200-000011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6" name="Text Box 9">
          <a:extLst>
            <a:ext uri="{FF2B5EF4-FFF2-40B4-BE49-F238E27FC236}">
              <a16:creationId xmlns:a16="http://schemas.microsoft.com/office/drawing/2014/main" id="{00000000-0008-0000-2200-000012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7" name="Text Box 10">
          <a:extLst>
            <a:ext uri="{FF2B5EF4-FFF2-40B4-BE49-F238E27FC236}">
              <a16:creationId xmlns:a16="http://schemas.microsoft.com/office/drawing/2014/main" id="{00000000-0008-0000-2200-000013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00000000-0008-0000-2200-000014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9" name="Text Box 2">
          <a:extLst>
            <a:ext uri="{FF2B5EF4-FFF2-40B4-BE49-F238E27FC236}">
              <a16:creationId xmlns:a16="http://schemas.microsoft.com/office/drawing/2014/main" id="{00000000-0008-0000-2200-000015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00000000-0008-0000-2200-000016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1" name="Text Box 2">
          <a:extLst>
            <a:ext uri="{FF2B5EF4-FFF2-40B4-BE49-F238E27FC236}">
              <a16:creationId xmlns:a16="http://schemas.microsoft.com/office/drawing/2014/main" id="{00000000-0008-0000-2200-000017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2" name="Text Box 3">
          <a:extLst>
            <a:ext uri="{FF2B5EF4-FFF2-40B4-BE49-F238E27FC236}">
              <a16:creationId xmlns:a16="http://schemas.microsoft.com/office/drawing/2014/main" id="{00000000-0008-0000-2200-000018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3" name="Text Box 4">
          <a:extLst>
            <a:ext uri="{FF2B5EF4-FFF2-40B4-BE49-F238E27FC236}">
              <a16:creationId xmlns:a16="http://schemas.microsoft.com/office/drawing/2014/main" id="{00000000-0008-0000-2200-000019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4" name="Text Box 5">
          <a:extLst>
            <a:ext uri="{FF2B5EF4-FFF2-40B4-BE49-F238E27FC236}">
              <a16:creationId xmlns:a16="http://schemas.microsoft.com/office/drawing/2014/main" id="{00000000-0008-0000-2200-00001A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5" name="Text Box 6">
          <a:extLst>
            <a:ext uri="{FF2B5EF4-FFF2-40B4-BE49-F238E27FC236}">
              <a16:creationId xmlns:a16="http://schemas.microsoft.com/office/drawing/2014/main" id="{00000000-0008-0000-2200-00001B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6" name="Text Box 8">
          <a:extLst>
            <a:ext uri="{FF2B5EF4-FFF2-40B4-BE49-F238E27FC236}">
              <a16:creationId xmlns:a16="http://schemas.microsoft.com/office/drawing/2014/main" id="{00000000-0008-0000-2200-00001C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7" name="Text Box 9">
          <a:extLst>
            <a:ext uri="{FF2B5EF4-FFF2-40B4-BE49-F238E27FC236}">
              <a16:creationId xmlns:a16="http://schemas.microsoft.com/office/drawing/2014/main" id="{00000000-0008-0000-2200-00001D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8" name="Text Box 10">
          <a:extLst>
            <a:ext uri="{FF2B5EF4-FFF2-40B4-BE49-F238E27FC236}">
              <a16:creationId xmlns:a16="http://schemas.microsoft.com/office/drawing/2014/main" id="{00000000-0008-0000-2200-00001E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00000000-0008-0000-2200-00001F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0" name="Text Box 2">
          <a:extLst>
            <a:ext uri="{FF2B5EF4-FFF2-40B4-BE49-F238E27FC236}">
              <a16:creationId xmlns:a16="http://schemas.microsoft.com/office/drawing/2014/main" id="{00000000-0008-0000-2200-000020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00000000-0008-0000-2200-000021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2" name="Text Box 2">
          <a:extLst>
            <a:ext uri="{FF2B5EF4-FFF2-40B4-BE49-F238E27FC236}">
              <a16:creationId xmlns:a16="http://schemas.microsoft.com/office/drawing/2014/main" id="{00000000-0008-0000-2200-000022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3" name="Text Box 3">
          <a:extLst>
            <a:ext uri="{FF2B5EF4-FFF2-40B4-BE49-F238E27FC236}">
              <a16:creationId xmlns:a16="http://schemas.microsoft.com/office/drawing/2014/main" id="{00000000-0008-0000-2200-000023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4" name="Text Box 4">
          <a:extLst>
            <a:ext uri="{FF2B5EF4-FFF2-40B4-BE49-F238E27FC236}">
              <a16:creationId xmlns:a16="http://schemas.microsoft.com/office/drawing/2014/main" id="{00000000-0008-0000-2200-000024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5" name="Text Box 5">
          <a:extLst>
            <a:ext uri="{FF2B5EF4-FFF2-40B4-BE49-F238E27FC236}">
              <a16:creationId xmlns:a16="http://schemas.microsoft.com/office/drawing/2014/main" id="{00000000-0008-0000-2200-000025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6" name="Text Box 6">
          <a:extLst>
            <a:ext uri="{FF2B5EF4-FFF2-40B4-BE49-F238E27FC236}">
              <a16:creationId xmlns:a16="http://schemas.microsoft.com/office/drawing/2014/main" id="{00000000-0008-0000-2200-000026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7" name="Text Box 8">
          <a:extLst>
            <a:ext uri="{FF2B5EF4-FFF2-40B4-BE49-F238E27FC236}">
              <a16:creationId xmlns:a16="http://schemas.microsoft.com/office/drawing/2014/main" id="{00000000-0008-0000-2200-000027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8" name="Text Box 9">
          <a:extLst>
            <a:ext uri="{FF2B5EF4-FFF2-40B4-BE49-F238E27FC236}">
              <a16:creationId xmlns:a16="http://schemas.microsoft.com/office/drawing/2014/main" id="{00000000-0008-0000-2200-000028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9" name="Text Box 10">
          <a:extLst>
            <a:ext uri="{FF2B5EF4-FFF2-40B4-BE49-F238E27FC236}">
              <a16:creationId xmlns:a16="http://schemas.microsoft.com/office/drawing/2014/main" id="{00000000-0008-0000-2200-000029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00000000-0008-0000-2200-00002A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1" name="Text Box 2">
          <a:extLst>
            <a:ext uri="{FF2B5EF4-FFF2-40B4-BE49-F238E27FC236}">
              <a16:creationId xmlns:a16="http://schemas.microsoft.com/office/drawing/2014/main" id="{00000000-0008-0000-2200-00002B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00000000-0008-0000-2200-00002C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3" name="Text Box 2">
          <a:extLst>
            <a:ext uri="{FF2B5EF4-FFF2-40B4-BE49-F238E27FC236}">
              <a16:creationId xmlns:a16="http://schemas.microsoft.com/office/drawing/2014/main" id="{00000000-0008-0000-2200-00002D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4" name="Text Box 3">
          <a:extLst>
            <a:ext uri="{FF2B5EF4-FFF2-40B4-BE49-F238E27FC236}">
              <a16:creationId xmlns:a16="http://schemas.microsoft.com/office/drawing/2014/main" id="{00000000-0008-0000-2200-00002E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5" name="Text Box 4">
          <a:extLst>
            <a:ext uri="{FF2B5EF4-FFF2-40B4-BE49-F238E27FC236}">
              <a16:creationId xmlns:a16="http://schemas.microsoft.com/office/drawing/2014/main" id="{00000000-0008-0000-2200-00002F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6" name="Text Box 5">
          <a:extLst>
            <a:ext uri="{FF2B5EF4-FFF2-40B4-BE49-F238E27FC236}">
              <a16:creationId xmlns:a16="http://schemas.microsoft.com/office/drawing/2014/main" id="{00000000-0008-0000-2200-000030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7" name="Text Box 6">
          <a:extLst>
            <a:ext uri="{FF2B5EF4-FFF2-40B4-BE49-F238E27FC236}">
              <a16:creationId xmlns:a16="http://schemas.microsoft.com/office/drawing/2014/main" id="{00000000-0008-0000-2200-000031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8" name="Text Box 8">
          <a:extLst>
            <a:ext uri="{FF2B5EF4-FFF2-40B4-BE49-F238E27FC236}">
              <a16:creationId xmlns:a16="http://schemas.microsoft.com/office/drawing/2014/main" id="{00000000-0008-0000-2200-000032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9" name="Text Box 9">
          <a:extLst>
            <a:ext uri="{FF2B5EF4-FFF2-40B4-BE49-F238E27FC236}">
              <a16:creationId xmlns:a16="http://schemas.microsoft.com/office/drawing/2014/main" id="{00000000-0008-0000-2200-000033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0" name="Text Box 10">
          <a:extLst>
            <a:ext uri="{FF2B5EF4-FFF2-40B4-BE49-F238E27FC236}">
              <a16:creationId xmlns:a16="http://schemas.microsoft.com/office/drawing/2014/main" id="{00000000-0008-0000-2200-000034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00000000-0008-0000-2200-000035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2" name="Text Box 2">
          <a:extLst>
            <a:ext uri="{FF2B5EF4-FFF2-40B4-BE49-F238E27FC236}">
              <a16:creationId xmlns:a16="http://schemas.microsoft.com/office/drawing/2014/main" id="{00000000-0008-0000-2200-000036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00000000-0008-0000-2200-000037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4" name="Text Box 2">
          <a:extLst>
            <a:ext uri="{FF2B5EF4-FFF2-40B4-BE49-F238E27FC236}">
              <a16:creationId xmlns:a16="http://schemas.microsoft.com/office/drawing/2014/main" id="{00000000-0008-0000-2200-000038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5" name="Text Box 3">
          <a:extLst>
            <a:ext uri="{FF2B5EF4-FFF2-40B4-BE49-F238E27FC236}">
              <a16:creationId xmlns:a16="http://schemas.microsoft.com/office/drawing/2014/main" id="{00000000-0008-0000-2200-000039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6" name="Text Box 4">
          <a:extLst>
            <a:ext uri="{FF2B5EF4-FFF2-40B4-BE49-F238E27FC236}">
              <a16:creationId xmlns:a16="http://schemas.microsoft.com/office/drawing/2014/main" id="{00000000-0008-0000-2200-00003A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7" name="Text Box 5">
          <a:extLst>
            <a:ext uri="{FF2B5EF4-FFF2-40B4-BE49-F238E27FC236}">
              <a16:creationId xmlns:a16="http://schemas.microsoft.com/office/drawing/2014/main" id="{00000000-0008-0000-2200-00003B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8" name="Text Box 6">
          <a:extLst>
            <a:ext uri="{FF2B5EF4-FFF2-40B4-BE49-F238E27FC236}">
              <a16:creationId xmlns:a16="http://schemas.microsoft.com/office/drawing/2014/main" id="{00000000-0008-0000-2200-00003C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9" name="Text Box 8">
          <a:extLst>
            <a:ext uri="{FF2B5EF4-FFF2-40B4-BE49-F238E27FC236}">
              <a16:creationId xmlns:a16="http://schemas.microsoft.com/office/drawing/2014/main" id="{00000000-0008-0000-2200-00003D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0" name="Text Box 9">
          <a:extLst>
            <a:ext uri="{FF2B5EF4-FFF2-40B4-BE49-F238E27FC236}">
              <a16:creationId xmlns:a16="http://schemas.microsoft.com/office/drawing/2014/main" id="{00000000-0008-0000-2200-00003E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1" name="Text Box 10">
          <a:extLst>
            <a:ext uri="{FF2B5EF4-FFF2-40B4-BE49-F238E27FC236}">
              <a16:creationId xmlns:a16="http://schemas.microsoft.com/office/drawing/2014/main" id="{00000000-0008-0000-2200-00003F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00000000-0008-0000-2200-000040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3" name="Text Box 2">
          <a:extLst>
            <a:ext uri="{FF2B5EF4-FFF2-40B4-BE49-F238E27FC236}">
              <a16:creationId xmlns:a16="http://schemas.microsoft.com/office/drawing/2014/main" id="{00000000-0008-0000-2200-000041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00000000-0008-0000-2200-000042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5" name="Text Box 2">
          <a:extLst>
            <a:ext uri="{FF2B5EF4-FFF2-40B4-BE49-F238E27FC236}">
              <a16:creationId xmlns:a16="http://schemas.microsoft.com/office/drawing/2014/main" id="{00000000-0008-0000-2200-000043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6" name="Text Box 3">
          <a:extLst>
            <a:ext uri="{FF2B5EF4-FFF2-40B4-BE49-F238E27FC236}">
              <a16:creationId xmlns:a16="http://schemas.microsoft.com/office/drawing/2014/main" id="{00000000-0008-0000-2200-000044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7" name="Text Box 4">
          <a:extLst>
            <a:ext uri="{FF2B5EF4-FFF2-40B4-BE49-F238E27FC236}">
              <a16:creationId xmlns:a16="http://schemas.microsoft.com/office/drawing/2014/main" id="{00000000-0008-0000-2200-000045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8" name="Text Box 5">
          <a:extLst>
            <a:ext uri="{FF2B5EF4-FFF2-40B4-BE49-F238E27FC236}">
              <a16:creationId xmlns:a16="http://schemas.microsoft.com/office/drawing/2014/main" id="{00000000-0008-0000-2200-000046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9" name="Text Box 6">
          <a:extLst>
            <a:ext uri="{FF2B5EF4-FFF2-40B4-BE49-F238E27FC236}">
              <a16:creationId xmlns:a16="http://schemas.microsoft.com/office/drawing/2014/main" id="{00000000-0008-0000-2200-000047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0" name="Text Box 8">
          <a:extLst>
            <a:ext uri="{FF2B5EF4-FFF2-40B4-BE49-F238E27FC236}">
              <a16:creationId xmlns:a16="http://schemas.microsoft.com/office/drawing/2014/main" id="{00000000-0008-0000-2200-000048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1" name="Text Box 9">
          <a:extLst>
            <a:ext uri="{FF2B5EF4-FFF2-40B4-BE49-F238E27FC236}">
              <a16:creationId xmlns:a16="http://schemas.microsoft.com/office/drawing/2014/main" id="{00000000-0008-0000-2200-000049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2" name="Text Box 10">
          <a:extLst>
            <a:ext uri="{FF2B5EF4-FFF2-40B4-BE49-F238E27FC236}">
              <a16:creationId xmlns:a16="http://schemas.microsoft.com/office/drawing/2014/main" id="{00000000-0008-0000-2200-00004A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44" name="Text Box 8">
          <a:extLst>
            <a:ext uri="{FF2B5EF4-FFF2-40B4-BE49-F238E27FC236}">
              <a16:creationId xmlns:a16="http://schemas.microsoft.com/office/drawing/2014/main" id="{00000000-0008-0000-2200-00004C030000}"/>
            </a:ext>
          </a:extLst>
        </xdr:cNvPr>
        <xdr:cNvSpPr txBox="1">
          <a:spLocks noChangeArrowheads="1"/>
        </xdr:cNvSpPr>
      </xdr:nvSpPr>
      <xdr:spPr bwMode="auto">
        <a:xfrm>
          <a:off x="1257300" y="3438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00000000-0008-0000-2200-00004D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6" name="Text Box 2">
          <a:extLst>
            <a:ext uri="{FF2B5EF4-FFF2-40B4-BE49-F238E27FC236}">
              <a16:creationId xmlns:a16="http://schemas.microsoft.com/office/drawing/2014/main" id="{00000000-0008-0000-2200-00004E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7" name="Text Box 3">
          <a:extLst>
            <a:ext uri="{FF2B5EF4-FFF2-40B4-BE49-F238E27FC236}">
              <a16:creationId xmlns:a16="http://schemas.microsoft.com/office/drawing/2014/main" id="{00000000-0008-0000-2200-00004F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8" name="Text Box 4">
          <a:extLst>
            <a:ext uri="{FF2B5EF4-FFF2-40B4-BE49-F238E27FC236}">
              <a16:creationId xmlns:a16="http://schemas.microsoft.com/office/drawing/2014/main" id="{00000000-0008-0000-2200-000050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9" name="Text Box 5">
          <a:extLst>
            <a:ext uri="{FF2B5EF4-FFF2-40B4-BE49-F238E27FC236}">
              <a16:creationId xmlns:a16="http://schemas.microsoft.com/office/drawing/2014/main" id="{00000000-0008-0000-2200-000051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0" name="Text Box 6">
          <a:extLst>
            <a:ext uri="{FF2B5EF4-FFF2-40B4-BE49-F238E27FC236}">
              <a16:creationId xmlns:a16="http://schemas.microsoft.com/office/drawing/2014/main" id="{00000000-0008-0000-2200-000052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1" name="Text Box 8">
          <a:extLst>
            <a:ext uri="{FF2B5EF4-FFF2-40B4-BE49-F238E27FC236}">
              <a16:creationId xmlns:a16="http://schemas.microsoft.com/office/drawing/2014/main" id="{00000000-0008-0000-2200-000053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2" name="Text Box 9">
          <a:extLst>
            <a:ext uri="{FF2B5EF4-FFF2-40B4-BE49-F238E27FC236}">
              <a16:creationId xmlns:a16="http://schemas.microsoft.com/office/drawing/2014/main" id="{00000000-0008-0000-2200-000054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3" name="Text Box 10">
          <a:extLst>
            <a:ext uri="{FF2B5EF4-FFF2-40B4-BE49-F238E27FC236}">
              <a16:creationId xmlns:a16="http://schemas.microsoft.com/office/drawing/2014/main" id="{00000000-0008-0000-2200-000055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00000000-0008-0000-2200-000056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5" name="Text Box 2">
          <a:extLst>
            <a:ext uri="{FF2B5EF4-FFF2-40B4-BE49-F238E27FC236}">
              <a16:creationId xmlns:a16="http://schemas.microsoft.com/office/drawing/2014/main" id="{00000000-0008-0000-2200-000057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6" name="Text Box 8">
          <a:extLst>
            <a:ext uri="{FF2B5EF4-FFF2-40B4-BE49-F238E27FC236}">
              <a16:creationId xmlns:a16="http://schemas.microsoft.com/office/drawing/2014/main" id="{00000000-0008-0000-2200-000058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7" name="Text Box 8">
          <a:extLst>
            <a:ext uri="{FF2B5EF4-FFF2-40B4-BE49-F238E27FC236}">
              <a16:creationId xmlns:a16="http://schemas.microsoft.com/office/drawing/2014/main" id="{00000000-0008-0000-2200-000059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8" name="Text Box 8">
          <a:extLst>
            <a:ext uri="{FF2B5EF4-FFF2-40B4-BE49-F238E27FC236}">
              <a16:creationId xmlns:a16="http://schemas.microsoft.com/office/drawing/2014/main" id="{00000000-0008-0000-2200-00005A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9" name="Text Box 8">
          <a:extLst>
            <a:ext uri="{FF2B5EF4-FFF2-40B4-BE49-F238E27FC236}">
              <a16:creationId xmlns:a16="http://schemas.microsoft.com/office/drawing/2014/main" id="{00000000-0008-0000-2200-00005B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0" name="Text Box 8">
          <a:extLst>
            <a:ext uri="{FF2B5EF4-FFF2-40B4-BE49-F238E27FC236}">
              <a16:creationId xmlns:a16="http://schemas.microsoft.com/office/drawing/2014/main" id="{00000000-0008-0000-2200-00005C030000}"/>
            </a:ext>
          </a:extLst>
        </xdr:cNvPr>
        <xdr:cNvSpPr txBox="1">
          <a:spLocks noChangeArrowheads="1"/>
        </xdr:cNvSpPr>
      </xdr:nvSpPr>
      <xdr:spPr bwMode="auto">
        <a:xfrm>
          <a:off x="1257300" y="3438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00000000-0008-0000-2200-00005D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2" name="Text Box 2">
          <a:extLst>
            <a:ext uri="{FF2B5EF4-FFF2-40B4-BE49-F238E27FC236}">
              <a16:creationId xmlns:a16="http://schemas.microsoft.com/office/drawing/2014/main" id="{00000000-0008-0000-2200-00005E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3" name="Text Box 3">
          <a:extLst>
            <a:ext uri="{FF2B5EF4-FFF2-40B4-BE49-F238E27FC236}">
              <a16:creationId xmlns:a16="http://schemas.microsoft.com/office/drawing/2014/main" id="{00000000-0008-0000-2200-00005F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4" name="Text Box 4">
          <a:extLst>
            <a:ext uri="{FF2B5EF4-FFF2-40B4-BE49-F238E27FC236}">
              <a16:creationId xmlns:a16="http://schemas.microsoft.com/office/drawing/2014/main" id="{00000000-0008-0000-2200-000060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5" name="Text Box 5">
          <a:extLst>
            <a:ext uri="{FF2B5EF4-FFF2-40B4-BE49-F238E27FC236}">
              <a16:creationId xmlns:a16="http://schemas.microsoft.com/office/drawing/2014/main" id="{00000000-0008-0000-2200-000061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6" name="Text Box 6">
          <a:extLst>
            <a:ext uri="{FF2B5EF4-FFF2-40B4-BE49-F238E27FC236}">
              <a16:creationId xmlns:a16="http://schemas.microsoft.com/office/drawing/2014/main" id="{00000000-0008-0000-2200-000062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7" name="Text Box 8">
          <a:extLst>
            <a:ext uri="{FF2B5EF4-FFF2-40B4-BE49-F238E27FC236}">
              <a16:creationId xmlns:a16="http://schemas.microsoft.com/office/drawing/2014/main" id="{00000000-0008-0000-2200-000063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8" name="Text Box 9">
          <a:extLst>
            <a:ext uri="{FF2B5EF4-FFF2-40B4-BE49-F238E27FC236}">
              <a16:creationId xmlns:a16="http://schemas.microsoft.com/office/drawing/2014/main" id="{00000000-0008-0000-2200-000064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9" name="Text Box 10">
          <a:extLst>
            <a:ext uri="{FF2B5EF4-FFF2-40B4-BE49-F238E27FC236}">
              <a16:creationId xmlns:a16="http://schemas.microsoft.com/office/drawing/2014/main" id="{00000000-0008-0000-2200-000065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00000000-0008-0000-2200-000066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1" name="Text Box 2">
          <a:extLst>
            <a:ext uri="{FF2B5EF4-FFF2-40B4-BE49-F238E27FC236}">
              <a16:creationId xmlns:a16="http://schemas.microsoft.com/office/drawing/2014/main" id="{00000000-0008-0000-2200-000067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20</xdr:row>
      <xdr:rowOff>63500</xdr:rowOff>
    </xdr:from>
    <xdr:ext cx="114300" cy="285750"/>
    <xdr:sp macro="" textlink="">
      <xdr:nvSpPr>
        <xdr:cNvPr id="872" name="Text Box 8">
          <a:extLst>
            <a:ext uri="{FF2B5EF4-FFF2-40B4-BE49-F238E27FC236}">
              <a16:creationId xmlns:a16="http://schemas.microsoft.com/office/drawing/2014/main" id="{00000000-0008-0000-2200-000068030000}"/>
            </a:ext>
          </a:extLst>
        </xdr:cNvPr>
        <xdr:cNvSpPr txBox="1">
          <a:spLocks noChangeArrowheads="1"/>
        </xdr:cNvSpPr>
      </xdr:nvSpPr>
      <xdr:spPr bwMode="auto">
        <a:xfrm>
          <a:off x="1260686" y="367919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63500</xdr:rowOff>
    </xdr:from>
    <xdr:ext cx="114300" cy="285750"/>
    <xdr:sp macro="" textlink="">
      <xdr:nvSpPr>
        <xdr:cNvPr id="873" name="Text Box 8">
          <a:extLst>
            <a:ext uri="{FF2B5EF4-FFF2-40B4-BE49-F238E27FC236}">
              <a16:creationId xmlns:a16="http://schemas.microsoft.com/office/drawing/2014/main" id="{00000000-0008-0000-2200-000069030000}"/>
            </a:ext>
          </a:extLst>
        </xdr:cNvPr>
        <xdr:cNvSpPr txBox="1">
          <a:spLocks noChangeArrowheads="1"/>
        </xdr:cNvSpPr>
      </xdr:nvSpPr>
      <xdr:spPr bwMode="auto">
        <a:xfrm>
          <a:off x="1257300" y="367919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4" name="Text Box 8">
          <a:extLst>
            <a:ext uri="{FF2B5EF4-FFF2-40B4-BE49-F238E27FC236}">
              <a16:creationId xmlns:a16="http://schemas.microsoft.com/office/drawing/2014/main" id="{00000000-0008-0000-2200-00006A030000}"/>
            </a:ext>
          </a:extLst>
        </xdr:cNvPr>
        <xdr:cNvSpPr txBox="1">
          <a:spLocks noChangeArrowheads="1"/>
        </xdr:cNvSpPr>
      </xdr:nvSpPr>
      <xdr:spPr bwMode="auto">
        <a:xfrm>
          <a:off x="1257300" y="3438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00000000-0008-0000-2200-00006B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6" name="Text Box 2">
          <a:extLst>
            <a:ext uri="{FF2B5EF4-FFF2-40B4-BE49-F238E27FC236}">
              <a16:creationId xmlns:a16="http://schemas.microsoft.com/office/drawing/2014/main" id="{00000000-0008-0000-2200-00006C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7" name="Text Box 3">
          <a:extLst>
            <a:ext uri="{FF2B5EF4-FFF2-40B4-BE49-F238E27FC236}">
              <a16:creationId xmlns:a16="http://schemas.microsoft.com/office/drawing/2014/main" id="{00000000-0008-0000-2200-00006D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8" name="Text Box 4">
          <a:extLst>
            <a:ext uri="{FF2B5EF4-FFF2-40B4-BE49-F238E27FC236}">
              <a16:creationId xmlns:a16="http://schemas.microsoft.com/office/drawing/2014/main" id="{00000000-0008-0000-2200-00006E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9" name="Text Box 5">
          <a:extLst>
            <a:ext uri="{FF2B5EF4-FFF2-40B4-BE49-F238E27FC236}">
              <a16:creationId xmlns:a16="http://schemas.microsoft.com/office/drawing/2014/main" id="{00000000-0008-0000-2200-00006F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0" name="Text Box 6">
          <a:extLst>
            <a:ext uri="{FF2B5EF4-FFF2-40B4-BE49-F238E27FC236}">
              <a16:creationId xmlns:a16="http://schemas.microsoft.com/office/drawing/2014/main" id="{00000000-0008-0000-2200-000070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1" name="Text Box 8">
          <a:extLst>
            <a:ext uri="{FF2B5EF4-FFF2-40B4-BE49-F238E27FC236}">
              <a16:creationId xmlns:a16="http://schemas.microsoft.com/office/drawing/2014/main" id="{00000000-0008-0000-2200-000071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2" name="Text Box 9">
          <a:extLst>
            <a:ext uri="{FF2B5EF4-FFF2-40B4-BE49-F238E27FC236}">
              <a16:creationId xmlns:a16="http://schemas.microsoft.com/office/drawing/2014/main" id="{00000000-0008-0000-2200-000072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3" name="Text Box 10">
          <a:extLst>
            <a:ext uri="{FF2B5EF4-FFF2-40B4-BE49-F238E27FC236}">
              <a16:creationId xmlns:a16="http://schemas.microsoft.com/office/drawing/2014/main" id="{00000000-0008-0000-2200-000073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00000000-0008-0000-2200-000074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5" name="Text Box 2">
          <a:extLst>
            <a:ext uri="{FF2B5EF4-FFF2-40B4-BE49-F238E27FC236}">
              <a16:creationId xmlns:a16="http://schemas.microsoft.com/office/drawing/2014/main" id="{00000000-0008-0000-2200-000075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6" name="Text Box 8">
          <a:extLst>
            <a:ext uri="{FF2B5EF4-FFF2-40B4-BE49-F238E27FC236}">
              <a16:creationId xmlns:a16="http://schemas.microsoft.com/office/drawing/2014/main" id="{00000000-0008-0000-2200-000076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7" name="Text Box 8">
          <a:extLst>
            <a:ext uri="{FF2B5EF4-FFF2-40B4-BE49-F238E27FC236}">
              <a16:creationId xmlns:a16="http://schemas.microsoft.com/office/drawing/2014/main" id="{00000000-0008-0000-2200-000077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8" name="Text Box 8">
          <a:extLst>
            <a:ext uri="{FF2B5EF4-FFF2-40B4-BE49-F238E27FC236}">
              <a16:creationId xmlns:a16="http://schemas.microsoft.com/office/drawing/2014/main" id="{00000000-0008-0000-2200-000078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9" name="Text Box 8">
          <a:extLst>
            <a:ext uri="{FF2B5EF4-FFF2-40B4-BE49-F238E27FC236}">
              <a16:creationId xmlns:a16="http://schemas.microsoft.com/office/drawing/2014/main" id="{00000000-0008-0000-2200-000079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0" name="Text Box 8">
          <a:extLst>
            <a:ext uri="{FF2B5EF4-FFF2-40B4-BE49-F238E27FC236}">
              <a16:creationId xmlns:a16="http://schemas.microsoft.com/office/drawing/2014/main" id="{00000000-0008-0000-2200-00007A030000}"/>
            </a:ext>
          </a:extLst>
        </xdr:cNvPr>
        <xdr:cNvSpPr txBox="1">
          <a:spLocks noChangeArrowheads="1"/>
        </xdr:cNvSpPr>
      </xdr:nvSpPr>
      <xdr:spPr bwMode="auto">
        <a:xfrm>
          <a:off x="1257300" y="3438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00000000-0008-0000-2200-00007B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2" name="Text Box 2">
          <a:extLst>
            <a:ext uri="{FF2B5EF4-FFF2-40B4-BE49-F238E27FC236}">
              <a16:creationId xmlns:a16="http://schemas.microsoft.com/office/drawing/2014/main" id="{00000000-0008-0000-2200-00007C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3" name="Text Box 3">
          <a:extLst>
            <a:ext uri="{FF2B5EF4-FFF2-40B4-BE49-F238E27FC236}">
              <a16:creationId xmlns:a16="http://schemas.microsoft.com/office/drawing/2014/main" id="{00000000-0008-0000-2200-00007D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4" name="Text Box 4">
          <a:extLst>
            <a:ext uri="{FF2B5EF4-FFF2-40B4-BE49-F238E27FC236}">
              <a16:creationId xmlns:a16="http://schemas.microsoft.com/office/drawing/2014/main" id="{00000000-0008-0000-2200-00007E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5" name="Text Box 5">
          <a:extLst>
            <a:ext uri="{FF2B5EF4-FFF2-40B4-BE49-F238E27FC236}">
              <a16:creationId xmlns:a16="http://schemas.microsoft.com/office/drawing/2014/main" id="{00000000-0008-0000-2200-00007F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6" name="Text Box 6">
          <a:extLst>
            <a:ext uri="{FF2B5EF4-FFF2-40B4-BE49-F238E27FC236}">
              <a16:creationId xmlns:a16="http://schemas.microsoft.com/office/drawing/2014/main" id="{00000000-0008-0000-2200-000080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7" name="Text Box 8">
          <a:extLst>
            <a:ext uri="{FF2B5EF4-FFF2-40B4-BE49-F238E27FC236}">
              <a16:creationId xmlns:a16="http://schemas.microsoft.com/office/drawing/2014/main" id="{00000000-0008-0000-2200-000081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8" name="Text Box 9">
          <a:extLst>
            <a:ext uri="{FF2B5EF4-FFF2-40B4-BE49-F238E27FC236}">
              <a16:creationId xmlns:a16="http://schemas.microsoft.com/office/drawing/2014/main" id="{00000000-0008-0000-2200-000082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9" name="Text Box 10">
          <a:extLst>
            <a:ext uri="{FF2B5EF4-FFF2-40B4-BE49-F238E27FC236}">
              <a16:creationId xmlns:a16="http://schemas.microsoft.com/office/drawing/2014/main" id="{00000000-0008-0000-2200-000083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00000000-0008-0000-2200-000084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901" name="Text Box 2">
          <a:extLst>
            <a:ext uri="{FF2B5EF4-FFF2-40B4-BE49-F238E27FC236}">
              <a16:creationId xmlns:a16="http://schemas.microsoft.com/office/drawing/2014/main" id="{00000000-0008-0000-2200-000085030000}"/>
            </a:ext>
          </a:extLst>
        </xdr:cNvPr>
        <xdr:cNvSpPr txBox="1">
          <a:spLocks noChangeArrowheads="1"/>
        </xdr:cNvSpPr>
      </xdr:nvSpPr>
      <xdr:spPr bwMode="auto">
        <a:xfrm>
          <a:off x="12573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20</xdr:row>
      <xdr:rowOff>63500</xdr:rowOff>
    </xdr:from>
    <xdr:ext cx="114300" cy="285750"/>
    <xdr:sp macro="" textlink="">
      <xdr:nvSpPr>
        <xdr:cNvPr id="902" name="Text Box 8">
          <a:extLst>
            <a:ext uri="{FF2B5EF4-FFF2-40B4-BE49-F238E27FC236}">
              <a16:creationId xmlns:a16="http://schemas.microsoft.com/office/drawing/2014/main" id="{00000000-0008-0000-2200-000086030000}"/>
            </a:ext>
          </a:extLst>
        </xdr:cNvPr>
        <xdr:cNvSpPr txBox="1">
          <a:spLocks noChangeArrowheads="1"/>
        </xdr:cNvSpPr>
      </xdr:nvSpPr>
      <xdr:spPr bwMode="auto">
        <a:xfrm>
          <a:off x="1260686" y="367919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63500</xdr:rowOff>
    </xdr:from>
    <xdr:ext cx="114300" cy="285750"/>
    <xdr:sp macro="" textlink="">
      <xdr:nvSpPr>
        <xdr:cNvPr id="903" name="Text Box 8">
          <a:extLst>
            <a:ext uri="{FF2B5EF4-FFF2-40B4-BE49-F238E27FC236}">
              <a16:creationId xmlns:a16="http://schemas.microsoft.com/office/drawing/2014/main" id="{00000000-0008-0000-2200-000087030000}"/>
            </a:ext>
          </a:extLst>
        </xdr:cNvPr>
        <xdr:cNvSpPr txBox="1">
          <a:spLocks noChangeArrowheads="1"/>
        </xdr:cNvSpPr>
      </xdr:nvSpPr>
      <xdr:spPr bwMode="auto">
        <a:xfrm>
          <a:off x="1257300" y="367919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SpPr txBox="1">
          <a:spLocks noChangeArrowheads="1"/>
        </xdr:cNvSpPr>
      </xdr:nvSpPr>
      <xdr:spPr bwMode="auto">
        <a:xfrm>
          <a:off x="5657850" y="88677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>
          <a:spLocks noChangeArrowheads="1"/>
        </xdr:cNvSpPr>
      </xdr:nvSpPr>
      <xdr:spPr bwMode="auto">
        <a:xfrm>
          <a:off x="5657850" y="88677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>
          <a:spLocks noChangeArrowheads="1"/>
        </xdr:cNvSpPr>
      </xdr:nvSpPr>
      <xdr:spPr bwMode="auto">
        <a:xfrm>
          <a:off x="5657850" y="9410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>
          <a:spLocks noChangeArrowheads="1"/>
        </xdr:cNvSpPr>
      </xdr:nvSpPr>
      <xdr:spPr bwMode="auto">
        <a:xfrm>
          <a:off x="5657850" y="9410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>
          <a:spLocks noChangeArrowheads="1"/>
        </xdr:cNvSpPr>
      </xdr:nvSpPr>
      <xdr:spPr bwMode="auto">
        <a:xfrm>
          <a:off x="565785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114300" cy="285750"/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>
          <a:spLocks noChangeArrowheads="1"/>
        </xdr:cNvSpPr>
      </xdr:nvSpPr>
      <xdr:spPr bwMode="auto">
        <a:xfrm>
          <a:off x="5657850" y="3076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64</xdr:row>
      <xdr:rowOff>152400</xdr:rowOff>
    </xdr:from>
    <xdr:ext cx="114300" cy="285750"/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>
          <a:spLocks noChangeArrowheads="1"/>
        </xdr:cNvSpPr>
      </xdr:nvSpPr>
      <xdr:spPr bwMode="auto">
        <a:xfrm>
          <a:off x="2743200" y="1173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</xdr:row>
      <xdr:rowOff>0</xdr:rowOff>
    </xdr:from>
    <xdr:ext cx="114300" cy="285750"/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SpPr txBox="1">
          <a:spLocks noChangeArrowheads="1"/>
        </xdr:cNvSpPr>
      </xdr:nvSpPr>
      <xdr:spPr bwMode="auto">
        <a:xfrm>
          <a:off x="5657850" y="5610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</xdr:row>
      <xdr:rowOff>0</xdr:rowOff>
    </xdr:from>
    <xdr:ext cx="114300" cy="285750"/>
    <xdr:sp macro="" textlink="">
      <xdr:nvSpPr>
        <xdr:cNvPr id="20" name="Text Box 8"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SpPr txBox="1">
          <a:spLocks noChangeArrowheads="1"/>
        </xdr:cNvSpPr>
      </xdr:nvSpPr>
      <xdr:spPr bwMode="auto">
        <a:xfrm>
          <a:off x="5657850" y="38004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SpPr txBox="1">
          <a:spLocks noChangeArrowheads="1"/>
        </xdr:cNvSpPr>
      </xdr:nvSpPr>
      <xdr:spPr bwMode="auto">
        <a:xfrm>
          <a:off x="5657850" y="6153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22" name="Text Box 8"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SpPr txBox="1">
          <a:spLocks noChangeArrowheads="1"/>
        </xdr:cNvSpPr>
      </xdr:nvSpPr>
      <xdr:spPr bwMode="auto">
        <a:xfrm>
          <a:off x="5657850" y="6153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6" name="Text Box 4">
          <a:extLst>
            <a:ext uri="{FF2B5EF4-FFF2-40B4-BE49-F238E27FC236}">
              <a16:creationId xmlns:a16="http://schemas.microsoft.com/office/drawing/2014/main" id="{00000000-0008-0000-2300-00001A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00000000-0008-0000-2300-00001B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00000000-0008-0000-2300-00001C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9" name="Text Box 8">
          <a:extLst>
            <a:ext uri="{FF2B5EF4-FFF2-40B4-BE49-F238E27FC236}">
              <a16:creationId xmlns:a16="http://schemas.microsoft.com/office/drawing/2014/main" id="{00000000-0008-0000-2300-00001D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0" name="Text Box 9">
          <a:extLst>
            <a:ext uri="{FF2B5EF4-FFF2-40B4-BE49-F238E27FC236}">
              <a16:creationId xmlns:a16="http://schemas.microsoft.com/office/drawing/2014/main" id="{00000000-0008-0000-2300-00001E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1" name="Text Box 10">
          <a:extLst>
            <a:ext uri="{FF2B5EF4-FFF2-40B4-BE49-F238E27FC236}">
              <a16:creationId xmlns:a16="http://schemas.microsoft.com/office/drawing/2014/main" id="{00000000-0008-0000-2300-00001F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2300-000020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2300-000021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</xdr:row>
      <xdr:rowOff>0</xdr:rowOff>
    </xdr:from>
    <xdr:ext cx="114300" cy="285750"/>
    <xdr:sp macro="" textlink="">
      <xdr:nvSpPr>
        <xdr:cNvPr id="34" name="Text Box 8">
          <a:extLst>
            <a:ext uri="{FF2B5EF4-FFF2-40B4-BE49-F238E27FC236}">
              <a16:creationId xmlns:a16="http://schemas.microsoft.com/office/drawing/2014/main" id="{00000000-0008-0000-2300-000022000000}"/>
            </a:ext>
          </a:extLst>
        </xdr:cNvPr>
        <xdr:cNvSpPr txBox="1">
          <a:spLocks noChangeArrowheads="1"/>
        </xdr:cNvSpPr>
      </xdr:nvSpPr>
      <xdr:spPr bwMode="auto">
        <a:xfrm>
          <a:off x="5657850" y="59721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2300-000023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2300-000024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00000000-0008-0000-2300-000025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8" name="Text Box 4">
          <a:extLst>
            <a:ext uri="{FF2B5EF4-FFF2-40B4-BE49-F238E27FC236}">
              <a16:creationId xmlns:a16="http://schemas.microsoft.com/office/drawing/2014/main" id="{00000000-0008-0000-2300-000026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9" name="Text Box 5">
          <a:extLst>
            <a:ext uri="{FF2B5EF4-FFF2-40B4-BE49-F238E27FC236}">
              <a16:creationId xmlns:a16="http://schemas.microsoft.com/office/drawing/2014/main" id="{00000000-0008-0000-2300-000027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0" name="Text Box 6">
          <a:extLst>
            <a:ext uri="{FF2B5EF4-FFF2-40B4-BE49-F238E27FC236}">
              <a16:creationId xmlns:a16="http://schemas.microsoft.com/office/drawing/2014/main" id="{00000000-0008-0000-2300-000028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1" name="Text Box 8">
          <a:extLst>
            <a:ext uri="{FF2B5EF4-FFF2-40B4-BE49-F238E27FC236}">
              <a16:creationId xmlns:a16="http://schemas.microsoft.com/office/drawing/2014/main" id="{00000000-0008-0000-2300-000029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2" name="Text Box 9">
          <a:extLst>
            <a:ext uri="{FF2B5EF4-FFF2-40B4-BE49-F238E27FC236}">
              <a16:creationId xmlns:a16="http://schemas.microsoft.com/office/drawing/2014/main" id="{00000000-0008-0000-2300-00002A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id="{00000000-0008-0000-2300-00002B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2300-00002C000000}"/>
            </a:ext>
          </a:extLst>
        </xdr:cNvPr>
        <xdr:cNvSpPr txBox="1">
          <a:spLocks noChangeArrowheads="1"/>
        </xdr:cNvSpPr>
      </xdr:nvSpPr>
      <xdr:spPr bwMode="auto">
        <a:xfrm>
          <a:off x="565785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2300-00002D000000}"/>
            </a:ext>
          </a:extLst>
        </xdr:cNvPr>
        <xdr:cNvSpPr txBox="1">
          <a:spLocks noChangeArrowheads="1"/>
        </xdr:cNvSpPr>
      </xdr:nvSpPr>
      <xdr:spPr bwMode="auto">
        <a:xfrm>
          <a:off x="565785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2300-00002E000000}"/>
            </a:ext>
          </a:extLst>
        </xdr:cNvPr>
        <xdr:cNvSpPr txBox="1">
          <a:spLocks noChangeArrowheads="1"/>
        </xdr:cNvSpPr>
      </xdr:nvSpPr>
      <xdr:spPr bwMode="auto">
        <a:xfrm>
          <a:off x="565785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7" name="Text Box 14">
          <a:extLst>
            <a:ext uri="{FF2B5EF4-FFF2-40B4-BE49-F238E27FC236}">
              <a16:creationId xmlns:a16="http://schemas.microsoft.com/office/drawing/2014/main" id="{00000000-0008-0000-2300-00002F000000}"/>
            </a:ext>
          </a:extLst>
        </xdr:cNvPr>
        <xdr:cNvSpPr txBox="1">
          <a:spLocks noChangeArrowheads="1"/>
        </xdr:cNvSpPr>
      </xdr:nvSpPr>
      <xdr:spPr bwMode="auto">
        <a:xfrm>
          <a:off x="565785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2300-000030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2300-000031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50" name="Text Box 8">
          <a:extLst>
            <a:ext uri="{FF2B5EF4-FFF2-40B4-BE49-F238E27FC236}">
              <a16:creationId xmlns:a16="http://schemas.microsoft.com/office/drawing/2014/main" id="{00000000-0008-0000-2300-000032000000}"/>
            </a:ext>
          </a:extLst>
        </xdr:cNvPr>
        <xdr:cNvSpPr txBox="1">
          <a:spLocks noChangeArrowheads="1"/>
        </xdr:cNvSpPr>
      </xdr:nvSpPr>
      <xdr:spPr bwMode="auto">
        <a:xfrm>
          <a:off x="5657850" y="3257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51" name="Text Box 8">
          <a:extLst>
            <a:ext uri="{FF2B5EF4-FFF2-40B4-BE49-F238E27FC236}">
              <a16:creationId xmlns:a16="http://schemas.microsoft.com/office/drawing/2014/main" id="{00000000-0008-0000-2300-000033000000}"/>
            </a:ext>
          </a:extLst>
        </xdr:cNvPr>
        <xdr:cNvSpPr txBox="1">
          <a:spLocks noChangeArrowheads="1"/>
        </xdr:cNvSpPr>
      </xdr:nvSpPr>
      <xdr:spPr bwMode="auto">
        <a:xfrm>
          <a:off x="5657850" y="6696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52" name="Text Box 8">
          <a:extLst>
            <a:ext uri="{FF2B5EF4-FFF2-40B4-BE49-F238E27FC236}">
              <a16:creationId xmlns:a16="http://schemas.microsoft.com/office/drawing/2014/main" id="{00000000-0008-0000-2300-000034000000}"/>
            </a:ext>
          </a:extLst>
        </xdr:cNvPr>
        <xdr:cNvSpPr txBox="1">
          <a:spLocks noChangeArrowheads="1"/>
        </xdr:cNvSpPr>
      </xdr:nvSpPr>
      <xdr:spPr bwMode="auto">
        <a:xfrm>
          <a:off x="5657850" y="5791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53" name="Text Box 8">
          <a:extLst>
            <a:ext uri="{FF2B5EF4-FFF2-40B4-BE49-F238E27FC236}">
              <a16:creationId xmlns:a16="http://schemas.microsoft.com/office/drawing/2014/main" id="{00000000-0008-0000-2300-000035000000}"/>
            </a:ext>
          </a:extLst>
        </xdr:cNvPr>
        <xdr:cNvSpPr txBox="1">
          <a:spLocks noChangeArrowheads="1"/>
        </xdr:cNvSpPr>
      </xdr:nvSpPr>
      <xdr:spPr bwMode="auto">
        <a:xfrm>
          <a:off x="5657850" y="39814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54" name="Text Box 8">
          <a:extLst>
            <a:ext uri="{FF2B5EF4-FFF2-40B4-BE49-F238E27FC236}">
              <a16:creationId xmlns:a16="http://schemas.microsoft.com/office/drawing/2014/main" id="{00000000-0008-0000-2300-000036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55" name="Text Box 8">
          <a:extLst>
            <a:ext uri="{FF2B5EF4-FFF2-40B4-BE49-F238E27FC236}">
              <a16:creationId xmlns:a16="http://schemas.microsoft.com/office/drawing/2014/main" id="{00000000-0008-0000-2300-000037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2300-000038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2300-000039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8" name="Text Box 3">
          <a:extLst>
            <a:ext uri="{FF2B5EF4-FFF2-40B4-BE49-F238E27FC236}">
              <a16:creationId xmlns:a16="http://schemas.microsoft.com/office/drawing/2014/main" id="{00000000-0008-0000-2300-00003A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9" name="Text Box 4">
          <a:extLst>
            <a:ext uri="{FF2B5EF4-FFF2-40B4-BE49-F238E27FC236}">
              <a16:creationId xmlns:a16="http://schemas.microsoft.com/office/drawing/2014/main" id="{00000000-0008-0000-2300-00003B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0" name="Text Box 5">
          <a:extLst>
            <a:ext uri="{FF2B5EF4-FFF2-40B4-BE49-F238E27FC236}">
              <a16:creationId xmlns:a16="http://schemas.microsoft.com/office/drawing/2014/main" id="{00000000-0008-0000-2300-00003C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1" name="Text Box 6">
          <a:extLst>
            <a:ext uri="{FF2B5EF4-FFF2-40B4-BE49-F238E27FC236}">
              <a16:creationId xmlns:a16="http://schemas.microsoft.com/office/drawing/2014/main" id="{00000000-0008-0000-2300-00003D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2" name="Text Box 8">
          <a:extLst>
            <a:ext uri="{FF2B5EF4-FFF2-40B4-BE49-F238E27FC236}">
              <a16:creationId xmlns:a16="http://schemas.microsoft.com/office/drawing/2014/main" id="{00000000-0008-0000-2300-00003E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3" name="Text Box 9">
          <a:extLst>
            <a:ext uri="{FF2B5EF4-FFF2-40B4-BE49-F238E27FC236}">
              <a16:creationId xmlns:a16="http://schemas.microsoft.com/office/drawing/2014/main" id="{00000000-0008-0000-2300-00003F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4" name="Text Box 10">
          <a:extLst>
            <a:ext uri="{FF2B5EF4-FFF2-40B4-BE49-F238E27FC236}">
              <a16:creationId xmlns:a16="http://schemas.microsoft.com/office/drawing/2014/main" id="{00000000-0008-0000-2300-000040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2300-000041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2300-000042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67" name="Text Box 8">
          <a:extLst>
            <a:ext uri="{FF2B5EF4-FFF2-40B4-BE49-F238E27FC236}">
              <a16:creationId xmlns:a16="http://schemas.microsoft.com/office/drawing/2014/main" id="{00000000-0008-0000-2300-000043000000}"/>
            </a:ext>
          </a:extLst>
        </xdr:cNvPr>
        <xdr:cNvSpPr txBox="1">
          <a:spLocks noChangeArrowheads="1"/>
        </xdr:cNvSpPr>
      </xdr:nvSpPr>
      <xdr:spPr bwMode="auto">
        <a:xfrm>
          <a:off x="5657850" y="6153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2300-000044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0000000-0008-0000-2300-000045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0" name="Text Box 3">
          <a:extLst>
            <a:ext uri="{FF2B5EF4-FFF2-40B4-BE49-F238E27FC236}">
              <a16:creationId xmlns:a16="http://schemas.microsoft.com/office/drawing/2014/main" id="{00000000-0008-0000-2300-000046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1" name="Text Box 4">
          <a:extLst>
            <a:ext uri="{FF2B5EF4-FFF2-40B4-BE49-F238E27FC236}">
              <a16:creationId xmlns:a16="http://schemas.microsoft.com/office/drawing/2014/main" id="{00000000-0008-0000-2300-000047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2" name="Text Box 5">
          <a:extLst>
            <a:ext uri="{FF2B5EF4-FFF2-40B4-BE49-F238E27FC236}">
              <a16:creationId xmlns:a16="http://schemas.microsoft.com/office/drawing/2014/main" id="{00000000-0008-0000-2300-000048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0000000-0008-0000-2300-000049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4" name="Text Box 8">
          <a:extLst>
            <a:ext uri="{FF2B5EF4-FFF2-40B4-BE49-F238E27FC236}">
              <a16:creationId xmlns:a16="http://schemas.microsoft.com/office/drawing/2014/main" id="{00000000-0008-0000-2300-00004A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5" name="Text Box 9">
          <a:extLst>
            <a:ext uri="{FF2B5EF4-FFF2-40B4-BE49-F238E27FC236}">
              <a16:creationId xmlns:a16="http://schemas.microsoft.com/office/drawing/2014/main" id="{00000000-0008-0000-2300-00004B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6" name="Text Box 10">
          <a:extLst>
            <a:ext uri="{FF2B5EF4-FFF2-40B4-BE49-F238E27FC236}">
              <a16:creationId xmlns:a16="http://schemas.microsoft.com/office/drawing/2014/main" id="{00000000-0008-0000-2300-00004C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77" name="Text Box 11">
          <a:extLst>
            <a:ext uri="{FF2B5EF4-FFF2-40B4-BE49-F238E27FC236}">
              <a16:creationId xmlns:a16="http://schemas.microsoft.com/office/drawing/2014/main" id="{00000000-0008-0000-2300-00004D000000}"/>
            </a:ext>
          </a:extLst>
        </xdr:cNvPr>
        <xdr:cNvSpPr txBox="1">
          <a:spLocks noChangeArrowheads="1"/>
        </xdr:cNvSpPr>
      </xdr:nvSpPr>
      <xdr:spPr bwMode="auto">
        <a:xfrm>
          <a:off x="565785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78" name="Text Box 12">
          <a:extLst>
            <a:ext uri="{FF2B5EF4-FFF2-40B4-BE49-F238E27FC236}">
              <a16:creationId xmlns:a16="http://schemas.microsoft.com/office/drawing/2014/main" id="{00000000-0008-0000-2300-00004E000000}"/>
            </a:ext>
          </a:extLst>
        </xdr:cNvPr>
        <xdr:cNvSpPr txBox="1">
          <a:spLocks noChangeArrowheads="1"/>
        </xdr:cNvSpPr>
      </xdr:nvSpPr>
      <xdr:spPr bwMode="auto">
        <a:xfrm>
          <a:off x="565785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79" name="Text Box 13">
          <a:extLst>
            <a:ext uri="{FF2B5EF4-FFF2-40B4-BE49-F238E27FC236}">
              <a16:creationId xmlns:a16="http://schemas.microsoft.com/office/drawing/2014/main" id="{00000000-0008-0000-2300-00004F000000}"/>
            </a:ext>
          </a:extLst>
        </xdr:cNvPr>
        <xdr:cNvSpPr txBox="1">
          <a:spLocks noChangeArrowheads="1"/>
        </xdr:cNvSpPr>
      </xdr:nvSpPr>
      <xdr:spPr bwMode="auto">
        <a:xfrm>
          <a:off x="565785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80" name="Text Box 14">
          <a:extLst>
            <a:ext uri="{FF2B5EF4-FFF2-40B4-BE49-F238E27FC236}">
              <a16:creationId xmlns:a16="http://schemas.microsoft.com/office/drawing/2014/main" id="{00000000-0008-0000-2300-000050000000}"/>
            </a:ext>
          </a:extLst>
        </xdr:cNvPr>
        <xdr:cNvSpPr txBox="1">
          <a:spLocks noChangeArrowheads="1"/>
        </xdr:cNvSpPr>
      </xdr:nvSpPr>
      <xdr:spPr bwMode="auto">
        <a:xfrm>
          <a:off x="565785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000000-0008-0000-2300-000051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00000000-0008-0000-2300-000052000000}"/>
            </a:ext>
          </a:extLst>
        </xdr:cNvPr>
        <xdr:cNvSpPr txBox="1">
          <a:spLocks noChangeArrowheads="1"/>
        </xdr:cNvSpPr>
      </xdr:nvSpPr>
      <xdr:spPr bwMode="auto">
        <a:xfrm>
          <a:off x="565785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83" name="Text Box 8">
          <a:extLst>
            <a:ext uri="{FF2B5EF4-FFF2-40B4-BE49-F238E27FC236}">
              <a16:creationId xmlns:a16="http://schemas.microsoft.com/office/drawing/2014/main" id="{00000000-0008-0000-2300-000053000000}"/>
            </a:ext>
          </a:extLst>
        </xdr:cNvPr>
        <xdr:cNvSpPr txBox="1">
          <a:spLocks noChangeArrowheads="1"/>
        </xdr:cNvSpPr>
      </xdr:nvSpPr>
      <xdr:spPr bwMode="auto">
        <a:xfrm>
          <a:off x="5657850" y="3257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84" name="Text Box 8">
          <a:extLst>
            <a:ext uri="{FF2B5EF4-FFF2-40B4-BE49-F238E27FC236}">
              <a16:creationId xmlns:a16="http://schemas.microsoft.com/office/drawing/2014/main" id="{00000000-0008-0000-2300-000054000000}"/>
            </a:ext>
          </a:extLst>
        </xdr:cNvPr>
        <xdr:cNvSpPr txBox="1">
          <a:spLocks noChangeArrowheads="1"/>
        </xdr:cNvSpPr>
      </xdr:nvSpPr>
      <xdr:spPr bwMode="auto">
        <a:xfrm>
          <a:off x="5657850" y="6696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86" name="Text Box 8">
          <a:extLst>
            <a:ext uri="{FF2B5EF4-FFF2-40B4-BE49-F238E27FC236}">
              <a16:creationId xmlns:a16="http://schemas.microsoft.com/office/drawing/2014/main" id="{00000000-0008-0000-2300-000056000000}"/>
            </a:ext>
          </a:extLst>
        </xdr:cNvPr>
        <xdr:cNvSpPr txBox="1">
          <a:spLocks noChangeArrowheads="1"/>
        </xdr:cNvSpPr>
      </xdr:nvSpPr>
      <xdr:spPr bwMode="auto">
        <a:xfrm>
          <a:off x="5657850" y="39814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87" name="Text Box 8">
          <a:extLst>
            <a:ext uri="{FF2B5EF4-FFF2-40B4-BE49-F238E27FC236}">
              <a16:creationId xmlns:a16="http://schemas.microsoft.com/office/drawing/2014/main" id="{00000000-0008-0000-2300-000057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88" name="Text Box 8">
          <a:extLst>
            <a:ext uri="{FF2B5EF4-FFF2-40B4-BE49-F238E27FC236}">
              <a16:creationId xmlns:a16="http://schemas.microsoft.com/office/drawing/2014/main" id="{00000000-0008-0000-2300-000058000000}"/>
            </a:ext>
          </a:extLst>
        </xdr:cNvPr>
        <xdr:cNvSpPr txBox="1">
          <a:spLocks noChangeArrowheads="1"/>
        </xdr:cNvSpPr>
      </xdr:nvSpPr>
      <xdr:spPr bwMode="auto">
        <a:xfrm>
          <a:off x="5657850" y="6334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00000000-0008-0000-2300-000059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0" name="Text Box 2">
          <a:extLst>
            <a:ext uri="{FF2B5EF4-FFF2-40B4-BE49-F238E27FC236}">
              <a16:creationId xmlns:a16="http://schemas.microsoft.com/office/drawing/2014/main" id="{00000000-0008-0000-2300-00005A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1" name="Text Box 3">
          <a:extLst>
            <a:ext uri="{FF2B5EF4-FFF2-40B4-BE49-F238E27FC236}">
              <a16:creationId xmlns:a16="http://schemas.microsoft.com/office/drawing/2014/main" id="{00000000-0008-0000-2300-00005B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id="{00000000-0008-0000-2300-00005C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3" name="Text Box 5">
          <a:extLst>
            <a:ext uri="{FF2B5EF4-FFF2-40B4-BE49-F238E27FC236}">
              <a16:creationId xmlns:a16="http://schemas.microsoft.com/office/drawing/2014/main" id="{00000000-0008-0000-2300-00005D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4" name="Text Box 6">
          <a:extLst>
            <a:ext uri="{FF2B5EF4-FFF2-40B4-BE49-F238E27FC236}">
              <a16:creationId xmlns:a16="http://schemas.microsoft.com/office/drawing/2014/main" id="{00000000-0008-0000-2300-00005E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5" name="Text Box 8">
          <a:extLst>
            <a:ext uri="{FF2B5EF4-FFF2-40B4-BE49-F238E27FC236}">
              <a16:creationId xmlns:a16="http://schemas.microsoft.com/office/drawing/2014/main" id="{00000000-0008-0000-2300-00005F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6" name="Text Box 9">
          <a:extLst>
            <a:ext uri="{FF2B5EF4-FFF2-40B4-BE49-F238E27FC236}">
              <a16:creationId xmlns:a16="http://schemas.microsoft.com/office/drawing/2014/main" id="{00000000-0008-0000-2300-000060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7" name="Text Box 10">
          <a:extLst>
            <a:ext uri="{FF2B5EF4-FFF2-40B4-BE49-F238E27FC236}">
              <a16:creationId xmlns:a16="http://schemas.microsoft.com/office/drawing/2014/main" id="{00000000-0008-0000-2300-000061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00000000-0008-0000-2300-000062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00000000-0008-0000-2300-000063000000}"/>
            </a:ext>
          </a:extLst>
        </xdr:cNvPr>
        <xdr:cNvSpPr txBox="1">
          <a:spLocks noChangeArrowheads="1"/>
        </xdr:cNvSpPr>
      </xdr:nvSpPr>
      <xdr:spPr bwMode="auto">
        <a:xfrm>
          <a:off x="565785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100" name="Text Box 8">
          <a:extLst>
            <a:ext uri="{FF2B5EF4-FFF2-40B4-BE49-F238E27FC236}">
              <a16:creationId xmlns:a16="http://schemas.microsoft.com/office/drawing/2014/main" id="{00000000-0008-0000-2300-000064000000}"/>
            </a:ext>
          </a:extLst>
        </xdr:cNvPr>
        <xdr:cNvSpPr txBox="1">
          <a:spLocks noChangeArrowheads="1"/>
        </xdr:cNvSpPr>
      </xdr:nvSpPr>
      <xdr:spPr bwMode="auto">
        <a:xfrm>
          <a:off x="5657850" y="61531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101" name="Text Box 13">
          <a:extLst>
            <a:ext uri="{FF2B5EF4-FFF2-40B4-BE49-F238E27FC236}">
              <a16:creationId xmlns:a16="http://schemas.microsoft.com/office/drawing/2014/main" id="{00000000-0008-0000-2300-000065000000}"/>
            </a:ext>
          </a:extLst>
        </xdr:cNvPr>
        <xdr:cNvSpPr txBox="1">
          <a:spLocks noChangeArrowheads="1"/>
        </xdr:cNvSpPr>
      </xdr:nvSpPr>
      <xdr:spPr bwMode="auto">
        <a:xfrm>
          <a:off x="5657850" y="9229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102" name="Text Box 14">
          <a:extLst>
            <a:ext uri="{FF2B5EF4-FFF2-40B4-BE49-F238E27FC236}">
              <a16:creationId xmlns:a16="http://schemas.microsoft.com/office/drawing/2014/main" id="{00000000-0008-0000-2300-000066000000}"/>
            </a:ext>
          </a:extLst>
        </xdr:cNvPr>
        <xdr:cNvSpPr txBox="1">
          <a:spLocks noChangeArrowheads="1"/>
        </xdr:cNvSpPr>
      </xdr:nvSpPr>
      <xdr:spPr bwMode="auto">
        <a:xfrm>
          <a:off x="5657850" y="9229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00000000-0008-0000-2300-000067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00000000-0008-0000-2300-000068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05" name="Text Box 3">
          <a:extLst>
            <a:ext uri="{FF2B5EF4-FFF2-40B4-BE49-F238E27FC236}">
              <a16:creationId xmlns:a16="http://schemas.microsoft.com/office/drawing/2014/main" id="{00000000-0008-0000-2300-000069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06" name="Text Box 4">
          <a:extLst>
            <a:ext uri="{FF2B5EF4-FFF2-40B4-BE49-F238E27FC236}">
              <a16:creationId xmlns:a16="http://schemas.microsoft.com/office/drawing/2014/main" id="{00000000-0008-0000-2300-00006A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07" name="Text Box 5">
          <a:extLst>
            <a:ext uri="{FF2B5EF4-FFF2-40B4-BE49-F238E27FC236}">
              <a16:creationId xmlns:a16="http://schemas.microsoft.com/office/drawing/2014/main" id="{00000000-0008-0000-2300-00006B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08" name="Text Box 6">
          <a:extLst>
            <a:ext uri="{FF2B5EF4-FFF2-40B4-BE49-F238E27FC236}">
              <a16:creationId xmlns:a16="http://schemas.microsoft.com/office/drawing/2014/main" id="{00000000-0008-0000-2300-00006C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09" name="Text Box 8">
          <a:extLst>
            <a:ext uri="{FF2B5EF4-FFF2-40B4-BE49-F238E27FC236}">
              <a16:creationId xmlns:a16="http://schemas.microsoft.com/office/drawing/2014/main" id="{00000000-0008-0000-2300-00006D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10" name="Text Box 9">
          <a:extLst>
            <a:ext uri="{FF2B5EF4-FFF2-40B4-BE49-F238E27FC236}">
              <a16:creationId xmlns:a16="http://schemas.microsoft.com/office/drawing/2014/main" id="{00000000-0008-0000-2300-00006E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11" name="Text Box 10">
          <a:extLst>
            <a:ext uri="{FF2B5EF4-FFF2-40B4-BE49-F238E27FC236}">
              <a16:creationId xmlns:a16="http://schemas.microsoft.com/office/drawing/2014/main" id="{00000000-0008-0000-2300-00006F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12" name="Text Box 11">
          <a:extLst>
            <a:ext uri="{FF2B5EF4-FFF2-40B4-BE49-F238E27FC236}">
              <a16:creationId xmlns:a16="http://schemas.microsoft.com/office/drawing/2014/main" id="{00000000-0008-0000-2300-000070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13" name="Text Box 12">
          <a:extLst>
            <a:ext uri="{FF2B5EF4-FFF2-40B4-BE49-F238E27FC236}">
              <a16:creationId xmlns:a16="http://schemas.microsoft.com/office/drawing/2014/main" id="{00000000-0008-0000-2300-000071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14" name="Text Box 13">
          <a:extLst>
            <a:ext uri="{FF2B5EF4-FFF2-40B4-BE49-F238E27FC236}">
              <a16:creationId xmlns:a16="http://schemas.microsoft.com/office/drawing/2014/main" id="{00000000-0008-0000-2300-000072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15" name="Text Box 14">
          <a:extLst>
            <a:ext uri="{FF2B5EF4-FFF2-40B4-BE49-F238E27FC236}">
              <a16:creationId xmlns:a16="http://schemas.microsoft.com/office/drawing/2014/main" id="{00000000-0008-0000-2300-000073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00000000-0008-0000-2300-000074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17" name="Text Box 2">
          <a:extLst>
            <a:ext uri="{FF2B5EF4-FFF2-40B4-BE49-F238E27FC236}">
              <a16:creationId xmlns:a16="http://schemas.microsoft.com/office/drawing/2014/main" id="{00000000-0008-0000-2300-000075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18" name="Text Box 8">
          <a:extLst>
            <a:ext uri="{FF2B5EF4-FFF2-40B4-BE49-F238E27FC236}">
              <a16:creationId xmlns:a16="http://schemas.microsoft.com/office/drawing/2014/main" id="{00000000-0008-0000-2300-000076000000}"/>
            </a:ext>
          </a:extLst>
        </xdr:cNvPr>
        <xdr:cNvSpPr txBox="1">
          <a:spLocks noChangeArrowheads="1"/>
        </xdr:cNvSpPr>
      </xdr:nvSpPr>
      <xdr:spPr bwMode="auto">
        <a:xfrm>
          <a:off x="1257300" y="3076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9" name="Text Box 8">
          <a:extLst>
            <a:ext uri="{FF2B5EF4-FFF2-40B4-BE49-F238E27FC236}">
              <a16:creationId xmlns:a16="http://schemas.microsoft.com/office/drawing/2014/main" id="{00000000-0008-0000-2300-000077000000}"/>
            </a:ext>
          </a:extLst>
        </xdr:cNvPr>
        <xdr:cNvSpPr txBox="1">
          <a:spLocks noChangeArrowheads="1"/>
        </xdr:cNvSpPr>
      </xdr:nvSpPr>
      <xdr:spPr bwMode="auto">
        <a:xfrm>
          <a:off x="1257300" y="9953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74</xdr:row>
      <xdr:rowOff>76200</xdr:rowOff>
    </xdr:from>
    <xdr:ext cx="114300" cy="285750"/>
    <xdr:sp macro="" textlink="">
      <xdr:nvSpPr>
        <xdr:cNvPr id="120" name="Text Box 8">
          <a:extLst>
            <a:ext uri="{FF2B5EF4-FFF2-40B4-BE49-F238E27FC236}">
              <a16:creationId xmlns:a16="http://schemas.microsoft.com/office/drawing/2014/main" id="{00000000-0008-0000-2300-000078000000}"/>
            </a:ext>
          </a:extLst>
        </xdr:cNvPr>
        <xdr:cNvSpPr txBox="1">
          <a:spLocks noChangeArrowheads="1"/>
        </xdr:cNvSpPr>
      </xdr:nvSpPr>
      <xdr:spPr bwMode="auto">
        <a:xfrm>
          <a:off x="1424940" y="13468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21" name="Text Box 8">
          <a:extLst>
            <a:ext uri="{FF2B5EF4-FFF2-40B4-BE49-F238E27FC236}">
              <a16:creationId xmlns:a16="http://schemas.microsoft.com/office/drawing/2014/main" id="{00000000-0008-0000-2300-000079000000}"/>
            </a:ext>
          </a:extLst>
        </xdr:cNvPr>
        <xdr:cNvSpPr txBox="1">
          <a:spLocks noChangeArrowheads="1"/>
        </xdr:cNvSpPr>
      </xdr:nvSpPr>
      <xdr:spPr bwMode="auto">
        <a:xfrm>
          <a:off x="1257300" y="3257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2" name="Text Box 8">
          <a:extLst>
            <a:ext uri="{FF2B5EF4-FFF2-40B4-BE49-F238E27FC236}">
              <a16:creationId xmlns:a16="http://schemas.microsoft.com/office/drawing/2014/main" id="{00000000-0008-0000-2300-00007A000000}"/>
            </a:ext>
          </a:extLst>
        </xdr:cNvPr>
        <xdr:cNvSpPr txBox="1">
          <a:spLocks noChangeArrowheads="1"/>
        </xdr:cNvSpPr>
      </xdr:nvSpPr>
      <xdr:spPr bwMode="auto">
        <a:xfrm>
          <a:off x="1257300" y="68770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00000000-0008-0000-2300-00007B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4" name="Text Box 2">
          <a:extLst>
            <a:ext uri="{FF2B5EF4-FFF2-40B4-BE49-F238E27FC236}">
              <a16:creationId xmlns:a16="http://schemas.microsoft.com/office/drawing/2014/main" id="{00000000-0008-0000-2300-00007C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5" name="Text Box 3">
          <a:extLst>
            <a:ext uri="{FF2B5EF4-FFF2-40B4-BE49-F238E27FC236}">
              <a16:creationId xmlns:a16="http://schemas.microsoft.com/office/drawing/2014/main" id="{00000000-0008-0000-2300-00007D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6" name="Text Box 4">
          <a:extLst>
            <a:ext uri="{FF2B5EF4-FFF2-40B4-BE49-F238E27FC236}">
              <a16:creationId xmlns:a16="http://schemas.microsoft.com/office/drawing/2014/main" id="{00000000-0008-0000-2300-00007E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7" name="Text Box 5">
          <a:extLst>
            <a:ext uri="{FF2B5EF4-FFF2-40B4-BE49-F238E27FC236}">
              <a16:creationId xmlns:a16="http://schemas.microsoft.com/office/drawing/2014/main" id="{00000000-0008-0000-2300-00007F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8" name="Text Box 6">
          <a:extLst>
            <a:ext uri="{FF2B5EF4-FFF2-40B4-BE49-F238E27FC236}">
              <a16:creationId xmlns:a16="http://schemas.microsoft.com/office/drawing/2014/main" id="{00000000-0008-0000-2300-000080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9" name="Text Box 8">
          <a:extLst>
            <a:ext uri="{FF2B5EF4-FFF2-40B4-BE49-F238E27FC236}">
              <a16:creationId xmlns:a16="http://schemas.microsoft.com/office/drawing/2014/main" id="{00000000-0008-0000-2300-000081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0" name="Text Box 9">
          <a:extLst>
            <a:ext uri="{FF2B5EF4-FFF2-40B4-BE49-F238E27FC236}">
              <a16:creationId xmlns:a16="http://schemas.microsoft.com/office/drawing/2014/main" id="{00000000-0008-0000-2300-000082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1" name="Text Box 10">
          <a:extLst>
            <a:ext uri="{FF2B5EF4-FFF2-40B4-BE49-F238E27FC236}">
              <a16:creationId xmlns:a16="http://schemas.microsoft.com/office/drawing/2014/main" id="{00000000-0008-0000-2300-000083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00000000-0008-0000-2300-000084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3" name="Text Box 2">
          <a:extLst>
            <a:ext uri="{FF2B5EF4-FFF2-40B4-BE49-F238E27FC236}">
              <a16:creationId xmlns:a16="http://schemas.microsoft.com/office/drawing/2014/main" id="{00000000-0008-0000-2300-000085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67</xdr:row>
      <xdr:rowOff>0</xdr:rowOff>
    </xdr:from>
    <xdr:ext cx="114300" cy="285750"/>
    <xdr:sp macro="" textlink="">
      <xdr:nvSpPr>
        <xdr:cNvPr id="134" name="Text Box 8">
          <a:extLst>
            <a:ext uri="{FF2B5EF4-FFF2-40B4-BE49-F238E27FC236}">
              <a16:creationId xmlns:a16="http://schemas.microsoft.com/office/drawing/2014/main" id="{00000000-0008-0000-2300-000086000000}"/>
            </a:ext>
          </a:extLst>
        </xdr:cNvPr>
        <xdr:cNvSpPr txBox="1">
          <a:spLocks noChangeArrowheads="1"/>
        </xdr:cNvSpPr>
      </xdr:nvSpPr>
      <xdr:spPr bwMode="auto">
        <a:xfrm>
          <a:off x="1257300" y="12125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00000000-0008-0000-2300-000087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36" name="Text Box 2">
          <a:extLst>
            <a:ext uri="{FF2B5EF4-FFF2-40B4-BE49-F238E27FC236}">
              <a16:creationId xmlns:a16="http://schemas.microsoft.com/office/drawing/2014/main" id="{00000000-0008-0000-2300-000088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37" name="Text Box 3">
          <a:extLst>
            <a:ext uri="{FF2B5EF4-FFF2-40B4-BE49-F238E27FC236}">
              <a16:creationId xmlns:a16="http://schemas.microsoft.com/office/drawing/2014/main" id="{00000000-0008-0000-2300-000089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38" name="Text Box 4">
          <a:extLst>
            <a:ext uri="{FF2B5EF4-FFF2-40B4-BE49-F238E27FC236}">
              <a16:creationId xmlns:a16="http://schemas.microsoft.com/office/drawing/2014/main" id="{00000000-0008-0000-2300-00008A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39" name="Text Box 5">
          <a:extLst>
            <a:ext uri="{FF2B5EF4-FFF2-40B4-BE49-F238E27FC236}">
              <a16:creationId xmlns:a16="http://schemas.microsoft.com/office/drawing/2014/main" id="{00000000-0008-0000-2300-00008B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0" name="Text Box 6">
          <a:extLst>
            <a:ext uri="{FF2B5EF4-FFF2-40B4-BE49-F238E27FC236}">
              <a16:creationId xmlns:a16="http://schemas.microsoft.com/office/drawing/2014/main" id="{00000000-0008-0000-2300-00008C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1" name="Text Box 8">
          <a:extLst>
            <a:ext uri="{FF2B5EF4-FFF2-40B4-BE49-F238E27FC236}">
              <a16:creationId xmlns:a16="http://schemas.microsoft.com/office/drawing/2014/main" id="{00000000-0008-0000-2300-00008D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2" name="Text Box 9">
          <a:extLst>
            <a:ext uri="{FF2B5EF4-FFF2-40B4-BE49-F238E27FC236}">
              <a16:creationId xmlns:a16="http://schemas.microsoft.com/office/drawing/2014/main" id="{00000000-0008-0000-2300-00008E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3" name="Text Box 10">
          <a:extLst>
            <a:ext uri="{FF2B5EF4-FFF2-40B4-BE49-F238E27FC236}">
              <a16:creationId xmlns:a16="http://schemas.microsoft.com/office/drawing/2014/main" id="{00000000-0008-0000-2300-00008F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4" name="Text Box 11">
          <a:extLst>
            <a:ext uri="{FF2B5EF4-FFF2-40B4-BE49-F238E27FC236}">
              <a16:creationId xmlns:a16="http://schemas.microsoft.com/office/drawing/2014/main" id="{00000000-0008-0000-2300-000090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5" name="Text Box 12">
          <a:extLst>
            <a:ext uri="{FF2B5EF4-FFF2-40B4-BE49-F238E27FC236}">
              <a16:creationId xmlns:a16="http://schemas.microsoft.com/office/drawing/2014/main" id="{00000000-0008-0000-2300-000091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6" name="Text Box 13">
          <a:extLst>
            <a:ext uri="{FF2B5EF4-FFF2-40B4-BE49-F238E27FC236}">
              <a16:creationId xmlns:a16="http://schemas.microsoft.com/office/drawing/2014/main" id="{00000000-0008-0000-2300-000092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7" name="Text Box 14">
          <a:extLst>
            <a:ext uri="{FF2B5EF4-FFF2-40B4-BE49-F238E27FC236}">
              <a16:creationId xmlns:a16="http://schemas.microsoft.com/office/drawing/2014/main" id="{00000000-0008-0000-2300-000093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00000000-0008-0000-2300-000094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00000000-0008-0000-2300-000095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50" name="Text Box 8">
          <a:extLst>
            <a:ext uri="{FF2B5EF4-FFF2-40B4-BE49-F238E27FC236}">
              <a16:creationId xmlns:a16="http://schemas.microsoft.com/office/drawing/2014/main" id="{00000000-0008-0000-2300-000096000000}"/>
            </a:ext>
          </a:extLst>
        </xdr:cNvPr>
        <xdr:cNvSpPr txBox="1">
          <a:spLocks noChangeArrowheads="1"/>
        </xdr:cNvSpPr>
      </xdr:nvSpPr>
      <xdr:spPr bwMode="auto">
        <a:xfrm>
          <a:off x="1257300" y="3257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51" name="Text Box 8">
          <a:extLst>
            <a:ext uri="{FF2B5EF4-FFF2-40B4-BE49-F238E27FC236}">
              <a16:creationId xmlns:a16="http://schemas.microsoft.com/office/drawing/2014/main" id="{00000000-0008-0000-2300-000097000000}"/>
            </a:ext>
          </a:extLst>
        </xdr:cNvPr>
        <xdr:cNvSpPr txBox="1">
          <a:spLocks noChangeArrowheads="1"/>
        </xdr:cNvSpPr>
      </xdr:nvSpPr>
      <xdr:spPr bwMode="auto">
        <a:xfrm>
          <a:off x="1257300" y="9953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152" name="Text Box 8">
          <a:extLst>
            <a:ext uri="{FF2B5EF4-FFF2-40B4-BE49-F238E27FC236}">
              <a16:creationId xmlns:a16="http://schemas.microsoft.com/office/drawing/2014/main" id="{00000000-0008-0000-2300-000098000000}"/>
            </a:ext>
          </a:extLst>
        </xdr:cNvPr>
        <xdr:cNvSpPr txBox="1">
          <a:spLocks noChangeArrowheads="1"/>
        </xdr:cNvSpPr>
      </xdr:nvSpPr>
      <xdr:spPr bwMode="auto">
        <a:xfrm>
          <a:off x="1257300" y="11944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53" name="Text Box 8">
          <a:extLst>
            <a:ext uri="{FF2B5EF4-FFF2-40B4-BE49-F238E27FC236}">
              <a16:creationId xmlns:a16="http://schemas.microsoft.com/office/drawing/2014/main" id="{00000000-0008-0000-2300-000099000000}"/>
            </a:ext>
          </a:extLst>
        </xdr:cNvPr>
        <xdr:cNvSpPr txBox="1">
          <a:spLocks noChangeArrowheads="1"/>
        </xdr:cNvSpPr>
      </xdr:nvSpPr>
      <xdr:spPr bwMode="auto">
        <a:xfrm>
          <a:off x="1257300" y="3438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54" name="Text Box 8">
          <a:extLst>
            <a:ext uri="{FF2B5EF4-FFF2-40B4-BE49-F238E27FC236}">
              <a16:creationId xmlns:a16="http://schemas.microsoft.com/office/drawing/2014/main" id="{00000000-0008-0000-2300-00009A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55" name="Text Box 8">
          <a:extLst>
            <a:ext uri="{FF2B5EF4-FFF2-40B4-BE49-F238E27FC236}">
              <a16:creationId xmlns:a16="http://schemas.microsoft.com/office/drawing/2014/main" id="{00000000-0008-0000-2300-00009B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00000000-0008-0000-2300-00009C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57" name="Text Box 2">
          <a:extLst>
            <a:ext uri="{FF2B5EF4-FFF2-40B4-BE49-F238E27FC236}">
              <a16:creationId xmlns:a16="http://schemas.microsoft.com/office/drawing/2014/main" id="{00000000-0008-0000-2300-00009D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58" name="Text Box 3">
          <a:extLst>
            <a:ext uri="{FF2B5EF4-FFF2-40B4-BE49-F238E27FC236}">
              <a16:creationId xmlns:a16="http://schemas.microsoft.com/office/drawing/2014/main" id="{00000000-0008-0000-2300-00009E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59" name="Text Box 4">
          <a:extLst>
            <a:ext uri="{FF2B5EF4-FFF2-40B4-BE49-F238E27FC236}">
              <a16:creationId xmlns:a16="http://schemas.microsoft.com/office/drawing/2014/main" id="{00000000-0008-0000-2300-00009F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0" name="Text Box 5">
          <a:extLst>
            <a:ext uri="{FF2B5EF4-FFF2-40B4-BE49-F238E27FC236}">
              <a16:creationId xmlns:a16="http://schemas.microsoft.com/office/drawing/2014/main" id="{00000000-0008-0000-2300-0000A0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1" name="Text Box 6">
          <a:extLst>
            <a:ext uri="{FF2B5EF4-FFF2-40B4-BE49-F238E27FC236}">
              <a16:creationId xmlns:a16="http://schemas.microsoft.com/office/drawing/2014/main" id="{00000000-0008-0000-2300-0000A1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2" name="Text Box 8">
          <a:extLst>
            <a:ext uri="{FF2B5EF4-FFF2-40B4-BE49-F238E27FC236}">
              <a16:creationId xmlns:a16="http://schemas.microsoft.com/office/drawing/2014/main" id="{00000000-0008-0000-2300-0000A2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3" name="Text Box 9">
          <a:extLst>
            <a:ext uri="{FF2B5EF4-FFF2-40B4-BE49-F238E27FC236}">
              <a16:creationId xmlns:a16="http://schemas.microsoft.com/office/drawing/2014/main" id="{00000000-0008-0000-2300-0000A3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4" name="Text Box 10">
          <a:extLst>
            <a:ext uri="{FF2B5EF4-FFF2-40B4-BE49-F238E27FC236}">
              <a16:creationId xmlns:a16="http://schemas.microsoft.com/office/drawing/2014/main" id="{00000000-0008-0000-2300-0000A4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00000000-0008-0000-2300-0000A5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6" name="Text Box 2">
          <a:extLst>
            <a:ext uri="{FF2B5EF4-FFF2-40B4-BE49-F238E27FC236}">
              <a16:creationId xmlns:a16="http://schemas.microsoft.com/office/drawing/2014/main" id="{00000000-0008-0000-2300-0000A6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167" name="Text Box 8">
          <a:extLst>
            <a:ext uri="{FF2B5EF4-FFF2-40B4-BE49-F238E27FC236}">
              <a16:creationId xmlns:a16="http://schemas.microsoft.com/office/drawing/2014/main" id="{00000000-0008-0000-2300-0000A7000000}"/>
            </a:ext>
          </a:extLst>
        </xdr:cNvPr>
        <xdr:cNvSpPr txBox="1">
          <a:spLocks noChangeArrowheads="1"/>
        </xdr:cNvSpPr>
      </xdr:nvSpPr>
      <xdr:spPr bwMode="auto">
        <a:xfrm>
          <a:off x="1257300" y="12306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00000000-0008-0000-2300-0000A8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69" name="Text Box 2">
          <a:extLst>
            <a:ext uri="{FF2B5EF4-FFF2-40B4-BE49-F238E27FC236}">
              <a16:creationId xmlns:a16="http://schemas.microsoft.com/office/drawing/2014/main" id="{00000000-0008-0000-2300-0000A9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0" name="Text Box 3">
          <a:extLst>
            <a:ext uri="{FF2B5EF4-FFF2-40B4-BE49-F238E27FC236}">
              <a16:creationId xmlns:a16="http://schemas.microsoft.com/office/drawing/2014/main" id="{00000000-0008-0000-2300-0000AA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1" name="Text Box 4">
          <a:extLst>
            <a:ext uri="{FF2B5EF4-FFF2-40B4-BE49-F238E27FC236}">
              <a16:creationId xmlns:a16="http://schemas.microsoft.com/office/drawing/2014/main" id="{00000000-0008-0000-2300-0000AB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2" name="Text Box 5">
          <a:extLst>
            <a:ext uri="{FF2B5EF4-FFF2-40B4-BE49-F238E27FC236}">
              <a16:creationId xmlns:a16="http://schemas.microsoft.com/office/drawing/2014/main" id="{00000000-0008-0000-2300-0000AC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3" name="Text Box 6">
          <a:extLst>
            <a:ext uri="{FF2B5EF4-FFF2-40B4-BE49-F238E27FC236}">
              <a16:creationId xmlns:a16="http://schemas.microsoft.com/office/drawing/2014/main" id="{00000000-0008-0000-2300-0000AD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4" name="Text Box 8">
          <a:extLst>
            <a:ext uri="{FF2B5EF4-FFF2-40B4-BE49-F238E27FC236}">
              <a16:creationId xmlns:a16="http://schemas.microsoft.com/office/drawing/2014/main" id="{00000000-0008-0000-2300-0000AE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5" name="Text Box 9">
          <a:extLst>
            <a:ext uri="{FF2B5EF4-FFF2-40B4-BE49-F238E27FC236}">
              <a16:creationId xmlns:a16="http://schemas.microsoft.com/office/drawing/2014/main" id="{00000000-0008-0000-2300-0000AF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6" name="Text Box 10">
          <a:extLst>
            <a:ext uri="{FF2B5EF4-FFF2-40B4-BE49-F238E27FC236}">
              <a16:creationId xmlns:a16="http://schemas.microsoft.com/office/drawing/2014/main" id="{00000000-0008-0000-2300-0000B0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7" name="Text Box 11">
          <a:extLst>
            <a:ext uri="{FF2B5EF4-FFF2-40B4-BE49-F238E27FC236}">
              <a16:creationId xmlns:a16="http://schemas.microsoft.com/office/drawing/2014/main" id="{00000000-0008-0000-2300-0000B1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8" name="Text Box 12">
          <a:extLst>
            <a:ext uri="{FF2B5EF4-FFF2-40B4-BE49-F238E27FC236}">
              <a16:creationId xmlns:a16="http://schemas.microsoft.com/office/drawing/2014/main" id="{00000000-0008-0000-2300-0000B2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79" name="Text Box 13">
          <a:extLst>
            <a:ext uri="{FF2B5EF4-FFF2-40B4-BE49-F238E27FC236}">
              <a16:creationId xmlns:a16="http://schemas.microsoft.com/office/drawing/2014/main" id="{00000000-0008-0000-2300-0000B3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80" name="Text Box 14">
          <a:extLst>
            <a:ext uri="{FF2B5EF4-FFF2-40B4-BE49-F238E27FC236}">
              <a16:creationId xmlns:a16="http://schemas.microsoft.com/office/drawing/2014/main" id="{00000000-0008-0000-2300-0000B4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00000000-0008-0000-2300-0000B5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82" name="Text Box 2">
          <a:extLst>
            <a:ext uri="{FF2B5EF4-FFF2-40B4-BE49-F238E27FC236}">
              <a16:creationId xmlns:a16="http://schemas.microsoft.com/office/drawing/2014/main" id="{00000000-0008-0000-2300-0000B6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3" name="Text Box 8">
          <a:extLst>
            <a:ext uri="{FF2B5EF4-FFF2-40B4-BE49-F238E27FC236}">
              <a16:creationId xmlns:a16="http://schemas.microsoft.com/office/drawing/2014/main" id="{00000000-0008-0000-2300-0000B7000000}"/>
            </a:ext>
          </a:extLst>
        </xdr:cNvPr>
        <xdr:cNvSpPr txBox="1">
          <a:spLocks noChangeArrowheads="1"/>
        </xdr:cNvSpPr>
      </xdr:nvSpPr>
      <xdr:spPr bwMode="auto">
        <a:xfrm>
          <a:off x="1257300" y="3257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84" name="Text Box 8">
          <a:extLst>
            <a:ext uri="{FF2B5EF4-FFF2-40B4-BE49-F238E27FC236}">
              <a16:creationId xmlns:a16="http://schemas.microsoft.com/office/drawing/2014/main" id="{00000000-0008-0000-2300-0000B8000000}"/>
            </a:ext>
          </a:extLst>
        </xdr:cNvPr>
        <xdr:cNvSpPr txBox="1">
          <a:spLocks noChangeArrowheads="1"/>
        </xdr:cNvSpPr>
      </xdr:nvSpPr>
      <xdr:spPr bwMode="auto">
        <a:xfrm>
          <a:off x="1257300" y="9953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185" name="Text Box 8">
          <a:extLst>
            <a:ext uri="{FF2B5EF4-FFF2-40B4-BE49-F238E27FC236}">
              <a16:creationId xmlns:a16="http://schemas.microsoft.com/office/drawing/2014/main" id="{00000000-0008-0000-2300-0000B9000000}"/>
            </a:ext>
          </a:extLst>
        </xdr:cNvPr>
        <xdr:cNvSpPr txBox="1">
          <a:spLocks noChangeArrowheads="1"/>
        </xdr:cNvSpPr>
      </xdr:nvSpPr>
      <xdr:spPr bwMode="auto">
        <a:xfrm>
          <a:off x="1257300" y="11944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86" name="Text Box 8">
          <a:extLst>
            <a:ext uri="{FF2B5EF4-FFF2-40B4-BE49-F238E27FC236}">
              <a16:creationId xmlns:a16="http://schemas.microsoft.com/office/drawing/2014/main" id="{00000000-0008-0000-2300-0000BA000000}"/>
            </a:ext>
          </a:extLst>
        </xdr:cNvPr>
        <xdr:cNvSpPr txBox="1">
          <a:spLocks noChangeArrowheads="1"/>
        </xdr:cNvSpPr>
      </xdr:nvSpPr>
      <xdr:spPr bwMode="auto">
        <a:xfrm>
          <a:off x="1257300" y="3438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87" name="Text Box 8">
          <a:extLst>
            <a:ext uri="{FF2B5EF4-FFF2-40B4-BE49-F238E27FC236}">
              <a16:creationId xmlns:a16="http://schemas.microsoft.com/office/drawing/2014/main" id="{00000000-0008-0000-2300-0000BB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88" name="Text Box 8">
          <a:extLst>
            <a:ext uri="{FF2B5EF4-FFF2-40B4-BE49-F238E27FC236}">
              <a16:creationId xmlns:a16="http://schemas.microsoft.com/office/drawing/2014/main" id="{00000000-0008-0000-2300-0000BC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00000000-0008-0000-2300-0000BD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0" name="Text Box 2">
          <a:extLst>
            <a:ext uri="{FF2B5EF4-FFF2-40B4-BE49-F238E27FC236}">
              <a16:creationId xmlns:a16="http://schemas.microsoft.com/office/drawing/2014/main" id="{00000000-0008-0000-2300-0000BE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1" name="Text Box 3">
          <a:extLst>
            <a:ext uri="{FF2B5EF4-FFF2-40B4-BE49-F238E27FC236}">
              <a16:creationId xmlns:a16="http://schemas.microsoft.com/office/drawing/2014/main" id="{00000000-0008-0000-2300-0000BF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2" name="Text Box 4">
          <a:extLst>
            <a:ext uri="{FF2B5EF4-FFF2-40B4-BE49-F238E27FC236}">
              <a16:creationId xmlns:a16="http://schemas.microsoft.com/office/drawing/2014/main" id="{00000000-0008-0000-2300-0000C0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3" name="Text Box 5">
          <a:extLst>
            <a:ext uri="{FF2B5EF4-FFF2-40B4-BE49-F238E27FC236}">
              <a16:creationId xmlns:a16="http://schemas.microsoft.com/office/drawing/2014/main" id="{00000000-0008-0000-2300-0000C1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4" name="Text Box 6">
          <a:extLst>
            <a:ext uri="{FF2B5EF4-FFF2-40B4-BE49-F238E27FC236}">
              <a16:creationId xmlns:a16="http://schemas.microsoft.com/office/drawing/2014/main" id="{00000000-0008-0000-2300-0000C2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5" name="Text Box 8">
          <a:extLst>
            <a:ext uri="{FF2B5EF4-FFF2-40B4-BE49-F238E27FC236}">
              <a16:creationId xmlns:a16="http://schemas.microsoft.com/office/drawing/2014/main" id="{00000000-0008-0000-2300-0000C3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6" name="Text Box 9">
          <a:extLst>
            <a:ext uri="{FF2B5EF4-FFF2-40B4-BE49-F238E27FC236}">
              <a16:creationId xmlns:a16="http://schemas.microsoft.com/office/drawing/2014/main" id="{00000000-0008-0000-2300-0000C4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7" name="Text Box 10">
          <a:extLst>
            <a:ext uri="{FF2B5EF4-FFF2-40B4-BE49-F238E27FC236}">
              <a16:creationId xmlns:a16="http://schemas.microsoft.com/office/drawing/2014/main" id="{00000000-0008-0000-2300-0000C5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00000000-0008-0000-2300-0000C6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9" name="Text Box 2">
          <a:extLst>
            <a:ext uri="{FF2B5EF4-FFF2-40B4-BE49-F238E27FC236}">
              <a16:creationId xmlns:a16="http://schemas.microsoft.com/office/drawing/2014/main" id="{00000000-0008-0000-2300-0000C700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200" name="Text Box 8">
          <a:extLst>
            <a:ext uri="{FF2B5EF4-FFF2-40B4-BE49-F238E27FC236}">
              <a16:creationId xmlns:a16="http://schemas.microsoft.com/office/drawing/2014/main" id="{00000000-0008-0000-2300-0000C8000000}"/>
            </a:ext>
          </a:extLst>
        </xdr:cNvPr>
        <xdr:cNvSpPr txBox="1">
          <a:spLocks noChangeArrowheads="1"/>
        </xdr:cNvSpPr>
      </xdr:nvSpPr>
      <xdr:spPr bwMode="auto">
        <a:xfrm>
          <a:off x="1257300" y="12306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1" name="Text Box 13">
          <a:extLst>
            <a:ext uri="{FF2B5EF4-FFF2-40B4-BE49-F238E27FC236}">
              <a16:creationId xmlns:a16="http://schemas.microsoft.com/office/drawing/2014/main" id="{00000000-0008-0000-2300-0000C9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2" name="Text Box 14">
          <a:extLst>
            <a:ext uri="{FF2B5EF4-FFF2-40B4-BE49-F238E27FC236}">
              <a16:creationId xmlns:a16="http://schemas.microsoft.com/office/drawing/2014/main" id="{00000000-0008-0000-2300-0000CA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00000000-0008-0000-2300-0000CB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4" name="Text Box 2">
          <a:extLst>
            <a:ext uri="{FF2B5EF4-FFF2-40B4-BE49-F238E27FC236}">
              <a16:creationId xmlns:a16="http://schemas.microsoft.com/office/drawing/2014/main" id="{00000000-0008-0000-2300-0000CC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5" name="Text Box 3">
          <a:extLst>
            <a:ext uri="{FF2B5EF4-FFF2-40B4-BE49-F238E27FC236}">
              <a16:creationId xmlns:a16="http://schemas.microsoft.com/office/drawing/2014/main" id="{00000000-0008-0000-2300-0000CD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6" name="Text Box 4">
          <a:extLst>
            <a:ext uri="{FF2B5EF4-FFF2-40B4-BE49-F238E27FC236}">
              <a16:creationId xmlns:a16="http://schemas.microsoft.com/office/drawing/2014/main" id="{00000000-0008-0000-2300-0000CE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7" name="Text Box 5">
          <a:extLst>
            <a:ext uri="{FF2B5EF4-FFF2-40B4-BE49-F238E27FC236}">
              <a16:creationId xmlns:a16="http://schemas.microsoft.com/office/drawing/2014/main" id="{00000000-0008-0000-2300-0000CF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8" name="Text Box 6">
          <a:extLst>
            <a:ext uri="{FF2B5EF4-FFF2-40B4-BE49-F238E27FC236}">
              <a16:creationId xmlns:a16="http://schemas.microsoft.com/office/drawing/2014/main" id="{00000000-0008-0000-2300-0000D0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09" name="Text Box 8">
          <a:extLst>
            <a:ext uri="{FF2B5EF4-FFF2-40B4-BE49-F238E27FC236}">
              <a16:creationId xmlns:a16="http://schemas.microsoft.com/office/drawing/2014/main" id="{00000000-0008-0000-2300-0000D1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10" name="Text Box 9">
          <a:extLst>
            <a:ext uri="{FF2B5EF4-FFF2-40B4-BE49-F238E27FC236}">
              <a16:creationId xmlns:a16="http://schemas.microsoft.com/office/drawing/2014/main" id="{00000000-0008-0000-2300-0000D2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11" name="Text Box 10">
          <a:extLst>
            <a:ext uri="{FF2B5EF4-FFF2-40B4-BE49-F238E27FC236}">
              <a16:creationId xmlns:a16="http://schemas.microsoft.com/office/drawing/2014/main" id="{00000000-0008-0000-2300-0000D3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12" name="Text Box 11">
          <a:extLst>
            <a:ext uri="{FF2B5EF4-FFF2-40B4-BE49-F238E27FC236}">
              <a16:creationId xmlns:a16="http://schemas.microsoft.com/office/drawing/2014/main" id="{00000000-0008-0000-2300-0000D4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13" name="Text Box 12">
          <a:extLst>
            <a:ext uri="{FF2B5EF4-FFF2-40B4-BE49-F238E27FC236}">
              <a16:creationId xmlns:a16="http://schemas.microsoft.com/office/drawing/2014/main" id="{00000000-0008-0000-2300-0000D5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14" name="Text Box 13">
          <a:extLst>
            <a:ext uri="{FF2B5EF4-FFF2-40B4-BE49-F238E27FC236}">
              <a16:creationId xmlns:a16="http://schemas.microsoft.com/office/drawing/2014/main" id="{00000000-0008-0000-2300-0000D6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15" name="Text Box 14">
          <a:extLst>
            <a:ext uri="{FF2B5EF4-FFF2-40B4-BE49-F238E27FC236}">
              <a16:creationId xmlns:a16="http://schemas.microsoft.com/office/drawing/2014/main" id="{00000000-0008-0000-2300-0000D7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00000000-0008-0000-2300-0000D8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17" name="Text Box 2">
          <a:extLst>
            <a:ext uri="{FF2B5EF4-FFF2-40B4-BE49-F238E27FC236}">
              <a16:creationId xmlns:a16="http://schemas.microsoft.com/office/drawing/2014/main" id="{00000000-0008-0000-2300-0000D9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218" name="Text Box 8">
          <a:extLst>
            <a:ext uri="{FF2B5EF4-FFF2-40B4-BE49-F238E27FC236}">
              <a16:creationId xmlns:a16="http://schemas.microsoft.com/office/drawing/2014/main" id="{00000000-0008-0000-2300-0000DA000000}"/>
            </a:ext>
          </a:extLst>
        </xdr:cNvPr>
        <xdr:cNvSpPr txBox="1">
          <a:spLocks noChangeArrowheads="1"/>
        </xdr:cNvSpPr>
      </xdr:nvSpPr>
      <xdr:spPr bwMode="auto">
        <a:xfrm>
          <a:off x="1257300" y="3076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19" name="Text Box 8">
          <a:extLst>
            <a:ext uri="{FF2B5EF4-FFF2-40B4-BE49-F238E27FC236}">
              <a16:creationId xmlns:a16="http://schemas.microsoft.com/office/drawing/2014/main" id="{00000000-0008-0000-2300-0000DB000000}"/>
            </a:ext>
          </a:extLst>
        </xdr:cNvPr>
        <xdr:cNvSpPr txBox="1">
          <a:spLocks noChangeArrowheads="1"/>
        </xdr:cNvSpPr>
      </xdr:nvSpPr>
      <xdr:spPr bwMode="auto">
        <a:xfrm>
          <a:off x="1257300" y="9953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74</xdr:row>
      <xdr:rowOff>76200</xdr:rowOff>
    </xdr:from>
    <xdr:ext cx="114300" cy="285750"/>
    <xdr:sp macro="" textlink="">
      <xdr:nvSpPr>
        <xdr:cNvPr id="220" name="Text Box 8">
          <a:extLst>
            <a:ext uri="{FF2B5EF4-FFF2-40B4-BE49-F238E27FC236}">
              <a16:creationId xmlns:a16="http://schemas.microsoft.com/office/drawing/2014/main" id="{00000000-0008-0000-2300-0000DC000000}"/>
            </a:ext>
          </a:extLst>
        </xdr:cNvPr>
        <xdr:cNvSpPr txBox="1">
          <a:spLocks noChangeArrowheads="1"/>
        </xdr:cNvSpPr>
      </xdr:nvSpPr>
      <xdr:spPr bwMode="auto">
        <a:xfrm>
          <a:off x="1424940" y="13468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19</xdr:row>
      <xdr:rowOff>135466</xdr:rowOff>
    </xdr:from>
    <xdr:ext cx="114300" cy="285750"/>
    <xdr:sp macro="" textlink="">
      <xdr:nvSpPr>
        <xdr:cNvPr id="221" name="Text Box 8">
          <a:extLst>
            <a:ext uri="{FF2B5EF4-FFF2-40B4-BE49-F238E27FC236}">
              <a16:creationId xmlns:a16="http://schemas.microsoft.com/office/drawing/2014/main" id="{00000000-0008-0000-2300-0000DD000000}"/>
            </a:ext>
          </a:extLst>
        </xdr:cNvPr>
        <xdr:cNvSpPr txBox="1">
          <a:spLocks noChangeArrowheads="1"/>
        </xdr:cNvSpPr>
      </xdr:nvSpPr>
      <xdr:spPr bwMode="auto">
        <a:xfrm>
          <a:off x="2103120" y="3570181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2" name="Text Box 8">
          <a:extLst>
            <a:ext uri="{FF2B5EF4-FFF2-40B4-BE49-F238E27FC236}">
              <a16:creationId xmlns:a16="http://schemas.microsoft.com/office/drawing/2014/main" id="{00000000-0008-0000-2300-0000DE000000}"/>
            </a:ext>
          </a:extLst>
        </xdr:cNvPr>
        <xdr:cNvSpPr txBox="1">
          <a:spLocks noChangeArrowheads="1"/>
        </xdr:cNvSpPr>
      </xdr:nvSpPr>
      <xdr:spPr bwMode="auto">
        <a:xfrm>
          <a:off x="1257300" y="68770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00000000-0008-0000-2300-0000DF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4" name="Text Box 2">
          <a:extLst>
            <a:ext uri="{FF2B5EF4-FFF2-40B4-BE49-F238E27FC236}">
              <a16:creationId xmlns:a16="http://schemas.microsoft.com/office/drawing/2014/main" id="{00000000-0008-0000-2300-0000E0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5" name="Text Box 3">
          <a:extLst>
            <a:ext uri="{FF2B5EF4-FFF2-40B4-BE49-F238E27FC236}">
              <a16:creationId xmlns:a16="http://schemas.microsoft.com/office/drawing/2014/main" id="{00000000-0008-0000-2300-0000E1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6" name="Text Box 4">
          <a:extLst>
            <a:ext uri="{FF2B5EF4-FFF2-40B4-BE49-F238E27FC236}">
              <a16:creationId xmlns:a16="http://schemas.microsoft.com/office/drawing/2014/main" id="{00000000-0008-0000-2300-0000E2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7" name="Text Box 5">
          <a:extLst>
            <a:ext uri="{FF2B5EF4-FFF2-40B4-BE49-F238E27FC236}">
              <a16:creationId xmlns:a16="http://schemas.microsoft.com/office/drawing/2014/main" id="{00000000-0008-0000-2300-0000E3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8" name="Text Box 6">
          <a:extLst>
            <a:ext uri="{FF2B5EF4-FFF2-40B4-BE49-F238E27FC236}">
              <a16:creationId xmlns:a16="http://schemas.microsoft.com/office/drawing/2014/main" id="{00000000-0008-0000-2300-0000E4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9" name="Text Box 8">
          <a:extLst>
            <a:ext uri="{FF2B5EF4-FFF2-40B4-BE49-F238E27FC236}">
              <a16:creationId xmlns:a16="http://schemas.microsoft.com/office/drawing/2014/main" id="{00000000-0008-0000-2300-0000E5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0" name="Text Box 9">
          <a:extLst>
            <a:ext uri="{FF2B5EF4-FFF2-40B4-BE49-F238E27FC236}">
              <a16:creationId xmlns:a16="http://schemas.microsoft.com/office/drawing/2014/main" id="{00000000-0008-0000-2300-0000E6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1" name="Text Box 10">
          <a:extLst>
            <a:ext uri="{FF2B5EF4-FFF2-40B4-BE49-F238E27FC236}">
              <a16:creationId xmlns:a16="http://schemas.microsoft.com/office/drawing/2014/main" id="{00000000-0008-0000-2300-0000E7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00000000-0008-0000-2300-0000E8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3" name="Text Box 2">
          <a:extLst>
            <a:ext uri="{FF2B5EF4-FFF2-40B4-BE49-F238E27FC236}">
              <a16:creationId xmlns:a16="http://schemas.microsoft.com/office/drawing/2014/main" id="{00000000-0008-0000-2300-0000E9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67</xdr:row>
      <xdr:rowOff>0</xdr:rowOff>
    </xdr:from>
    <xdr:ext cx="114300" cy="285750"/>
    <xdr:sp macro="" textlink="">
      <xdr:nvSpPr>
        <xdr:cNvPr id="234" name="Text Box 8">
          <a:extLst>
            <a:ext uri="{FF2B5EF4-FFF2-40B4-BE49-F238E27FC236}">
              <a16:creationId xmlns:a16="http://schemas.microsoft.com/office/drawing/2014/main" id="{00000000-0008-0000-2300-0000EA000000}"/>
            </a:ext>
          </a:extLst>
        </xdr:cNvPr>
        <xdr:cNvSpPr txBox="1">
          <a:spLocks noChangeArrowheads="1"/>
        </xdr:cNvSpPr>
      </xdr:nvSpPr>
      <xdr:spPr bwMode="auto">
        <a:xfrm>
          <a:off x="1257300" y="12125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00000000-0008-0000-2300-0000EB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36" name="Text Box 2">
          <a:extLst>
            <a:ext uri="{FF2B5EF4-FFF2-40B4-BE49-F238E27FC236}">
              <a16:creationId xmlns:a16="http://schemas.microsoft.com/office/drawing/2014/main" id="{00000000-0008-0000-2300-0000EC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37" name="Text Box 3">
          <a:extLst>
            <a:ext uri="{FF2B5EF4-FFF2-40B4-BE49-F238E27FC236}">
              <a16:creationId xmlns:a16="http://schemas.microsoft.com/office/drawing/2014/main" id="{00000000-0008-0000-2300-0000ED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38" name="Text Box 4">
          <a:extLst>
            <a:ext uri="{FF2B5EF4-FFF2-40B4-BE49-F238E27FC236}">
              <a16:creationId xmlns:a16="http://schemas.microsoft.com/office/drawing/2014/main" id="{00000000-0008-0000-2300-0000EE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39" name="Text Box 5">
          <a:extLst>
            <a:ext uri="{FF2B5EF4-FFF2-40B4-BE49-F238E27FC236}">
              <a16:creationId xmlns:a16="http://schemas.microsoft.com/office/drawing/2014/main" id="{00000000-0008-0000-2300-0000EF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0" name="Text Box 6">
          <a:extLst>
            <a:ext uri="{FF2B5EF4-FFF2-40B4-BE49-F238E27FC236}">
              <a16:creationId xmlns:a16="http://schemas.microsoft.com/office/drawing/2014/main" id="{00000000-0008-0000-2300-0000F0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1" name="Text Box 8">
          <a:extLst>
            <a:ext uri="{FF2B5EF4-FFF2-40B4-BE49-F238E27FC236}">
              <a16:creationId xmlns:a16="http://schemas.microsoft.com/office/drawing/2014/main" id="{00000000-0008-0000-2300-0000F1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2" name="Text Box 9">
          <a:extLst>
            <a:ext uri="{FF2B5EF4-FFF2-40B4-BE49-F238E27FC236}">
              <a16:creationId xmlns:a16="http://schemas.microsoft.com/office/drawing/2014/main" id="{00000000-0008-0000-2300-0000F2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3" name="Text Box 10">
          <a:extLst>
            <a:ext uri="{FF2B5EF4-FFF2-40B4-BE49-F238E27FC236}">
              <a16:creationId xmlns:a16="http://schemas.microsoft.com/office/drawing/2014/main" id="{00000000-0008-0000-2300-0000F3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4" name="Text Box 11">
          <a:extLst>
            <a:ext uri="{FF2B5EF4-FFF2-40B4-BE49-F238E27FC236}">
              <a16:creationId xmlns:a16="http://schemas.microsoft.com/office/drawing/2014/main" id="{00000000-0008-0000-2300-0000F4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5" name="Text Box 12">
          <a:extLst>
            <a:ext uri="{FF2B5EF4-FFF2-40B4-BE49-F238E27FC236}">
              <a16:creationId xmlns:a16="http://schemas.microsoft.com/office/drawing/2014/main" id="{00000000-0008-0000-2300-0000F5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6" name="Text Box 13">
          <a:extLst>
            <a:ext uri="{FF2B5EF4-FFF2-40B4-BE49-F238E27FC236}">
              <a16:creationId xmlns:a16="http://schemas.microsoft.com/office/drawing/2014/main" id="{00000000-0008-0000-2300-0000F6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7" name="Text Box 14">
          <a:extLst>
            <a:ext uri="{FF2B5EF4-FFF2-40B4-BE49-F238E27FC236}">
              <a16:creationId xmlns:a16="http://schemas.microsoft.com/office/drawing/2014/main" id="{00000000-0008-0000-2300-0000F7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00000000-0008-0000-2300-0000F8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49" name="Text Box 2">
          <a:extLst>
            <a:ext uri="{FF2B5EF4-FFF2-40B4-BE49-F238E27FC236}">
              <a16:creationId xmlns:a16="http://schemas.microsoft.com/office/drawing/2014/main" id="{00000000-0008-0000-2300-0000F900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id="{00000000-0008-0000-2300-0000FA000000}"/>
            </a:ext>
          </a:extLst>
        </xdr:cNvPr>
        <xdr:cNvSpPr txBox="1">
          <a:spLocks noChangeArrowheads="1"/>
        </xdr:cNvSpPr>
      </xdr:nvSpPr>
      <xdr:spPr bwMode="auto">
        <a:xfrm>
          <a:off x="1257300" y="3257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51" name="Text Box 8">
          <a:extLst>
            <a:ext uri="{FF2B5EF4-FFF2-40B4-BE49-F238E27FC236}">
              <a16:creationId xmlns:a16="http://schemas.microsoft.com/office/drawing/2014/main" id="{00000000-0008-0000-2300-0000FB000000}"/>
            </a:ext>
          </a:extLst>
        </xdr:cNvPr>
        <xdr:cNvSpPr txBox="1">
          <a:spLocks noChangeArrowheads="1"/>
        </xdr:cNvSpPr>
      </xdr:nvSpPr>
      <xdr:spPr bwMode="auto">
        <a:xfrm>
          <a:off x="1257300" y="9953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252" name="Text Box 8">
          <a:extLst>
            <a:ext uri="{FF2B5EF4-FFF2-40B4-BE49-F238E27FC236}">
              <a16:creationId xmlns:a16="http://schemas.microsoft.com/office/drawing/2014/main" id="{00000000-0008-0000-2300-0000FC000000}"/>
            </a:ext>
          </a:extLst>
        </xdr:cNvPr>
        <xdr:cNvSpPr txBox="1">
          <a:spLocks noChangeArrowheads="1"/>
        </xdr:cNvSpPr>
      </xdr:nvSpPr>
      <xdr:spPr bwMode="auto">
        <a:xfrm>
          <a:off x="1257300" y="119443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253" name="Text Box 8">
          <a:extLst>
            <a:ext uri="{FF2B5EF4-FFF2-40B4-BE49-F238E27FC236}">
              <a16:creationId xmlns:a16="http://schemas.microsoft.com/office/drawing/2014/main" id="{00000000-0008-0000-2300-0000FD000000}"/>
            </a:ext>
          </a:extLst>
        </xdr:cNvPr>
        <xdr:cNvSpPr txBox="1">
          <a:spLocks noChangeArrowheads="1"/>
        </xdr:cNvSpPr>
      </xdr:nvSpPr>
      <xdr:spPr bwMode="auto">
        <a:xfrm>
          <a:off x="1257300" y="3438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54" name="Text Box 8">
          <a:extLst>
            <a:ext uri="{FF2B5EF4-FFF2-40B4-BE49-F238E27FC236}">
              <a16:creationId xmlns:a16="http://schemas.microsoft.com/office/drawing/2014/main" id="{00000000-0008-0000-2300-0000FE000000}"/>
            </a:ext>
          </a:extLst>
        </xdr:cNvPr>
        <xdr:cNvSpPr txBox="1">
          <a:spLocks noChangeArrowheads="1"/>
        </xdr:cNvSpPr>
      </xdr:nvSpPr>
      <xdr:spPr bwMode="auto">
        <a:xfrm>
          <a:off x="1257300" y="7058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63500</xdr:rowOff>
    </xdr:from>
    <xdr:ext cx="114300" cy="285750"/>
    <xdr:sp macro="" textlink="">
      <xdr:nvSpPr>
        <xdr:cNvPr id="255" name="Text Box 8">
          <a:extLst>
            <a:ext uri="{FF2B5EF4-FFF2-40B4-BE49-F238E27FC236}">
              <a16:creationId xmlns:a16="http://schemas.microsoft.com/office/drawing/2014/main" id="{00000000-0008-0000-2300-0000FF000000}"/>
            </a:ext>
          </a:extLst>
        </xdr:cNvPr>
        <xdr:cNvSpPr txBox="1">
          <a:spLocks noChangeArrowheads="1"/>
        </xdr:cNvSpPr>
      </xdr:nvSpPr>
      <xdr:spPr bwMode="auto">
        <a:xfrm>
          <a:off x="1257300" y="711771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00000000-0008-0000-2300-000000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57" name="Text Box 2">
          <a:extLst>
            <a:ext uri="{FF2B5EF4-FFF2-40B4-BE49-F238E27FC236}">
              <a16:creationId xmlns:a16="http://schemas.microsoft.com/office/drawing/2014/main" id="{00000000-0008-0000-2300-000001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58" name="Text Box 3">
          <a:extLst>
            <a:ext uri="{FF2B5EF4-FFF2-40B4-BE49-F238E27FC236}">
              <a16:creationId xmlns:a16="http://schemas.microsoft.com/office/drawing/2014/main" id="{00000000-0008-0000-2300-000002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59" name="Text Box 4">
          <a:extLst>
            <a:ext uri="{FF2B5EF4-FFF2-40B4-BE49-F238E27FC236}">
              <a16:creationId xmlns:a16="http://schemas.microsoft.com/office/drawing/2014/main" id="{00000000-0008-0000-2300-000003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0" name="Text Box 5">
          <a:extLst>
            <a:ext uri="{FF2B5EF4-FFF2-40B4-BE49-F238E27FC236}">
              <a16:creationId xmlns:a16="http://schemas.microsoft.com/office/drawing/2014/main" id="{00000000-0008-0000-2300-000004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1" name="Text Box 6">
          <a:extLst>
            <a:ext uri="{FF2B5EF4-FFF2-40B4-BE49-F238E27FC236}">
              <a16:creationId xmlns:a16="http://schemas.microsoft.com/office/drawing/2014/main" id="{00000000-0008-0000-2300-000005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2" name="Text Box 8">
          <a:extLst>
            <a:ext uri="{FF2B5EF4-FFF2-40B4-BE49-F238E27FC236}">
              <a16:creationId xmlns:a16="http://schemas.microsoft.com/office/drawing/2014/main" id="{00000000-0008-0000-2300-000006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3" name="Text Box 9">
          <a:extLst>
            <a:ext uri="{FF2B5EF4-FFF2-40B4-BE49-F238E27FC236}">
              <a16:creationId xmlns:a16="http://schemas.microsoft.com/office/drawing/2014/main" id="{00000000-0008-0000-2300-000007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4" name="Text Box 10">
          <a:extLst>
            <a:ext uri="{FF2B5EF4-FFF2-40B4-BE49-F238E27FC236}">
              <a16:creationId xmlns:a16="http://schemas.microsoft.com/office/drawing/2014/main" id="{00000000-0008-0000-2300-000008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00000000-0008-0000-2300-000009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6" name="Text Box 2">
          <a:extLst>
            <a:ext uri="{FF2B5EF4-FFF2-40B4-BE49-F238E27FC236}">
              <a16:creationId xmlns:a16="http://schemas.microsoft.com/office/drawing/2014/main" id="{00000000-0008-0000-2300-00000A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267" name="Text Box 8">
          <a:extLst>
            <a:ext uri="{FF2B5EF4-FFF2-40B4-BE49-F238E27FC236}">
              <a16:creationId xmlns:a16="http://schemas.microsoft.com/office/drawing/2014/main" id="{00000000-0008-0000-2300-00000B010000}"/>
            </a:ext>
          </a:extLst>
        </xdr:cNvPr>
        <xdr:cNvSpPr txBox="1">
          <a:spLocks noChangeArrowheads="1"/>
        </xdr:cNvSpPr>
      </xdr:nvSpPr>
      <xdr:spPr bwMode="auto">
        <a:xfrm>
          <a:off x="1257300" y="12306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00000000-0008-0000-2300-00000C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69" name="Text Box 2">
          <a:extLst>
            <a:ext uri="{FF2B5EF4-FFF2-40B4-BE49-F238E27FC236}">
              <a16:creationId xmlns:a16="http://schemas.microsoft.com/office/drawing/2014/main" id="{00000000-0008-0000-2300-00000D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0" name="Text Box 3">
          <a:extLst>
            <a:ext uri="{FF2B5EF4-FFF2-40B4-BE49-F238E27FC236}">
              <a16:creationId xmlns:a16="http://schemas.microsoft.com/office/drawing/2014/main" id="{00000000-0008-0000-2300-00000E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1" name="Text Box 4">
          <a:extLst>
            <a:ext uri="{FF2B5EF4-FFF2-40B4-BE49-F238E27FC236}">
              <a16:creationId xmlns:a16="http://schemas.microsoft.com/office/drawing/2014/main" id="{00000000-0008-0000-2300-00000F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2" name="Text Box 5">
          <a:extLst>
            <a:ext uri="{FF2B5EF4-FFF2-40B4-BE49-F238E27FC236}">
              <a16:creationId xmlns:a16="http://schemas.microsoft.com/office/drawing/2014/main" id="{00000000-0008-0000-2300-000010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3" name="Text Box 6">
          <a:extLst>
            <a:ext uri="{FF2B5EF4-FFF2-40B4-BE49-F238E27FC236}">
              <a16:creationId xmlns:a16="http://schemas.microsoft.com/office/drawing/2014/main" id="{00000000-0008-0000-2300-000011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4" name="Text Box 8">
          <a:extLst>
            <a:ext uri="{FF2B5EF4-FFF2-40B4-BE49-F238E27FC236}">
              <a16:creationId xmlns:a16="http://schemas.microsoft.com/office/drawing/2014/main" id="{00000000-0008-0000-2300-000012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5" name="Text Box 9">
          <a:extLst>
            <a:ext uri="{FF2B5EF4-FFF2-40B4-BE49-F238E27FC236}">
              <a16:creationId xmlns:a16="http://schemas.microsoft.com/office/drawing/2014/main" id="{00000000-0008-0000-2300-000013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6" name="Text Box 10">
          <a:extLst>
            <a:ext uri="{FF2B5EF4-FFF2-40B4-BE49-F238E27FC236}">
              <a16:creationId xmlns:a16="http://schemas.microsoft.com/office/drawing/2014/main" id="{00000000-0008-0000-2300-000014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7" name="Text Box 11">
          <a:extLst>
            <a:ext uri="{FF2B5EF4-FFF2-40B4-BE49-F238E27FC236}">
              <a16:creationId xmlns:a16="http://schemas.microsoft.com/office/drawing/2014/main" id="{00000000-0008-0000-2300-000015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8" name="Text Box 12">
          <a:extLst>
            <a:ext uri="{FF2B5EF4-FFF2-40B4-BE49-F238E27FC236}">
              <a16:creationId xmlns:a16="http://schemas.microsoft.com/office/drawing/2014/main" id="{00000000-0008-0000-2300-000016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79" name="Text Box 13">
          <a:extLst>
            <a:ext uri="{FF2B5EF4-FFF2-40B4-BE49-F238E27FC236}">
              <a16:creationId xmlns:a16="http://schemas.microsoft.com/office/drawing/2014/main" id="{00000000-0008-0000-2300-000017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80" name="Text Box 14">
          <a:extLst>
            <a:ext uri="{FF2B5EF4-FFF2-40B4-BE49-F238E27FC236}">
              <a16:creationId xmlns:a16="http://schemas.microsoft.com/office/drawing/2014/main" id="{00000000-0008-0000-2300-000018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00000000-0008-0000-2300-000019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82" name="Text Box 2">
          <a:extLst>
            <a:ext uri="{FF2B5EF4-FFF2-40B4-BE49-F238E27FC236}">
              <a16:creationId xmlns:a16="http://schemas.microsoft.com/office/drawing/2014/main" id="{00000000-0008-0000-2300-00001A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83" name="Text Box 8">
          <a:extLst>
            <a:ext uri="{FF2B5EF4-FFF2-40B4-BE49-F238E27FC236}">
              <a16:creationId xmlns:a16="http://schemas.microsoft.com/office/drawing/2014/main" id="{00000000-0008-0000-2300-00001B010000}"/>
            </a:ext>
          </a:extLst>
        </xdr:cNvPr>
        <xdr:cNvSpPr txBox="1">
          <a:spLocks noChangeArrowheads="1"/>
        </xdr:cNvSpPr>
      </xdr:nvSpPr>
      <xdr:spPr bwMode="auto">
        <a:xfrm>
          <a:off x="1257300" y="3257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84" name="Text Box 8">
          <a:extLst>
            <a:ext uri="{FF2B5EF4-FFF2-40B4-BE49-F238E27FC236}">
              <a16:creationId xmlns:a16="http://schemas.microsoft.com/office/drawing/2014/main" id="{00000000-0008-0000-2300-00001C010000}"/>
            </a:ext>
          </a:extLst>
        </xdr:cNvPr>
        <xdr:cNvSpPr txBox="1">
          <a:spLocks noChangeArrowheads="1"/>
        </xdr:cNvSpPr>
      </xdr:nvSpPr>
      <xdr:spPr bwMode="auto">
        <a:xfrm>
          <a:off x="1257300" y="99536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42333</xdr:colOff>
      <xdr:row>20</xdr:row>
      <xdr:rowOff>31750</xdr:rowOff>
    </xdr:from>
    <xdr:ext cx="114300" cy="285750"/>
    <xdr:sp macro="" textlink="">
      <xdr:nvSpPr>
        <xdr:cNvPr id="285" name="Text Box 8">
          <a:extLst>
            <a:ext uri="{FF2B5EF4-FFF2-40B4-BE49-F238E27FC236}">
              <a16:creationId xmlns:a16="http://schemas.microsoft.com/office/drawing/2014/main" id="{00000000-0008-0000-2300-00001D010000}"/>
            </a:ext>
          </a:extLst>
        </xdr:cNvPr>
        <xdr:cNvSpPr txBox="1">
          <a:spLocks noChangeArrowheads="1"/>
        </xdr:cNvSpPr>
      </xdr:nvSpPr>
      <xdr:spPr bwMode="auto">
        <a:xfrm>
          <a:off x="1301538" y="364934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10584</xdr:colOff>
      <xdr:row>40</xdr:row>
      <xdr:rowOff>31750</xdr:rowOff>
    </xdr:from>
    <xdr:ext cx="114300" cy="285750"/>
    <xdr:sp macro="" textlink="">
      <xdr:nvSpPr>
        <xdr:cNvPr id="286" name="Text Box 8">
          <a:extLst>
            <a:ext uri="{FF2B5EF4-FFF2-40B4-BE49-F238E27FC236}">
              <a16:creationId xmlns:a16="http://schemas.microsoft.com/office/drawing/2014/main" id="{00000000-0008-0000-2300-00001E010000}"/>
            </a:ext>
          </a:extLst>
        </xdr:cNvPr>
        <xdr:cNvSpPr txBox="1">
          <a:spLocks noChangeArrowheads="1"/>
        </xdr:cNvSpPr>
      </xdr:nvSpPr>
      <xdr:spPr bwMode="auto">
        <a:xfrm>
          <a:off x="1898439" y="726884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590550</xdr:colOff>
      <xdr:row>59</xdr:row>
      <xdr:rowOff>9525</xdr:rowOff>
    </xdr:from>
    <xdr:ext cx="114300" cy="285750"/>
    <xdr:sp macro="" textlink="">
      <xdr:nvSpPr>
        <xdr:cNvPr id="287" name="Text Box 8">
          <a:extLst>
            <a:ext uri="{FF2B5EF4-FFF2-40B4-BE49-F238E27FC236}">
              <a16:creationId xmlns:a16="http://schemas.microsoft.com/office/drawing/2014/main" id="{00000000-0008-0000-2300-00001F010000}"/>
            </a:ext>
          </a:extLst>
        </xdr:cNvPr>
        <xdr:cNvSpPr txBox="1">
          <a:spLocks noChangeArrowheads="1"/>
        </xdr:cNvSpPr>
      </xdr:nvSpPr>
      <xdr:spPr bwMode="auto">
        <a:xfrm>
          <a:off x="1844040" y="1068895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00000000-0008-0000-2300-000020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00000000-0008-0000-2300-000021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0" name="Text Box 3">
          <a:extLst>
            <a:ext uri="{FF2B5EF4-FFF2-40B4-BE49-F238E27FC236}">
              <a16:creationId xmlns:a16="http://schemas.microsoft.com/office/drawing/2014/main" id="{00000000-0008-0000-2300-000022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1" name="Text Box 4">
          <a:extLst>
            <a:ext uri="{FF2B5EF4-FFF2-40B4-BE49-F238E27FC236}">
              <a16:creationId xmlns:a16="http://schemas.microsoft.com/office/drawing/2014/main" id="{00000000-0008-0000-2300-000023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2" name="Text Box 5">
          <a:extLst>
            <a:ext uri="{FF2B5EF4-FFF2-40B4-BE49-F238E27FC236}">
              <a16:creationId xmlns:a16="http://schemas.microsoft.com/office/drawing/2014/main" id="{00000000-0008-0000-2300-000024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3" name="Text Box 6">
          <a:extLst>
            <a:ext uri="{FF2B5EF4-FFF2-40B4-BE49-F238E27FC236}">
              <a16:creationId xmlns:a16="http://schemas.microsoft.com/office/drawing/2014/main" id="{00000000-0008-0000-2300-000025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4" name="Text Box 8">
          <a:extLst>
            <a:ext uri="{FF2B5EF4-FFF2-40B4-BE49-F238E27FC236}">
              <a16:creationId xmlns:a16="http://schemas.microsoft.com/office/drawing/2014/main" id="{00000000-0008-0000-2300-000026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5" name="Text Box 9">
          <a:extLst>
            <a:ext uri="{FF2B5EF4-FFF2-40B4-BE49-F238E27FC236}">
              <a16:creationId xmlns:a16="http://schemas.microsoft.com/office/drawing/2014/main" id="{00000000-0008-0000-2300-000027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6" name="Text Box 10">
          <a:extLst>
            <a:ext uri="{FF2B5EF4-FFF2-40B4-BE49-F238E27FC236}">
              <a16:creationId xmlns:a16="http://schemas.microsoft.com/office/drawing/2014/main" id="{00000000-0008-0000-2300-000028010000}"/>
            </a:ext>
          </a:extLst>
        </xdr:cNvPr>
        <xdr:cNvSpPr txBox="1">
          <a:spLocks noChangeArrowheads="1"/>
        </xdr:cNvSpPr>
      </xdr:nvSpPr>
      <xdr:spPr bwMode="auto">
        <a:xfrm>
          <a:off x="1257300" y="97726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54</xdr:row>
      <xdr:rowOff>42333</xdr:rowOff>
    </xdr:from>
    <xdr:ext cx="114300" cy="28575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00000000-0008-0000-2300-000029010000}"/>
            </a:ext>
          </a:extLst>
        </xdr:cNvPr>
        <xdr:cNvSpPr txBox="1">
          <a:spLocks noChangeArrowheads="1"/>
        </xdr:cNvSpPr>
      </xdr:nvSpPr>
      <xdr:spPr bwMode="auto">
        <a:xfrm>
          <a:off x="1269788" y="9816888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698500</xdr:colOff>
      <xdr:row>66</xdr:row>
      <xdr:rowOff>127000</xdr:rowOff>
    </xdr:from>
    <xdr:ext cx="114300" cy="285750"/>
    <xdr:sp macro="" textlink="">
      <xdr:nvSpPr>
        <xdr:cNvPr id="298" name="Text Box 2">
          <a:extLst>
            <a:ext uri="{FF2B5EF4-FFF2-40B4-BE49-F238E27FC236}">
              <a16:creationId xmlns:a16="http://schemas.microsoft.com/office/drawing/2014/main" id="{00000000-0008-0000-2300-00002A010000}"/>
            </a:ext>
          </a:extLst>
        </xdr:cNvPr>
        <xdr:cNvSpPr txBox="1">
          <a:spLocks noChangeArrowheads="1"/>
        </xdr:cNvSpPr>
      </xdr:nvSpPr>
      <xdr:spPr bwMode="auto">
        <a:xfrm>
          <a:off x="1883410" y="1207516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299" name="Text Box 8">
          <a:extLst>
            <a:ext uri="{FF2B5EF4-FFF2-40B4-BE49-F238E27FC236}">
              <a16:creationId xmlns:a16="http://schemas.microsoft.com/office/drawing/2014/main" id="{00000000-0008-0000-2300-00002B010000}"/>
            </a:ext>
          </a:extLst>
        </xdr:cNvPr>
        <xdr:cNvSpPr txBox="1">
          <a:spLocks noChangeArrowheads="1"/>
        </xdr:cNvSpPr>
      </xdr:nvSpPr>
      <xdr:spPr bwMode="auto">
        <a:xfrm>
          <a:off x="1257300" y="12306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300" name="Text Box 13">
          <a:extLst>
            <a:ext uri="{FF2B5EF4-FFF2-40B4-BE49-F238E27FC236}">
              <a16:creationId xmlns:a16="http://schemas.microsoft.com/office/drawing/2014/main" id="{00000000-0008-0000-2300-00002C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114300</xdr:colOff>
      <xdr:row>76</xdr:row>
      <xdr:rowOff>0</xdr:rowOff>
    </xdr:from>
    <xdr:ext cx="114300" cy="285750"/>
    <xdr:sp macro="" textlink="">
      <xdr:nvSpPr>
        <xdr:cNvPr id="301" name="Text Box 14">
          <a:extLst>
            <a:ext uri="{FF2B5EF4-FFF2-40B4-BE49-F238E27FC236}">
              <a16:creationId xmlns:a16="http://schemas.microsoft.com/office/drawing/2014/main" id="{00000000-0008-0000-2300-00002D010000}"/>
            </a:ext>
          </a:extLst>
        </xdr:cNvPr>
        <xdr:cNvSpPr txBox="1">
          <a:spLocks noChangeArrowheads="1"/>
        </xdr:cNvSpPr>
      </xdr:nvSpPr>
      <xdr:spPr bwMode="auto">
        <a:xfrm>
          <a:off x="1371600" y="13754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02" name="Text Box 8">
          <a:extLst>
            <a:ext uri="{FF2B5EF4-FFF2-40B4-BE49-F238E27FC236}">
              <a16:creationId xmlns:a16="http://schemas.microsoft.com/office/drawing/2014/main" id="{00000000-0008-0000-2300-00002E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03" name="Text Box 8">
          <a:extLst>
            <a:ext uri="{FF2B5EF4-FFF2-40B4-BE49-F238E27FC236}">
              <a16:creationId xmlns:a16="http://schemas.microsoft.com/office/drawing/2014/main" id="{00000000-0008-0000-2300-00002F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00000000-0008-0000-2300-000030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5" name="Text Box 2">
          <a:extLst>
            <a:ext uri="{FF2B5EF4-FFF2-40B4-BE49-F238E27FC236}">
              <a16:creationId xmlns:a16="http://schemas.microsoft.com/office/drawing/2014/main" id="{00000000-0008-0000-2300-000031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6" name="Text Box 3">
          <a:extLst>
            <a:ext uri="{FF2B5EF4-FFF2-40B4-BE49-F238E27FC236}">
              <a16:creationId xmlns:a16="http://schemas.microsoft.com/office/drawing/2014/main" id="{00000000-0008-0000-2300-000032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00000000-0008-0000-2300-000033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8" name="Text Box 5">
          <a:extLst>
            <a:ext uri="{FF2B5EF4-FFF2-40B4-BE49-F238E27FC236}">
              <a16:creationId xmlns:a16="http://schemas.microsoft.com/office/drawing/2014/main" id="{00000000-0008-0000-2300-000034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9" name="Text Box 6">
          <a:extLst>
            <a:ext uri="{FF2B5EF4-FFF2-40B4-BE49-F238E27FC236}">
              <a16:creationId xmlns:a16="http://schemas.microsoft.com/office/drawing/2014/main" id="{00000000-0008-0000-2300-000035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0" name="Text Box 8">
          <a:extLst>
            <a:ext uri="{FF2B5EF4-FFF2-40B4-BE49-F238E27FC236}">
              <a16:creationId xmlns:a16="http://schemas.microsoft.com/office/drawing/2014/main" id="{00000000-0008-0000-2300-000036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1" name="Text Box 9">
          <a:extLst>
            <a:ext uri="{FF2B5EF4-FFF2-40B4-BE49-F238E27FC236}">
              <a16:creationId xmlns:a16="http://schemas.microsoft.com/office/drawing/2014/main" id="{00000000-0008-0000-2300-000037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2" name="Text Box 10">
          <a:extLst>
            <a:ext uri="{FF2B5EF4-FFF2-40B4-BE49-F238E27FC236}">
              <a16:creationId xmlns:a16="http://schemas.microsoft.com/office/drawing/2014/main" id="{00000000-0008-0000-2300-000038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00000000-0008-0000-2300-000039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00000000-0008-0000-2300-00003A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15" name="Text Box 8">
          <a:extLst>
            <a:ext uri="{FF2B5EF4-FFF2-40B4-BE49-F238E27FC236}">
              <a16:creationId xmlns:a16="http://schemas.microsoft.com/office/drawing/2014/main" id="{00000000-0008-0000-2300-00003B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00000000-0008-0000-2300-00003C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7" name="Text Box 2">
          <a:extLst>
            <a:ext uri="{FF2B5EF4-FFF2-40B4-BE49-F238E27FC236}">
              <a16:creationId xmlns:a16="http://schemas.microsoft.com/office/drawing/2014/main" id="{00000000-0008-0000-2300-00003D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8" name="Text Box 3">
          <a:extLst>
            <a:ext uri="{FF2B5EF4-FFF2-40B4-BE49-F238E27FC236}">
              <a16:creationId xmlns:a16="http://schemas.microsoft.com/office/drawing/2014/main" id="{00000000-0008-0000-2300-00003E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9" name="Text Box 4">
          <a:extLst>
            <a:ext uri="{FF2B5EF4-FFF2-40B4-BE49-F238E27FC236}">
              <a16:creationId xmlns:a16="http://schemas.microsoft.com/office/drawing/2014/main" id="{00000000-0008-0000-2300-00003F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0" name="Text Box 5">
          <a:extLst>
            <a:ext uri="{FF2B5EF4-FFF2-40B4-BE49-F238E27FC236}">
              <a16:creationId xmlns:a16="http://schemas.microsoft.com/office/drawing/2014/main" id="{00000000-0008-0000-2300-000040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00000000-0008-0000-2300-000041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2" name="Text Box 8">
          <a:extLst>
            <a:ext uri="{FF2B5EF4-FFF2-40B4-BE49-F238E27FC236}">
              <a16:creationId xmlns:a16="http://schemas.microsoft.com/office/drawing/2014/main" id="{00000000-0008-0000-2300-000042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3" name="Text Box 9">
          <a:extLst>
            <a:ext uri="{FF2B5EF4-FFF2-40B4-BE49-F238E27FC236}">
              <a16:creationId xmlns:a16="http://schemas.microsoft.com/office/drawing/2014/main" id="{00000000-0008-0000-2300-000043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4" name="Text Box 10">
          <a:extLst>
            <a:ext uri="{FF2B5EF4-FFF2-40B4-BE49-F238E27FC236}">
              <a16:creationId xmlns:a16="http://schemas.microsoft.com/office/drawing/2014/main" id="{00000000-0008-0000-2300-000044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00000000-0008-0000-2300-000045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6" name="Text Box 2">
          <a:extLst>
            <a:ext uri="{FF2B5EF4-FFF2-40B4-BE49-F238E27FC236}">
              <a16:creationId xmlns:a16="http://schemas.microsoft.com/office/drawing/2014/main" id="{00000000-0008-0000-2300-000046010000}"/>
            </a:ext>
          </a:extLst>
        </xdr:cNvPr>
        <xdr:cNvSpPr txBox="1">
          <a:spLocks noChangeArrowheads="1"/>
        </xdr:cNvSpPr>
      </xdr:nvSpPr>
      <xdr:spPr bwMode="auto">
        <a:xfrm>
          <a:off x="1257300" y="103155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327" name="Text Box 8">
          <a:extLst>
            <a:ext uri="{FF2B5EF4-FFF2-40B4-BE49-F238E27FC236}">
              <a16:creationId xmlns:a16="http://schemas.microsoft.com/office/drawing/2014/main" id="{00000000-0008-0000-2300-000047010000}"/>
            </a:ext>
          </a:extLst>
        </xdr:cNvPr>
        <xdr:cNvSpPr txBox="1">
          <a:spLocks noChangeArrowheads="1"/>
        </xdr:cNvSpPr>
      </xdr:nvSpPr>
      <xdr:spPr bwMode="auto">
        <a:xfrm>
          <a:off x="1257300" y="10677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328" name="Text Box 8">
          <a:extLst>
            <a:ext uri="{FF2B5EF4-FFF2-40B4-BE49-F238E27FC236}">
              <a16:creationId xmlns:a16="http://schemas.microsoft.com/office/drawing/2014/main" id="{00000000-0008-0000-2300-000048010000}"/>
            </a:ext>
          </a:extLst>
        </xdr:cNvPr>
        <xdr:cNvSpPr txBox="1">
          <a:spLocks noChangeArrowheads="1"/>
        </xdr:cNvSpPr>
      </xdr:nvSpPr>
      <xdr:spPr bwMode="auto">
        <a:xfrm>
          <a:off x="1257300" y="10677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00000000-0008-0000-2300-000049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00000000-0008-0000-2300-00004A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00000000-0008-0000-2300-00004B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2" name="Text Box 4">
          <a:extLst>
            <a:ext uri="{FF2B5EF4-FFF2-40B4-BE49-F238E27FC236}">
              <a16:creationId xmlns:a16="http://schemas.microsoft.com/office/drawing/2014/main" id="{00000000-0008-0000-2300-00004C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3" name="Text Box 5">
          <a:extLst>
            <a:ext uri="{FF2B5EF4-FFF2-40B4-BE49-F238E27FC236}">
              <a16:creationId xmlns:a16="http://schemas.microsoft.com/office/drawing/2014/main" id="{00000000-0008-0000-2300-00004D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4" name="Text Box 6">
          <a:extLst>
            <a:ext uri="{FF2B5EF4-FFF2-40B4-BE49-F238E27FC236}">
              <a16:creationId xmlns:a16="http://schemas.microsoft.com/office/drawing/2014/main" id="{00000000-0008-0000-2300-00004E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5" name="Text Box 8">
          <a:extLst>
            <a:ext uri="{FF2B5EF4-FFF2-40B4-BE49-F238E27FC236}">
              <a16:creationId xmlns:a16="http://schemas.microsoft.com/office/drawing/2014/main" id="{00000000-0008-0000-2300-00004F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6" name="Text Box 9">
          <a:extLst>
            <a:ext uri="{FF2B5EF4-FFF2-40B4-BE49-F238E27FC236}">
              <a16:creationId xmlns:a16="http://schemas.microsoft.com/office/drawing/2014/main" id="{00000000-0008-0000-2300-000050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7" name="Text Box 10">
          <a:extLst>
            <a:ext uri="{FF2B5EF4-FFF2-40B4-BE49-F238E27FC236}">
              <a16:creationId xmlns:a16="http://schemas.microsoft.com/office/drawing/2014/main" id="{00000000-0008-0000-2300-000051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00000000-0008-0000-2300-000052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9" name="Text Box 2">
          <a:extLst>
            <a:ext uri="{FF2B5EF4-FFF2-40B4-BE49-F238E27FC236}">
              <a16:creationId xmlns:a16="http://schemas.microsoft.com/office/drawing/2014/main" id="{00000000-0008-0000-2300-000053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340" name="Text Box 8">
          <a:extLst>
            <a:ext uri="{FF2B5EF4-FFF2-40B4-BE49-F238E27FC236}">
              <a16:creationId xmlns:a16="http://schemas.microsoft.com/office/drawing/2014/main" id="{00000000-0008-0000-2300-000054010000}"/>
            </a:ext>
          </a:extLst>
        </xdr:cNvPr>
        <xdr:cNvSpPr txBox="1">
          <a:spLocks noChangeArrowheads="1"/>
        </xdr:cNvSpPr>
      </xdr:nvSpPr>
      <xdr:spPr bwMode="auto">
        <a:xfrm>
          <a:off x="1257300" y="10677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00000000-0008-0000-2300-000055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00000000-0008-0000-2300-000056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3" name="Text Box 3">
          <a:extLst>
            <a:ext uri="{FF2B5EF4-FFF2-40B4-BE49-F238E27FC236}">
              <a16:creationId xmlns:a16="http://schemas.microsoft.com/office/drawing/2014/main" id="{00000000-0008-0000-2300-000057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00000000-0008-0000-2300-000058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5" name="Text Box 5">
          <a:extLst>
            <a:ext uri="{FF2B5EF4-FFF2-40B4-BE49-F238E27FC236}">
              <a16:creationId xmlns:a16="http://schemas.microsoft.com/office/drawing/2014/main" id="{00000000-0008-0000-2300-000059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6" name="Text Box 6">
          <a:extLst>
            <a:ext uri="{FF2B5EF4-FFF2-40B4-BE49-F238E27FC236}">
              <a16:creationId xmlns:a16="http://schemas.microsoft.com/office/drawing/2014/main" id="{00000000-0008-0000-2300-00005A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7" name="Text Box 8">
          <a:extLst>
            <a:ext uri="{FF2B5EF4-FFF2-40B4-BE49-F238E27FC236}">
              <a16:creationId xmlns:a16="http://schemas.microsoft.com/office/drawing/2014/main" id="{00000000-0008-0000-2300-00005B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8" name="Text Box 9">
          <a:extLst>
            <a:ext uri="{FF2B5EF4-FFF2-40B4-BE49-F238E27FC236}">
              <a16:creationId xmlns:a16="http://schemas.microsoft.com/office/drawing/2014/main" id="{00000000-0008-0000-2300-00005C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9" name="Text Box 10">
          <a:extLst>
            <a:ext uri="{FF2B5EF4-FFF2-40B4-BE49-F238E27FC236}">
              <a16:creationId xmlns:a16="http://schemas.microsoft.com/office/drawing/2014/main" id="{00000000-0008-0000-2300-00005D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00000000-0008-0000-2300-00005E010000}"/>
            </a:ext>
          </a:extLst>
        </xdr:cNvPr>
        <xdr:cNvSpPr txBox="1">
          <a:spLocks noChangeArrowheads="1"/>
        </xdr:cNvSpPr>
      </xdr:nvSpPr>
      <xdr:spPr bwMode="auto">
        <a:xfrm>
          <a:off x="12573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58</xdr:row>
      <xdr:rowOff>0</xdr:rowOff>
    </xdr:from>
    <xdr:ext cx="114300" cy="28575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00000000-0008-0000-2300-00005F010000}"/>
            </a:ext>
          </a:extLst>
        </xdr:cNvPr>
        <xdr:cNvSpPr txBox="1">
          <a:spLocks noChangeArrowheads="1"/>
        </xdr:cNvSpPr>
      </xdr:nvSpPr>
      <xdr:spPr bwMode="auto">
        <a:xfrm>
          <a:off x="1295400" y="104965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64</xdr:row>
      <xdr:rowOff>152400</xdr:rowOff>
    </xdr:from>
    <xdr:ext cx="114300" cy="285750"/>
    <xdr:sp macro="" textlink="">
      <xdr:nvSpPr>
        <xdr:cNvPr id="352" name="Text Box 8">
          <a:extLst>
            <a:ext uri="{FF2B5EF4-FFF2-40B4-BE49-F238E27FC236}">
              <a16:creationId xmlns:a16="http://schemas.microsoft.com/office/drawing/2014/main" id="{00000000-0008-0000-2300-000060010000}"/>
            </a:ext>
          </a:extLst>
        </xdr:cNvPr>
        <xdr:cNvSpPr txBox="1">
          <a:spLocks noChangeArrowheads="1"/>
        </xdr:cNvSpPr>
      </xdr:nvSpPr>
      <xdr:spPr bwMode="auto">
        <a:xfrm>
          <a:off x="4400550" y="11734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53" name="Text Box 8">
          <a:extLst>
            <a:ext uri="{FF2B5EF4-FFF2-40B4-BE49-F238E27FC236}">
              <a16:creationId xmlns:a16="http://schemas.microsoft.com/office/drawing/2014/main" id="{00000000-0008-0000-2300-000061010000}"/>
            </a:ext>
          </a:extLst>
        </xdr:cNvPr>
        <xdr:cNvSpPr txBox="1">
          <a:spLocks noChangeArrowheads="1"/>
        </xdr:cNvSpPr>
      </xdr:nvSpPr>
      <xdr:spPr bwMode="auto">
        <a:xfrm>
          <a:off x="25146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54" name="Text Box 11">
          <a:extLst>
            <a:ext uri="{FF2B5EF4-FFF2-40B4-BE49-F238E27FC236}">
              <a16:creationId xmlns:a16="http://schemas.microsoft.com/office/drawing/2014/main" id="{00000000-0008-0000-2300-000062010000}"/>
            </a:ext>
          </a:extLst>
        </xdr:cNvPr>
        <xdr:cNvSpPr txBox="1">
          <a:spLocks noChangeArrowheads="1"/>
        </xdr:cNvSpPr>
      </xdr:nvSpPr>
      <xdr:spPr bwMode="auto">
        <a:xfrm>
          <a:off x="18859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55" name="Text Box 12">
          <a:extLst>
            <a:ext uri="{FF2B5EF4-FFF2-40B4-BE49-F238E27FC236}">
              <a16:creationId xmlns:a16="http://schemas.microsoft.com/office/drawing/2014/main" id="{00000000-0008-0000-2300-000063010000}"/>
            </a:ext>
          </a:extLst>
        </xdr:cNvPr>
        <xdr:cNvSpPr txBox="1">
          <a:spLocks noChangeArrowheads="1"/>
        </xdr:cNvSpPr>
      </xdr:nvSpPr>
      <xdr:spPr bwMode="auto">
        <a:xfrm>
          <a:off x="18859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56" name="Text Box 11">
          <a:extLst>
            <a:ext uri="{FF2B5EF4-FFF2-40B4-BE49-F238E27FC236}">
              <a16:creationId xmlns:a16="http://schemas.microsoft.com/office/drawing/2014/main" id="{00000000-0008-0000-2300-000064010000}"/>
            </a:ext>
          </a:extLst>
        </xdr:cNvPr>
        <xdr:cNvSpPr txBox="1">
          <a:spLocks noChangeArrowheads="1"/>
        </xdr:cNvSpPr>
      </xdr:nvSpPr>
      <xdr:spPr bwMode="auto">
        <a:xfrm>
          <a:off x="18859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57" name="Text Box 12">
          <a:extLst>
            <a:ext uri="{FF2B5EF4-FFF2-40B4-BE49-F238E27FC236}">
              <a16:creationId xmlns:a16="http://schemas.microsoft.com/office/drawing/2014/main" id="{00000000-0008-0000-2300-000065010000}"/>
            </a:ext>
          </a:extLst>
        </xdr:cNvPr>
        <xdr:cNvSpPr txBox="1">
          <a:spLocks noChangeArrowheads="1"/>
        </xdr:cNvSpPr>
      </xdr:nvSpPr>
      <xdr:spPr bwMode="auto">
        <a:xfrm>
          <a:off x="18859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58" name="Text Box 11">
          <a:extLst>
            <a:ext uri="{FF2B5EF4-FFF2-40B4-BE49-F238E27FC236}">
              <a16:creationId xmlns:a16="http://schemas.microsoft.com/office/drawing/2014/main" id="{00000000-0008-0000-2300-000066010000}"/>
            </a:ext>
          </a:extLst>
        </xdr:cNvPr>
        <xdr:cNvSpPr txBox="1">
          <a:spLocks noChangeArrowheads="1"/>
        </xdr:cNvSpPr>
      </xdr:nvSpPr>
      <xdr:spPr bwMode="auto">
        <a:xfrm>
          <a:off x="18859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59" name="Text Box 12">
          <a:extLst>
            <a:ext uri="{FF2B5EF4-FFF2-40B4-BE49-F238E27FC236}">
              <a16:creationId xmlns:a16="http://schemas.microsoft.com/office/drawing/2014/main" id="{00000000-0008-0000-2300-000067010000}"/>
            </a:ext>
          </a:extLst>
        </xdr:cNvPr>
        <xdr:cNvSpPr txBox="1">
          <a:spLocks noChangeArrowheads="1"/>
        </xdr:cNvSpPr>
      </xdr:nvSpPr>
      <xdr:spPr bwMode="auto">
        <a:xfrm>
          <a:off x="18859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0" name="Text Box 13">
          <a:extLst>
            <a:ext uri="{FF2B5EF4-FFF2-40B4-BE49-F238E27FC236}">
              <a16:creationId xmlns:a16="http://schemas.microsoft.com/office/drawing/2014/main" id="{00000000-0008-0000-2300-000068010000}"/>
            </a:ext>
          </a:extLst>
        </xdr:cNvPr>
        <xdr:cNvSpPr txBox="1">
          <a:spLocks noChangeArrowheads="1"/>
        </xdr:cNvSpPr>
      </xdr:nvSpPr>
      <xdr:spPr bwMode="auto">
        <a:xfrm>
          <a:off x="18859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1" name="Text Box 14">
          <a:extLst>
            <a:ext uri="{FF2B5EF4-FFF2-40B4-BE49-F238E27FC236}">
              <a16:creationId xmlns:a16="http://schemas.microsoft.com/office/drawing/2014/main" id="{00000000-0008-0000-2300-000069010000}"/>
            </a:ext>
          </a:extLst>
        </xdr:cNvPr>
        <xdr:cNvSpPr txBox="1">
          <a:spLocks noChangeArrowheads="1"/>
        </xdr:cNvSpPr>
      </xdr:nvSpPr>
      <xdr:spPr bwMode="auto">
        <a:xfrm>
          <a:off x="18859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2" name="Text Box 11">
          <a:extLst>
            <a:ext uri="{FF2B5EF4-FFF2-40B4-BE49-F238E27FC236}">
              <a16:creationId xmlns:a16="http://schemas.microsoft.com/office/drawing/2014/main" id="{00000000-0008-0000-2300-00006A010000}"/>
            </a:ext>
          </a:extLst>
        </xdr:cNvPr>
        <xdr:cNvSpPr txBox="1">
          <a:spLocks noChangeArrowheads="1"/>
        </xdr:cNvSpPr>
      </xdr:nvSpPr>
      <xdr:spPr bwMode="auto">
        <a:xfrm>
          <a:off x="18859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3" name="Text Box 12">
          <a:extLst>
            <a:ext uri="{FF2B5EF4-FFF2-40B4-BE49-F238E27FC236}">
              <a16:creationId xmlns:a16="http://schemas.microsoft.com/office/drawing/2014/main" id="{00000000-0008-0000-2300-00006B010000}"/>
            </a:ext>
          </a:extLst>
        </xdr:cNvPr>
        <xdr:cNvSpPr txBox="1">
          <a:spLocks noChangeArrowheads="1"/>
        </xdr:cNvSpPr>
      </xdr:nvSpPr>
      <xdr:spPr bwMode="auto">
        <a:xfrm>
          <a:off x="18859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4" name="Text Box 11">
          <a:extLst>
            <a:ext uri="{FF2B5EF4-FFF2-40B4-BE49-F238E27FC236}">
              <a16:creationId xmlns:a16="http://schemas.microsoft.com/office/drawing/2014/main" id="{00000000-0008-0000-2300-00006C010000}"/>
            </a:ext>
          </a:extLst>
        </xdr:cNvPr>
        <xdr:cNvSpPr txBox="1">
          <a:spLocks noChangeArrowheads="1"/>
        </xdr:cNvSpPr>
      </xdr:nvSpPr>
      <xdr:spPr bwMode="auto">
        <a:xfrm>
          <a:off x="18859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5" name="Text Box 12">
          <a:extLst>
            <a:ext uri="{FF2B5EF4-FFF2-40B4-BE49-F238E27FC236}">
              <a16:creationId xmlns:a16="http://schemas.microsoft.com/office/drawing/2014/main" id="{00000000-0008-0000-2300-00006D010000}"/>
            </a:ext>
          </a:extLst>
        </xdr:cNvPr>
        <xdr:cNvSpPr txBox="1">
          <a:spLocks noChangeArrowheads="1"/>
        </xdr:cNvSpPr>
      </xdr:nvSpPr>
      <xdr:spPr bwMode="auto">
        <a:xfrm>
          <a:off x="18859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6" name="Text Box 11">
          <a:extLst>
            <a:ext uri="{FF2B5EF4-FFF2-40B4-BE49-F238E27FC236}">
              <a16:creationId xmlns:a16="http://schemas.microsoft.com/office/drawing/2014/main" id="{00000000-0008-0000-2300-00006E010000}"/>
            </a:ext>
          </a:extLst>
        </xdr:cNvPr>
        <xdr:cNvSpPr txBox="1">
          <a:spLocks noChangeArrowheads="1"/>
        </xdr:cNvSpPr>
      </xdr:nvSpPr>
      <xdr:spPr bwMode="auto">
        <a:xfrm>
          <a:off x="18859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7" name="Text Box 12">
          <a:extLst>
            <a:ext uri="{FF2B5EF4-FFF2-40B4-BE49-F238E27FC236}">
              <a16:creationId xmlns:a16="http://schemas.microsoft.com/office/drawing/2014/main" id="{00000000-0008-0000-2300-00006F010000}"/>
            </a:ext>
          </a:extLst>
        </xdr:cNvPr>
        <xdr:cNvSpPr txBox="1">
          <a:spLocks noChangeArrowheads="1"/>
        </xdr:cNvSpPr>
      </xdr:nvSpPr>
      <xdr:spPr bwMode="auto">
        <a:xfrm>
          <a:off x="18859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419100</xdr:colOff>
      <xdr:row>79</xdr:row>
      <xdr:rowOff>0</xdr:rowOff>
    </xdr:from>
    <xdr:ext cx="114300" cy="285750"/>
    <xdr:sp macro="" textlink="">
      <xdr:nvSpPr>
        <xdr:cNvPr id="368" name="Text Box 8">
          <a:extLst>
            <a:ext uri="{FF2B5EF4-FFF2-40B4-BE49-F238E27FC236}">
              <a16:creationId xmlns:a16="http://schemas.microsoft.com/office/drawing/2014/main" id="{00000000-0008-0000-2300-000070010000}"/>
            </a:ext>
          </a:extLst>
        </xdr:cNvPr>
        <xdr:cNvSpPr txBox="1">
          <a:spLocks noChangeArrowheads="1"/>
        </xdr:cNvSpPr>
      </xdr:nvSpPr>
      <xdr:spPr bwMode="auto">
        <a:xfrm>
          <a:off x="23050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0</xdr:rowOff>
    </xdr:from>
    <xdr:ext cx="114300" cy="285750"/>
    <xdr:sp macro="" textlink="">
      <xdr:nvSpPr>
        <xdr:cNvPr id="369" name="Text Box 13">
          <a:extLst>
            <a:ext uri="{FF2B5EF4-FFF2-40B4-BE49-F238E27FC236}">
              <a16:creationId xmlns:a16="http://schemas.microsoft.com/office/drawing/2014/main" id="{00000000-0008-0000-2300-000071010000}"/>
            </a:ext>
          </a:extLst>
        </xdr:cNvPr>
        <xdr:cNvSpPr txBox="1">
          <a:spLocks noChangeArrowheads="1"/>
        </xdr:cNvSpPr>
      </xdr:nvSpPr>
      <xdr:spPr bwMode="auto">
        <a:xfrm>
          <a:off x="18859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0" name="Text Box 11">
          <a:extLst>
            <a:ext uri="{FF2B5EF4-FFF2-40B4-BE49-F238E27FC236}">
              <a16:creationId xmlns:a16="http://schemas.microsoft.com/office/drawing/2014/main" id="{00000000-0008-0000-2300-000072010000}"/>
            </a:ext>
          </a:extLst>
        </xdr:cNvPr>
        <xdr:cNvSpPr txBox="1">
          <a:spLocks noChangeArrowheads="1"/>
        </xdr:cNvSpPr>
      </xdr:nvSpPr>
      <xdr:spPr bwMode="auto">
        <a:xfrm>
          <a:off x="25146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1" name="Text Box 12">
          <a:extLst>
            <a:ext uri="{FF2B5EF4-FFF2-40B4-BE49-F238E27FC236}">
              <a16:creationId xmlns:a16="http://schemas.microsoft.com/office/drawing/2014/main" id="{00000000-0008-0000-2300-000073010000}"/>
            </a:ext>
          </a:extLst>
        </xdr:cNvPr>
        <xdr:cNvSpPr txBox="1">
          <a:spLocks noChangeArrowheads="1"/>
        </xdr:cNvSpPr>
      </xdr:nvSpPr>
      <xdr:spPr bwMode="auto">
        <a:xfrm>
          <a:off x="25146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2" name="Text Box 11">
          <a:extLst>
            <a:ext uri="{FF2B5EF4-FFF2-40B4-BE49-F238E27FC236}">
              <a16:creationId xmlns:a16="http://schemas.microsoft.com/office/drawing/2014/main" id="{00000000-0008-0000-2300-000074010000}"/>
            </a:ext>
          </a:extLst>
        </xdr:cNvPr>
        <xdr:cNvSpPr txBox="1">
          <a:spLocks noChangeArrowheads="1"/>
        </xdr:cNvSpPr>
      </xdr:nvSpPr>
      <xdr:spPr bwMode="auto">
        <a:xfrm>
          <a:off x="25146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3" name="Text Box 12">
          <a:extLst>
            <a:ext uri="{FF2B5EF4-FFF2-40B4-BE49-F238E27FC236}">
              <a16:creationId xmlns:a16="http://schemas.microsoft.com/office/drawing/2014/main" id="{00000000-0008-0000-2300-000075010000}"/>
            </a:ext>
          </a:extLst>
        </xdr:cNvPr>
        <xdr:cNvSpPr txBox="1">
          <a:spLocks noChangeArrowheads="1"/>
        </xdr:cNvSpPr>
      </xdr:nvSpPr>
      <xdr:spPr bwMode="auto">
        <a:xfrm>
          <a:off x="25146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4" name="Text Box 11">
          <a:extLst>
            <a:ext uri="{FF2B5EF4-FFF2-40B4-BE49-F238E27FC236}">
              <a16:creationId xmlns:a16="http://schemas.microsoft.com/office/drawing/2014/main" id="{00000000-0008-0000-2300-000076010000}"/>
            </a:ext>
          </a:extLst>
        </xdr:cNvPr>
        <xdr:cNvSpPr txBox="1">
          <a:spLocks noChangeArrowheads="1"/>
        </xdr:cNvSpPr>
      </xdr:nvSpPr>
      <xdr:spPr bwMode="auto">
        <a:xfrm>
          <a:off x="25146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5" name="Text Box 12">
          <a:extLst>
            <a:ext uri="{FF2B5EF4-FFF2-40B4-BE49-F238E27FC236}">
              <a16:creationId xmlns:a16="http://schemas.microsoft.com/office/drawing/2014/main" id="{00000000-0008-0000-2300-000077010000}"/>
            </a:ext>
          </a:extLst>
        </xdr:cNvPr>
        <xdr:cNvSpPr txBox="1">
          <a:spLocks noChangeArrowheads="1"/>
        </xdr:cNvSpPr>
      </xdr:nvSpPr>
      <xdr:spPr bwMode="auto">
        <a:xfrm>
          <a:off x="25146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6" name="Text Box 13">
          <a:extLst>
            <a:ext uri="{FF2B5EF4-FFF2-40B4-BE49-F238E27FC236}">
              <a16:creationId xmlns:a16="http://schemas.microsoft.com/office/drawing/2014/main" id="{00000000-0008-0000-2300-000078010000}"/>
            </a:ext>
          </a:extLst>
        </xdr:cNvPr>
        <xdr:cNvSpPr txBox="1">
          <a:spLocks noChangeArrowheads="1"/>
        </xdr:cNvSpPr>
      </xdr:nvSpPr>
      <xdr:spPr bwMode="auto">
        <a:xfrm>
          <a:off x="25146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7" name="Text Box 14">
          <a:extLst>
            <a:ext uri="{FF2B5EF4-FFF2-40B4-BE49-F238E27FC236}">
              <a16:creationId xmlns:a16="http://schemas.microsoft.com/office/drawing/2014/main" id="{00000000-0008-0000-2300-000079010000}"/>
            </a:ext>
          </a:extLst>
        </xdr:cNvPr>
        <xdr:cNvSpPr txBox="1">
          <a:spLocks noChangeArrowheads="1"/>
        </xdr:cNvSpPr>
      </xdr:nvSpPr>
      <xdr:spPr bwMode="auto">
        <a:xfrm>
          <a:off x="25146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8" name="Text Box 11">
          <a:extLst>
            <a:ext uri="{FF2B5EF4-FFF2-40B4-BE49-F238E27FC236}">
              <a16:creationId xmlns:a16="http://schemas.microsoft.com/office/drawing/2014/main" id="{00000000-0008-0000-2300-00007A010000}"/>
            </a:ext>
          </a:extLst>
        </xdr:cNvPr>
        <xdr:cNvSpPr txBox="1">
          <a:spLocks noChangeArrowheads="1"/>
        </xdr:cNvSpPr>
      </xdr:nvSpPr>
      <xdr:spPr bwMode="auto">
        <a:xfrm>
          <a:off x="25146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79" name="Text Box 12">
          <a:extLst>
            <a:ext uri="{FF2B5EF4-FFF2-40B4-BE49-F238E27FC236}">
              <a16:creationId xmlns:a16="http://schemas.microsoft.com/office/drawing/2014/main" id="{00000000-0008-0000-2300-00007B010000}"/>
            </a:ext>
          </a:extLst>
        </xdr:cNvPr>
        <xdr:cNvSpPr txBox="1">
          <a:spLocks noChangeArrowheads="1"/>
        </xdr:cNvSpPr>
      </xdr:nvSpPr>
      <xdr:spPr bwMode="auto">
        <a:xfrm>
          <a:off x="25146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80" name="Text Box 11">
          <a:extLst>
            <a:ext uri="{FF2B5EF4-FFF2-40B4-BE49-F238E27FC236}">
              <a16:creationId xmlns:a16="http://schemas.microsoft.com/office/drawing/2014/main" id="{00000000-0008-0000-2300-00007C010000}"/>
            </a:ext>
          </a:extLst>
        </xdr:cNvPr>
        <xdr:cNvSpPr txBox="1">
          <a:spLocks noChangeArrowheads="1"/>
        </xdr:cNvSpPr>
      </xdr:nvSpPr>
      <xdr:spPr bwMode="auto">
        <a:xfrm>
          <a:off x="25146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81" name="Text Box 12">
          <a:extLst>
            <a:ext uri="{FF2B5EF4-FFF2-40B4-BE49-F238E27FC236}">
              <a16:creationId xmlns:a16="http://schemas.microsoft.com/office/drawing/2014/main" id="{00000000-0008-0000-2300-00007D010000}"/>
            </a:ext>
          </a:extLst>
        </xdr:cNvPr>
        <xdr:cNvSpPr txBox="1">
          <a:spLocks noChangeArrowheads="1"/>
        </xdr:cNvSpPr>
      </xdr:nvSpPr>
      <xdr:spPr bwMode="auto">
        <a:xfrm>
          <a:off x="25146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82" name="Text Box 11">
          <a:extLst>
            <a:ext uri="{FF2B5EF4-FFF2-40B4-BE49-F238E27FC236}">
              <a16:creationId xmlns:a16="http://schemas.microsoft.com/office/drawing/2014/main" id="{00000000-0008-0000-2300-00007E010000}"/>
            </a:ext>
          </a:extLst>
        </xdr:cNvPr>
        <xdr:cNvSpPr txBox="1">
          <a:spLocks noChangeArrowheads="1"/>
        </xdr:cNvSpPr>
      </xdr:nvSpPr>
      <xdr:spPr bwMode="auto">
        <a:xfrm>
          <a:off x="25146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83" name="Text Box 12">
          <a:extLst>
            <a:ext uri="{FF2B5EF4-FFF2-40B4-BE49-F238E27FC236}">
              <a16:creationId xmlns:a16="http://schemas.microsoft.com/office/drawing/2014/main" id="{00000000-0008-0000-2300-00007F010000}"/>
            </a:ext>
          </a:extLst>
        </xdr:cNvPr>
        <xdr:cNvSpPr txBox="1">
          <a:spLocks noChangeArrowheads="1"/>
        </xdr:cNvSpPr>
      </xdr:nvSpPr>
      <xdr:spPr bwMode="auto">
        <a:xfrm>
          <a:off x="25146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428625</xdr:colOff>
      <xdr:row>79</xdr:row>
      <xdr:rowOff>0</xdr:rowOff>
    </xdr:from>
    <xdr:ext cx="114300" cy="285750"/>
    <xdr:sp macro="" textlink="">
      <xdr:nvSpPr>
        <xdr:cNvPr id="384" name="Text Box 8">
          <a:extLst>
            <a:ext uri="{FF2B5EF4-FFF2-40B4-BE49-F238E27FC236}">
              <a16:creationId xmlns:a16="http://schemas.microsoft.com/office/drawing/2014/main" id="{00000000-0008-0000-2300-000080010000}"/>
            </a:ext>
          </a:extLst>
        </xdr:cNvPr>
        <xdr:cNvSpPr txBox="1">
          <a:spLocks noChangeArrowheads="1"/>
        </xdr:cNvSpPr>
      </xdr:nvSpPr>
      <xdr:spPr bwMode="auto">
        <a:xfrm>
          <a:off x="294513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4</xdr:col>
      <xdr:colOff>0</xdr:colOff>
      <xdr:row>79</xdr:row>
      <xdr:rowOff>0</xdr:rowOff>
    </xdr:from>
    <xdr:ext cx="114300" cy="285750"/>
    <xdr:sp macro="" textlink="">
      <xdr:nvSpPr>
        <xdr:cNvPr id="385" name="Text Box 13">
          <a:extLst>
            <a:ext uri="{FF2B5EF4-FFF2-40B4-BE49-F238E27FC236}">
              <a16:creationId xmlns:a16="http://schemas.microsoft.com/office/drawing/2014/main" id="{00000000-0008-0000-2300-000081010000}"/>
            </a:ext>
          </a:extLst>
        </xdr:cNvPr>
        <xdr:cNvSpPr txBox="1">
          <a:spLocks noChangeArrowheads="1"/>
        </xdr:cNvSpPr>
      </xdr:nvSpPr>
      <xdr:spPr bwMode="auto">
        <a:xfrm>
          <a:off x="25146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86" name="Text Box 11">
          <a:extLst>
            <a:ext uri="{FF2B5EF4-FFF2-40B4-BE49-F238E27FC236}">
              <a16:creationId xmlns:a16="http://schemas.microsoft.com/office/drawing/2014/main" id="{00000000-0008-0000-2300-000082010000}"/>
            </a:ext>
          </a:extLst>
        </xdr:cNvPr>
        <xdr:cNvSpPr txBox="1">
          <a:spLocks noChangeArrowheads="1"/>
        </xdr:cNvSpPr>
      </xdr:nvSpPr>
      <xdr:spPr bwMode="auto">
        <a:xfrm>
          <a:off x="31432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87" name="Text Box 12">
          <a:extLst>
            <a:ext uri="{FF2B5EF4-FFF2-40B4-BE49-F238E27FC236}">
              <a16:creationId xmlns:a16="http://schemas.microsoft.com/office/drawing/2014/main" id="{00000000-0008-0000-2300-000083010000}"/>
            </a:ext>
          </a:extLst>
        </xdr:cNvPr>
        <xdr:cNvSpPr txBox="1">
          <a:spLocks noChangeArrowheads="1"/>
        </xdr:cNvSpPr>
      </xdr:nvSpPr>
      <xdr:spPr bwMode="auto">
        <a:xfrm>
          <a:off x="31432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88" name="Text Box 11">
          <a:extLst>
            <a:ext uri="{FF2B5EF4-FFF2-40B4-BE49-F238E27FC236}">
              <a16:creationId xmlns:a16="http://schemas.microsoft.com/office/drawing/2014/main" id="{00000000-0008-0000-2300-000084010000}"/>
            </a:ext>
          </a:extLst>
        </xdr:cNvPr>
        <xdr:cNvSpPr txBox="1">
          <a:spLocks noChangeArrowheads="1"/>
        </xdr:cNvSpPr>
      </xdr:nvSpPr>
      <xdr:spPr bwMode="auto">
        <a:xfrm>
          <a:off x="31432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89" name="Text Box 12">
          <a:extLst>
            <a:ext uri="{FF2B5EF4-FFF2-40B4-BE49-F238E27FC236}">
              <a16:creationId xmlns:a16="http://schemas.microsoft.com/office/drawing/2014/main" id="{00000000-0008-0000-2300-000085010000}"/>
            </a:ext>
          </a:extLst>
        </xdr:cNvPr>
        <xdr:cNvSpPr txBox="1">
          <a:spLocks noChangeArrowheads="1"/>
        </xdr:cNvSpPr>
      </xdr:nvSpPr>
      <xdr:spPr bwMode="auto">
        <a:xfrm>
          <a:off x="31432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0" name="Text Box 11">
          <a:extLst>
            <a:ext uri="{FF2B5EF4-FFF2-40B4-BE49-F238E27FC236}">
              <a16:creationId xmlns:a16="http://schemas.microsoft.com/office/drawing/2014/main" id="{00000000-0008-0000-2300-000086010000}"/>
            </a:ext>
          </a:extLst>
        </xdr:cNvPr>
        <xdr:cNvSpPr txBox="1">
          <a:spLocks noChangeArrowheads="1"/>
        </xdr:cNvSpPr>
      </xdr:nvSpPr>
      <xdr:spPr bwMode="auto">
        <a:xfrm>
          <a:off x="31432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1" name="Text Box 12">
          <a:extLst>
            <a:ext uri="{FF2B5EF4-FFF2-40B4-BE49-F238E27FC236}">
              <a16:creationId xmlns:a16="http://schemas.microsoft.com/office/drawing/2014/main" id="{00000000-0008-0000-2300-000087010000}"/>
            </a:ext>
          </a:extLst>
        </xdr:cNvPr>
        <xdr:cNvSpPr txBox="1">
          <a:spLocks noChangeArrowheads="1"/>
        </xdr:cNvSpPr>
      </xdr:nvSpPr>
      <xdr:spPr bwMode="auto">
        <a:xfrm>
          <a:off x="31432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2" name="Text Box 13">
          <a:extLst>
            <a:ext uri="{FF2B5EF4-FFF2-40B4-BE49-F238E27FC236}">
              <a16:creationId xmlns:a16="http://schemas.microsoft.com/office/drawing/2014/main" id="{00000000-0008-0000-2300-000088010000}"/>
            </a:ext>
          </a:extLst>
        </xdr:cNvPr>
        <xdr:cNvSpPr txBox="1">
          <a:spLocks noChangeArrowheads="1"/>
        </xdr:cNvSpPr>
      </xdr:nvSpPr>
      <xdr:spPr bwMode="auto">
        <a:xfrm>
          <a:off x="31432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3" name="Text Box 14">
          <a:extLst>
            <a:ext uri="{FF2B5EF4-FFF2-40B4-BE49-F238E27FC236}">
              <a16:creationId xmlns:a16="http://schemas.microsoft.com/office/drawing/2014/main" id="{00000000-0008-0000-2300-000089010000}"/>
            </a:ext>
          </a:extLst>
        </xdr:cNvPr>
        <xdr:cNvSpPr txBox="1">
          <a:spLocks noChangeArrowheads="1"/>
        </xdr:cNvSpPr>
      </xdr:nvSpPr>
      <xdr:spPr bwMode="auto">
        <a:xfrm>
          <a:off x="31432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4" name="Text Box 11">
          <a:extLst>
            <a:ext uri="{FF2B5EF4-FFF2-40B4-BE49-F238E27FC236}">
              <a16:creationId xmlns:a16="http://schemas.microsoft.com/office/drawing/2014/main" id="{00000000-0008-0000-2300-00008A010000}"/>
            </a:ext>
          </a:extLst>
        </xdr:cNvPr>
        <xdr:cNvSpPr txBox="1">
          <a:spLocks noChangeArrowheads="1"/>
        </xdr:cNvSpPr>
      </xdr:nvSpPr>
      <xdr:spPr bwMode="auto">
        <a:xfrm>
          <a:off x="31432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5" name="Text Box 12">
          <a:extLst>
            <a:ext uri="{FF2B5EF4-FFF2-40B4-BE49-F238E27FC236}">
              <a16:creationId xmlns:a16="http://schemas.microsoft.com/office/drawing/2014/main" id="{00000000-0008-0000-2300-00008B010000}"/>
            </a:ext>
          </a:extLst>
        </xdr:cNvPr>
        <xdr:cNvSpPr txBox="1">
          <a:spLocks noChangeArrowheads="1"/>
        </xdr:cNvSpPr>
      </xdr:nvSpPr>
      <xdr:spPr bwMode="auto">
        <a:xfrm>
          <a:off x="31432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6" name="Text Box 11">
          <a:extLst>
            <a:ext uri="{FF2B5EF4-FFF2-40B4-BE49-F238E27FC236}">
              <a16:creationId xmlns:a16="http://schemas.microsoft.com/office/drawing/2014/main" id="{00000000-0008-0000-2300-00008C010000}"/>
            </a:ext>
          </a:extLst>
        </xdr:cNvPr>
        <xdr:cNvSpPr txBox="1">
          <a:spLocks noChangeArrowheads="1"/>
        </xdr:cNvSpPr>
      </xdr:nvSpPr>
      <xdr:spPr bwMode="auto">
        <a:xfrm>
          <a:off x="31432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7" name="Text Box 12">
          <a:extLst>
            <a:ext uri="{FF2B5EF4-FFF2-40B4-BE49-F238E27FC236}">
              <a16:creationId xmlns:a16="http://schemas.microsoft.com/office/drawing/2014/main" id="{00000000-0008-0000-2300-00008D010000}"/>
            </a:ext>
          </a:extLst>
        </xdr:cNvPr>
        <xdr:cNvSpPr txBox="1">
          <a:spLocks noChangeArrowheads="1"/>
        </xdr:cNvSpPr>
      </xdr:nvSpPr>
      <xdr:spPr bwMode="auto">
        <a:xfrm>
          <a:off x="31432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8" name="Text Box 11">
          <a:extLst>
            <a:ext uri="{FF2B5EF4-FFF2-40B4-BE49-F238E27FC236}">
              <a16:creationId xmlns:a16="http://schemas.microsoft.com/office/drawing/2014/main" id="{00000000-0008-0000-2300-00008E010000}"/>
            </a:ext>
          </a:extLst>
        </xdr:cNvPr>
        <xdr:cNvSpPr txBox="1">
          <a:spLocks noChangeArrowheads="1"/>
        </xdr:cNvSpPr>
      </xdr:nvSpPr>
      <xdr:spPr bwMode="auto">
        <a:xfrm>
          <a:off x="31432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399" name="Text Box 12">
          <a:extLst>
            <a:ext uri="{FF2B5EF4-FFF2-40B4-BE49-F238E27FC236}">
              <a16:creationId xmlns:a16="http://schemas.microsoft.com/office/drawing/2014/main" id="{00000000-0008-0000-2300-00008F010000}"/>
            </a:ext>
          </a:extLst>
        </xdr:cNvPr>
        <xdr:cNvSpPr txBox="1">
          <a:spLocks noChangeArrowheads="1"/>
        </xdr:cNvSpPr>
      </xdr:nvSpPr>
      <xdr:spPr bwMode="auto">
        <a:xfrm>
          <a:off x="31432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79</xdr:row>
      <xdr:rowOff>0</xdr:rowOff>
    </xdr:from>
    <xdr:ext cx="114300" cy="285750"/>
    <xdr:sp macro="" textlink="">
      <xdr:nvSpPr>
        <xdr:cNvPr id="400" name="Text Box 13">
          <a:extLst>
            <a:ext uri="{FF2B5EF4-FFF2-40B4-BE49-F238E27FC236}">
              <a16:creationId xmlns:a16="http://schemas.microsoft.com/office/drawing/2014/main" id="{00000000-0008-0000-2300-000090010000}"/>
            </a:ext>
          </a:extLst>
        </xdr:cNvPr>
        <xdr:cNvSpPr txBox="1">
          <a:spLocks noChangeArrowheads="1"/>
        </xdr:cNvSpPr>
      </xdr:nvSpPr>
      <xdr:spPr bwMode="auto">
        <a:xfrm>
          <a:off x="31432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1" name="Text Box 11">
          <a:extLst>
            <a:ext uri="{FF2B5EF4-FFF2-40B4-BE49-F238E27FC236}">
              <a16:creationId xmlns:a16="http://schemas.microsoft.com/office/drawing/2014/main" id="{00000000-0008-0000-2300-000091010000}"/>
            </a:ext>
          </a:extLst>
        </xdr:cNvPr>
        <xdr:cNvSpPr txBox="1">
          <a:spLocks noChangeArrowheads="1"/>
        </xdr:cNvSpPr>
      </xdr:nvSpPr>
      <xdr:spPr bwMode="auto">
        <a:xfrm>
          <a:off x="37719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2" name="Text Box 12">
          <a:extLst>
            <a:ext uri="{FF2B5EF4-FFF2-40B4-BE49-F238E27FC236}">
              <a16:creationId xmlns:a16="http://schemas.microsoft.com/office/drawing/2014/main" id="{00000000-0008-0000-2300-000092010000}"/>
            </a:ext>
          </a:extLst>
        </xdr:cNvPr>
        <xdr:cNvSpPr txBox="1">
          <a:spLocks noChangeArrowheads="1"/>
        </xdr:cNvSpPr>
      </xdr:nvSpPr>
      <xdr:spPr bwMode="auto">
        <a:xfrm>
          <a:off x="37719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3" name="Text Box 11">
          <a:extLst>
            <a:ext uri="{FF2B5EF4-FFF2-40B4-BE49-F238E27FC236}">
              <a16:creationId xmlns:a16="http://schemas.microsoft.com/office/drawing/2014/main" id="{00000000-0008-0000-2300-000093010000}"/>
            </a:ext>
          </a:extLst>
        </xdr:cNvPr>
        <xdr:cNvSpPr txBox="1">
          <a:spLocks noChangeArrowheads="1"/>
        </xdr:cNvSpPr>
      </xdr:nvSpPr>
      <xdr:spPr bwMode="auto">
        <a:xfrm>
          <a:off x="37719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4" name="Text Box 12">
          <a:extLst>
            <a:ext uri="{FF2B5EF4-FFF2-40B4-BE49-F238E27FC236}">
              <a16:creationId xmlns:a16="http://schemas.microsoft.com/office/drawing/2014/main" id="{00000000-0008-0000-2300-000094010000}"/>
            </a:ext>
          </a:extLst>
        </xdr:cNvPr>
        <xdr:cNvSpPr txBox="1">
          <a:spLocks noChangeArrowheads="1"/>
        </xdr:cNvSpPr>
      </xdr:nvSpPr>
      <xdr:spPr bwMode="auto">
        <a:xfrm>
          <a:off x="37719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5" name="Text Box 11">
          <a:extLst>
            <a:ext uri="{FF2B5EF4-FFF2-40B4-BE49-F238E27FC236}">
              <a16:creationId xmlns:a16="http://schemas.microsoft.com/office/drawing/2014/main" id="{00000000-0008-0000-2300-000095010000}"/>
            </a:ext>
          </a:extLst>
        </xdr:cNvPr>
        <xdr:cNvSpPr txBox="1">
          <a:spLocks noChangeArrowheads="1"/>
        </xdr:cNvSpPr>
      </xdr:nvSpPr>
      <xdr:spPr bwMode="auto">
        <a:xfrm>
          <a:off x="37719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6" name="Text Box 12">
          <a:extLst>
            <a:ext uri="{FF2B5EF4-FFF2-40B4-BE49-F238E27FC236}">
              <a16:creationId xmlns:a16="http://schemas.microsoft.com/office/drawing/2014/main" id="{00000000-0008-0000-2300-000096010000}"/>
            </a:ext>
          </a:extLst>
        </xdr:cNvPr>
        <xdr:cNvSpPr txBox="1">
          <a:spLocks noChangeArrowheads="1"/>
        </xdr:cNvSpPr>
      </xdr:nvSpPr>
      <xdr:spPr bwMode="auto">
        <a:xfrm>
          <a:off x="37719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7" name="Text Box 13">
          <a:extLst>
            <a:ext uri="{FF2B5EF4-FFF2-40B4-BE49-F238E27FC236}">
              <a16:creationId xmlns:a16="http://schemas.microsoft.com/office/drawing/2014/main" id="{00000000-0008-0000-2300-000097010000}"/>
            </a:ext>
          </a:extLst>
        </xdr:cNvPr>
        <xdr:cNvSpPr txBox="1">
          <a:spLocks noChangeArrowheads="1"/>
        </xdr:cNvSpPr>
      </xdr:nvSpPr>
      <xdr:spPr bwMode="auto">
        <a:xfrm>
          <a:off x="37719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8" name="Text Box 14">
          <a:extLst>
            <a:ext uri="{FF2B5EF4-FFF2-40B4-BE49-F238E27FC236}">
              <a16:creationId xmlns:a16="http://schemas.microsoft.com/office/drawing/2014/main" id="{00000000-0008-0000-2300-000098010000}"/>
            </a:ext>
          </a:extLst>
        </xdr:cNvPr>
        <xdr:cNvSpPr txBox="1">
          <a:spLocks noChangeArrowheads="1"/>
        </xdr:cNvSpPr>
      </xdr:nvSpPr>
      <xdr:spPr bwMode="auto">
        <a:xfrm>
          <a:off x="37719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09" name="Text Box 11">
          <a:extLst>
            <a:ext uri="{FF2B5EF4-FFF2-40B4-BE49-F238E27FC236}">
              <a16:creationId xmlns:a16="http://schemas.microsoft.com/office/drawing/2014/main" id="{00000000-0008-0000-2300-000099010000}"/>
            </a:ext>
          </a:extLst>
        </xdr:cNvPr>
        <xdr:cNvSpPr txBox="1">
          <a:spLocks noChangeArrowheads="1"/>
        </xdr:cNvSpPr>
      </xdr:nvSpPr>
      <xdr:spPr bwMode="auto">
        <a:xfrm>
          <a:off x="37719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10" name="Text Box 12">
          <a:extLst>
            <a:ext uri="{FF2B5EF4-FFF2-40B4-BE49-F238E27FC236}">
              <a16:creationId xmlns:a16="http://schemas.microsoft.com/office/drawing/2014/main" id="{00000000-0008-0000-2300-00009A010000}"/>
            </a:ext>
          </a:extLst>
        </xdr:cNvPr>
        <xdr:cNvSpPr txBox="1">
          <a:spLocks noChangeArrowheads="1"/>
        </xdr:cNvSpPr>
      </xdr:nvSpPr>
      <xdr:spPr bwMode="auto">
        <a:xfrm>
          <a:off x="37719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11" name="Text Box 11">
          <a:extLst>
            <a:ext uri="{FF2B5EF4-FFF2-40B4-BE49-F238E27FC236}">
              <a16:creationId xmlns:a16="http://schemas.microsoft.com/office/drawing/2014/main" id="{00000000-0008-0000-2300-00009B010000}"/>
            </a:ext>
          </a:extLst>
        </xdr:cNvPr>
        <xdr:cNvSpPr txBox="1">
          <a:spLocks noChangeArrowheads="1"/>
        </xdr:cNvSpPr>
      </xdr:nvSpPr>
      <xdr:spPr bwMode="auto">
        <a:xfrm>
          <a:off x="37719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12" name="Text Box 12">
          <a:extLst>
            <a:ext uri="{FF2B5EF4-FFF2-40B4-BE49-F238E27FC236}">
              <a16:creationId xmlns:a16="http://schemas.microsoft.com/office/drawing/2014/main" id="{00000000-0008-0000-2300-00009C010000}"/>
            </a:ext>
          </a:extLst>
        </xdr:cNvPr>
        <xdr:cNvSpPr txBox="1">
          <a:spLocks noChangeArrowheads="1"/>
        </xdr:cNvSpPr>
      </xdr:nvSpPr>
      <xdr:spPr bwMode="auto">
        <a:xfrm>
          <a:off x="37719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13" name="Text Box 11">
          <a:extLst>
            <a:ext uri="{FF2B5EF4-FFF2-40B4-BE49-F238E27FC236}">
              <a16:creationId xmlns:a16="http://schemas.microsoft.com/office/drawing/2014/main" id="{00000000-0008-0000-2300-00009D010000}"/>
            </a:ext>
          </a:extLst>
        </xdr:cNvPr>
        <xdr:cNvSpPr txBox="1">
          <a:spLocks noChangeArrowheads="1"/>
        </xdr:cNvSpPr>
      </xdr:nvSpPr>
      <xdr:spPr bwMode="auto">
        <a:xfrm>
          <a:off x="37719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14" name="Text Box 12">
          <a:extLst>
            <a:ext uri="{FF2B5EF4-FFF2-40B4-BE49-F238E27FC236}">
              <a16:creationId xmlns:a16="http://schemas.microsoft.com/office/drawing/2014/main" id="{00000000-0008-0000-2300-00009E010000}"/>
            </a:ext>
          </a:extLst>
        </xdr:cNvPr>
        <xdr:cNvSpPr txBox="1">
          <a:spLocks noChangeArrowheads="1"/>
        </xdr:cNvSpPr>
      </xdr:nvSpPr>
      <xdr:spPr bwMode="auto">
        <a:xfrm>
          <a:off x="37719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428625</xdr:colOff>
      <xdr:row>79</xdr:row>
      <xdr:rowOff>0</xdr:rowOff>
    </xdr:from>
    <xdr:ext cx="114300" cy="285750"/>
    <xdr:sp macro="" textlink="">
      <xdr:nvSpPr>
        <xdr:cNvPr id="415" name="Text Box 8">
          <a:extLst>
            <a:ext uri="{FF2B5EF4-FFF2-40B4-BE49-F238E27FC236}">
              <a16:creationId xmlns:a16="http://schemas.microsoft.com/office/drawing/2014/main" id="{00000000-0008-0000-2300-00009F010000}"/>
            </a:ext>
          </a:extLst>
        </xdr:cNvPr>
        <xdr:cNvSpPr txBox="1">
          <a:spLocks noChangeArrowheads="1"/>
        </xdr:cNvSpPr>
      </xdr:nvSpPr>
      <xdr:spPr bwMode="auto">
        <a:xfrm>
          <a:off x="420243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79</xdr:row>
      <xdr:rowOff>0</xdr:rowOff>
    </xdr:from>
    <xdr:ext cx="114300" cy="285750"/>
    <xdr:sp macro="" textlink="">
      <xdr:nvSpPr>
        <xdr:cNvPr id="416" name="Text Box 13">
          <a:extLst>
            <a:ext uri="{FF2B5EF4-FFF2-40B4-BE49-F238E27FC236}">
              <a16:creationId xmlns:a16="http://schemas.microsoft.com/office/drawing/2014/main" id="{00000000-0008-0000-2300-0000A0010000}"/>
            </a:ext>
          </a:extLst>
        </xdr:cNvPr>
        <xdr:cNvSpPr txBox="1">
          <a:spLocks noChangeArrowheads="1"/>
        </xdr:cNvSpPr>
      </xdr:nvSpPr>
      <xdr:spPr bwMode="auto">
        <a:xfrm>
          <a:off x="37719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17" name="Text Box 11">
          <a:extLst>
            <a:ext uri="{FF2B5EF4-FFF2-40B4-BE49-F238E27FC236}">
              <a16:creationId xmlns:a16="http://schemas.microsoft.com/office/drawing/2014/main" id="{00000000-0008-0000-2300-0000A1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18" name="Text Box 12">
          <a:extLst>
            <a:ext uri="{FF2B5EF4-FFF2-40B4-BE49-F238E27FC236}">
              <a16:creationId xmlns:a16="http://schemas.microsoft.com/office/drawing/2014/main" id="{00000000-0008-0000-2300-0000A2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19" name="Text Box 11">
          <a:extLst>
            <a:ext uri="{FF2B5EF4-FFF2-40B4-BE49-F238E27FC236}">
              <a16:creationId xmlns:a16="http://schemas.microsoft.com/office/drawing/2014/main" id="{00000000-0008-0000-2300-0000A3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0" name="Text Box 12">
          <a:extLst>
            <a:ext uri="{FF2B5EF4-FFF2-40B4-BE49-F238E27FC236}">
              <a16:creationId xmlns:a16="http://schemas.microsoft.com/office/drawing/2014/main" id="{00000000-0008-0000-2300-0000A4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1" name="Text Box 11">
          <a:extLst>
            <a:ext uri="{FF2B5EF4-FFF2-40B4-BE49-F238E27FC236}">
              <a16:creationId xmlns:a16="http://schemas.microsoft.com/office/drawing/2014/main" id="{00000000-0008-0000-2300-0000A5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2" name="Text Box 12">
          <a:extLst>
            <a:ext uri="{FF2B5EF4-FFF2-40B4-BE49-F238E27FC236}">
              <a16:creationId xmlns:a16="http://schemas.microsoft.com/office/drawing/2014/main" id="{00000000-0008-0000-2300-0000A6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3" name="Text Box 13">
          <a:extLst>
            <a:ext uri="{FF2B5EF4-FFF2-40B4-BE49-F238E27FC236}">
              <a16:creationId xmlns:a16="http://schemas.microsoft.com/office/drawing/2014/main" id="{00000000-0008-0000-2300-0000A7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4" name="Text Box 14">
          <a:extLst>
            <a:ext uri="{FF2B5EF4-FFF2-40B4-BE49-F238E27FC236}">
              <a16:creationId xmlns:a16="http://schemas.microsoft.com/office/drawing/2014/main" id="{00000000-0008-0000-2300-0000A8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5" name="Text Box 11">
          <a:extLst>
            <a:ext uri="{FF2B5EF4-FFF2-40B4-BE49-F238E27FC236}">
              <a16:creationId xmlns:a16="http://schemas.microsoft.com/office/drawing/2014/main" id="{00000000-0008-0000-2300-0000A9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6" name="Text Box 12">
          <a:extLst>
            <a:ext uri="{FF2B5EF4-FFF2-40B4-BE49-F238E27FC236}">
              <a16:creationId xmlns:a16="http://schemas.microsoft.com/office/drawing/2014/main" id="{00000000-0008-0000-2300-0000AA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7" name="Text Box 11">
          <a:extLst>
            <a:ext uri="{FF2B5EF4-FFF2-40B4-BE49-F238E27FC236}">
              <a16:creationId xmlns:a16="http://schemas.microsoft.com/office/drawing/2014/main" id="{00000000-0008-0000-2300-0000AB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8" name="Text Box 12">
          <a:extLst>
            <a:ext uri="{FF2B5EF4-FFF2-40B4-BE49-F238E27FC236}">
              <a16:creationId xmlns:a16="http://schemas.microsoft.com/office/drawing/2014/main" id="{00000000-0008-0000-2300-0000AC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29" name="Text Box 11">
          <a:extLst>
            <a:ext uri="{FF2B5EF4-FFF2-40B4-BE49-F238E27FC236}">
              <a16:creationId xmlns:a16="http://schemas.microsoft.com/office/drawing/2014/main" id="{00000000-0008-0000-2300-0000AD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0" name="Text Box 12">
          <a:extLst>
            <a:ext uri="{FF2B5EF4-FFF2-40B4-BE49-F238E27FC236}">
              <a16:creationId xmlns:a16="http://schemas.microsoft.com/office/drawing/2014/main" id="{00000000-0008-0000-2300-0000AE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1" name="Text Box 8">
          <a:extLst>
            <a:ext uri="{FF2B5EF4-FFF2-40B4-BE49-F238E27FC236}">
              <a16:creationId xmlns:a16="http://schemas.microsoft.com/office/drawing/2014/main" id="{00000000-0008-0000-2300-0000AF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2" name="Text Box 13">
          <a:extLst>
            <a:ext uri="{FF2B5EF4-FFF2-40B4-BE49-F238E27FC236}">
              <a16:creationId xmlns:a16="http://schemas.microsoft.com/office/drawing/2014/main" id="{00000000-0008-0000-2300-0000B0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3" name="Text Box 11">
          <a:extLst>
            <a:ext uri="{FF2B5EF4-FFF2-40B4-BE49-F238E27FC236}">
              <a16:creationId xmlns:a16="http://schemas.microsoft.com/office/drawing/2014/main" id="{00000000-0008-0000-2300-0000B1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4" name="Text Box 12">
          <a:extLst>
            <a:ext uri="{FF2B5EF4-FFF2-40B4-BE49-F238E27FC236}">
              <a16:creationId xmlns:a16="http://schemas.microsoft.com/office/drawing/2014/main" id="{00000000-0008-0000-2300-0000B2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5" name="Text Box 11">
          <a:extLst>
            <a:ext uri="{FF2B5EF4-FFF2-40B4-BE49-F238E27FC236}">
              <a16:creationId xmlns:a16="http://schemas.microsoft.com/office/drawing/2014/main" id="{00000000-0008-0000-2300-0000B3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6" name="Text Box 12">
          <a:extLst>
            <a:ext uri="{FF2B5EF4-FFF2-40B4-BE49-F238E27FC236}">
              <a16:creationId xmlns:a16="http://schemas.microsoft.com/office/drawing/2014/main" id="{00000000-0008-0000-2300-0000B4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7" name="Text Box 11">
          <a:extLst>
            <a:ext uri="{FF2B5EF4-FFF2-40B4-BE49-F238E27FC236}">
              <a16:creationId xmlns:a16="http://schemas.microsoft.com/office/drawing/2014/main" id="{00000000-0008-0000-2300-0000B5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8" name="Text Box 12">
          <a:extLst>
            <a:ext uri="{FF2B5EF4-FFF2-40B4-BE49-F238E27FC236}">
              <a16:creationId xmlns:a16="http://schemas.microsoft.com/office/drawing/2014/main" id="{00000000-0008-0000-2300-0000B6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39" name="Text Box 13">
          <a:extLst>
            <a:ext uri="{FF2B5EF4-FFF2-40B4-BE49-F238E27FC236}">
              <a16:creationId xmlns:a16="http://schemas.microsoft.com/office/drawing/2014/main" id="{00000000-0008-0000-2300-0000B7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40" name="Text Box 14">
          <a:extLst>
            <a:ext uri="{FF2B5EF4-FFF2-40B4-BE49-F238E27FC236}">
              <a16:creationId xmlns:a16="http://schemas.microsoft.com/office/drawing/2014/main" id="{00000000-0008-0000-2300-0000B8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41" name="Text Box 11">
          <a:extLst>
            <a:ext uri="{FF2B5EF4-FFF2-40B4-BE49-F238E27FC236}">
              <a16:creationId xmlns:a16="http://schemas.microsoft.com/office/drawing/2014/main" id="{00000000-0008-0000-2300-0000B9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42" name="Text Box 12">
          <a:extLst>
            <a:ext uri="{FF2B5EF4-FFF2-40B4-BE49-F238E27FC236}">
              <a16:creationId xmlns:a16="http://schemas.microsoft.com/office/drawing/2014/main" id="{00000000-0008-0000-2300-0000BA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43" name="Text Box 11">
          <a:extLst>
            <a:ext uri="{FF2B5EF4-FFF2-40B4-BE49-F238E27FC236}">
              <a16:creationId xmlns:a16="http://schemas.microsoft.com/office/drawing/2014/main" id="{00000000-0008-0000-2300-0000BB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44" name="Text Box 12">
          <a:extLst>
            <a:ext uri="{FF2B5EF4-FFF2-40B4-BE49-F238E27FC236}">
              <a16:creationId xmlns:a16="http://schemas.microsoft.com/office/drawing/2014/main" id="{00000000-0008-0000-2300-0000BC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45" name="Text Box 11">
          <a:extLst>
            <a:ext uri="{FF2B5EF4-FFF2-40B4-BE49-F238E27FC236}">
              <a16:creationId xmlns:a16="http://schemas.microsoft.com/office/drawing/2014/main" id="{00000000-0008-0000-2300-0000BD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709084</xdr:colOff>
      <xdr:row>79</xdr:row>
      <xdr:rowOff>0</xdr:rowOff>
    </xdr:from>
    <xdr:ext cx="114300" cy="285750"/>
    <xdr:sp macro="" textlink="">
      <xdr:nvSpPr>
        <xdr:cNvPr id="446" name="Text Box 12">
          <a:extLst>
            <a:ext uri="{FF2B5EF4-FFF2-40B4-BE49-F238E27FC236}">
              <a16:creationId xmlns:a16="http://schemas.microsoft.com/office/drawing/2014/main" id="{00000000-0008-0000-2300-0000BE010000}"/>
            </a:ext>
          </a:extLst>
        </xdr:cNvPr>
        <xdr:cNvSpPr txBox="1">
          <a:spLocks noChangeArrowheads="1"/>
        </xdr:cNvSpPr>
      </xdr:nvSpPr>
      <xdr:spPr bwMode="auto">
        <a:xfrm>
          <a:off x="4400974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114300" cy="285750"/>
    <xdr:sp macro="" textlink="">
      <xdr:nvSpPr>
        <xdr:cNvPr id="447" name="Text Box 13">
          <a:extLst>
            <a:ext uri="{FF2B5EF4-FFF2-40B4-BE49-F238E27FC236}">
              <a16:creationId xmlns:a16="http://schemas.microsoft.com/office/drawing/2014/main" id="{00000000-0008-0000-2300-0000BF010000}"/>
            </a:ext>
          </a:extLst>
        </xdr:cNvPr>
        <xdr:cNvSpPr txBox="1">
          <a:spLocks noChangeArrowheads="1"/>
        </xdr:cNvSpPr>
      </xdr:nvSpPr>
      <xdr:spPr bwMode="auto">
        <a:xfrm>
          <a:off x="440055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48" name="Text Box 11">
          <a:extLst>
            <a:ext uri="{FF2B5EF4-FFF2-40B4-BE49-F238E27FC236}">
              <a16:creationId xmlns:a16="http://schemas.microsoft.com/office/drawing/2014/main" id="{00000000-0008-0000-2300-0000C0010000}"/>
            </a:ext>
          </a:extLst>
        </xdr:cNvPr>
        <xdr:cNvSpPr txBox="1">
          <a:spLocks noChangeArrowheads="1"/>
        </xdr:cNvSpPr>
      </xdr:nvSpPr>
      <xdr:spPr bwMode="auto">
        <a:xfrm>
          <a:off x="502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49" name="Text Box 12">
          <a:extLst>
            <a:ext uri="{FF2B5EF4-FFF2-40B4-BE49-F238E27FC236}">
              <a16:creationId xmlns:a16="http://schemas.microsoft.com/office/drawing/2014/main" id="{00000000-0008-0000-2300-0000C1010000}"/>
            </a:ext>
          </a:extLst>
        </xdr:cNvPr>
        <xdr:cNvSpPr txBox="1">
          <a:spLocks noChangeArrowheads="1"/>
        </xdr:cNvSpPr>
      </xdr:nvSpPr>
      <xdr:spPr bwMode="auto">
        <a:xfrm>
          <a:off x="502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0" name="Text Box 11">
          <a:extLst>
            <a:ext uri="{FF2B5EF4-FFF2-40B4-BE49-F238E27FC236}">
              <a16:creationId xmlns:a16="http://schemas.microsoft.com/office/drawing/2014/main" id="{00000000-0008-0000-2300-0000C2010000}"/>
            </a:ext>
          </a:extLst>
        </xdr:cNvPr>
        <xdr:cNvSpPr txBox="1">
          <a:spLocks noChangeArrowheads="1"/>
        </xdr:cNvSpPr>
      </xdr:nvSpPr>
      <xdr:spPr bwMode="auto">
        <a:xfrm>
          <a:off x="502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1" name="Text Box 12">
          <a:extLst>
            <a:ext uri="{FF2B5EF4-FFF2-40B4-BE49-F238E27FC236}">
              <a16:creationId xmlns:a16="http://schemas.microsoft.com/office/drawing/2014/main" id="{00000000-0008-0000-2300-0000C3010000}"/>
            </a:ext>
          </a:extLst>
        </xdr:cNvPr>
        <xdr:cNvSpPr txBox="1">
          <a:spLocks noChangeArrowheads="1"/>
        </xdr:cNvSpPr>
      </xdr:nvSpPr>
      <xdr:spPr bwMode="auto">
        <a:xfrm>
          <a:off x="502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2" name="Text Box 11">
          <a:extLst>
            <a:ext uri="{FF2B5EF4-FFF2-40B4-BE49-F238E27FC236}">
              <a16:creationId xmlns:a16="http://schemas.microsoft.com/office/drawing/2014/main" id="{00000000-0008-0000-2300-0000C4010000}"/>
            </a:ext>
          </a:extLst>
        </xdr:cNvPr>
        <xdr:cNvSpPr txBox="1">
          <a:spLocks noChangeArrowheads="1"/>
        </xdr:cNvSpPr>
      </xdr:nvSpPr>
      <xdr:spPr bwMode="auto">
        <a:xfrm>
          <a:off x="502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3" name="Text Box 12">
          <a:extLst>
            <a:ext uri="{FF2B5EF4-FFF2-40B4-BE49-F238E27FC236}">
              <a16:creationId xmlns:a16="http://schemas.microsoft.com/office/drawing/2014/main" id="{00000000-0008-0000-2300-0000C5010000}"/>
            </a:ext>
          </a:extLst>
        </xdr:cNvPr>
        <xdr:cNvSpPr txBox="1">
          <a:spLocks noChangeArrowheads="1"/>
        </xdr:cNvSpPr>
      </xdr:nvSpPr>
      <xdr:spPr bwMode="auto">
        <a:xfrm>
          <a:off x="502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4" name="Text Box 13">
          <a:extLst>
            <a:ext uri="{FF2B5EF4-FFF2-40B4-BE49-F238E27FC236}">
              <a16:creationId xmlns:a16="http://schemas.microsoft.com/office/drawing/2014/main" id="{00000000-0008-0000-2300-0000C6010000}"/>
            </a:ext>
          </a:extLst>
        </xdr:cNvPr>
        <xdr:cNvSpPr txBox="1">
          <a:spLocks noChangeArrowheads="1"/>
        </xdr:cNvSpPr>
      </xdr:nvSpPr>
      <xdr:spPr bwMode="auto">
        <a:xfrm>
          <a:off x="502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5" name="Text Box 14">
          <a:extLst>
            <a:ext uri="{FF2B5EF4-FFF2-40B4-BE49-F238E27FC236}">
              <a16:creationId xmlns:a16="http://schemas.microsoft.com/office/drawing/2014/main" id="{00000000-0008-0000-2300-0000C7010000}"/>
            </a:ext>
          </a:extLst>
        </xdr:cNvPr>
        <xdr:cNvSpPr txBox="1">
          <a:spLocks noChangeArrowheads="1"/>
        </xdr:cNvSpPr>
      </xdr:nvSpPr>
      <xdr:spPr bwMode="auto">
        <a:xfrm>
          <a:off x="502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6" name="Text Box 11">
          <a:extLst>
            <a:ext uri="{FF2B5EF4-FFF2-40B4-BE49-F238E27FC236}">
              <a16:creationId xmlns:a16="http://schemas.microsoft.com/office/drawing/2014/main" id="{00000000-0008-0000-2300-0000C8010000}"/>
            </a:ext>
          </a:extLst>
        </xdr:cNvPr>
        <xdr:cNvSpPr txBox="1">
          <a:spLocks noChangeArrowheads="1"/>
        </xdr:cNvSpPr>
      </xdr:nvSpPr>
      <xdr:spPr bwMode="auto">
        <a:xfrm>
          <a:off x="502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7" name="Text Box 12">
          <a:extLst>
            <a:ext uri="{FF2B5EF4-FFF2-40B4-BE49-F238E27FC236}">
              <a16:creationId xmlns:a16="http://schemas.microsoft.com/office/drawing/2014/main" id="{00000000-0008-0000-2300-0000C9010000}"/>
            </a:ext>
          </a:extLst>
        </xdr:cNvPr>
        <xdr:cNvSpPr txBox="1">
          <a:spLocks noChangeArrowheads="1"/>
        </xdr:cNvSpPr>
      </xdr:nvSpPr>
      <xdr:spPr bwMode="auto">
        <a:xfrm>
          <a:off x="502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8" name="Text Box 11">
          <a:extLst>
            <a:ext uri="{FF2B5EF4-FFF2-40B4-BE49-F238E27FC236}">
              <a16:creationId xmlns:a16="http://schemas.microsoft.com/office/drawing/2014/main" id="{00000000-0008-0000-2300-0000CA010000}"/>
            </a:ext>
          </a:extLst>
        </xdr:cNvPr>
        <xdr:cNvSpPr txBox="1">
          <a:spLocks noChangeArrowheads="1"/>
        </xdr:cNvSpPr>
      </xdr:nvSpPr>
      <xdr:spPr bwMode="auto">
        <a:xfrm>
          <a:off x="502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59" name="Text Box 12">
          <a:extLst>
            <a:ext uri="{FF2B5EF4-FFF2-40B4-BE49-F238E27FC236}">
              <a16:creationId xmlns:a16="http://schemas.microsoft.com/office/drawing/2014/main" id="{00000000-0008-0000-2300-0000CB010000}"/>
            </a:ext>
          </a:extLst>
        </xdr:cNvPr>
        <xdr:cNvSpPr txBox="1">
          <a:spLocks noChangeArrowheads="1"/>
        </xdr:cNvSpPr>
      </xdr:nvSpPr>
      <xdr:spPr bwMode="auto">
        <a:xfrm>
          <a:off x="502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60" name="Text Box 11">
          <a:extLst>
            <a:ext uri="{FF2B5EF4-FFF2-40B4-BE49-F238E27FC236}">
              <a16:creationId xmlns:a16="http://schemas.microsoft.com/office/drawing/2014/main" id="{00000000-0008-0000-2300-0000CC010000}"/>
            </a:ext>
          </a:extLst>
        </xdr:cNvPr>
        <xdr:cNvSpPr txBox="1">
          <a:spLocks noChangeArrowheads="1"/>
        </xdr:cNvSpPr>
      </xdr:nvSpPr>
      <xdr:spPr bwMode="auto">
        <a:xfrm>
          <a:off x="502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79</xdr:row>
      <xdr:rowOff>0</xdr:rowOff>
    </xdr:from>
    <xdr:ext cx="114300" cy="285750"/>
    <xdr:sp macro="" textlink="">
      <xdr:nvSpPr>
        <xdr:cNvPr id="461" name="Text Box 12">
          <a:extLst>
            <a:ext uri="{FF2B5EF4-FFF2-40B4-BE49-F238E27FC236}">
              <a16:creationId xmlns:a16="http://schemas.microsoft.com/office/drawing/2014/main" id="{00000000-0008-0000-2300-0000CD010000}"/>
            </a:ext>
          </a:extLst>
        </xdr:cNvPr>
        <xdr:cNvSpPr txBox="1">
          <a:spLocks noChangeArrowheads="1"/>
        </xdr:cNvSpPr>
      </xdr:nvSpPr>
      <xdr:spPr bwMode="auto">
        <a:xfrm>
          <a:off x="502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492125</xdr:colOff>
      <xdr:row>79</xdr:row>
      <xdr:rowOff>0</xdr:rowOff>
    </xdr:from>
    <xdr:ext cx="114300" cy="285750"/>
    <xdr:sp macro="" textlink="">
      <xdr:nvSpPr>
        <xdr:cNvPr id="462" name="Text Box 8">
          <a:extLst>
            <a:ext uri="{FF2B5EF4-FFF2-40B4-BE49-F238E27FC236}">
              <a16:creationId xmlns:a16="http://schemas.microsoft.com/office/drawing/2014/main" id="{00000000-0008-0000-2300-0000CE010000}"/>
            </a:ext>
          </a:extLst>
        </xdr:cNvPr>
        <xdr:cNvSpPr txBox="1">
          <a:spLocks noChangeArrowheads="1"/>
        </xdr:cNvSpPr>
      </xdr:nvSpPr>
      <xdr:spPr bwMode="auto">
        <a:xfrm>
          <a:off x="5521325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70</xdr:row>
      <xdr:rowOff>179917</xdr:rowOff>
    </xdr:from>
    <xdr:ext cx="114300" cy="285750"/>
    <xdr:sp macro="" textlink="">
      <xdr:nvSpPr>
        <xdr:cNvPr id="463" name="Text Box 13">
          <a:extLst>
            <a:ext uri="{FF2B5EF4-FFF2-40B4-BE49-F238E27FC236}">
              <a16:creationId xmlns:a16="http://schemas.microsoft.com/office/drawing/2014/main" id="{00000000-0008-0000-2300-0000CF010000}"/>
            </a:ext>
          </a:extLst>
        </xdr:cNvPr>
        <xdr:cNvSpPr txBox="1">
          <a:spLocks noChangeArrowheads="1"/>
        </xdr:cNvSpPr>
      </xdr:nvSpPr>
      <xdr:spPr bwMode="auto">
        <a:xfrm>
          <a:off x="5657850" y="12846262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4" name="Text Box 13">
          <a:extLst>
            <a:ext uri="{FF2B5EF4-FFF2-40B4-BE49-F238E27FC236}">
              <a16:creationId xmlns:a16="http://schemas.microsoft.com/office/drawing/2014/main" id="{00000000-0008-0000-2300-0000D0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5" name="Text Box 14">
          <a:extLst>
            <a:ext uri="{FF2B5EF4-FFF2-40B4-BE49-F238E27FC236}">
              <a16:creationId xmlns:a16="http://schemas.microsoft.com/office/drawing/2014/main" id="{00000000-0008-0000-2300-0000D1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6" name="Text Box 13">
          <a:extLst>
            <a:ext uri="{FF2B5EF4-FFF2-40B4-BE49-F238E27FC236}">
              <a16:creationId xmlns:a16="http://schemas.microsoft.com/office/drawing/2014/main" id="{00000000-0008-0000-2300-0000D2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7" name="Text Box 14">
          <a:extLst>
            <a:ext uri="{FF2B5EF4-FFF2-40B4-BE49-F238E27FC236}">
              <a16:creationId xmlns:a16="http://schemas.microsoft.com/office/drawing/2014/main" id="{00000000-0008-0000-2300-0000D3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8" name="Text Box 13">
          <a:extLst>
            <a:ext uri="{FF2B5EF4-FFF2-40B4-BE49-F238E27FC236}">
              <a16:creationId xmlns:a16="http://schemas.microsoft.com/office/drawing/2014/main" id="{00000000-0008-0000-2300-0000D4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69" name="Text Box 14">
          <a:extLst>
            <a:ext uri="{FF2B5EF4-FFF2-40B4-BE49-F238E27FC236}">
              <a16:creationId xmlns:a16="http://schemas.microsoft.com/office/drawing/2014/main" id="{00000000-0008-0000-2300-0000D5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70" name="Text Box 13">
          <a:extLst>
            <a:ext uri="{FF2B5EF4-FFF2-40B4-BE49-F238E27FC236}">
              <a16:creationId xmlns:a16="http://schemas.microsoft.com/office/drawing/2014/main" id="{00000000-0008-0000-2300-0000D6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71" name="Text Box 14">
          <a:extLst>
            <a:ext uri="{FF2B5EF4-FFF2-40B4-BE49-F238E27FC236}">
              <a16:creationId xmlns:a16="http://schemas.microsoft.com/office/drawing/2014/main" id="{00000000-0008-0000-2300-0000D7010000}"/>
            </a:ext>
          </a:extLst>
        </xdr:cNvPr>
        <xdr:cNvSpPr txBox="1">
          <a:spLocks noChangeArrowheads="1"/>
        </xdr:cNvSpPr>
      </xdr:nvSpPr>
      <xdr:spPr bwMode="auto">
        <a:xfrm>
          <a:off x="12573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472" name="Text Box 8">
          <a:extLst>
            <a:ext uri="{FF2B5EF4-FFF2-40B4-BE49-F238E27FC236}">
              <a16:creationId xmlns:a16="http://schemas.microsoft.com/office/drawing/2014/main" id="{00000000-0008-0000-2300-0000D8010000}"/>
            </a:ext>
          </a:extLst>
        </xdr:cNvPr>
        <xdr:cNvSpPr txBox="1">
          <a:spLocks noChangeArrowheads="1"/>
        </xdr:cNvSpPr>
      </xdr:nvSpPr>
      <xdr:spPr bwMode="auto">
        <a:xfrm>
          <a:off x="125730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473" name="Text Box 8">
          <a:extLst>
            <a:ext uri="{FF2B5EF4-FFF2-40B4-BE49-F238E27FC236}">
              <a16:creationId xmlns:a16="http://schemas.microsoft.com/office/drawing/2014/main" id="{00000000-0008-0000-2300-0000D9010000}"/>
            </a:ext>
          </a:extLst>
        </xdr:cNvPr>
        <xdr:cNvSpPr txBox="1">
          <a:spLocks noChangeArrowheads="1"/>
        </xdr:cNvSpPr>
      </xdr:nvSpPr>
      <xdr:spPr bwMode="auto">
        <a:xfrm>
          <a:off x="1257300" y="65151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4" name="Text Box 8">
          <a:extLst>
            <a:ext uri="{FF2B5EF4-FFF2-40B4-BE49-F238E27FC236}">
              <a16:creationId xmlns:a16="http://schemas.microsoft.com/office/drawing/2014/main" id="{00000000-0008-0000-2300-0000DA010000}"/>
            </a:ext>
          </a:extLst>
        </xdr:cNvPr>
        <xdr:cNvSpPr txBox="1">
          <a:spLocks noChangeArrowheads="1"/>
        </xdr:cNvSpPr>
      </xdr:nvSpPr>
      <xdr:spPr bwMode="auto">
        <a:xfrm>
          <a:off x="1257300" y="7600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5" name="Text Box 8">
          <a:extLst>
            <a:ext uri="{FF2B5EF4-FFF2-40B4-BE49-F238E27FC236}">
              <a16:creationId xmlns:a16="http://schemas.microsoft.com/office/drawing/2014/main" id="{00000000-0008-0000-2300-0000DB010000}"/>
            </a:ext>
          </a:extLst>
        </xdr:cNvPr>
        <xdr:cNvSpPr txBox="1">
          <a:spLocks noChangeArrowheads="1"/>
        </xdr:cNvSpPr>
      </xdr:nvSpPr>
      <xdr:spPr bwMode="auto">
        <a:xfrm>
          <a:off x="1257300" y="7600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00000000-0008-0000-2300-0000DC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77" name="Text Box 2">
          <a:extLst>
            <a:ext uri="{FF2B5EF4-FFF2-40B4-BE49-F238E27FC236}">
              <a16:creationId xmlns:a16="http://schemas.microsoft.com/office/drawing/2014/main" id="{00000000-0008-0000-2300-0000DD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78" name="Text Box 3">
          <a:extLst>
            <a:ext uri="{FF2B5EF4-FFF2-40B4-BE49-F238E27FC236}">
              <a16:creationId xmlns:a16="http://schemas.microsoft.com/office/drawing/2014/main" id="{00000000-0008-0000-2300-0000DE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79" name="Text Box 4">
          <a:extLst>
            <a:ext uri="{FF2B5EF4-FFF2-40B4-BE49-F238E27FC236}">
              <a16:creationId xmlns:a16="http://schemas.microsoft.com/office/drawing/2014/main" id="{00000000-0008-0000-2300-0000DF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0" name="Text Box 5">
          <a:extLst>
            <a:ext uri="{FF2B5EF4-FFF2-40B4-BE49-F238E27FC236}">
              <a16:creationId xmlns:a16="http://schemas.microsoft.com/office/drawing/2014/main" id="{00000000-0008-0000-2300-0000E0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1" name="Text Box 6">
          <a:extLst>
            <a:ext uri="{FF2B5EF4-FFF2-40B4-BE49-F238E27FC236}">
              <a16:creationId xmlns:a16="http://schemas.microsoft.com/office/drawing/2014/main" id="{00000000-0008-0000-2300-0000E1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2" name="Text Box 8">
          <a:extLst>
            <a:ext uri="{FF2B5EF4-FFF2-40B4-BE49-F238E27FC236}">
              <a16:creationId xmlns:a16="http://schemas.microsoft.com/office/drawing/2014/main" id="{00000000-0008-0000-2300-0000E2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3" name="Text Box 9">
          <a:extLst>
            <a:ext uri="{FF2B5EF4-FFF2-40B4-BE49-F238E27FC236}">
              <a16:creationId xmlns:a16="http://schemas.microsoft.com/office/drawing/2014/main" id="{00000000-0008-0000-2300-0000E3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4" name="Text Box 10">
          <a:extLst>
            <a:ext uri="{FF2B5EF4-FFF2-40B4-BE49-F238E27FC236}">
              <a16:creationId xmlns:a16="http://schemas.microsoft.com/office/drawing/2014/main" id="{00000000-0008-0000-2300-0000E4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00000000-0008-0000-2300-0000E5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6" name="Text Box 2">
          <a:extLst>
            <a:ext uri="{FF2B5EF4-FFF2-40B4-BE49-F238E27FC236}">
              <a16:creationId xmlns:a16="http://schemas.microsoft.com/office/drawing/2014/main" id="{00000000-0008-0000-2300-0000E6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7" name="Text Box 8">
          <a:extLst>
            <a:ext uri="{FF2B5EF4-FFF2-40B4-BE49-F238E27FC236}">
              <a16:creationId xmlns:a16="http://schemas.microsoft.com/office/drawing/2014/main" id="{00000000-0008-0000-2300-0000E7010000}"/>
            </a:ext>
          </a:extLst>
        </xdr:cNvPr>
        <xdr:cNvSpPr txBox="1">
          <a:spLocks noChangeArrowheads="1"/>
        </xdr:cNvSpPr>
      </xdr:nvSpPr>
      <xdr:spPr bwMode="auto">
        <a:xfrm>
          <a:off x="1257300" y="7600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00000000-0008-0000-2300-0000E8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9" name="Text Box 2">
          <a:extLst>
            <a:ext uri="{FF2B5EF4-FFF2-40B4-BE49-F238E27FC236}">
              <a16:creationId xmlns:a16="http://schemas.microsoft.com/office/drawing/2014/main" id="{00000000-0008-0000-2300-0000E9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0" name="Text Box 3">
          <a:extLst>
            <a:ext uri="{FF2B5EF4-FFF2-40B4-BE49-F238E27FC236}">
              <a16:creationId xmlns:a16="http://schemas.microsoft.com/office/drawing/2014/main" id="{00000000-0008-0000-2300-0000EA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1" name="Text Box 4">
          <a:extLst>
            <a:ext uri="{FF2B5EF4-FFF2-40B4-BE49-F238E27FC236}">
              <a16:creationId xmlns:a16="http://schemas.microsoft.com/office/drawing/2014/main" id="{00000000-0008-0000-2300-0000EB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2" name="Text Box 5">
          <a:extLst>
            <a:ext uri="{FF2B5EF4-FFF2-40B4-BE49-F238E27FC236}">
              <a16:creationId xmlns:a16="http://schemas.microsoft.com/office/drawing/2014/main" id="{00000000-0008-0000-2300-0000EC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3" name="Text Box 6">
          <a:extLst>
            <a:ext uri="{FF2B5EF4-FFF2-40B4-BE49-F238E27FC236}">
              <a16:creationId xmlns:a16="http://schemas.microsoft.com/office/drawing/2014/main" id="{00000000-0008-0000-2300-0000ED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4" name="Text Box 8">
          <a:extLst>
            <a:ext uri="{FF2B5EF4-FFF2-40B4-BE49-F238E27FC236}">
              <a16:creationId xmlns:a16="http://schemas.microsoft.com/office/drawing/2014/main" id="{00000000-0008-0000-2300-0000EE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5" name="Text Box 9">
          <a:extLst>
            <a:ext uri="{FF2B5EF4-FFF2-40B4-BE49-F238E27FC236}">
              <a16:creationId xmlns:a16="http://schemas.microsoft.com/office/drawing/2014/main" id="{00000000-0008-0000-2300-0000EF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6" name="Text Box 10">
          <a:extLst>
            <a:ext uri="{FF2B5EF4-FFF2-40B4-BE49-F238E27FC236}">
              <a16:creationId xmlns:a16="http://schemas.microsoft.com/office/drawing/2014/main" id="{00000000-0008-0000-2300-0000F0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00000000-0008-0000-2300-0000F1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8" name="Text Box 2">
          <a:extLst>
            <a:ext uri="{FF2B5EF4-FFF2-40B4-BE49-F238E27FC236}">
              <a16:creationId xmlns:a16="http://schemas.microsoft.com/office/drawing/2014/main" id="{00000000-0008-0000-2300-0000F2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9" name="Text Box 8">
          <a:extLst>
            <a:ext uri="{FF2B5EF4-FFF2-40B4-BE49-F238E27FC236}">
              <a16:creationId xmlns:a16="http://schemas.microsoft.com/office/drawing/2014/main" id="{00000000-0008-0000-2300-0000F3010000}"/>
            </a:ext>
          </a:extLst>
        </xdr:cNvPr>
        <xdr:cNvSpPr txBox="1">
          <a:spLocks noChangeArrowheads="1"/>
        </xdr:cNvSpPr>
      </xdr:nvSpPr>
      <xdr:spPr bwMode="auto">
        <a:xfrm>
          <a:off x="1257300" y="7600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0" name="Text Box 8">
          <a:extLst>
            <a:ext uri="{FF2B5EF4-FFF2-40B4-BE49-F238E27FC236}">
              <a16:creationId xmlns:a16="http://schemas.microsoft.com/office/drawing/2014/main" id="{00000000-0008-0000-2300-0000F4010000}"/>
            </a:ext>
          </a:extLst>
        </xdr:cNvPr>
        <xdr:cNvSpPr txBox="1">
          <a:spLocks noChangeArrowheads="1"/>
        </xdr:cNvSpPr>
      </xdr:nvSpPr>
      <xdr:spPr bwMode="auto">
        <a:xfrm>
          <a:off x="1257300" y="7600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00000000-0008-0000-2300-0000F5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2" name="Text Box 2">
          <a:extLst>
            <a:ext uri="{FF2B5EF4-FFF2-40B4-BE49-F238E27FC236}">
              <a16:creationId xmlns:a16="http://schemas.microsoft.com/office/drawing/2014/main" id="{00000000-0008-0000-2300-0000F6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3" name="Text Box 3">
          <a:extLst>
            <a:ext uri="{FF2B5EF4-FFF2-40B4-BE49-F238E27FC236}">
              <a16:creationId xmlns:a16="http://schemas.microsoft.com/office/drawing/2014/main" id="{00000000-0008-0000-2300-0000F7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4" name="Text Box 4">
          <a:extLst>
            <a:ext uri="{FF2B5EF4-FFF2-40B4-BE49-F238E27FC236}">
              <a16:creationId xmlns:a16="http://schemas.microsoft.com/office/drawing/2014/main" id="{00000000-0008-0000-2300-0000F8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5" name="Text Box 5">
          <a:extLst>
            <a:ext uri="{FF2B5EF4-FFF2-40B4-BE49-F238E27FC236}">
              <a16:creationId xmlns:a16="http://schemas.microsoft.com/office/drawing/2014/main" id="{00000000-0008-0000-2300-0000F9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6" name="Text Box 6">
          <a:extLst>
            <a:ext uri="{FF2B5EF4-FFF2-40B4-BE49-F238E27FC236}">
              <a16:creationId xmlns:a16="http://schemas.microsoft.com/office/drawing/2014/main" id="{00000000-0008-0000-2300-0000FA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7" name="Text Box 8">
          <a:extLst>
            <a:ext uri="{FF2B5EF4-FFF2-40B4-BE49-F238E27FC236}">
              <a16:creationId xmlns:a16="http://schemas.microsoft.com/office/drawing/2014/main" id="{00000000-0008-0000-2300-0000FB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8" name="Text Box 9">
          <a:extLst>
            <a:ext uri="{FF2B5EF4-FFF2-40B4-BE49-F238E27FC236}">
              <a16:creationId xmlns:a16="http://schemas.microsoft.com/office/drawing/2014/main" id="{00000000-0008-0000-2300-0000FC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9" name="Text Box 10">
          <a:extLst>
            <a:ext uri="{FF2B5EF4-FFF2-40B4-BE49-F238E27FC236}">
              <a16:creationId xmlns:a16="http://schemas.microsoft.com/office/drawing/2014/main" id="{00000000-0008-0000-2300-0000FD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00000000-0008-0000-2300-0000FE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1" name="Text Box 2">
          <a:extLst>
            <a:ext uri="{FF2B5EF4-FFF2-40B4-BE49-F238E27FC236}">
              <a16:creationId xmlns:a16="http://schemas.microsoft.com/office/drawing/2014/main" id="{00000000-0008-0000-2300-0000FF01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2" name="Text Box 8">
          <a:extLst>
            <a:ext uri="{FF2B5EF4-FFF2-40B4-BE49-F238E27FC236}">
              <a16:creationId xmlns:a16="http://schemas.microsoft.com/office/drawing/2014/main" id="{00000000-0008-0000-2300-000000020000}"/>
            </a:ext>
          </a:extLst>
        </xdr:cNvPr>
        <xdr:cNvSpPr txBox="1">
          <a:spLocks noChangeArrowheads="1"/>
        </xdr:cNvSpPr>
      </xdr:nvSpPr>
      <xdr:spPr bwMode="auto">
        <a:xfrm>
          <a:off x="1257300" y="76009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00000000-0008-0000-2300-000001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4" name="Text Box 2">
          <a:extLst>
            <a:ext uri="{FF2B5EF4-FFF2-40B4-BE49-F238E27FC236}">
              <a16:creationId xmlns:a16="http://schemas.microsoft.com/office/drawing/2014/main" id="{00000000-0008-0000-2300-000002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5" name="Text Box 3">
          <a:extLst>
            <a:ext uri="{FF2B5EF4-FFF2-40B4-BE49-F238E27FC236}">
              <a16:creationId xmlns:a16="http://schemas.microsoft.com/office/drawing/2014/main" id="{00000000-0008-0000-2300-000003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6" name="Text Box 4">
          <a:extLst>
            <a:ext uri="{FF2B5EF4-FFF2-40B4-BE49-F238E27FC236}">
              <a16:creationId xmlns:a16="http://schemas.microsoft.com/office/drawing/2014/main" id="{00000000-0008-0000-2300-000004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7" name="Text Box 5">
          <a:extLst>
            <a:ext uri="{FF2B5EF4-FFF2-40B4-BE49-F238E27FC236}">
              <a16:creationId xmlns:a16="http://schemas.microsoft.com/office/drawing/2014/main" id="{00000000-0008-0000-2300-000005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8" name="Text Box 6">
          <a:extLst>
            <a:ext uri="{FF2B5EF4-FFF2-40B4-BE49-F238E27FC236}">
              <a16:creationId xmlns:a16="http://schemas.microsoft.com/office/drawing/2014/main" id="{00000000-0008-0000-2300-000006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9" name="Text Box 8">
          <a:extLst>
            <a:ext uri="{FF2B5EF4-FFF2-40B4-BE49-F238E27FC236}">
              <a16:creationId xmlns:a16="http://schemas.microsoft.com/office/drawing/2014/main" id="{00000000-0008-0000-2300-000007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0" name="Text Box 9">
          <a:extLst>
            <a:ext uri="{FF2B5EF4-FFF2-40B4-BE49-F238E27FC236}">
              <a16:creationId xmlns:a16="http://schemas.microsoft.com/office/drawing/2014/main" id="{00000000-0008-0000-2300-000008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1" name="Text Box 10">
          <a:extLst>
            <a:ext uri="{FF2B5EF4-FFF2-40B4-BE49-F238E27FC236}">
              <a16:creationId xmlns:a16="http://schemas.microsoft.com/office/drawing/2014/main" id="{00000000-0008-0000-2300-000009020000}"/>
            </a:ext>
          </a:extLst>
        </xdr:cNvPr>
        <xdr:cNvSpPr txBox="1">
          <a:spLocks noChangeArrowheads="1"/>
        </xdr:cNvSpPr>
      </xdr:nvSpPr>
      <xdr:spPr bwMode="auto">
        <a:xfrm>
          <a:off x="1257300" y="74199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52916</xdr:colOff>
      <xdr:row>42</xdr:row>
      <xdr:rowOff>42334</xdr:rowOff>
    </xdr:from>
    <xdr:ext cx="114300" cy="28575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00000000-0008-0000-2300-00000A020000}"/>
            </a:ext>
          </a:extLst>
        </xdr:cNvPr>
        <xdr:cNvSpPr txBox="1">
          <a:spLocks noChangeArrowheads="1"/>
        </xdr:cNvSpPr>
      </xdr:nvSpPr>
      <xdr:spPr bwMode="auto">
        <a:xfrm>
          <a:off x="1314026" y="7645189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00000000-0008-0000-2300-00000B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4" name="Text Box 2">
          <a:extLst>
            <a:ext uri="{FF2B5EF4-FFF2-40B4-BE49-F238E27FC236}">
              <a16:creationId xmlns:a16="http://schemas.microsoft.com/office/drawing/2014/main" id="{00000000-0008-0000-2300-00000C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5" name="Text Box 3">
          <a:extLst>
            <a:ext uri="{FF2B5EF4-FFF2-40B4-BE49-F238E27FC236}">
              <a16:creationId xmlns:a16="http://schemas.microsoft.com/office/drawing/2014/main" id="{00000000-0008-0000-2300-00000D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6" name="Text Box 4">
          <a:extLst>
            <a:ext uri="{FF2B5EF4-FFF2-40B4-BE49-F238E27FC236}">
              <a16:creationId xmlns:a16="http://schemas.microsoft.com/office/drawing/2014/main" id="{00000000-0008-0000-2300-00000E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7" name="Text Box 5">
          <a:extLst>
            <a:ext uri="{FF2B5EF4-FFF2-40B4-BE49-F238E27FC236}">
              <a16:creationId xmlns:a16="http://schemas.microsoft.com/office/drawing/2014/main" id="{00000000-0008-0000-2300-00000F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8" name="Text Box 6">
          <a:extLst>
            <a:ext uri="{FF2B5EF4-FFF2-40B4-BE49-F238E27FC236}">
              <a16:creationId xmlns:a16="http://schemas.microsoft.com/office/drawing/2014/main" id="{00000000-0008-0000-2300-000010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9" name="Text Box 8">
          <a:extLst>
            <a:ext uri="{FF2B5EF4-FFF2-40B4-BE49-F238E27FC236}">
              <a16:creationId xmlns:a16="http://schemas.microsoft.com/office/drawing/2014/main" id="{00000000-0008-0000-2300-000011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0" name="Text Box 9">
          <a:extLst>
            <a:ext uri="{FF2B5EF4-FFF2-40B4-BE49-F238E27FC236}">
              <a16:creationId xmlns:a16="http://schemas.microsoft.com/office/drawing/2014/main" id="{00000000-0008-0000-2300-000012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1" name="Text Box 10">
          <a:extLst>
            <a:ext uri="{FF2B5EF4-FFF2-40B4-BE49-F238E27FC236}">
              <a16:creationId xmlns:a16="http://schemas.microsoft.com/office/drawing/2014/main" id="{00000000-0008-0000-2300-000013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00000000-0008-0000-2300-000014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3" name="Text Box 2">
          <a:extLst>
            <a:ext uri="{FF2B5EF4-FFF2-40B4-BE49-F238E27FC236}">
              <a16:creationId xmlns:a16="http://schemas.microsoft.com/office/drawing/2014/main" id="{00000000-0008-0000-2300-000015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00000000-0008-0000-2300-000016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00000000-0008-0000-2300-000017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6" name="Text Box 3">
          <a:extLst>
            <a:ext uri="{FF2B5EF4-FFF2-40B4-BE49-F238E27FC236}">
              <a16:creationId xmlns:a16="http://schemas.microsoft.com/office/drawing/2014/main" id="{00000000-0008-0000-2300-000018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7" name="Text Box 4">
          <a:extLst>
            <a:ext uri="{FF2B5EF4-FFF2-40B4-BE49-F238E27FC236}">
              <a16:creationId xmlns:a16="http://schemas.microsoft.com/office/drawing/2014/main" id="{00000000-0008-0000-2300-000019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8" name="Text Box 5">
          <a:extLst>
            <a:ext uri="{FF2B5EF4-FFF2-40B4-BE49-F238E27FC236}">
              <a16:creationId xmlns:a16="http://schemas.microsoft.com/office/drawing/2014/main" id="{00000000-0008-0000-2300-00001A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9" name="Text Box 6">
          <a:extLst>
            <a:ext uri="{FF2B5EF4-FFF2-40B4-BE49-F238E27FC236}">
              <a16:creationId xmlns:a16="http://schemas.microsoft.com/office/drawing/2014/main" id="{00000000-0008-0000-2300-00001B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0" name="Text Box 8">
          <a:extLst>
            <a:ext uri="{FF2B5EF4-FFF2-40B4-BE49-F238E27FC236}">
              <a16:creationId xmlns:a16="http://schemas.microsoft.com/office/drawing/2014/main" id="{00000000-0008-0000-2300-00001C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1" name="Text Box 9">
          <a:extLst>
            <a:ext uri="{FF2B5EF4-FFF2-40B4-BE49-F238E27FC236}">
              <a16:creationId xmlns:a16="http://schemas.microsoft.com/office/drawing/2014/main" id="{00000000-0008-0000-2300-00001D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2" name="Text Box 10">
          <a:extLst>
            <a:ext uri="{FF2B5EF4-FFF2-40B4-BE49-F238E27FC236}">
              <a16:creationId xmlns:a16="http://schemas.microsoft.com/office/drawing/2014/main" id="{00000000-0008-0000-2300-00001E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00000000-0008-0000-2300-00001F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4" name="Text Box 2">
          <a:extLst>
            <a:ext uri="{FF2B5EF4-FFF2-40B4-BE49-F238E27FC236}">
              <a16:creationId xmlns:a16="http://schemas.microsoft.com/office/drawing/2014/main" id="{00000000-0008-0000-2300-000020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5" name="Text Box 8">
          <a:extLst>
            <a:ext uri="{FF2B5EF4-FFF2-40B4-BE49-F238E27FC236}">
              <a16:creationId xmlns:a16="http://schemas.microsoft.com/office/drawing/2014/main" id="{00000000-0008-0000-2300-000021020000}"/>
            </a:ext>
          </a:extLst>
        </xdr:cNvPr>
        <xdr:cNvSpPr txBox="1">
          <a:spLocks noChangeArrowheads="1"/>
        </xdr:cNvSpPr>
      </xdr:nvSpPr>
      <xdr:spPr bwMode="auto">
        <a:xfrm>
          <a:off x="1257300" y="8143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6" name="Text Box 8">
          <a:extLst>
            <a:ext uri="{FF2B5EF4-FFF2-40B4-BE49-F238E27FC236}">
              <a16:creationId xmlns:a16="http://schemas.microsoft.com/office/drawing/2014/main" id="{00000000-0008-0000-2300-000022020000}"/>
            </a:ext>
          </a:extLst>
        </xdr:cNvPr>
        <xdr:cNvSpPr txBox="1">
          <a:spLocks noChangeArrowheads="1"/>
        </xdr:cNvSpPr>
      </xdr:nvSpPr>
      <xdr:spPr bwMode="auto">
        <a:xfrm>
          <a:off x="1257300" y="8143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00000000-0008-0000-2300-000023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8" name="Text Box 2">
          <a:extLst>
            <a:ext uri="{FF2B5EF4-FFF2-40B4-BE49-F238E27FC236}">
              <a16:creationId xmlns:a16="http://schemas.microsoft.com/office/drawing/2014/main" id="{00000000-0008-0000-2300-000024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9" name="Text Box 3">
          <a:extLst>
            <a:ext uri="{FF2B5EF4-FFF2-40B4-BE49-F238E27FC236}">
              <a16:creationId xmlns:a16="http://schemas.microsoft.com/office/drawing/2014/main" id="{00000000-0008-0000-2300-000025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0" name="Text Box 4">
          <a:extLst>
            <a:ext uri="{FF2B5EF4-FFF2-40B4-BE49-F238E27FC236}">
              <a16:creationId xmlns:a16="http://schemas.microsoft.com/office/drawing/2014/main" id="{00000000-0008-0000-2300-000026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1" name="Text Box 5">
          <a:extLst>
            <a:ext uri="{FF2B5EF4-FFF2-40B4-BE49-F238E27FC236}">
              <a16:creationId xmlns:a16="http://schemas.microsoft.com/office/drawing/2014/main" id="{00000000-0008-0000-2300-000027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2" name="Text Box 6">
          <a:extLst>
            <a:ext uri="{FF2B5EF4-FFF2-40B4-BE49-F238E27FC236}">
              <a16:creationId xmlns:a16="http://schemas.microsoft.com/office/drawing/2014/main" id="{00000000-0008-0000-2300-000028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3" name="Text Box 8">
          <a:extLst>
            <a:ext uri="{FF2B5EF4-FFF2-40B4-BE49-F238E27FC236}">
              <a16:creationId xmlns:a16="http://schemas.microsoft.com/office/drawing/2014/main" id="{00000000-0008-0000-2300-000029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4" name="Text Box 9">
          <a:extLst>
            <a:ext uri="{FF2B5EF4-FFF2-40B4-BE49-F238E27FC236}">
              <a16:creationId xmlns:a16="http://schemas.microsoft.com/office/drawing/2014/main" id="{00000000-0008-0000-2300-00002A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5" name="Text Box 10">
          <a:extLst>
            <a:ext uri="{FF2B5EF4-FFF2-40B4-BE49-F238E27FC236}">
              <a16:creationId xmlns:a16="http://schemas.microsoft.com/office/drawing/2014/main" id="{00000000-0008-0000-2300-00002B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00000000-0008-0000-2300-00002C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7" name="Text Box 2">
          <a:extLst>
            <a:ext uri="{FF2B5EF4-FFF2-40B4-BE49-F238E27FC236}">
              <a16:creationId xmlns:a16="http://schemas.microsoft.com/office/drawing/2014/main" id="{00000000-0008-0000-2300-00002D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8" name="Text Box 8">
          <a:extLst>
            <a:ext uri="{FF2B5EF4-FFF2-40B4-BE49-F238E27FC236}">
              <a16:creationId xmlns:a16="http://schemas.microsoft.com/office/drawing/2014/main" id="{00000000-0008-0000-2300-00002E020000}"/>
            </a:ext>
          </a:extLst>
        </xdr:cNvPr>
        <xdr:cNvSpPr txBox="1">
          <a:spLocks noChangeArrowheads="1"/>
        </xdr:cNvSpPr>
      </xdr:nvSpPr>
      <xdr:spPr bwMode="auto">
        <a:xfrm>
          <a:off x="1257300" y="8143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00000000-0008-0000-2300-00002F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0" name="Text Box 2">
          <a:extLst>
            <a:ext uri="{FF2B5EF4-FFF2-40B4-BE49-F238E27FC236}">
              <a16:creationId xmlns:a16="http://schemas.microsoft.com/office/drawing/2014/main" id="{00000000-0008-0000-2300-000030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1" name="Text Box 3">
          <a:extLst>
            <a:ext uri="{FF2B5EF4-FFF2-40B4-BE49-F238E27FC236}">
              <a16:creationId xmlns:a16="http://schemas.microsoft.com/office/drawing/2014/main" id="{00000000-0008-0000-2300-000031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2" name="Text Box 4">
          <a:extLst>
            <a:ext uri="{FF2B5EF4-FFF2-40B4-BE49-F238E27FC236}">
              <a16:creationId xmlns:a16="http://schemas.microsoft.com/office/drawing/2014/main" id="{00000000-0008-0000-2300-000032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3" name="Text Box 5">
          <a:extLst>
            <a:ext uri="{FF2B5EF4-FFF2-40B4-BE49-F238E27FC236}">
              <a16:creationId xmlns:a16="http://schemas.microsoft.com/office/drawing/2014/main" id="{00000000-0008-0000-2300-000033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4" name="Text Box 6">
          <a:extLst>
            <a:ext uri="{FF2B5EF4-FFF2-40B4-BE49-F238E27FC236}">
              <a16:creationId xmlns:a16="http://schemas.microsoft.com/office/drawing/2014/main" id="{00000000-0008-0000-2300-000034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5" name="Text Box 8">
          <a:extLst>
            <a:ext uri="{FF2B5EF4-FFF2-40B4-BE49-F238E27FC236}">
              <a16:creationId xmlns:a16="http://schemas.microsoft.com/office/drawing/2014/main" id="{00000000-0008-0000-2300-000035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6" name="Text Box 9">
          <a:extLst>
            <a:ext uri="{FF2B5EF4-FFF2-40B4-BE49-F238E27FC236}">
              <a16:creationId xmlns:a16="http://schemas.microsoft.com/office/drawing/2014/main" id="{00000000-0008-0000-2300-000036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7" name="Text Box 10">
          <a:extLst>
            <a:ext uri="{FF2B5EF4-FFF2-40B4-BE49-F238E27FC236}">
              <a16:creationId xmlns:a16="http://schemas.microsoft.com/office/drawing/2014/main" id="{00000000-0008-0000-2300-000037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00000000-0008-0000-2300-000038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9" name="Text Box 2">
          <a:extLst>
            <a:ext uri="{FF2B5EF4-FFF2-40B4-BE49-F238E27FC236}">
              <a16:creationId xmlns:a16="http://schemas.microsoft.com/office/drawing/2014/main" id="{00000000-0008-0000-2300-000039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0" name="Text Box 8">
          <a:extLst>
            <a:ext uri="{FF2B5EF4-FFF2-40B4-BE49-F238E27FC236}">
              <a16:creationId xmlns:a16="http://schemas.microsoft.com/office/drawing/2014/main" id="{00000000-0008-0000-2300-00003A020000}"/>
            </a:ext>
          </a:extLst>
        </xdr:cNvPr>
        <xdr:cNvSpPr txBox="1">
          <a:spLocks noChangeArrowheads="1"/>
        </xdr:cNvSpPr>
      </xdr:nvSpPr>
      <xdr:spPr bwMode="auto">
        <a:xfrm>
          <a:off x="1257300" y="8143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1" name="Text Box 8">
          <a:extLst>
            <a:ext uri="{FF2B5EF4-FFF2-40B4-BE49-F238E27FC236}">
              <a16:creationId xmlns:a16="http://schemas.microsoft.com/office/drawing/2014/main" id="{00000000-0008-0000-2300-00003B020000}"/>
            </a:ext>
          </a:extLst>
        </xdr:cNvPr>
        <xdr:cNvSpPr txBox="1">
          <a:spLocks noChangeArrowheads="1"/>
        </xdr:cNvSpPr>
      </xdr:nvSpPr>
      <xdr:spPr bwMode="auto">
        <a:xfrm>
          <a:off x="1257300" y="8143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00000000-0008-0000-2300-00003C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3" name="Text Box 2">
          <a:extLst>
            <a:ext uri="{FF2B5EF4-FFF2-40B4-BE49-F238E27FC236}">
              <a16:creationId xmlns:a16="http://schemas.microsoft.com/office/drawing/2014/main" id="{00000000-0008-0000-2300-00003D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4" name="Text Box 3">
          <a:extLst>
            <a:ext uri="{FF2B5EF4-FFF2-40B4-BE49-F238E27FC236}">
              <a16:creationId xmlns:a16="http://schemas.microsoft.com/office/drawing/2014/main" id="{00000000-0008-0000-2300-00003E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5" name="Text Box 4">
          <a:extLst>
            <a:ext uri="{FF2B5EF4-FFF2-40B4-BE49-F238E27FC236}">
              <a16:creationId xmlns:a16="http://schemas.microsoft.com/office/drawing/2014/main" id="{00000000-0008-0000-2300-00003F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6" name="Text Box 5">
          <a:extLst>
            <a:ext uri="{FF2B5EF4-FFF2-40B4-BE49-F238E27FC236}">
              <a16:creationId xmlns:a16="http://schemas.microsoft.com/office/drawing/2014/main" id="{00000000-0008-0000-2300-000040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7" name="Text Box 6">
          <a:extLst>
            <a:ext uri="{FF2B5EF4-FFF2-40B4-BE49-F238E27FC236}">
              <a16:creationId xmlns:a16="http://schemas.microsoft.com/office/drawing/2014/main" id="{00000000-0008-0000-2300-000041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8" name="Text Box 8">
          <a:extLst>
            <a:ext uri="{FF2B5EF4-FFF2-40B4-BE49-F238E27FC236}">
              <a16:creationId xmlns:a16="http://schemas.microsoft.com/office/drawing/2014/main" id="{00000000-0008-0000-2300-000042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9" name="Text Box 9">
          <a:extLst>
            <a:ext uri="{FF2B5EF4-FFF2-40B4-BE49-F238E27FC236}">
              <a16:creationId xmlns:a16="http://schemas.microsoft.com/office/drawing/2014/main" id="{00000000-0008-0000-2300-000043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0" name="Text Box 10">
          <a:extLst>
            <a:ext uri="{FF2B5EF4-FFF2-40B4-BE49-F238E27FC236}">
              <a16:creationId xmlns:a16="http://schemas.microsoft.com/office/drawing/2014/main" id="{00000000-0008-0000-2300-000044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00000000-0008-0000-2300-000045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2" name="Text Box 2">
          <a:extLst>
            <a:ext uri="{FF2B5EF4-FFF2-40B4-BE49-F238E27FC236}">
              <a16:creationId xmlns:a16="http://schemas.microsoft.com/office/drawing/2014/main" id="{00000000-0008-0000-2300-000046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3" name="Text Box 8">
          <a:extLst>
            <a:ext uri="{FF2B5EF4-FFF2-40B4-BE49-F238E27FC236}">
              <a16:creationId xmlns:a16="http://schemas.microsoft.com/office/drawing/2014/main" id="{00000000-0008-0000-2300-000047020000}"/>
            </a:ext>
          </a:extLst>
        </xdr:cNvPr>
        <xdr:cNvSpPr txBox="1">
          <a:spLocks noChangeArrowheads="1"/>
        </xdr:cNvSpPr>
      </xdr:nvSpPr>
      <xdr:spPr bwMode="auto">
        <a:xfrm>
          <a:off x="1257300" y="81438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00000000-0008-0000-2300-000048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5" name="Text Box 2">
          <a:extLst>
            <a:ext uri="{FF2B5EF4-FFF2-40B4-BE49-F238E27FC236}">
              <a16:creationId xmlns:a16="http://schemas.microsoft.com/office/drawing/2014/main" id="{00000000-0008-0000-2300-000049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6" name="Text Box 3">
          <a:extLst>
            <a:ext uri="{FF2B5EF4-FFF2-40B4-BE49-F238E27FC236}">
              <a16:creationId xmlns:a16="http://schemas.microsoft.com/office/drawing/2014/main" id="{00000000-0008-0000-2300-00004A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7" name="Text Box 4">
          <a:extLst>
            <a:ext uri="{FF2B5EF4-FFF2-40B4-BE49-F238E27FC236}">
              <a16:creationId xmlns:a16="http://schemas.microsoft.com/office/drawing/2014/main" id="{00000000-0008-0000-2300-00004B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8" name="Text Box 5">
          <a:extLst>
            <a:ext uri="{FF2B5EF4-FFF2-40B4-BE49-F238E27FC236}">
              <a16:creationId xmlns:a16="http://schemas.microsoft.com/office/drawing/2014/main" id="{00000000-0008-0000-2300-00004C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9" name="Text Box 6">
          <a:extLst>
            <a:ext uri="{FF2B5EF4-FFF2-40B4-BE49-F238E27FC236}">
              <a16:creationId xmlns:a16="http://schemas.microsoft.com/office/drawing/2014/main" id="{00000000-0008-0000-2300-00004D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0" name="Text Box 8">
          <a:extLst>
            <a:ext uri="{FF2B5EF4-FFF2-40B4-BE49-F238E27FC236}">
              <a16:creationId xmlns:a16="http://schemas.microsoft.com/office/drawing/2014/main" id="{00000000-0008-0000-2300-00004E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1" name="Text Box 9">
          <a:extLst>
            <a:ext uri="{FF2B5EF4-FFF2-40B4-BE49-F238E27FC236}">
              <a16:creationId xmlns:a16="http://schemas.microsoft.com/office/drawing/2014/main" id="{00000000-0008-0000-2300-00004F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2" name="Text Box 10">
          <a:extLst>
            <a:ext uri="{FF2B5EF4-FFF2-40B4-BE49-F238E27FC236}">
              <a16:creationId xmlns:a16="http://schemas.microsoft.com/office/drawing/2014/main" id="{00000000-0008-0000-2300-000050020000}"/>
            </a:ext>
          </a:extLst>
        </xdr:cNvPr>
        <xdr:cNvSpPr txBox="1">
          <a:spLocks noChangeArrowheads="1"/>
        </xdr:cNvSpPr>
      </xdr:nvSpPr>
      <xdr:spPr bwMode="auto">
        <a:xfrm>
          <a:off x="1257300" y="7962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44</xdr:row>
      <xdr:rowOff>42333</xdr:rowOff>
    </xdr:from>
    <xdr:ext cx="114300" cy="28575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00000000-0008-0000-2300-000051020000}"/>
            </a:ext>
          </a:extLst>
        </xdr:cNvPr>
        <xdr:cNvSpPr txBox="1">
          <a:spLocks noChangeArrowheads="1"/>
        </xdr:cNvSpPr>
      </xdr:nvSpPr>
      <xdr:spPr bwMode="auto">
        <a:xfrm>
          <a:off x="1269788" y="8007138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00000000-0008-0000-2300-000052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5" name="Text Box 2">
          <a:extLst>
            <a:ext uri="{FF2B5EF4-FFF2-40B4-BE49-F238E27FC236}">
              <a16:creationId xmlns:a16="http://schemas.microsoft.com/office/drawing/2014/main" id="{00000000-0008-0000-2300-000053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6" name="Text Box 3">
          <a:extLst>
            <a:ext uri="{FF2B5EF4-FFF2-40B4-BE49-F238E27FC236}">
              <a16:creationId xmlns:a16="http://schemas.microsoft.com/office/drawing/2014/main" id="{00000000-0008-0000-2300-000054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7" name="Text Box 4">
          <a:extLst>
            <a:ext uri="{FF2B5EF4-FFF2-40B4-BE49-F238E27FC236}">
              <a16:creationId xmlns:a16="http://schemas.microsoft.com/office/drawing/2014/main" id="{00000000-0008-0000-2300-000055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8" name="Text Box 5">
          <a:extLst>
            <a:ext uri="{FF2B5EF4-FFF2-40B4-BE49-F238E27FC236}">
              <a16:creationId xmlns:a16="http://schemas.microsoft.com/office/drawing/2014/main" id="{00000000-0008-0000-2300-000056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9" name="Text Box 6">
          <a:extLst>
            <a:ext uri="{FF2B5EF4-FFF2-40B4-BE49-F238E27FC236}">
              <a16:creationId xmlns:a16="http://schemas.microsoft.com/office/drawing/2014/main" id="{00000000-0008-0000-2300-000057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0" name="Text Box 8">
          <a:extLst>
            <a:ext uri="{FF2B5EF4-FFF2-40B4-BE49-F238E27FC236}">
              <a16:creationId xmlns:a16="http://schemas.microsoft.com/office/drawing/2014/main" id="{00000000-0008-0000-2300-000058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1" name="Text Box 9">
          <a:extLst>
            <a:ext uri="{FF2B5EF4-FFF2-40B4-BE49-F238E27FC236}">
              <a16:creationId xmlns:a16="http://schemas.microsoft.com/office/drawing/2014/main" id="{00000000-0008-0000-2300-000059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2" name="Text Box 10">
          <a:extLst>
            <a:ext uri="{FF2B5EF4-FFF2-40B4-BE49-F238E27FC236}">
              <a16:creationId xmlns:a16="http://schemas.microsoft.com/office/drawing/2014/main" id="{00000000-0008-0000-2300-00005A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00000000-0008-0000-2300-00005B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4" name="Text Box 2">
          <a:extLst>
            <a:ext uri="{FF2B5EF4-FFF2-40B4-BE49-F238E27FC236}">
              <a16:creationId xmlns:a16="http://schemas.microsoft.com/office/drawing/2014/main" id="{00000000-0008-0000-2300-00005C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00000000-0008-0000-2300-00005D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6" name="Text Box 2">
          <a:extLst>
            <a:ext uri="{FF2B5EF4-FFF2-40B4-BE49-F238E27FC236}">
              <a16:creationId xmlns:a16="http://schemas.microsoft.com/office/drawing/2014/main" id="{00000000-0008-0000-2300-00005E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7" name="Text Box 3">
          <a:extLst>
            <a:ext uri="{FF2B5EF4-FFF2-40B4-BE49-F238E27FC236}">
              <a16:creationId xmlns:a16="http://schemas.microsoft.com/office/drawing/2014/main" id="{00000000-0008-0000-2300-00005F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8" name="Text Box 4">
          <a:extLst>
            <a:ext uri="{FF2B5EF4-FFF2-40B4-BE49-F238E27FC236}">
              <a16:creationId xmlns:a16="http://schemas.microsoft.com/office/drawing/2014/main" id="{00000000-0008-0000-2300-000060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9" name="Text Box 5">
          <a:extLst>
            <a:ext uri="{FF2B5EF4-FFF2-40B4-BE49-F238E27FC236}">
              <a16:creationId xmlns:a16="http://schemas.microsoft.com/office/drawing/2014/main" id="{00000000-0008-0000-2300-000061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0" name="Text Box 6">
          <a:extLst>
            <a:ext uri="{FF2B5EF4-FFF2-40B4-BE49-F238E27FC236}">
              <a16:creationId xmlns:a16="http://schemas.microsoft.com/office/drawing/2014/main" id="{00000000-0008-0000-2300-000062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1" name="Text Box 8">
          <a:extLst>
            <a:ext uri="{FF2B5EF4-FFF2-40B4-BE49-F238E27FC236}">
              <a16:creationId xmlns:a16="http://schemas.microsoft.com/office/drawing/2014/main" id="{00000000-0008-0000-2300-000063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2" name="Text Box 9">
          <a:extLst>
            <a:ext uri="{FF2B5EF4-FFF2-40B4-BE49-F238E27FC236}">
              <a16:creationId xmlns:a16="http://schemas.microsoft.com/office/drawing/2014/main" id="{00000000-0008-0000-2300-000064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3" name="Text Box 10">
          <a:extLst>
            <a:ext uri="{FF2B5EF4-FFF2-40B4-BE49-F238E27FC236}">
              <a16:creationId xmlns:a16="http://schemas.microsoft.com/office/drawing/2014/main" id="{00000000-0008-0000-2300-000065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00000000-0008-0000-2300-000066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5" name="Text Box 2">
          <a:extLst>
            <a:ext uri="{FF2B5EF4-FFF2-40B4-BE49-F238E27FC236}">
              <a16:creationId xmlns:a16="http://schemas.microsoft.com/office/drawing/2014/main" id="{00000000-0008-0000-2300-000067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6" name="Text Box 8">
          <a:extLst>
            <a:ext uri="{FF2B5EF4-FFF2-40B4-BE49-F238E27FC236}">
              <a16:creationId xmlns:a16="http://schemas.microsoft.com/office/drawing/2014/main" id="{00000000-0008-0000-2300-000068020000}"/>
            </a:ext>
          </a:extLst>
        </xdr:cNvPr>
        <xdr:cNvSpPr txBox="1">
          <a:spLocks noChangeArrowheads="1"/>
        </xdr:cNvSpPr>
      </xdr:nvSpPr>
      <xdr:spPr bwMode="auto">
        <a:xfrm>
          <a:off x="125730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7" name="Text Box 8">
          <a:extLst>
            <a:ext uri="{FF2B5EF4-FFF2-40B4-BE49-F238E27FC236}">
              <a16:creationId xmlns:a16="http://schemas.microsoft.com/office/drawing/2014/main" id="{00000000-0008-0000-2300-000069020000}"/>
            </a:ext>
          </a:extLst>
        </xdr:cNvPr>
        <xdr:cNvSpPr txBox="1">
          <a:spLocks noChangeArrowheads="1"/>
        </xdr:cNvSpPr>
      </xdr:nvSpPr>
      <xdr:spPr bwMode="auto">
        <a:xfrm>
          <a:off x="125730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00000000-0008-0000-2300-00006A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9" name="Text Box 2">
          <a:extLst>
            <a:ext uri="{FF2B5EF4-FFF2-40B4-BE49-F238E27FC236}">
              <a16:creationId xmlns:a16="http://schemas.microsoft.com/office/drawing/2014/main" id="{00000000-0008-0000-2300-00006B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0" name="Text Box 3">
          <a:extLst>
            <a:ext uri="{FF2B5EF4-FFF2-40B4-BE49-F238E27FC236}">
              <a16:creationId xmlns:a16="http://schemas.microsoft.com/office/drawing/2014/main" id="{00000000-0008-0000-2300-00006C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1" name="Text Box 4">
          <a:extLst>
            <a:ext uri="{FF2B5EF4-FFF2-40B4-BE49-F238E27FC236}">
              <a16:creationId xmlns:a16="http://schemas.microsoft.com/office/drawing/2014/main" id="{00000000-0008-0000-2300-00006D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2" name="Text Box 5">
          <a:extLst>
            <a:ext uri="{FF2B5EF4-FFF2-40B4-BE49-F238E27FC236}">
              <a16:creationId xmlns:a16="http://schemas.microsoft.com/office/drawing/2014/main" id="{00000000-0008-0000-2300-00006E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3" name="Text Box 6">
          <a:extLst>
            <a:ext uri="{FF2B5EF4-FFF2-40B4-BE49-F238E27FC236}">
              <a16:creationId xmlns:a16="http://schemas.microsoft.com/office/drawing/2014/main" id="{00000000-0008-0000-2300-00006F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4" name="Text Box 8">
          <a:extLst>
            <a:ext uri="{FF2B5EF4-FFF2-40B4-BE49-F238E27FC236}">
              <a16:creationId xmlns:a16="http://schemas.microsoft.com/office/drawing/2014/main" id="{00000000-0008-0000-2300-000070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5" name="Text Box 9">
          <a:extLst>
            <a:ext uri="{FF2B5EF4-FFF2-40B4-BE49-F238E27FC236}">
              <a16:creationId xmlns:a16="http://schemas.microsoft.com/office/drawing/2014/main" id="{00000000-0008-0000-2300-000071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6" name="Text Box 10">
          <a:extLst>
            <a:ext uri="{FF2B5EF4-FFF2-40B4-BE49-F238E27FC236}">
              <a16:creationId xmlns:a16="http://schemas.microsoft.com/office/drawing/2014/main" id="{00000000-0008-0000-2300-000072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00000000-0008-0000-2300-000073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8" name="Text Box 2">
          <a:extLst>
            <a:ext uri="{FF2B5EF4-FFF2-40B4-BE49-F238E27FC236}">
              <a16:creationId xmlns:a16="http://schemas.microsoft.com/office/drawing/2014/main" id="{00000000-0008-0000-2300-000074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9" name="Text Box 8">
          <a:extLst>
            <a:ext uri="{FF2B5EF4-FFF2-40B4-BE49-F238E27FC236}">
              <a16:creationId xmlns:a16="http://schemas.microsoft.com/office/drawing/2014/main" id="{00000000-0008-0000-2300-000075020000}"/>
            </a:ext>
          </a:extLst>
        </xdr:cNvPr>
        <xdr:cNvSpPr txBox="1">
          <a:spLocks noChangeArrowheads="1"/>
        </xdr:cNvSpPr>
      </xdr:nvSpPr>
      <xdr:spPr bwMode="auto">
        <a:xfrm>
          <a:off x="125730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00000000-0008-0000-2300-000076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1" name="Text Box 2">
          <a:extLst>
            <a:ext uri="{FF2B5EF4-FFF2-40B4-BE49-F238E27FC236}">
              <a16:creationId xmlns:a16="http://schemas.microsoft.com/office/drawing/2014/main" id="{00000000-0008-0000-2300-000077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2" name="Text Box 3">
          <a:extLst>
            <a:ext uri="{FF2B5EF4-FFF2-40B4-BE49-F238E27FC236}">
              <a16:creationId xmlns:a16="http://schemas.microsoft.com/office/drawing/2014/main" id="{00000000-0008-0000-2300-000078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3" name="Text Box 4">
          <a:extLst>
            <a:ext uri="{FF2B5EF4-FFF2-40B4-BE49-F238E27FC236}">
              <a16:creationId xmlns:a16="http://schemas.microsoft.com/office/drawing/2014/main" id="{00000000-0008-0000-2300-000079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4" name="Text Box 5">
          <a:extLst>
            <a:ext uri="{FF2B5EF4-FFF2-40B4-BE49-F238E27FC236}">
              <a16:creationId xmlns:a16="http://schemas.microsoft.com/office/drawing/2014/main" id="{00000000-0008-0000-2300-00007A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5" name="Text Box 6">
          <a:extLst>
            <a:ext uri="{FF2B5EF4-FFF2-40B4-BE49-F238E27FC236}">
              <a16:creationId xmlns:a16="http://schemas.microsoft.com/office/drawing/2014/main" id="{00000000-0008-0000-2300-00007B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6" name="Text Box 8">
          <a:extLst>
            <a:ext uri="{FF2B5EF4-FFF2-40B4-BE49-F238E27FC236}">
              <a16:creationId xmlns:a16="http://schemas.microsoft.com/office/drawing/2014/main" id="{00000000-0008-0000-2300-00007C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7" name="Text Box 9">
          <a:extLst>
            <a:ext uri="{FF2B5EF4-FFF2-40B4-BE49-F238E27FC236}">
              <a16:creationId xmlns:a16="http://schemas.microsoft.com/office/drawing/2014/main" id="{00000000-0008-0000-2300-00007D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8" name="Text Box 10">
          <a:extLst>
            <a:ext uri="{FF2B5EF4-FFF2-40B4-BE49-F238E27FC236}">
              <a16:creationId xmlns:a16="http://schemas.microsoft.com/office/drawing/2014/main" id="{00000000-0008-0000-2300-00007E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00000000-0008-0000-2300-00007F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0" name="Text Box 2">
          <a:extLst>
            <a:ext uri="{FF2B5EF4-FFF2-40B4-BE49-F238E27FC236}">
              <a16:creationId xmlns:a16="http://schemas.microsoft.com/office/drawing/2014/main" id="{00000000-0008-0000-2300-000080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1" name="Text Box 8">
          <a:extLst>
            <a:ext uri="{FF2B5EF4-FFF2-40B4-BE49-F238E27FC236}">
              <a16:creationId xmlns:a16="http://schemas.microsoft.com/office/drawing/2014/main" id="{00000000-0008-0000-2300-000081020000}"/>
            </a:ext>
          </a:extLst>
        </xdr:cNvPr>
        <xdr:cNvSpPr txBox="1">
          <a:spLocks noChangeArrowheads="1"/>
        </xdr:cNvSpPr>
      </xdr:nvSpPr>
      <xdr:spPr bwMode="auto">
        <a:xfrm>
          <a:off x="125730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2" name="Text Box 8">
          <a:extLst>
            <a:ext uri="{FF2B5EF4-FFF2-40B4-BE49-F238E27FC236}">
              <a16:creationId xmlns:a16="http://schemas.microsoft.com/office/drawing/2014/main" id="{00000000-0008-0000-2300-000082020000}"/>
            </a:ext>
          </a:extLst>
        </xdr:cNvPr>
        <xdr:cNvSpPr txBox="1">
          <a:spLocks noChangeArrowheads="1"/>
        </xdr:cNvSpPr>
      </xdr:nvSpPr>
      <xdr:spPr bwMode="auto">
        <a:xfrm>
          <a:off x="125730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00000000-0008-0000-2300-000083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4" name="Text Box 2">
          <a:extLst>
            <a:ext uri="{FF2B5EF4-FFF2-40B4-BE49-F238E27FC236}">
              <a16:creationId xmlns:a16="http://schemas.microsoft.com/office/drawing/2014/main" id="{00000000-0008-0000-2300-000084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5" name="Text Box 3">
          <a:extLst>
            <a:ext uri="{FF2B5EF4-FFF2-40B4-BE49-F238E27FC236}">
              <a16:creationId xmlns:a16="http://schemas.microsoft.com/office/drawing/2014/main" id="{00000000-0008-0000-2300-000085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6" name="Text Box 4">
          <a:extLst>
            <a:ext uri="{FF2B5EF4-FFF2-40B4-BE49-F238E27FC236}">
              <a16:creationId xmlns:a16="http://schemas.microsoft.com/office/drawing/2014/main" id="{00000000-0008-0000-2300-000086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7" name="Text Box 5">
          <a:extLst>
            <a:ext uri="{FF2B5EF4-FFF2-40B4-BE49-F238E27FC236}">
              <a16:creationId xmlns:a16="http://schemas.microsoft.com/office/drawing/2014/main" id="{00000000-0008-0000-2300-000087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8" name="Text Box 6">
          <a:extLst>
            <a:ext uri="{FF2B5EF4-FFF2-40B4-BE49-F238E27FC236}">
              <a16:creationId xmlns:a16="http://schemas.microsoft.com/office/drawing/2014/main" id="{00000000-0008-0000-2300-000088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9" name="Text Box 8">
          <a:extLst>
            <a:ext uri="{FF2B5EF4-FFF2-40B4-BE49-F238E27FC236}">
              <a16:creationId xmlns:a16="http://schemas.microsoft.com/office/drawing/2014/main" id="{00000000-0008-0000-2300-000089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0" name="Text Box 9">
          <a:extLst>
            <a:ext uri="{FF2B5EF4-FFF2-40B4-BE49-F238E27FC236}">
              <a16:creationId xmlns:a16="http://schemas.microsoft.com/office/drawing/2014/main" id="{00000000-0008-0000-2300-00008A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1" name="Text Box 10">
          <a:extLst>
            <a:ext uri="{FF2B5EF4-FFF2-40B4-BE49-F238E27FC236}">
              <a16:creationId xmlns:a16="http://schemas.microsoft.com/office/drawing/2014/main" id="{00000000-0008-0000-2300-00008B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00000000-0008-0000-2300-00008C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3" name="Text Box 2">
          <a:extLst>
            <a:ext uri="{FF2B5EF4-FFF2-40B4-BE49-F238E27FC236}">
              <a16:creationId xmlns:a16="http://schemas.microsoft.com/office/drawing/2014/main" id="{00000000-0008-0000-2300-00008D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4" name="Text Box 8">
          <a:extLst>
            <a:ext uri="{FF2B5EF4-FFF2-40B4-BE49-F238E27FC236}">
              <a16:creationId xmlns:a16="http://schemas.microsoft.com/office/drawing/2014/main" id="{00000000-0008-0000-2300-00008E020000}"/>
            </a:ext>
          </a:extLst>
        </xdr:cNvPr>
        <xdr:cNvSpPr txBox="1">
          <a:spLocks noChangeArrowheads="1"/>
        </xdr:cNvSpPr>
      </xdr:nvSpPr>
      <xdr:spPr bwMode="auto">
        <a:xfrm>
          <a:off x="1257300" y="86868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00000000-0008-0000-2300-00008F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6" name="Text Box 2">
          <a:extLst>
            <a:ext uri="{FF2B5EF4-FFF2-40B4-BE49-F238E27FC236}">
              <a16:creationId xmlns:a16="http://schemas.microsoft.com/office/drawing/2014/main" id="{00000000-0008-0000-2300-000090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7" name="Text Box 3">
          <a:extLst>
            <a:ext uri="{FF2B5EF4-FFF2-40B4-BE49-F238E27FC236}">
              <a16:creationId xmlns:a16="http://schemas.microsoft.com/office/drawing/2014/main" id="{00000000-0008-0000-2300-000091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8" name="Text Box 4">
          <a:extLst>
            <a:ext uri="{FF2B5EF4-FFF2-40B4-BE49-F238E27FC236}">
              <a16:creationId xmlns:a16="http://schemas.microsoft.com/office/drawing/2014/main" id="{00000000-0008-0000-2300-000092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9" name="Text Box 5">
          <a:extLst>
            <a:ext uri="{FF2B5EF4-FFF2-40B4-BE49-F238E27FC236}">
              <a16:creationId xmlns:a16="http://schemas.microsoft.com/office/drawing/2014/main" id="{00000000-0008-0000-2300-000093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0" name="Text Box 6">
          <a:extLst>
            <a:ext uri="{FF2B5EF4-FFF2-40B4-BE49-F238E27FC236}">
              <a16:creationId xmlns:a16="http://schemas.microsoft.com/office/drawing/2014/main" id="{00000000-0008-0000-2300-000094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1" name="Text Box 8">
          <a:extLst>
            <a:ext uri="{FF2B5EF4-FFF2-40B4-BE49-F238E27FC236}">
              <a16:creationId xmlns:a16="http://schemas.microsoft.com/office/drawing/2014/main" id="{00000000-0008-0000-2300-000095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2" name="Text Box 9">
          <a:extLst>
            <a:ext uri="{FF2B5EF4-FFF2-40B4-BE49-F238E27FC236}">
              <a16:creationId xmlns:a16="http://schemas.microsoft.com/office/drawing/2014/main" id="{00000000-0008-0000-2300-000096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3" name="Text Box 10">
          <a:extLst>
            <a:ext uri="{FF2B5EF4-FFF2-40B4-BE49-F238E27FC236}">
              <a16:creationId xmlns:a16="http://schemas.microsoft.com/office/drawing/2014/main" id="{00000000-0008-0000-2300-000097020000}"/>
            </a:ext>
          </a:extLst>
        </xdr:cNvPr>
        <xdr:cNvSpPr txBox="1">
          <a:spLocks noChangeArrowheads="1"/>
        </xdr:cNvSpPr>
      </xdr:nvSpPr>
      <xdr:spPr bwMode="auto">
        <a:xfrm>
          <a:off x="1257300" y="85058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47</xdr:row>
      <xdr:rowOff>42333</xdr:rowOff>
    </xdr:from>
    <xdr:ext cx="114300" cy="28575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00000000-0008-0000-2300-000098020000}"/>
            </a:ext>
          </a:extLst>
        </xdr:cNvPr>
        <xdr:cNvSpPr txBox="1">
          <a:spLocks noChangeArrowheads="1"/>
        </xdr:cNvSpPr>
      </xdr:nvSpPr>
      <xdr:spPr bwMode="auto">
        <a:xfrm>
          <a:off x="1269788" y="855006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00000000-0008-0000-2300-000099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6" name="Text Box 2">
          <a:extLst>
            <a:ext uri="{FF2B5EF4-FFF2-40B4-BE49-F238E27FC236}">
              <a16:creationId xmlns:a16="http://schemas.microsoft.com/office/drawing/2014/main" id="{00000000-0008-0000-2300-00009A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7" name="Text Box 3">
          <a:extLst>
            <a:ext uri="{FF2B5EF4-FFF2-40B4-BE49-F238E27FC236}">
              <a16:creationId xmlns:a16="http://schemas.microsoft.com/office/drawing/2014/main" id="{00000000-0008-0000-2300-00009B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8" name="Text Box 4">
          <a:extLst>
            <a:ext uri="{FF2B5EF4-FFF2-40B4-BE49-F238E27FC236}">
              <a16:creationId xmlns:a16="http://schemas.microsoft.com/office/drawing/2014/main" id="{00000000-0008-0000-2300-00009C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9" name="Text Box 5">
          <a:extLst>
            <a:ext uri="{FF2B5EF4-FFF2-40B4-BE49-F238E27FC236}">
              <a16:creationId xmlns:a16="http://schemas.microsoft.com/office/drawing/2014/main" id="{00000000-0008-0000-2300-00009D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0" name="Text Box 6">
          <a:extLst>
            <a:ext uri="{FF2B5EF4-FFF2-40B4-BE49-F238E27FC236}">
              <a16:creationId xmlns:a16="http://schemas.microsoft.com/office/drawing/2014/main" id="{00000000-0008-0000-2300-00009E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1" name="Text Box 8">
          <a:extLst>
            <a:ext uri="{FF2B5EF4-FFF2-40B4-BE49-F238E27FC236}">
              <a16:creationId xmlns:a16="http://schemas.microsoft.com/office/drawing/2014/main" id="{00000000-0008-0000-2300-00009F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2" name="Text Box 9">
          <a:extLst>
            <a:ext uri="{FF2B5EF4-FFF2-40B4-BE49-F238E27FC236}">
              <a16:creationId xmlns:a16="http://schemas.microsoft.com/office/drawing/2014/main" id="{00000000-0008-0000-2300-0000A0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3" name="Text Box 10">
          <a:extLst>
            <a:ext uri="{FF2B5EF4-FFF2-40B4-BE49-F238E27FC236}">
              <a16:creationId xmlns:a16="http://schemas.microsoft.com/office/drawing/2014/main" id="{00000000-0008-0000-2300-0000A1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00000000-0008-0000-2300-0000A2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5" name="Text Box 2">
          <a:extLst>
            <a:ext uri="{FF2B5EF4-FFF2-40B4-BE49-F238E27FC236}">
              <a16:creationId xmlns:a16="http://schemas.microsoft.com/office/drawing/2014/main" id="{00000000-0008-0000-2300-0000A3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00000000-0008-0000-2300-0000A4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7" name="Text Box 2">
          <a:extLst>
            <a:ext uri="{FF2B5EF4-FFF2-40B4-BE49-F238E27FC236}">
              <a16:creationId xmlns:a16="http://schemas.microsoft.com/office/drawing/2014/main" id="{00000000-0008-0000-2300-0000A5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8" name="Text Box 3">
          <a:extLst>
            <a:ext uri="{FF2B5EF4-FFF2-40B4-BE49-F238E27FC236}">
              <a16:creationId xmlns:a16="http://schemas.microsoft.com/office/drawing/2014/main" id="{00000000-0008-0000-2300-0000A6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9" name="Text Box 4">
          <a:extLst>
            <a:ext uri="{FF2B5EF4-FFF2-40B4-BE49-F238E27FC236}">
              <a16:creationId xmlns:a16="http://schemas.microsoft.com/office/drawing/2014/main" id="{00000000-0008-0000-2300-0000A7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0" name="Text Box 5">
          <a:extLst>
            <a:ext uri="{FF2B5EF4-FFF2-40B4-BE49-F238E27FC236}">
              <a16:creationId xmlns:a16="http://schemas.microsoft.com/office/drawing/2014/main" id="{00000000-0008-0000-2300-0000A8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1" name="Text Box 6">
          <a:extLst>
            <a:ext uri="{FF2B5EF4-FFF2-40B4-BE49-F238E27FC236}">
              <a16:creationId xmlns:a16="http://schemas.microsoft.com/office/drawing/2014/main" id="{00000000-0008-0000-2300-0000A9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2" name="Text Box 8">
          <a:extLst>
            <a:ext uri="{FF2B5EF4-FFF2-40B4-BE49-F238E27FC236}">
              <a16:creationId xmlns:a16="http://schemas.microsoft.com/office/drawing/2014/main" id="{00000000-0008-0000-2300-0000AA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3" name="Text Box 9">
          <a:extLst>
            <a:ext uri="{FF2B5EF4-FFF2-40B4-BE49-F238E27FC236}">
              <a16:creationId xmlns:a16="http://schemas.microsoft.com/office/drawing/2014/main" id="{00000000-0008-0000-2300-0000AB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4" name="Text Box 10">
          <a:extLst>
            <a:ext uri="{FF2B5EF4-FFF2-40B4-BE49-F238E27FC236}">
              <a16:creationId xmlns:a16="http://schemas.microsoft.com/office/drawing/2014/main" id="{00000000-0008-0000-2300-0000AC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00000000-0008-0000-2300-0000AD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6" name="Text Box 2">
          <a:extLst>
            <a:ext uri="{FF2B5EF4-FFF2-40B4-BE49-F238E27FC236}">
              <a16:creationId xmlns:a16="http://schemas.microsoft.com/office/drawing/2014/main" id="{00000000-0008-0000-2300-0000AE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00000000-0008-0000-2300-0000AF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8" name="Text Box 2">
          <a:extLst>
            <a:ext uri="{FF2B5EF4-FFF2-40B4-BE49-F238E27FC236}">
              <a16:creationId xmlns:a16="http://schemas.microsoft.com/office/drawing/2014/main" id="{00000000-0008-0000-2300-0000B0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9" name="Text Box 3">
          <a:extLst>
            <a:ext uri="{FF2B5EF4-FFF2-40B4-BE49-F238E27FC236}">
              <a16:creationId xmlns:a16="http://schemas.microsoft.com/office/drawing/2014/main" id="{00000000-0008-0000-2300-0000B1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0" name="Text Box 4">
          <a:extLst>
            <a:ext uri="{FF2B5EF4-FFF2-40B4-BE49-F238E27FC236}">
              <a16:creationId xmlns:a16="http://schemas.microsoft.com/office/drawing/2014/main" id="{00000000-0008-0000-2300-0000B2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1" name="Text Box 5">
          <a:extLst>
            <a:ext uri="{FF2B5EF4-FFF2-40B4-BE49-F238E27FC236}">
              <a16:creationId xmlns:a16="http://schemas.microsoft.com/office/drawing/2014/main" id="{00000000-0008-0000-2300-0000B3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2" name="Text Box 6">
          <a:extLst>
            <a:ext uri="{FF2B5EF4-FFF2-40B4-BE49-F238E27FC236}">
              <a16:creationId xmlns:a16="http://schemas.microsoft.com/office/drawing/2014/main" id="{00000000-0008-0000-2300-0000B4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3" name="Text Box 8">
          <a:extLst>
            <a:ext uri="{FF2B5EF4-FFF2-40B4-BE49-F238E27FC236}">
              <a16:creationId xmlns:a16="http://schemas.microsoft.com/office/drawing/2014/main" id="{00000000-0008-0000-2300-0000B5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4" name="Text Box 9">
          <a:extLst>
            <a:ext uri="{FF2B5EF4-FFF2-40B4-BE49-F238E27FC236}">
              <a16:creationId xmlns:a16="http://schemas.microsoft.com/office/drawing/2014/main" id="{00000000-0008-0000-2300-0000B6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5" name="Text Box 10">
          <a:extLst>
            <a:ext uri="{FF2B5EF4-FFF2-40B4-BE49-F238E27FC236}">
              <a16:creationId xmlns:a16="http://schemas.microsoft.com/office/drawing/2014/main" id="{00000000-0008-0000-2300-0000B7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00000000-0008-0000-2300-0000B8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7" name="Text Box 2">
          <a:extLst>
            <a:ext uri="{FF2B5EF4-FFF2-40B4-BE49-F238E27FC236}">
              <a16:creationId xmlns:a16="http://schemas.microsoft.com/office/drawing/2014/main" id="{00000000-0008-0000-2300-0000B9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00000000-0008-0000-2300-0000BA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9" name="Text Box 2">
          <a:extLst>
            <a:ext uri="{FF2B5EF4-FFF2-40B4-BE49-F238E27FC236}">
              <a16:creationId xmlns:a16="http://schemas.microsoft.com/office/drawing/2014/main" id="{00000000-0008-0000-2300-0000BB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0" name="Text Box 3">
          <a:extLst>
            <a:ext uri="{FF2B5EF4-FFF2-40B4-BE49-F238E27FC236}">
              <a16:creationId xmlns:a16="http://schemas.microsoft.com/office/drawing/2014/main" id="{00000000-0008-0000-2300-0000BC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1" name="Text Box 4">
          <a:extLst>
            <a:ext uri="{FF2B5EF4-FFF2-40B4-BE49-F238E27FC236}">
              <a16:creationId xmlns:a16="http://schemas.microsoft.com/office/drawing/2014/main" id="{00000000-0008-0000-2300-0000BD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2" name="Text Box 5">
          <a:extLst>
            <a:ext uri="{FF2B5EF4-FFF2-40B4-BE49-F238E27FC236}">
              <a16:creationId xmlns:a16="http://schemas.microsoft.com/office/drawing/2014/main" id="{00000000-0008-0000-2300-0000BE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3" name="Text Box 6">
          <a:extLst>
            <a:ext uri="{FF2B5EF4-FFF2-40B4-BE49-F238E27FC236}">
              <a16:creationId xmlns:a16="http://schemas.microsoft.com/office/drawing/2014/main" id="{00000000-0008-0000-2300-0000BF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4" name="Text Box 8">
          <a:extLst>
            <a:ext uri="{FF2B5EF4-FFF2-40B4-BE49-F238E27FC236}">
              <a16:creationId xmlns:a16="http://schemas.microsoft.com/office/drawing/2014/main" id="{00000000-0008-0000-2300-0000C0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5" name="Text Box 9">
          <a:extLst>
            <a:ext uri="{FF2B5EF4-FFF2-40B4-BE49-F238E27FC236}">
              <a16:creationId xmlns:a16="http://schemas.microsoft.com/office/drawing/2014/main" id="{00000000-0008-0000-2300-0000C1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6" name="Text Box 10">
          <a:extLst>
            <a:ext uri="{FF2B5EF4-FFF2-40B4-BE49-F238E27FC236}">
              <a16:creationId xmlns:a16="http://schemas.microsoft.com/office/drawing/2014/main" id="{00000000-0008-0000-2300-0000C2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00000000-0008-0000-2300-0000C3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8" name="Text Box 2">
          <a:extLst>
            <a:ext uri="{FF2B5EF4-FFF2-40B4-BE49-F238E27FC236}">
              <a16:creationId xmlns:a16="http://schemas.microsoft.com/office/drawing/2014/main" id="{00000000-0008-0000-2300-0000C4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00000000-0008-0000-2300-0000C5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0" name="Text Box 2">
          <a:extLst>
            <a:ext uri="{FF2B5EF4-FFF2-40B4-BE49-F238E27FC236}">
              <a16:creationId xmlns:a16="http://schemas.microsoft.com/office/drawing/2014/main" id="{00000000-0008-0000-2300-0000C6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1" name="Text Box 3">
          <a:extLst>
            <a:ext uri="{FF2B5EF4-FFF2-40B4-BE49-F238E27FC236}">
              <a16:creationId xmlns:a16="http://schemas.microsoft.com/office/drawing/2014/main" id="{00000000-0008-0000-2300-0000C7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2" name="Text Box 4">
          <a:extLst>
            <a:ext uri="{FF2B5EF4-FFF2-40B4-BE49-F238E27FC236}">
              <a16:creationId xmlns:a16="http://schemas.microsoft.com/office/drawing/2014/main" id="{00000000-0008-0000-2300-0000C8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3" name="Text Box 5">
          <a:extLst>
            <a:ext uri="{FF2B5EF4-FFF2-40B4-BE49-F238E27FC236}">
              <a16:creationId xmlns:a16="http://schemas.microsoft.com/office/drawing/2014/main" id="{00000000-0008-0000-2300-0000C9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4" name="Text Box 6">
          <a:extLst>
            <a:ext uri="{FF2B5EF4-FFF2-40B4-BE49-F238E27FC236}">
              <a16:creationId xmlns:a16="http://schemas.microsoft.com/office/drawing/2014/main" id="{00000000-0008-0000-2300-0000CA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5" name="Text Box 8">
          <a:extLst>
            <a:ext uri="{FF2B5EF4-FFF2-40B4-BE49-F238E27FC236}">
              <a16:creationId xmlns:a16="http://schemas.microsoft.com/office/drawing/2014/main" id="{00000000-0008-0000-2300-0000CB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6" name="Text Box 9">
          <a:extLst>
            <a:ext uri="{FF2B5EF4-FFF2-40B4-BE49-F238E27FC236}">
              <a16:creationId xmlns:a16="http://schemas.microsoft.com/office/drawing/2014/main" id="{00000000-0008-0000-2300-0000CC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7" name="Text Box 10">
          <a:extLst>
            <a:ext uri="{FF2B5EF4-FFF2-40B4-BE49-F238E27FC236}">
              <a16:creationId xmlns:a16="http://schemas.microsoft.com/office/drawing/2014/main" id="{00000000-0008-0000-2300-0000CD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00000000-0008-0000-2300-0000CE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9" name="Text Box 2">
          <a:extLst>
            <a:ext uri="{FF2B5EF4-FFF2-40B4-BE49-F238E27FC236}">
              <a16:creationId xmlns:a16="http://schemas.microsoft.com/office/drawing/2014/main" id="{00000000-0008-0000-2300-0000CF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00000000-0008-0000-2300-0000D0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1" name="Text Box 2">
          <a:extLst>
            <a:ext uri="{FF2B5EF4-FFF2-40B4-BE49-F238E27FC236}">
              <a16:creationId xmlns:a16="http://schemas.microsoft.com/office/drawing/2014/main" id="{00000000-0008-0000-2300-0000D1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2" name="Text Box 3">
          <a:extLst>
            <a:ext uri="{FF2B5EF4-FFF2-40B4-BE49-F238E27FC236}">
              <a16:creationId xmlns:a16="http://schemas.microsoft.com/office/drawing/2014/main" id="{00000000-0008-0000-2300-0000D2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3" name="Text Box 4">
          <a:extLst>
            <a:ext uri="{FF2B5EF4-FFF2-40B4-BE49-F238E27FC236}">
              <a16:creationId xmlns:a16="http://schemas.microsoft.com/office/drawing/2014/main" id="{00000000-0008-0000-2300-0000D3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4" name="Text Box 5">
          <a:extLst>
            <a:ext uri="{FF2B5EF4-FFF2-40B4-BE49-F238E27FC236}">
              <a16:creationId xmlns:a16="http://schemas.microsoft.com/office/drawing/2014/main" id="{00000000-0008-0000-2300-0000D4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5" name="Text Box 6">
          <a:extLst>
            <a:ext uri="{FF2B5EF4-FFF2-40B4-BE49-F238E27FC236}">
              <a16:creationId xmlns:a16="http://schemas.microsoft.com/office/drawing/2014/main" id="{00000000-0008-0000-2300-0000D5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6" name="Text Box 8">
          <a:extLst>
            <a:ext uri="{FF2B5EF4-FFF2-40B4-BE49-F238E27FC236}">
              <a16:creationId xmlns:a16="http://schemas.microsoft.com/office/drawing/2014/main" id="{00000000-0008-0000-2300-0000D6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7" name="Text Box 9">
          <a:extLst>
            <a:ext uri="{FF2B5EF4-FFF2-40B4-BE49-F238E27FC236}">
              <a16:creationId xmlns:a16="http://schemas.microsoft.com/office/drawing/2014/main" id="{00000000-0008-0000-2300-0000D7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8" name="Text Box 10">
          <a:extLst>
            <a:ext uri="{FF2B5EF4-FFF2-40B4-BE49-F238E27FC236}">
              <a16:creationId xmlns:a16="http://schemas.microsoft.com/office/drawing/2014/main" id="{00000000-0008-0000-2300-0000D8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50</xdr:row>
      <xdr:rowOff>42333</xdr:rowOff>
    </xdr:from>
    <xdr:ext cx="114300" cy="28575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00000000-0008-0000-2300-0000D9020000}"/>
            </a:ext>
          </a:extLst>
        </xdr:cNvPr>
        <xdr:cNvSpPr txBox="1">
          <a:spLocks noChangeArrowheads="1"/>
        </xdr:cNvSpPr>
      </xdr:nvSpPr>
      <xdr:spPr bwMode="auto">
        <a:xfrm>
          <a:off x="1269788" y="9092988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0" name="Text Box 8">
          <a:extLst>
            <a:ext uri="{FF2B5EF4-FFF2-40B4-BE49-F238E27FC236}">
              <a16:creationId xmlns:a16="http://schemas.microsoft.com/office/drawing/2014/main" id="{00000000-0008-0000-2300-0000DA020000}"/>
            </a:ext>
          </a:extLst>
        </xdr:cNvPr>
        <xdr:cNvSpPr txBox="1">
          <a:spLocks noChangeArrowheads="1"/>
        </xdr:cNvSpPr>
      </xdr:nvSpPr>
      <xdr:spPr bwMode="auto">
        <a:xfrm>
          <a:off x="1257300" y="9229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1" name="Text Box 8">
          <a:extLst>
            <a:ext uri="{FF2B5EF4-FFF2-40B4-BE49-F238E27FC236}">
              <a16:creationId xmlns:a16="http://schemas.microsoft.com/office/drawing/2014/main" id="{00000000-0008-0000-2300-0000DB020000}"/>
            </a:ext>
          </a:extLst>
        </xdr:cNvPr>
        <xdr:cNvSpPr txBox="1">
          <a:spLocks noChangeArrowheads="1"/>
        </xdr:cNvSpPr>
      </xdr:nvSpPr>
      <xdr:spPr bwMode="auto">
        <a:xfrm>
          <a:off x="1257300" y="9229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00000000-0008-0000-2300-0000DC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3" name="Text Box 2">
          <a:extLst>
            <a:ext uri="{FF2B5EF4-FFF2-40B4-BE49-F238E27FC236}">
              <a16:creationId xmlns:a16="http://schemas.microsoft.com/office/drawing/2014/main" id="{00000000-0008-0000-2300-0000DD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4" name="Text Box 3">
          <a:extLst>
            <a:ext uri="{FF2B5EF4-FFF2-40B4-BE49-F238E27FC236}">
              <a16:creationId xmlns:a16="http://schemas.microsoft.com/office/drawing/2014/main" id="{00000000-0008-0000-2300-0000DE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5" name="Text Box 4">
          <a:extLst>
            <a:ext uri="{FF2B5EF4-FFF2-40B4-BE49-F238E27FC236}">
              <a16:creationId xmlns:a16="http://schemas.microsoft.com/office/drawing/2014/main" id="{00000000-0008-0000-2300-0000DF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6" name="Text Box 5">
          <a:extLst>
            <a:ext uri="{FF2B5EF4-FFF2-40B4-BE49-F238E27FC236}">
              <a16:creationId xmlns:a16="http://schemas.microsoft.com/office/drawing/2014/main" id="{00000000-0008-0000-2300-0000E0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7" name="Text Box 6">
          <a:extLst>
            <a:ext uri="{FF2B5EF4-FFF2-40B4-BE49-F238E27FC236}">
              <a16:creationId xmlns:a16="http://schemas.microsoft.com/office/drawing/2014/main" id="{00000000-0008-0000-2300-0000E1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8" name="Text Box 8">
          <a:extLst>
            <a:ext uri="{FF2B5EF4-FFF2-40B4-BE49-F238E27FC236}">
              <a16:creationId xmlns:a16="http://schemas.microsoft.com/office/drawing/2014/main" id="{00000000-0008-0000-2300-0000E2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9" name="Text Box 9">
          <a:extLst>
            <a:ext uri="{FF2B5EF4-FFF2-40B4-BE49-F238E27FC236}">
              <a16:creationId xmlns:a16="http://schemas.microsoft.com/office/drawing/2014/main" id="{00000000-0008-0000-2300-0000E3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0" name="Text Box 10">
          <a:extLst>
            <a:ext uri="{FF2B5EF4-FFF2-40B4-BE49-F238E27FC236}">
              <a16:creationId xmlns:a16="http://schemas.microsoft.com/office/drawing/2014/main" id="{00000000-0008-0000-2300-0000E4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00000000-0008-0000-2300-0000E5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2" name="Text Box 2">
          <a:extLst>
            <a:ext uri="{FF2B5EF4-FFF2-40B4-BE49-F238E27FC236}">
              <a16:creationId xmlns:a16="http://schemas.microsoft.com/office/drawing/2014/main" id="{00000000-0008-0000-2300-0000E6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3" name="Text Box 8">
          <a:extLst>
            <a:ext uri="{FF2B5EF4-FFF2-40B4-BE49-F238E27FC236}">
              <a16:creationId xmlns:a16="http://schemas.microsoft.com/office/drawing/2014/main" id="{00000000-0008-0000-2300-0000E7020000}"/>
            </a:ext>
          </a:extLst>
        </xdr:cNvPr>
        <xdr:cNvSpPr txBox="1">
          <a:spLocks noChangeArrowheads="1"/>
        </xdr:cNvSpPr>
      </xdr:nvSpPr>
      <xdr:spPr bwMode="auto">
        <a:xfrm>
          <a:off x="1257300" y="9229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00000000-0008-0000-2300-0000E8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5" name="Text Box 2">
          <a:extLst>
            <a:ext uri="{FF2B5EF4-FFF2-40B4-BE49-F238E27FC236}">
              <a16:creationId xmlns:a16="http://schemas.microsoft.com/office/drawing/2014/main" id="{00000000-0008-0000-2300-0000E9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6" name="Text Box 3">
          <a:extLst>
            <a:ext uri="{FF2B5EF4-FFF2-40B4-BE49-F238E27FC236}">
              <a16:creationId xmlns:a16="http://schemas.microsoft.com/office/drawing/2014/main" id="{00000000-0008-0000-2300-0000EA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7" name="Text Box 4">
          <a:extLst>
            <a:ext uri="{FF2B5EF4-FFF2-40B4-BE49-F238E27FC236}">
              <a16:creationId xmlns:a16="http://schemas.microsoft.com/office/drawing/2014/main" id="{00000000-0008-0000-2300-0000EB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8" name="Text Box 5">
          <a:extLst>
            <a:ext uri="{FF2B5EF4-FFF2-40B4-BE49-F238E27FC236}">
              <a16:creationId xmlns:a16="http://schemas.microsoft.com/office/drawing/2014/main" id="{00000000-0008-0000-2300-0000EC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9" name="Text Box 6">
          <a:extLst>
            <a:ext uri="{FF2B5EF4-FFF2-40B4-BE49-F238E27FC236}">
              <a16:creationId xmlns:a16="http://schemas.microsoft.com/office/drawing/2014/main" id="{00000000-0008-0000-2300-0000ED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0" name="Text Box 8">
          <a:extLst>
            <a:ext uri="{FF2B5EF4-FFF2-40B4-BE49-F238E27FC236}">
              <a16:creationId xmlns:a16="http://schemas.microsoft.com/office/drawing/2014/main" id="{00000000-0008-0000-2300-0000EE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1" name="Text Box 9">
          <a:extLst>
            <a:ext uri="{FF2B5EF4-FFF2-40B4-BE49-F238E27FC236}">
              <a16:creationId xmlns:a16="http://schemas.microsoft.com/office/drawing/2014/main" id="{00000000-0008-0000-2300-0000EF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2" name="Text Box 10">
          <a:extLst>
            <a:ext uri="{FF2B5EF4-FFF2-40B4-BE49-F238E27FC236}">
              <a16:creationId xmlns:a16="http://schemas.microsoft.com/office/drawing/2014/main" id="{00000000-0008-0000-2300-0000F0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00000000-0008-0000-2300-0000F1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4" name="Text Box 2">
          <a:extLst>
            <a:ext uri="{FF2B5EF4-FFF2-40B4-BE49-F238E27FC236}">
              <a16:creationId xmlns:a16="http://schemas.microsoft.com/office/drawing/2014/main" id="{00000000-0008-0000-2300-0000F2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5" name="Text Box 8">
          <a:extLst>
            <a:ext uri="{FF2B5EF4-FFF2-40B4-BE49-F238E27FC236}">
              <a16:creationId xmlns:a16="http://schemas.microsoft.com/office/drawing/2014/main" id="{00000000-0008-0000-2300-0000F3020000}"/>
            </a:ext>
          </a:extLst>
        </xdr:cNvPr>
        <xdr:cNvSpPr txBox="1">
          <a:spLocks noChangeArrowheads="1"/>
        </xdr:cNvSpPr>
      </xdr:nvSpPr>
      <xdr:spPr bwMode="auto">
        <a:xfrm>
          <a:off x="1257300" y="9229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6" name="Text Box 8">
          <a:extLst>
            <a:ext uri="{FF2B5EF4-FFF2-40B4-BE49-F238E27FC236}">
              <a16:creationId xmlns:a16="http://schemas.microsoft.com/office/drawing/2014/main" id="{00000000-0008-0000-2300-0000F4020000}"/>
            </a:ext>
          </a:extLst>
        </xdr:cNvPr>
        <xdr:cNvSpPr txBox="1">
          <a:spLocks noChangeArrowheads="1"/>
        </xdr:cNvSpPr>
      </xdr:nvSpPr>
      <xdr:spPr bwMode="auto">
        <a:xfrm>
          <a:off x="1257300" y="9229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00000000-0008-0000-2300-0000F5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8" name="Text Box 2">
          <a:extLst>
            <a:ext uri="{FF2B5EF4-FFF2-40B4-BE49-F238E27FC236}">
              <a16:creationId xmlns:a16="http://schemas.microsoft.com/office/drawing/2014/main" id="{00000000-0008-0000-2300-0000F6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9" name="Text Box 3">
          <a:extLst>
            <a:ext uri="{FF2B5EF4-FFF2-40B4-BE49-F238E27FC236}">
              <a16:creationId xmlns:a16="http://schemas.microsoft.com/office/drawing/2014/main" id="{00000000-0008-0000-2300-0000F7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0" name="Text Box 4">
          <a:extLst>
            <a:ext uri="{FF2B5EF4-FFF2-40B4-BE49-F238E27FC236}">
              <a16:creationId xmlns:a16="http://schemas.microsoft.com/office/drawing/2014/main" id="{00000000-0008-0000-2300-0000F8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1" name="Text Box 5">
          <a:extLst>
            <a:ext uri="{FF2B5EF4-FFF2-40B4-BE49-F238E27FC236}">
              <a16:creationId xmlns:a16="http://schemas.microsoft.com/office/drawing/2014/main" id="{00000000-0008-0000-2300-0000F9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2" name="Text Box 6">
          <a:extLst>
            <a:ext uri="{FF2B5EF4-FFF2-40B4-BE49-F238E27FC236}">
              <a16:creationId xmlns:a16="http://schemas.microsoft.com/office/drawing/2014/main" id="{00000000-0008-0000-2300-0000FA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3" name="Text Box 8">
          <a:extLst>
            <a:ext uri="{FF2B5EF4-FFF2-40B4-BE49-F238E27FC236}">
              <a16:creationId xmlns:a16="http://schemas.microsoft.com/office/drawing/2014/main" id="{00000000-0008-0000-2300-0000FB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4" name="Text Box 9">
          <a:extLst>
            <a:ext uri="{FF2B5EF4-FFF2-40B4-BE49-F238E27FC236}">
              <a16:creationId xmlns:a16="http://schemas.microsoft.com/office/drawing/2014/main" id="{00000000-0008-0000-2300-0000FC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5" name="Text Box 10">
          <a:extLst>
            <a:ext uri="{FF2B5EF4-FFF2-40B4-BE49-F238E27FC236}">
              <a16:creationId xmlns:a16="http://schemas.microsoft.com/office/drawing/2014/main" id="{00000000-0008-0000-2300-0000FD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00000000-0008-0000-2300-0000FE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7" name="Text Box 2">
          <a:extLst>
            <a:ext uri="{FF2B5EF4-FFF2-40B4-BE49-F238E27FC236}">
              <a16:creationId xmlns:a16="http://schemas.microsoft.com/office/drawing/2014/main" id="{00000000-0008-0000-2300-0000FF02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8" name="Text Box 8">
          <a:extLst>
            <a:ext uri="{FF2B5EF4-FFF2-40B4-BE49-F238E27FC236}">
              <a16:creationId xmlns:a16="http://schemas.microsoft.com/office/drawing/2014/main" id="{00000000-0008-0000-2300-000000030000}"/>
            </a:ext>
          </a:extLst>
        </xdr:cNvPr>
        <xdr:cNvSpPr txBox="1">
          <a:spLocks noChangeArrowheads="1"/>
        </xdr:cNvSpPr>
      </xdr:nvSpPr>
      <xdr:spPr bwMode="auto">
        <a:xfrm>
          <a:off x="1257300" y="92297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00000000-0008-0000-2300-000001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0" name="Text Box 2">
          <a:extLst>
            <a:ext uri="{FF2B5EF4-FFF2-40B4-BE49-F238E27FC236}">
              <a16:creationId xmlns:a16="http://schemas.microsoft.com/office/drawing/2014/main" id="{00000000-0008-0000-2300-000002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1" name="Text Box 3">
          <a:extLst>
            <a:ext uri="{FF2B5EF4-FFF2-40B4-BE49-F238E27FC236}">
              <a16:creationId xmlns:a16="http://schemas.microsoft.com/office/drawing/2014/main" id="{00000000-0008-0000-2300-000003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2" name="Text Box 4">
          <a:extLst>
            <a:ext uri="{FF2B5EF4-FFF2-40B4-BE49-F238E27FC236}">
              <a16:creationId xmlns:a16="http://schemas.microsoft.com/office/drawing/2014/main" id="{00000000-0008-0000-2300-000004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3" name="Text Box 5">
          <a:extLst>
            <a:ext uri="{FF2B5EF4-FFF2-40B4-BE49-F238E27FC236}">
              <a16:creationId xmlns:a16="http://schemas.microsoft.com/office/drawing/2014/main" id="{00000000-0008-0000-2300-000005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4" name="Text Box 6">
          <a:extLst>
            <a:ext uri="{FF2B5EF4-FFF2-40B4-BE49-F238E27FC236}">
              <a16:creationId xmlns:a16="http://schemas.microsoft.com/office/drawing/2014/main" id="{00000000-0008-0000-2300-000006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5" name="Text Box 8">
          <a:extLst>
            <a:ext uri="{FF2B5EF4-FFF2-40B4-BE49-F238E27FC236}">
              <a16:creationId xmlns:a16="http://schemas.microsoft.com/office/drawing/2014/main" id="{00000000-0008-0000-2300-000007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6" name="Text Box 9">
          <a:extLst>
            <a:ext uri="{FF2B5EF4-FFF2-40B4-BE49-F238E27FC236}">
              <a16:creationId xmlns:a16="http://schemas.microsoft.com/office/drawing/2014/main" id="{00000000-0008-0000-2300-000008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7" name="Text Box 10">
          <a:extLst>
            <a:ext uri="{FF2B5EF4-FFF2-40B4-BE49-F238E27FC236}">
              <a16:creationId xmlns:a16="http://schemas.microsoft.com/office/drawing/2014/main" id="{00000000-0008-0000-2300-000009030000}"/>
            </a:ext>
          </a:extLst>
        </xdr:cNvPr>
        <xdr:cNvSpPr txBox="1">
          <a:spLocks noChangeArrowheads="1"/>
        </xdr:cNvSpPr>
      </xdr:nvSpPr>
      <xdr:spPr bwMode="auto">
        <a:xfrm>
          <a:off x="1257300" y="9048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50</xdr:row>
      <xdr:rowOff>42333</xdr:rowOff>
    </xdr:from>
    <xdr:ext cx="114300" cy="28575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00000000-0008-0000-2300-00000A030000}"/>
            </a:ext>
          </a:extLst>
        </xdr:cNvPr>
        <xdr:cNvSpPr txBox="1">
          <a:spLocks noChangeArrowheads="1"/>
        </xdr:cNvSpPr>
      </xdr:nvSpPr>
      <xdr:spPr bwMode="auto">
        <a:xfrm>
          <a:off x="1269788" y="9092988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00000000-0008-0000-2300-00000B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0" name="Text Box 2">
          <a:extLst>
            <a:ext uri="{FF2B5EF4-FFF2-40B4-BE49-F238E27FC236}">
              <a16:creationId xmlns:a16="http://schemas.microsoft.com/office/drawing/2014/main" id="{00000000-0008-0000-2300-00000C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1" name="Text Box 3">
          <a:extLst>
            <a:ext uri="{FF2B5EF4-FFF2-40B4-BE49-F238E27FC236}">
              <a16:creationId xmlns:a16="http://schemas.microsoft.com/office/drawing/2014/main" id="{00000000-0008-0000-2300-00000D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2" name="Text Box 4">
          <a:extLst>
            <a:ext uri="{FF2B5EF4-FFF2-40B4-BE49-F238E27FC236}">
              <a16:creationId xmlns:a16="http://schemas.microsoft.com/office/drawing/2014/main" id="{00000000-0008-0000-2300-00000E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3" name="Text Box 5">
          <a:extLst>
            <a:ext uri="{FF2B5EF4-FFF2-40B4-BE49-F238E27FC236}">
              <a16:creationId xmlns:a16="http://schemas.microsoft.com/office/drawing/2014/main" id="{00000000-0008-0000-2300-00000F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4" name="Text Box 6">
          <a:extLst>
            <a:ext uri="{FF2B5EF4-FFF2-40B4-BE49-F238E27FC236}">
              <a16:creationId xmlns:a16="http://schemas.microsoft.com/office/drawing/2014/main" id="{00000000-0008-0000-2300-000010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5" name="Text Box 8">
          <a:extLst>
            <a:ext uri="{FF2B5EF4-FFF2-40B4-BE49-F238E27FC236}">
              <a16:creationId xmlns:a16="http://schemas.microsoft.com/office/drawing/2014/main" id="{00000000-0008-0000-2300-000011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6" name="Text Box 9">
          <a:extLst>
            <a:ext uri="{FF2B5EF4-FFF2-40B4-BE49-F238E27FC236}">
              <a16:creationId xmlns:a16="http://schemas.microsoft.com/office/drawing/2014/main" id="{00000000-0008-0000-2300-000012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7" name="Text Box 10">
          <a:extLst>
            <a:ext uri="{FF2B5EF4-FFF2-40B4-BE49-F238E27FC236}">
              <a16:creationId xmlns:a16="http://schemas.microsoft.com/office/drawing/2014/main" id="{00000000-0008-0000-2300-000013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00000000-0008-0000-2300-000014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9" name="Text Box 2">
          <a:extLst>
            <a:ext uri="{FF2B5EF4-FFF2-40B4-BE49-F238E27FC236}">
              <a16:creationId xmlns:a16="http://schemas.microsoft.com/office/drawing/2014/main" id="{00000000-0008-0000-2300-000015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00000000-0008-0000-2300-000016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1" name="Text Box 2">
          <a:extLst>
            <a:ext uri="{FF2B5EF4-FFF2-40B4-BE49-F238E27FC236}">
              <a16:creationId xmlns:a16="http://schemas.microsoft.com/office/drawing/2014/main" id="{00000000-0008-0000-2300-000017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2" name="Text Box 3">
          <a:extLst>
            <a:ext uri="{FF2B5EF4-FFF2-40B4-BE49-F238E27FC236}">
              <a16:creationId xmlns:a16="http://schemas.microsoft.com/office/drawing/2014/main" id="{00000000-0008-0000-2300-000018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3" name="Text Box 4">
          <a:extLst>
            <a:ext uri="{FF2B5EF4-FFF2-40B4-BE49-F238E27FC236}">
              <a16:creationId xmlns:a16="http://schemas.microsoft.com/office/drawing/2014/main" id="{00000000-0008-0000-2300-000019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4" name="Text Box 5">
          <a:extLst>
            <a:ext uri="{FF2B5EF4-FFF2-40B4-BE49-F238E27FC236}">
              <a16:creationId xmlns:a16="http://schemas.microsoft.com/office/drawing/2014/main" id="{00000000-0008-0000-2300-00001A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5" name="Text Box 6">
          <a:extLst>
            <a:ext uri="{FF2B5EF4-FFF2-40B4-BE49-F238E27FC236}">
              <a16:creationId xmlns:a16="http://schemas.microsoft.com/office/drawing/2014/main" id="{00000000-0008-0000-2300-00001B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6" name="Text Box 8">
          <a:extLst>
            <a:ext uri="{FF2B5EF4-FFF2-40B4-BE49-F238E27FC236}">
              <a16:creationId xmlns:a16="http://schemas.microsoft.com/office/drawing/2014/main" id="{00000000-0008-0000-2300-00001C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7" name="Text Box 9">
          <a:extLst>
            <a:ext uri="{FF2B5EF4-FFF2-40B4-BE49-F238E27FC236}">
              <a16:creationId xmlns:a16="http://schemas.microsoft.com/office/drawing/2014/main" id="{00000000-0008-0000-2300-00001D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8" name="Text Box 10">
          <a:extLst>
            <a:ext uri="{FF2B5EF4-FFF2-40B4-BE49-F238E27FC236}">
              <a16:creationId xmlns:a16="http://schemas.microsoft.com/office/drawing/2014/main" id="{00000000-0008-0000-2300-00001E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00000000-0008-0000-2300-00001F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0" name="Text Box 2">
          <a:extLst>
            <a:ext uri="{FF2B5EF4-FFF2-40B4-BE49-F238E27FC236}">
              <a16:creationId xmlns:a16="http://schemas.microsoft.com/office/drawing/2014/main" id="{00000000-0008-0000-2300-000020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00000000-0008-0000-2300-000021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2" name="Text Box 2">
          <a:extLst>
            <a:ext uri="{FF2B5EF4-FFF2-40B4-BE49-F238E27FC236}">
              <a16:creationId xmlns:a16="http://schemas.microsoft.com/office/drawing/2014/main" id="{00000000-0008-0000-2300-000022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3" name="Text Box 3">
          <a:extLst>
            <a:ext uri="{FF2B5EF4-FFF2-40B4-BE49-F238E27FC236}">
              <a16:creationId xmlns:a16="http://schemas.microsoft.com/office/drawing/2014/main" id="{00000000-0008-0000-2300-000023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4" name="Text Box 4">
          <a:extLst>
            <a:ext uri="{FF2B5EF4-FFF2-40B4-BE49-F238E27FC236}">
              <a16:creationId xmlns:a16="http://schemas.microsoft.com/office/drawing/2014/main" id="{00000000-0008-0000-2300-000024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5" name="Text Box 5">
          <a:extLst>
            <a:ext uri="{FF2B5EF4-FFF2-40B4-BE49-F238E27FC236}">
              <a16:creationId xmlns:a16="http://schemas.microsoft.com/office/drawing/2014/main" id="{00000000-0008-0000-2300-000025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6" name="Text Box 6">
          <a:extLst>
            <a:ext uri="{FF2B5EF4-FFF2-40B4-BE49-F238E27FC236}">
              <a16:creationId xmlns:a16="http://schemas.microsoft.com/office/drawing/2014/main" id="{00000000-0008-0000-2300-000026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7" name="Text Box 8">
          <a:extLst>
            <a:ext uri="{FF2B5EF4-FFF2-40B4-BE49-F238E27FC236}">
              <a16:creationId xmlns:a16="http://schemas.microsoft.com/office/drawing/2014/main" id="{00000000-0008-0000-2300-000027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8" name="Text Box 9">
          <a:extLst>
            <a:ext uri="{FF2B5EF4-FFF2-40B4-BE49-F238E27FC236}">
              <a16:creationId xmlns:a16="http://schemas.microsoft.com/office/drawing/2014/main" id="{00000000-0008-0000-2300-000028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9" name="Text Box 10">
          <a:extLst>
            <a:ext uri="{FF2B5EF4-FFF2-40B4-BE49-F238E27FC236}">
              <a16:creationId xmlns:a16="http://schemas.microsoft.com/office/drawing/2014/main" id="{00000000-0008-0000-2300-000029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00000000-0008-0000-2300-00002A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1" name="Text Box 2">
          <a:extLst>
            <a:ext uri="{FF2B5EF4-FFF2-40B4-BE49-F238E27FC236}">
              <a16:creationId xmlns:a16="http://schemas.microsoft.com/office/drawing/2014/main" id="{00000000-0008-0000-2300-00002B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00000000-0008-0000-2300-00002C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3" name="Text Box 2">
          <a:extLst>
            <a:ext uri="{FF2B5EF4-FFF2-40B4-BE49-F238E27FC236}">
              <a16:creationId xmlns:a16="http://schemas.microsoft.com/office/drawing/2014/main" id="{00000000-0008-0000-2300-00002D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4" name="Text Box 3">
          <a:extLst>
            <a:ext uri="{FF2B5EF4-FFF2-40B4-BE49-F238E27FC236}">
              <a16:creationId xmlns:a16="http://schemas.microsoft.com/office/drawing/2014/main" id="{00000000-0008-0000-2300-00002E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5" name="Text Box 4">
          <a:extLst>
            <a:ext uri="{FF2B5EF4-FFF2-40B4-BE49-F238E27FC236}">
              <a16:creationId xmlns:a16="http://schemas.microsoft.com/office/drawing/2014/main" id="{00000000-0008-0000-2300-00002F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6" name="Text Box 5">
          <a:extLst>
            <a:ext uri="{FF2B5EF4-FFF2-40B4-BE49-F238E27FC236}">
              <a16:creationId xmlns:a16="http://schemas.microsoft.com/office/drawing/2014/main" id="{00000000-0008-0000-2300-000030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7" name="Text Box 6">
          <a:extLst>
            <a:ext uri="{FF2B5EF4-FFF2-40B4-BE49-F238E27FC236}">
              <a16:creationId xmlns:a16="http://schemas.microsoft.com/office/drawing/2014/main" id="{00000000-0008-0000-2300-000031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8" name="Text Box 8">
          <a:extLst>
            <a:ext uri="{FF2B5EF4-FFF2-40B4-BE49-F238E27FC236}">
              <a16:creationId xmlns:a16="http://schemas.microsoft.com/office/drawing/2014/main" id="{00000000-0008-0000-2300-000032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9" name="Text Box 9">
          <a:extLst>
            <a:ext uri="{FF2B5EF4-FFF2-40B4-BE49-F238E27FC236}">
              <a16:creationId xmlns:a16="http://schemas.microsoft.com/office/drawing/2014/main" id="{00000000-0008-0000-2300-000033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0" name="Text Box 10">
          <a:extLst>
            <a:ext uri="{FF2B5EF4-FFF2-40B4-BE49-F238E27FC236}">
              <a16:creationId xmlns:a16="http://schemas.microsoft.com/office/drawing/2014/main" id="{00000000-0008-0000-2300-000034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00000000-0008-0000-2300-000035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2" name="Text Box 2">
          <a:extLst>
            <a:ext uri="{FF2B5EF4-FFF2-40B4-BE49-F238E27FC236}">
              <a16:creationId xmlns:a16="http://schemas.microsoft.com/office/drawing/2014/main" id="{00000000-0008-0000-2300-000036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00000000-0008-0000-2300-000037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4" name="Text Box 2">
          <a:extLst>
            <a:ext uri="{FF2B5EF4-FFF2-40B4-BE49-F238E27FC236}">
              <a16:creationId xmlns:a16="http://schemas.microsoft.com/office/drawing/2014/main" id="{00000000-0008-0000-2300-000038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5" name="Text Box 3">
          <a:extLst>
            <a:ext uri="{FF2B5EF4-FFF2-40B4-BE49-F238E27FC236}">
              <a16:creationId xmlns:a16="http://schemas.microsoft.com/office/drawing/2014/main" id="{00000000-0008-0000-2300-000039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6" name="Text Box 4">
          <a:extLst>
            <a:ext uri="{FF2B5EF4-FFF2-40B4-BE49-F238E27FC236}">
              <a16:creationId xmlns:a16="http://schemas.microsoft.com/office/drawing/2014/main" id="{00000000-0008-0000-2300-00003A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7" name="Text Box 5">
          <a:extLst>
            <a:ext uri="{FF2B5EF4-FFF2-40B4-BE49-F238E27FC236}">
              <a16:creationId xmlns:a16="http://schemas.microsoft.com/office/drawing/2014/main" id="{00000000-0008-0000-2300-00003B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8" name="Text Box 6">
          <a:extLst>
            <a:ext uri="{FF2B5EF4-FFF2-40B4-BE49-F238E27FC236}">
              <a16:creationId xmlns:a16="http://schemas.microsoft.com/office/drawing/2014/main" id="{00000000-0008-0000-2300-00003C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9" name="Text Box 8">
          <a:extLst>
            <a:ext uri="{FF2B5EF4-FFF2-40B4-BE49-F238E27FC236}">
              <a16:creationId xmlns:a16="http://schemas.microsoft.com/office/drawing/2014/main" id="{00000000-0008-0000-2300-00003D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0" name="Text Box 9">
          <a:extLst>
            <a:ext uri="{FF2B5EF4-FFF2-40B4-BE49-F238E27FC236}">
              <a16:creationId xmlns:a16="http://schemas.microsoft.com/office/drawing/2014/main" id="{00000000-0008-0000-2300-00003E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1" name="Text Box 10">
          <a:extLst>
            <a:ext uri="{FF2B5EF4-FFF2-40B4-BE49-F238E27FC236}">
              <a16:creationId xmlns:a16="http://schemas.microsoft.com/office/drawing/2014/main" id="{00000000-0008-0000-2300-00003F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00000000-0008-0000-2300-000040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3" name="Text Box 2">
          <a:extLst>
            <a:ext uri="{FF2B5EF4-FFF2-40B4-BE49-F238E27FC236}">
              <a16:creationId xmlns:a16="http://schemas.microsoft.com/office/drawing/2014/main" id="{00000000-0008-0000-2300-000041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00000000-0008-0000-2300-000042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5" name="Text Box 2">
          <a:extLst>
            <a:ext uri="{FF2B5EF4-FFF2-40B4-BE49-F238E27FC236}">
              <a16:creationId xmlns:a16="http://schemas.microsoft.com/office/drawing/2014/main" id="{00000000-0008-0000-2300-000043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6" name="Text Box 3">
          <a:extLst>
            <a:ext uri="{FF2B5EF4-FFF2-40B4-BE49-F238E27FC236}">
              <a16:creationId xmlns:a16="http://schemas.microsoft.com/office/drawing/2014/main" id="{00000000-0008-0000-2300-000044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7" name="Text Box 4">
          <a:extLst>
            <a:ext uri="{FF2B5EF4-FFF2-40B4-BE49-F238E27FC236}">
              <a16:creationId xmlns:a16="http://schemas.microsoft.com/office/drawing/2014/main" id="{00000000-0008-0000-2300-000045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8" name="Text Box 5">
          <a:extLst>
            <a:ext uri="{FF2B5EF4-FFF2-40B4-BE49-F238E27FC236}">
              <a16:creationId xmlns:a16="http://schemas.microsoft.com/office/drawing/2014/main" id="{00000000-0008-0000-2300-000046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9" name="Text Box 6">
          <a:extLst>
            <a:ext uri="{FF2B5EF4-FFF2-40B4-BE49-F238E27FC236}">
              <a16:creationId xmlns:a16="http://schemas.microsoft.com/office/drawing/2014/main" id="{00000000-0008-0000-2300-000047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0" name="Text Box 8">
          <a:extLst>
            <a:ext uri="{FF2B5EF4-FFF2-40B4-BE49-F238E27FC236}">
              <a16:creationId xmlns:a16="http://schemas.microsoft.com/office/drawing/2014/main" id="{00000000-0008-0000-2300-000048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1" name="Text Box 9">
          <a:extLst>
            <a:ext uri="{FF2B5EF4-FFF2-40B4-BE49-F238E27FC236}">
              <a16:creationId xmlns:a16="http://schemas.microsoft.com/office/drawing/2014/main" id="{00000000-0008-0000-2300-000049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2" name="Text Box 10">
          <a:extLst>
            <a:ext uri="{FF2B5EF4-FFF2-40B4-BE49-F238E27FC236}">
              <a16:creationId xmlns:a16="http://schemas.microsoft.com/office/drawing/2014/main" id="{00000000-0008-0000-2300-00004A030000}"/>
            </a:ext>
          </a:extLst>
        </xdr:cNvPr>
        <xdr:cNvSpPr txBox="1">
          <a:spLocks noChangeArrowheads="1"/>
        </xdr:cNvSpPr>
      </xdr:nvSpPr>
      <xdr:spPr bwMode="auto">
        <a:xfrm>
          <a:off x="1257300" y="9591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53</xdr:row>
      <xdr:rowOff>42333</xdr:rowOff>
    </xdr:from>
    <xdr:ext cx="114300" cy="28575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00000000-0008-0000-2300-00004B030000}"/>
            </a:ext>
          </a:extLst>
        </xdr:cNvPr>
        <xdr:cNvSpPr txBox="1">
          <a:spLocks noChangeArrowheads="1"/>
        </xdr:cNvSpPr>
      </xdr:nvSpPr>
      <xdr:spPr bwMode="auto">
        <a:xfrm>
          <a:off x="1269788" y="963591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24</xdr:row>
      <xdr:rowOff>127000</xdr:rowOff>
    </xdr:from>
    <xdr:to>
      <xdr:col>7</xdr:col>
      <xdr:colOff>17029</xdr:colOff>
      <xdr:row>52</xdr:row>
      <xdr:rowOff>132627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4</xdr:row>
      <xdr:rowOff>91516</xdr:rowOff>
    </xdr:from>
    <xdr:to>
      <xdr:col>6</xdr:col>
      <xdr:colOff>190500</xdr:colOff>
      <xdr:row>20</xdr:row>
      <xdr:rowOff>29266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777316"/>
          <a:ext cx="4067175" cy="26809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27</xdr:row>
      <xdr:rowOff>161924</xdr:rowOff>
    </xdr:from>
    <xdr:to>
      <xdr:col>6</xdr:col>
      <xdr:colOff>409091</xdr:colOff>
      <xdr:row>44</xdr:row>
      <xdr:rowOff>129851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4791074"/>
          <a:ext cx="4323866" cy="28825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51</xdr:row>
      <xdr:rowOff>152400</xdr:rowOff>
    </xdr:from>
    <xdr:to>
      <xdr:col>3</xdr:col>
      <xdr:colOff>736425</xdr:colOff>
      <xdr:row>63</xdr:row>
      <xdr:rowOff>164850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30</xdr:row>
      <xdr:rowOff>0</xdr:rowOff>
    </xdr:from>
    <xdr:to>
      <xdr:col>3</xdr:col>
      <xdr:colOff>736425</xdr:colOff>
      <xdr:row>42</xdr:row>
      <xdr:rowOff>145591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1333500</xdr:colOff>
      <xdr:row>4</xdr:row>
      <xdr:rowOff>0</xdr:rowOff>
    </xdr:from>
    <xdr:to>
      <xdr:col>2</xdr:col>
      <xdr:colOff>512618</xdr:colOff>
      <xdr:row>26</xdr:row>
      <xdr:rowOff>58330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0.95994</cdr:x>
      <cdr:y>0.91239</cdr:y>
    </cdr:from>
    <cdr:to>
      <cdr:x>0.97886</cdr:x>
      <cdr:y>1</cdr:y>
    </cdr:to>
    <cdr:sp macro="" textlink="">
      <cdr:nvSpPr>
        <cdr:cNvPr id="941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5534" y="5836228"/>
          <a:ext cx="104697" cy="285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</xdr:colOff>
      <xdr:row>1</xdr:row>
      <xdr:rowOff>57150</xdr:rowOff>
    </xdr:from>
    <xdr:ext cx="6137742" cy="912256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4" y="247650"/>
          <a:ext cx="6137742" cy="9122569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159</xdr:row>
          <xdr:rowOff>19050</xdr:rowOff>
        </xdr:from>
        <xdr:to>
          <xdr:col>5</xdr:col>
          <xdr:colOff>228600</xdr:colOff>
          <xdr:row>174</xdr:row>
          <xdr:rowOff>47625</xdr:rowOff>
        </xdr:to>
        <xdr:sp macro="" textlink="">
          <xdr:nvSpPr>
            <xdr:cNvPr id="446465" name="Object 1" hidden="1">
              <a:extLst>
                <a:ext uri="{63B3BB69-23CF-44E3-9099-C40C66FF867C}">
                  <a14:compatExt spid="_x0000_s446465"/>
                </a:ext>
                <a:ext uri="{FF2B5EF4-FFF2-40B4-BE49-F238E27FC236}">
                  <a16:creationId xmlns:a16="http://schemas.microsoft.com/office/drawing/2014/main" id="{00000000-0008-0000-3A00-000001D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115</xdr:row>
          <xdr:rowOff>123825</xdr:rowOff>
        </xdr:from>
        <xdr:to>
          <xdr:col>5</xdr:col>
          <xdr:colOff>19050</xdr:colOff>
          <xdr:row>130</xdr:row>
          <xdr:rowOff>142875</xdr:rowOff>
        </xdr:to>
        <xdr:sp macro="" textlink="">
          <xdr:nvSpPr>
            <xdr:cNvPr id="446466" name="Object 2" hidden="1">
              <a:extLst>
                <a:ext uri="{63B3BB69-23CF-44E3-9099-C40C66FF867C}">
                  <a14:compatExt spid="_x0000_s446466"/>
                </a:ext>
                <a:ext uri="{FF2B5EF4-FFF2-40B4-BE49-F238E27FC236}">
                  <a16:creationId xmlns:a16="http://schemas.microsoft.com/office/drawing/2014/main" id="{00000000-0008-0000-3A00-000002D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</xdr:row>
          <xdr:rowOff>76200</xdr:rowOff>
        </xdr:from>
        <xdr:to>
          <xdr:col>5</xdr:col>
          <xdr:colOff>9525</xdr:colOff>
          <xdr:row>65</xdr:row>
          <xdr:rowOff>104775</xdr:rowOff>
        </xdr:to>
        <xdr:sp macro="" textlink="">
          <xdr:nvSpPr>
            <xdr:cNvPr id="446467" name="Object 3" hidden="1">
              <a:extLst>
                <a:ext uri="{63B3BB69-23CF-44E3-9099-C40C66FF867C}">
                  <a14:compatExt spid="_x0000_s446467"/>
                </a:ext>
                <a:ext uri="{FF2B5EF4-FFF2-40B4-BE49-F238E27FC236}">
                  <a16:creationId xmlns:a16="http://schemas.microsoft.com/office/drawing/2014/main" id="{00000000-0008-0000-3A00-000003D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137</xdr:row>
          <xdr:rowOff>9525</xdr:rowOff>
        </xdr:from>
        <xdr:to>
          <xdr:col>5</xdr:col>
          <xdr:colOff>28575</xdr:colOff>
          <xdr:row>152</xdr:row>
          <xdr:rowOff>76200</xdr:rowOff>
        </xdr:to>
        <xdr:sp macro="" textlink="">
          <xdr:nvSpPr>
            <xdr:cNvPr id="446468" name="Object 4" hidden="1">
              <a:extLst>
                <a:ext uri="{63B3BB69-23CF-44E3-9099-C40C66FF867C}">
                  <a14:compatExt spid="_x0000_s446468"/>
                </a:ext>
                <a:ext uri="{FF2B5EF4-FFF2-40B4-BE49-F238E27FC236}">
                  <a16:creationId xmlns:a16="http://schemas.microsoft.com/office/drawing/2014/main" id="{00000000-0008-0000-3A00-000004D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92</xdr:row>
          <xdr:rowOff>38100</xdr:rowOff>
        </xdr:from>
        <xdr:to>
          <xdr:col>4</xdr:col>
          <xdr:colOff>609600</xdr:colOff>
          <xdr:row>107</xdr:row>
          <xdr:rowOff>133350</xdr:rowOff>
        </xdr:to>
        <xdr:sp macro="" textlink="">
          <xdr:nvSpPr>
            <xdr:cNvPr id="446469" name="Object 5" hidden="1">
              <a:extLst>
                <a:ext uri="{63B3BB69-23CF-44E3-9099-C40C66FF867C}">
                  <a14:compatExt spid="_x0000_s446469"/>
                </a:ext>
                <a:ext uri="{FF2B5EF4-FFF2-40B4-BE49-F238E27FC236}">
                  <a16:creationId xmlns:a16="http://schemas.microsoft.com/office/drawing/2014/main" id="{00000000-0008-0000-3A00-000005D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8283</xdr:colOff>
      <xdr:row>70</xdr:row>
      <xdr:rowOff>33130</xdr:rowOff>
    </xdr:from>
    <xdr:to>
      <xdr:col>5</xdr:col>
      <xdr:colOff>49697</xdr:colOff>
      <xdr:row>88</xdr:row>
      <xdr:rowOff>91108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44450</xdr:colOff>
      <xdr:row>0</xdr:row>
      <xdr:rowOff>42334</xdr:rowOff>
    </xdr:from>
    <xdr:ext cx="6249421" cy="952076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" y="42334"/>
          <a:ext cx="6249421" cy="9520766"/>
        </a:xfrm>
        <a:prstGeom prst="rect">
          <a:avLst/>
        </a:prstGeom>
      </xdr:spPr>
    </xdr:pic>
    <xdr:clientData/>
  </xdr:oneCellAnchor>
  <xdr:oneCellAnchor>
    <xdr:from>
      <xdr:col>11</xdr:col>
      <xdr:colOff>158749</xdr:colOff>
      <xdr:row>0</xdr:row>
      <xdr:rowOff>101589</xdr:rowOff>
    </xdr:from>
    <xdr:ext cx="6225118" cy="925156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32082" y="101589"/>
          <a:ext cx="6225118" cy="9251563"/>
        </a:xfrm>
        <a:prstGeom prst="rect">
          <a:avLst/>
        </a:prstGeom>
      </xdr:spPr>
    </xdr:pic>
    <xdr:clientData/>
  </xdr:one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0.0871</cdr:x>
      <cdr:y>0.61604</cdr:y>
    </cdr:from>
    <cdr:to>
      <cdr:x>0.94989</cdr:x>
      <cdr:y>0.61981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A1AE0A20-B9C3-4896-9395-B940747C8E1E}"/>
            </a:ext>
          </a:extLst>
        </cdr:cNvPr>
        <cdr:cNvCxnSpPr/>
      </cdr:nvCxnSpPr>
      <cdr:spPr>
        <a:xfrm xmlns:a="http://schemas.openxmlformats.org/drawingml/2006/main">
          <a:off x="316691" y="1597056"/>
          <a:ext cx="3137156" cy="9770"/>
        </a:xfrm>
        <a:prstGeom xmlns:a="http://schemas.openxmlformats.org/drawingml/2006/main" prst="line">
          <a:avLst/>
        </a:prstGeom>
        <a:ln xmlns:a="http://schemas.openxmlformats.org/drawingml/2006/main" w="9525" cap="flat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35</xdr:row>
      <xdr:rowOff>114300</xdr:rowOff>
    </xdr:from>
    <xdr:ext cx="2238375" cy="78404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200" y="5772150"/>
          <a:ext cx="2238375" cy="784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5</xdr:row>
      <xdr:rowOff>209553</xdr:rowOff>
    </xdr:from>
    <xdr:to>
      <xdr:col>2</xdr:col>
      <xdr:colOff>238125</xdr:colOff>
      <xdr:row>21</xdr:row>
      <xdr:rowOff>161924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44450" y="1247778"/>
          <a:ext cx="3365500" cy="3914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0" tIns="0" rIns="0" bIns="0" numCol="1" anchor="t" anchorCtr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10 million customers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Approx. 9,5 million personal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 baseline="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customers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- 570,000  corporate customers,  incl. </a:t>
          </a: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  Nordic</a:t>
          </a:r>
          <a:r>
            <a:rPr lang="en-GB" sz="1200" kern="1200" baseline="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Top 500</a:t>
          </a:r>
        </a:p>
        <a:p>
          <a:pPr rtl="0" fontAlgn="base"/>
          <a:endParaRPr lang="sv-SE" sz="1050">
            <a:solidFill>
              <a:schemeClr val="tx1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Distribution power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Approx. 360 Office Locations</a:t>
          </a:r>
        </a:p>
        <a:p>
          <a:pPr rtl="0" fontAlgn="base"/>
          <a:r>
            <a:rPr lang="en-US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  <a:t>     </a:t>
          </a:r>
          <a:endParaRPr lang="sv-SE" sz="1050">
            <a:solidFill>
              <a:schemeClr val="tx1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Financial strength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EUR 9.2bn total income in full year </a:t>
          </a:r>
          <a:r>
            <a:rPr lang="en-GB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(2018)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583bn of assets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(Q2 2019)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31.1bn in equity capital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(Q2 2019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)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AA credit rating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sv-SE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Common Equity Tier 1 capital ratio of</a:t>
          </a:r>
        </a:p>
        <a:p>
          <a:pPr rtl="0" fontAlgn="base"/>
          <a:r>
            <a:rPr lang="sv-SE" sz="1200" kern="1200" baseline="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  14.8</a:t>
          </a:r>
          <a:r>
            <a:rPr lang="sv-SE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%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(Q2 2019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)</a:t>
          </a:r>
        </a:p>
        <a:p>
          <a:pPr rtl="0" fontAlgn="base"/>
          <a:endParaRPr lang="sv-SE" sz="1050">
            <a:solidFill>
              <a:schemeClr val="tx1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~25.9bn in market cap </a:t>
          </a:r>
          <a:r>
            <a:rPr lang="en-GB" sz="800" b="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(Q2 2019)</a:t>
          </a:r>
          <a:endParaRPr lang="sv-SE" sz="800" b="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One of the largest Nordic corporations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A top-15 European universal bank</a:t>
          </a:r>
          <a:endParaRPr lang="sv-SE" sz="1050">
            <a:solidFill>
              <a:schemeClr val="tx1"/>
            </a:solidFill>
            <a:effectLst/>
          </a:endParaRPr>
        </a:p>
      </xdr:txBody>
    </xdr:sp>
    <xdr:clientData/>
  </xdr:twoCellAnchor>
  <xdr:twoCellAnchor>
    <xdr:from>
      <xdr:col>1</xdr:col>
      <xdr:colOff>682083</xdr:colOff>
      <xdr:row>5</xdr:row>
      <xdr:rowOff>149490</xdr:rowOff>
    </xdr:from>
    <xdr:to>
      <xdr:col>7</xdr:col>
      <xdr:colOff>523874</xdr:colOff>
      <xdr:row>6</xdr:row>
      <xdr:rowOff>210411</xdr:rowOff>
    </xdr:to>
    <xdr:sp macro="" textlink="">
      <xdr:nvSpPr>
        <xdr:cNvPr id="3" name="AutoShape 10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1063083" y="854340"/>
          <a:ext cx="3194591" cy="146646"/>
        </a:xfrm>
        <a:prstGeom prst="roundRect">
          <a:avLst>
            <a:gd name="adj" fmla="val 16667"/>
          </a:avLst>
        </a:prstGeom>
        <a:solidFill>
          <a:srgbClr val="0000CC"/>
        </a:solidFill>
        <a:ln>
          <a:noFill/>
        </a:ln>
        <a:effectLst/>
        <a:extLst/>
      </xdr:spPr>
      <xdr:txBody>
        <a:bodyPr wrap="square" anchor="ctr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algn="ctr">
            <a:spcBef>
              <a:spcPct val="50000"/>
            </a:spcBef>
          </a:pPr>
          <a:r>
            <a:rPr lang="en-GB" sz="1200" b="1">
              <a:solidFill>
                <a:schemeClr val="bg1"/>
              </a:solidFill>
            </a:rPr>
            <a:t>Nordea’s home markets</a:t>
          </a:r>
        </a:p>
      </xdr:txBody>
    </xdr:sp>
    <xdr:clientData/>
  </xdr:twoCellAnchor>
  <xdr:oneCellAnchor>
    <xdr:from>
      <xdr:col>8</xdr:col>
      <xdr:colOff>161413</xdr:colOff>
      <xdr:row>16</xdr:row>
      <xdr:rowOff>42951</xdr:rowOff>
    </xdr:from>
    <xdr:ext cx="977885" cy="150392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488" y="3805326"/>
          <a:ext cx="977885" cy="1503924"/>
        </a:xfrm>
        <a:prstGeom prst="rect">
          <a:avLst/>
        </a:prstGeom>
      </xdr:spPr>
    </xdr:pic>
    <xdr:clientData/>
  </xdr:oneCellAnchor>
  <xdr:oneCellAnchor>
    <xdr:from>
      <xdr:col>23</xdr:col>
      <xdr:colOff>181904</xdr:colOff>
      <xdr:row>2</xdr:row>
      <xdr:rowOff>4763</xdr:rowOff>
    </xdr:from>
    <xdr:ext cx="964837" cy="1464093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0104" y="290513"/>
          <a:ext cx="964837" cy="1464093"/>
        </a:xfrm>
        <a:prstGeom prst="rect">
          <a:avLst/>
        </a:prstGeom>
      </xdr:spPr>
    </xdr:pic>
    <xdr:clientData/>
  </xdr:oneCellAnchor>
  <xdr:oneCellAnchor>
    <xdr:from>
      <xdr:col>27</xdr:col>
      <xdr:colOff>110124</xdr:colOff>
      <xdr:row>9</xdr:row>
      <xdr:rowOff>23814</xdr:rowOff>
    </xdr:from>
    <xdr:ext cx="964837" cy="1464092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11924" y="1309689"/>
          <a:ext cx="964837" cy="1464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23</xdr:col>
      <xdr:colOff>209276</xdr:colOff>
      <xdr:row>9</xdr:row>
      <xdr:rowOff>19050</xdr:rowOff>
    </xdr:from>
    <xdr:ext cx="964837" cy="1464094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477476" y="1304925"/>
          <a:ext cx="964837" cy="1464094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235952</xdr:colOff>
      <xdr:row>16</xdr:row>
      <xdr:rowOff>23812</xdr:rowOff>
    </xdr:from>
    <xdr:ext cx="893665" cy="1356094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2046" y="3821906"/>
          <a:ext cx="893665" cy="1356094"/>
        </a:xfrm>
        <a:prstGeom prst="rect">
          <a:avLst/>
        </a:prstGeom>
      </xdr:spPr>
    </xdr:pic>
    <xdr:clientData/>
  </xdr:oneCellAnchor>
  <xdr:oneCellAnchor>
    <xdr:from>
      <xdr:col>23</xdr:col>
      <xdr:colOff>166895</xdr:colOff>
      <xdr:row>16</xdr:row>
      <xdr:rowOff>19050</xdr:rowOff>
    </xdr:from>
    <xdr:ext cx="893665" cy="1356094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5095" y="2305050"/>
          <a:ext cx="893665" cy="1356094"/>
        </a:xfrm>
        <a:prstGeom prst="rect">
          <a:avLst/>
        </a:prstGeom>
      </xdr:spPr>
    </xdr:pic>
    <xdr:clientData/>
  </xdr:oneCellAnchor>
  <xdr:oneCellAnchor>
    <xdr:from>
      <xdr:col>19</xdr:col>
      <xdr:colOff>190500</xdr:colOff>
      <xdr:row>2</xdr:row>
      <xdr:rowOff>19050</xdr:rowOff>
    </xdr:from>
    <xdr:ext cx="964837" cy="1464092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304800"/>
          <a:ext cx="964837" cy="1464092"/>
        </a:xfrm>
        <a:prstGeom prst="rect">
          <a:avLst/>
        </a:prstGeom>
      </xdr:spPr>
    </xdr:pic>
    <xdr:clientData/>
  </xdr:oneCellAnchor>
  <xdr:oneCellAnchor>
    <xdr:from>
      <xdr:col>16</xdr:col>
      <xdr:colOff>43245</xdr:colOff>
      <xdr:row>9</xdr:row>
      <xdr:rowOff>64320</xdr:rowOff>
    </xdr:from>
    <xdr:ext cx="973810" cy="1503924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2395" y="2093145"/>
          <a:ext cx="973810" cy="1503924"/>
        </a:xfrm>
        <a:prstGeom prst="rect">
          <a:avLst/>
        </a:prstGeom>
      </xdr:spPr>
    </xdr:pic>
    <xdr:clientData/>
  </xdr:oneCellAnchor>
  <xdr:oneCellAnchor>
    <xdr:from>
      <xdr:col>16</xdr:col>
      <xdr:colOff>38554</xdr:colOff>
      <xdr:row>2</xdr:row>
      <xdr:rowOff>38101</xdr:rowOff>
    </xdr:from>
    <xdr:ext cx="972224" cy="1508776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704" y="495301"/>
          <a:ext cx="972224" cy="1508776"/>
        </a:xfrm>
        <a:prstGeom prst="rect">
          <a:avLst/>
        </a:prstGeom>
      </xdr:spPr>
    </xdr:pic>
    <xdr:clientData/>
  </xdr:oneCellAnchor>
  <xdr:twoCellAnchor editAs="oneCell">
    <xdr:from>
      <xdr:col>8</xdr:col>
      <xdr:colOff>140153</xdr:colOff>
      <xdr:row>23</xdr:row>
      <xdr:rowOff>13607</xdr:rowOff>
    </xdr:from>
    <xdr:to>
      <xdr:col>9</xdr:col>
      <xdr:colOff>506274</xdr:colOff>
      <xdr:row>29</xdr:row>
      <xdr:rowOff>55583</xdr:rowOff>
    </xdr:to>
    <xdr:pic>
      <xdr:nvPicPr>
        <xdr:cNvPr id="26" name="Picture 25" descr="C:\Users\n301800\AppData\Local\Microsoft\Windows\Temporary Internet Files\Content.Outlook\3672CM3O\Pernille Erenbjerg.jp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8228" y="5509532"/>
          <a:ext cx="1013821" cy="15278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13607</xdr:colOff>
      <xdr:row>16</xdr:row>
      <xdr:rowOff>13607</xdr:rowOff>
    </xdr:from>
    <xdr:to>
      <xdr:col>13</xdr:col>
      <xdr:colOff>419100</xdr:colOff>
      <xdr:row>22</xdr:row>
      <xdr:rowOff>66675</xdr:rowOff>
    </xdr:to>
    <xdr:pic>
      <xdr:nvPicPr>
        <xdr:cNvPr id="27" name="Picture 26" descr="C:\Users\n301800\AppData\Local\Microsoft\Windows\Temporary Internet Files\Content.Outlook\3672CM3O\Maria Varsellona.jp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4357" y="3775982"/>
          <a:ext cx="1005568" cy="15389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27</xdr:col>
      <xdr:colOff>133351</xdr:colOff>
      <xdr:row>2</xdr:row>
      <xdr:rowOff>38100</xdr:rowOff>
    </xdr:from>
    <xdr:to>
      <xdr:col>27</xdr:col>
      <xdr:colOff>1085851</xdr:colOff>
      <xdr:row>8</xdr:row>
      <xdr:rowOff>133351</xdr:rowOff>
    </xdr:to>
    <xdr:pic>
      <xdr:nvPicPr>
        <xdr:cNvPr id="30" name="Picture 29" descr="C:\Users\n301800\AppData\Local\Microsoft\Windows\Temporary Internet Files\Content.IE5\D1M9L0C4\_W8A3676LEVFFF.jpg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1" y="495300"/>
          <a:ext cx="952500" cy="14192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47626</xdr:colOff>
      <xdr:row>16</xdr:row>
      <xdr:rowOff>27778</xdr:rowOff>
    </xdr:from>
    <xdr:to>
      <xdr:col>16</xdr:col>
      <xdr:colOff>1041941</xdr:colOff>
      <xdr:row>22</xdr:row>
      <xdr:rowOff>30358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296776" y="3790153"/>
          <a:ext cx="994315" cy="1488480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408214</xdr:colOff>
      <xdr:row>8</xdr:row>
      <xdr:rowOff>18711</xdr:rowOff>
    </xdr:from>
    <xdr:to>
      <xdr:col>7</xdr:col>
      <xdr:colOff>41605</xdr:colOff>
      <xdr:row>22</xdr:row>
      <xdr:rowOff>228346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75277" y="1816555"/>
          <a:ext cx="3205266" cy="3710072"/>
        </a:xfrm>
        <a:prstGeom prst="rect">
          <a:avLst/>
        </a:prstGeom>
      </xdr:spPr>
    </xdr:pic>
    <xdr:clientData/>
  </xdr:twoCellAnchor>
  <xdr:oneCellAnchor>
    <xdr:from>
      <xdr:col>27</xdr:col>
      <xdr:colOff>123825</xdr:colOff>
      <xdr:row>16</xdr:row>
      <xdr:rowOff>19050</xdr:rowOff>
    </xdr:from>
    <xdr:ext cx="964837" cy="1419225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21475" y="3781425"/>
          <a:ext cx="964837" cy="1419225"/>
        </a:xfrm>
        <a:prstGeom prst="rect">
          <a:avLst/>
        </a:prstGeom>
      </xdr:spPr>
    </xdr:pic>
    <xdr:clientData/>
  </xdr:oneCellAnchor>
  <xdr:twoCellAnchor>
    <xdr:from>
      <xdr:col>0</xdr:col>
      <xdr:colOff>83342</xdr:colOff>
      <xdr:row>38</xdr:row>
      <xdr:rowOff>130973</xdr:rowOff>
    </xdr:from>
    <xdr:to>
      <xdr:col>7</xdr:col>
      <xdr:colOff>321466</xdr:colOff>
      <xdr:row>39</xdr:row>
      <xdr:rowOff>129793</xdr:rowOff>
    </xdr:to>
    <xdr:sp macro="" textlink="">
      <xdr:nvSpPr>
        <xdr:cNvPr id="108" name="TextBox 2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 txBox="1"/>
      </xdr:nvSpPr>
      <xdr:spPr>
        <a:xfrm>
          <a:off x="83342" y="9465473"/>
          <a:ext cx="6977062" cy="24885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000"/>
            <a:t>*) Head of the units together with the CEO is part  of the Group Executive Management team (GEM)</a:t>
          </a:r>
        </a:p>
      </xdr:txBody>
    </xdr:sp>
    <xdr:clientData/>
  </xdr:twoCellAnchor>
  <xdr:twoCellAnchor editAs="oneCell">
    <xdr:from>
      <xdr:col>19</xdr:col>
      <xdr:colOff>226218</xdr:colOff>
      <xdr:row>22</xdr:row>
      <xdr:rowOff>30556</xdr:rowOff>
    </xdr:from>
    <xdr:to>
      <xdr:col>20</xdr:col>
      <xdr:colOff>476250</xdr:colOff>
      <xdr:row>27</xdr:row>
      <xdr:rowOff>119853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94643" y="5278831"/>
          <a:ext cx="897732" cy="1327547"/>
        </a:xfrm>
        <a:prstGeom prst="rect">
          <a:avLst/>
        </a:prstGeom>
      </xdr:spPr>
    </xdr:pic>
    <xdr:clientData/>
  </xdr:twoCellAnchor>
  <xdr:twoCellAnchor editAs="oneCell">
    <xdr:from>
      <xdr:col>8</xdr:col>
      <xdr:colOff>119060</xdr:colOff>
      <xdr:row>2</xdr:row>
      <xdr:rowOff>0</xdr:rowOff>
    </xdr:from>
    <xdr:to>
      <xdr:col>9</xdr:col>
      <xdr:colOff>472800</xdr:colOff>
      <xdr:row>8</xdr:row>
      <xdr:rowOff>198107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577135" y="457200"/>
          <a:ext cx="1001440" cy="15220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</xdr:row>
      <xdr:rowOff>28574</xdr:rowOff>
    </xdr:from>
    <xdr:to>
      <xdr:col>13</xdr:col>
      <xdr:colOff>390525</xdr:colOff>
      <xdr:row>14</xdr:row>
      <xdr:rowOff>9525</xdr:rowOff>
    </xdr:to>
    <xdr:pic>
      <xdr:nvPicPr>
        <xdr:cNvPr id="34" name="Picture 33" descr="cid:1EEBC7C6-DB2C-4AE9-8FC6-6537D3F0C837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8" r:link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2057399"/>
          <a:ext cx="990600" cy="12192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</xdr:colOff>
      <xdr:row>2</xdr:row>
      <xdr:rowOff>9320</xdr:rowOff>
    </xdr:from>
    <xdr:to>
      <xdr:col>13</xdr:col>
      <xdr:colOff>466726</xdr:colOff>
      <xdr:row>7</xdr:row>
      <xdr:rowOff>216854</xdr:rowOff>
    </xdr:to>
    <xdr:pic>
      <xdr:nvPicPr>
        <xdr:cNvPr id="35" name="Picture 34" descr="cid:0EE4A596-B260-4497-B545-8BECD6F71809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20" r:link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3448" y="447065"/>
          <a:ext cx="1099023" cy="13100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95259</xdr:colOff>
      <xdr:row>9</xdr:row>
      <xdr:rowOff>76211</xdr:rowOff>
    </xdr:from>
    <xdr:to>
      <xdr:col>9</xdr:col>
      <xdr:colOff>527770</xdr:colOff>
      <xdr:row>13</xdr:row>
      <xdr:rowOff>210689</xdr:rowOff>
    </xdr:to>
    <xdr:pic>
      <xdr:nvPicPr>
        <xdr:cNvPr id="38" name="A3F83FFC-5C79-4F2C-82B1-40CA1611B00A" descr="cid:E93ACF70-05D7-45FD-BA03-F4DDBB3FA338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2333" y="2062275"/>
          <a:ext cx="1121554" cy="11072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25</xdr:row>
      <xdr:rowOff>231938</xdr:rowOff>
    </xdr:from>
    <xdr:to>
      <xdr:col>8</xdr:col>
      <xdr:colOff>0</xdr:colOff>
      <xdr:row>37</xdr:row>
      <xdr:rowOff>9141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223163"/>
          <a:ext cx="7019924" cy="2787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209550</xdr:colOff>
      <xdr:row>9</xdr:row>
      <xdr:rowOff>66675</xdr:rowOff>
    </xdr:from>
    <xdr:to>
      <xdr:col>20</xdr:col>
      <xdr:colOff>447676</xdr:colOff>
      <xdr:row>14</xdr:row>
      <xdr:rowOff>150063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7975" y="2095500"/>
          <a:ext cx="885826" cy="1321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111124</xdr:rowOff>
    </xdr:from>
    <xdr:ext cx="5937250" cy="919162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11124"/>
          <a:ext cx="5937250" cy="919162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316980" cy="9060180"/>
    <xdr:pic>
      <xdr:nvPicPr>
        <xdr:cNvPr id="2" name="Picture 1" descr="C:\Users\n301800\AppData\Local\Microsoft\Windows\Temporary Internet Files\Content.Outlook\U2ERD0KF\Div-Personal-Banking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16980" cy="906018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87631</xdr:colOff>
      <xdr:row>0</xdr:row>
      <xdr:rowOff>38099</xdr:rowOff>
    </xdr:from>
    <xdr:ext cx="5365432" cy="9355931"/>
    <xdr:pic>
      <xdr:nvPicPr>
        <xdr:cNvPr id="2" name="Picture 1" descr="C:\Users\n301800\AppData\Local\Microsoft\Windows\Temporary Internet Files\Content.Outlook\U2ERD0KF\Div-Commercial--Business-Banking (2)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1" y="38099"/>
          <a:ext cx="5365432" cy="935593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11905</xdr:colOff>
      <xdr:row>1</xdr:row>
      <xdr:rowOff>95250</xdr:rowOff>
    </xdr:from>
    <xdr:ext cx="6207920" cy="86583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5" y="272415"/>
          <a:ext cx="6207920" cy="8658314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115944</xdr:rowOff>
    </xdr:from>
    <xdr:ext cx="5461000" cy="932968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15944"/>
          <a:ext cx="5461000" cy="9329681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71439</xdr:colOff>
      <xdr:row>0</xdr:row>
      <xdr:rowOff>57149</xdr:rowOff>
    </xdr:from>
    <xdr:ext cx="6276021" cy="90104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4" y="60959"/>
          <a:ext cx="6276021" cy="901041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BSC\Forecast\Q4%202002\RFF%20Denmark%20Q4%202002-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MP\1998\1998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p040400\My%20Documents\Regioner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400\My%20Documents\Regione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040400\My%20Documents\Regioner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p040400\My%20Documents\Cockpit%20JR%209%20jan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400\My%20Documents\Cockpit%20JR%209%20jan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040400\My%20Documents\Cockpit%20JR%209%20jan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Rolling%20Financial%20Forecast\September%202005\Regional%20banks\RFF%20Sep%202005%202109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olling%20Financial%20Forecast\September%202005\Regional%20banks\RFF%20Sep%202005%202109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olling%20Financial%20Forecast\September%202005\Regional%20banks\RFF%20Sep%202005%202109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SC\Forecast\Q4%202002\RFF%20Denmark%20Q4%202002-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G35591\Local%20Settings\Temporary%20Internet%20Files\OLKF8\Investment%20and%20Au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35591\Local%20Settings\Temporary%20Internet%20Files\OLKF8\Investment%20and%20Au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G35591\Local%20Settings\Temporary%20Internet%20Files\OLKF8\Investment%20and%20Au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KT03\SYS\DATA\FONDS\EXCEL\JERRIK\SM&#197;_OPG\INDEKSE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ATA\XLS\BUDJETTI\KK-raportti\NPB%20Report%2012%2020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XLS\BUDJETTI\KK-raportti\NPB%20Report%2012%20200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\XLS\BUDJETTI\KK-raportti\NPB%20Report%2012%20200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March%202009\Interim%20report\NB%20tables%20Q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ch%202009\Interim%20report\NB%20tables%20Q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ch%202009\Interim%20report\NB%20tables%20Q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SC\Forecast\Q4%202002\RFF%20Denmark%20Q4%202002-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September%202008\Interim%20report\NB%20tables%20Q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ptember%202008\Interim%20report\NB%20tables%20Q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eptember%202008\Interim%20report\NB%20tables%20Q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Reporting%202002\02%20July\AM&amp;L%20consolidation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2002\02%20July\AM&amp;L%20consolidation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porting%202002\02%20July\AM&amp;L%20consolidation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WINNT\Profiles\Z173401\Temporary%20Internet%20Files\OLK3E\PB%20Swe%2001%2020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Z173401\Temporary%20Internet%20Files\OLK3E\PB%20Swe%2001%2020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NT\Profiles\Z173401\Temporary%20Internet%20Files\OLK3E\PB%20Swe%2001%2020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WINNT\Profiles\z105826\Temporary%20Internet%20Files\OLK16\Income%20development%201997-2001%20ver1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ATA_FRA_S62A2B7_DOK_F&#198;L_9220\Team%20CIB\Add3_ACTUALRATE\ADD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z105826\Temporary%20Internet%20Files\OLK16\Income%20development%201997-2001%20ver101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NT\Profiles\z105826\Temporary%20Internet%20Files\OLK16\Income%20development%201997-2001%20ver101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Annual%20Report%202001\figures%20for%20annual%20report%20ver4%20incl%20changed%20PBDK%20figures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ual%20Report%202001\figures%20for%20annual%20report%20ver4%20incl%20changed%20PBDK%20figures%2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nnual%20Report%202001\figures%20for%20annual%20report%20ver4%20incl%20changed%20PBDK%20figures%2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GROUP\Group_Finance\Koncred\2005\Interim%20report%20Q1\translation\Model%20Interim%20Denmark%20from%20translator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\Group_Finance\Koncred\2005\Interim%20report%20Q1\translation\Model%20Interim%20Denmark%20from%20translator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ROUP\Group_Finance\Koncred\2005\Interim%20report%20Q1\translation\Model%20Interim%20Denmark%20from%20translator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MERI\VAHO\2741\YKSIKKO\HALLINTO\LASKENTA\BUDJETTI\1998\B2F4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RI\VAHO\2741\YKSIKKO\HALLINTO\LASKENTA\BUDJETTI\1998\B2F4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_FRA_S62A2B7_DOK_F&#198;L_9220\Team%20CIB\Add3_ACTUALRATE\ADDrp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ERI\VAHO\2741\YKSIKKO\HALLINTO\LASKENTA\BUDJETTI\1998\B2F4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$kap\Asset%20Management\MNB%20lux%201Q%20199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$kap\Asset%20Management\MNB%20lux%201Q%20199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$kap\Asset%20Management\MNB%20lux%201Q%201999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OKONOMI\liv-skade\Liv\Liv%20Vesta%20Liv%20koncernen\RFF%20NOK%20Skemakontrol%20Vesta%20Liv%20koncerner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KONOMI\liv-skade\Liv\Liv%20Vesta%20Liv%20koncernen\RFF%20NOK%20Skemakontrol%20Vesta%20Liv%20koncerner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KONOMI\liv-skade\Liv\Liv%20Vesta%20Liv%20koncernen\RFF%20NOK%20Skemakontrol%20Vesta%20Liv%20koncerner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Reporting%202003\RFF%2003%20Q4\Life\EC%2031-03-2003%20RFF%20ver.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2003\RFF%2003%20Q4\Life\EC%2031-03-2003%20RFF%20ver.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porting%202003\RFF%2003%20Q4\Life\EC%2031-03-2003%20RFF%20ver.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_FRA_S62A2B7_DOK_F&#198;L_9220\Team%20CIB\Add3_ACTUALRATE\ADDrp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z982224\Local%20Settings\Temporary%20Internet%20Files\OLK6B\3.2%20Monthly%20%20quarterly%20reporting%20packag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982224\Local%20Settings\Temporary%20Internet%20Files\OLK6B\3.2%20Monthly%20%20quarterly%20reporting%20packag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z982224\Local%20Settings\Temporary%20Internet%20Files\OLK6B\3.2%20Monthly%20%20quarterly%20reporting%20packag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520330\Documents\Gustav\Projekt\Debt%20Investor%20Presentation%20Q2%20Macro%20Input\Makrodata%20till%20Caroline%20Brihko,%20exceldiagrammet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301800\AppData\Local\Microsoft\Windows\Temporary%20Internet%20Files\Content.Outlook\3672CM3O\Key%20financial%20figures_Q2%202019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35591/Local%20Settings/Temporary%20Internet%20Files/OLKF8/Investment%20and%20AuM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ing%202002/02%20July/AM&amp;L%20consolidation0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ing%202003/RFF%2003%20Q4/Life/EC%2031-03-2003%20RFF%20ver.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982224/Local%20Settings/Temporary%20Internet%20Files/OLK6B/3.2%20Monthly%20%20quarterly%20reporting%20packag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ly\alla\Documents%20and%20Settings\avovst\My%20Documents\RDE%20Division\Reports\Internal%20Profit%20calculation%20-%20STOCK%20&amp;%20HFL\0203\IP0203%20-%20per%20FAM%20-%20TMG%20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TEMP\1998\1998-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1998\1998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>
            <v>0</v>
          </cell>
          <cell r="Y34">
            <v>0</v>
          </cell>
          <cell r="Z34">
            <v>0</v>
          </cell>
          <cell r="AB34">
            <v>0</v>
          </cell>
        </row>
        <row r="35">
          <cell r="X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X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X38">
            <v>0</v>
          </cell>
          <cell r="Y38">
            <v>0</v>
          </cell>
          <cell r="AB38">
            <v>0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eholdningsdata"/>
    </sheetNames>
    <sheetDataSet>
      <sheetData sheetId="0"/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Källa Fiscal Balance"/>
      <sheetName val="Källa Government Liabilities"/>
    </sheetNames>
    <sheetDataSet>
      <sheetData sheetId="0">
        <row r="5">
          <cell r="A5" t="str">
            <v>Austria</v>
          </cell>
          <cell r="B5">
            <v>91.934062482291395</v>
          </cell>
          <cell r="C5">
            <v>0.2379806404815806</v>
          </cell>
        </row>
        <row r="6">
          <cell r="B6">
            <v>118.3417860996293</v>
          </cell>
          <cell r="C6">
            <v>-1.4508463986431479</v>
          </cell>
        </row>
        <row r="7">
          <cell r="B7">
            <v>46.610374851930807</v>
          </cell>
          <cell r="C7">
            <v>0.21923822064119611</v>
          </cell>
        </row>
        <row r="8">
          <cell r="B8">
            <v>70.889116967125148</v>
          </cell>
          <cell r="C8">
            <v>9.9598226040991167E-2</v>
          </cell>
        </row>
        <row r="9">
          <cell r="B9">
            <v>124.5359540119955</v>
          </cell>
          <cell r="C9">
            <v>-2.3454430031888109</v>
          </cell>
        </row>
        <row r="10">
          <cell r="B10">
            <v>64.705116536384921</v>
          </cell>
          <cell r="C10">
            <v>0.75380689752314245</v>
          </cell>
        </row>
        <row r="11">
          <cell r="B11">
            <v>65.702617009346014</v>
          </cell>
          <cell r="C11">
            <v>0.37677332776935307</v>
          </cell>
        </row>
        <row r="12">
          <cell r="B12">
            <v>151.93130690543981</v>
          </cell>
          <cell r="C12">
            <v>-2.8906986053581498</v>
          </cell>
        </row>
        <row r="13">
          <cell r="B13">
            <v>60.22411567720043</v>
          </cell>
          <cell r="C13">
            <v>0.81194750332158971</v>
          </cell>
        </row>
        <row r="14">
          <cell r="B14">
            <v>75</v>
          </cell>
          <cell r="C14">
            <v>7.766174716601089</v>
          </cell>
        </row>
        <row r="15">
          <cell r="B15">
            <v>135.02751651808089</v>
          </cell>
          <cell r="C15">
            <v>-0.2408525470853593</v>
          </cell>
        </row>
        <row r="16">
          <cell r="B16">
            <v>111.6901435126114</v>
          </cell>
          <cell r="C16">
            <v>-1.3462811038036031</v>
          </cell>
        </row>
        <row r="17">
          <cell r="B17">
            <v>44.329934389788413</v>
          </cell>
          <cell r="C17">
            <v>0.98113455988601728</v>
          </cell>
        </row>
        <row r="18">
          <cell r="B18">
            <v>112.03326862210091</v>
          </cell>
          <cell r="C18">
            <v>-2.0028869459901721</v>
          </cell>
        </row>
        <row r="19">
          <cell r="B19">
            <v>113.38459902791161</v>
          </cell>
          <cell r="C19">
            <v>-6.6708331724212719</v>
          </cell>
        </row>
      </sheetData>
      <sheetData sheetId="1" refreshError="1"/>
      <sheetData sheetId="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RESPGAC"/>
      <sheetName val="IPGAC"/>
      <sheetName val="Work Sheet"/>
      <sheetName val="TMG FIGURES"/>
      <sheetName val="PC 8MCO"/>
      <sheetName val="Enclosure A"/>
      <sheetName val="Enclosure B"/>
      <sheetName val="Summary1"/>
      <sheetName val="Summary2"/>
      <sheetName val="HFL"/>
      <sheetName val="HFL adj"/>
      <sheetName val="Man 6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Nordea">
    <a:dk1>
      <a:sysClr val="windowText" lastClr="000000"/>
    </a:dk1>
    <a:lt1>
      <a:sysClr val="window" lastClr="FFFFFF"/>
    </a:lt1>
    <a:dk2>
      <a:srgbClr val="00005E"/>
    </a:dk2>
    <a:lt2>
      <a:srgbClr val="0000A0"/>
    </a:lt2>
    <a:accent1>
      <a:srgbClr val="0000A0"/>
    </a:accent1>
    <a:accent2>
      <a:srgbClr val="3399FF"/>
    </a:accent2>
    <a:accent3>
      <a:srgbClr val="99CCFF"/>
    </a:accent3>
    <a:accent4>
      <a:srgbClr val="FBD9CA"/>
    </a:accent4>
    <a:accent5>
      <a:srgbClr val="C9C7C7"/>
    </a:accent5>
    <a:accent6>
      <a:srgbClr val="474748"/>
    </a:accent6>
    <a:hlink>
      <a:srgbClr val="000000"/>
    </a:hlink>
    <a:folHlink>
      <a:srgbClr val="3399FF"/>
    </a:folHlink>
  </a:clrScheme>
  <a:fontScheme name="Nordea">
    <a:maj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Norde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39999" dist="19999" dir="5400000" rotWithShape="0">
            <a:srgbClr val="000000">
              <a:alpha val="37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>
          <a:tint val="99000"/>
        </a:schemeClr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Nordea">
    <a:dk1>
      <a:sysClr val="windowText" lastClr="000000"/>
    </a:dk1>
    <a:lt1>
      <a:sysClr val="window" lastClr="FFFFFF"/>
    </a:lt1>
    <a:dk2>
      <a:srgbClr val="00005E"/>
    </a:dk2>
    <a:lt2>
      <a:srgbClr val="0000A0"/>
    </a:lt2>
    <a:accent1>
      <a:srgbClr val="0000A0"/>
    </a:accent1>
    <a:accent2>
      <a:srgbClr val="3399FF"/>
    </a:accent2>
    <a:accent3>
      <a:srgbClr val="99CCFF"/>
    </a:accent3>
    <a:accent4>
      <a:srgbClr val="FBD9CA"/>
    </a:accent4>
    <a:accent5>
      <a:srgbClr val="C9C7C7"/>
    </a:accent5>
    <a:accent6>
      <a:srgbClr val="474748"/>
    </a:accent6>
    <a:hlink>
      <a:srgbClr val="000000"/>
    </a:hlink>
    <a:folHlink>
      <a:srgbClr val="3399FF"/>
    </a:folHlink>
  </a:clrScheme>
  <a:fontScheme name="Nordea">
    <a:maj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Norde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39999" dist="19999" dir="5400000" rotWithShape="0">
            <a:srgbClr val="000000">
              <a:alpha val="37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>
          <a:tint val="99000"/>
        </a:schemeClr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Nordea">
    <a:dk1>
      <a:sysClr val="windowText" lastClr="000000"/>
    </a:dk1>
    <a:lt1>
      <a:sysClr val="window" lastClr="FFFFFF"/>
    </a:lt1>
    <a:dk2>
      <a:srgbClr val="00005E"/>
    </a:dk2>
    <a:lt2>
      <a:srgbClr val="0000A0"/>
    </a:lt2>
    <a:accent1>
      <a:srgbClr val="0000A0"/>
    </a:accent1>
    <a:accent2>
      <a:srgbClr val="3399FF"/>
    </a:accent2>
    <a:accent3>
      <a:srgbClr val="99CCFF"/>
    </a:accent3>
    <a:accent4>
      <a:srgbClr val="FBD9CA"/>
    </a:accent4>
    <a:accent5>
      <a:srgbClr val="C9C7C7"/>
    </a:accent5>
    <a:accent6>
      <a:srgbClr val="474748"/>
    </a:accent6>
    <a:hlink>
      <a:srgbClr val="000000"/>
    </a:hlink>
    <a:folHlink>
      <a:srgbClr val="3399FF"/>
    </a:folHlink>
  </a:clrScheme>
  <a:fontScheme name="Nordea">
    <a:maj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Norde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39999" dist="19999" dir="5400000" rotWithShape="0">
            <a:srgbClr val="000000">
              <a:alpha val="37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>
          <a:tint val="99000"/>
        </a:schemeClr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emf"/><Relationship Id="rId13" Type="http://schemas.openxmlformats.org/officeDocument/2006/relationships/oleObject" Target="../embeddings/oleObject5.bin"/><Relationship Id="rId3" Type="http://schemas.openxmlformats.org/officeDocument/2006/relationships/vmlDrawing" Target="../drawings/vmlDrawing10.vml"/><Relationship Id="rId7" Type="http://schemas.openxmlformats.org/officeDocument/2006/relationships/oleObject" Target="../embeddings/oleObject2.bin"/><Relationship Id="rId12" Type="http://schemas.openxmlformats.org/officeDocument/2006/relationships/image" Target="../media/image39.emf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9.bin"/><Relationship Id="rId6" Type="http://schemas.openxmlformats.org/officeDocument/2006/relationships/image" Target="../media/image36.emf"/><Relationship Id="rId11" Type="http://schemas.openxmlformats.org/officeDocument/2006/relationships/oleObject" Target="../embeddings/oleObject4.bin"/><Relationship Id="rId5" Type="http://schemas.openxmlformats.org/officeDocument/2006/relationships/oleObject" Target="../embeddings/oleObject1.bin"/><Relationship Id="rId10" Type="http://schemas.openxmlformats.org/officeDocument/2006/relationships/image" Target="../media/image38.emf"/><Relationship Id="rId4" Type="http://schemas.openxmlformats.org/officeDocument/2006/relationships/vmlDrawing" Target="../drawings/vmlDrawing11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40.emf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axel.malgerud@nordea.com" TargetMode="External"/><Relationship Id="rId4" Type="http://schemas.openxmlformats.org/officeDocument/2006/relationships/vmlDrawing" Target="../drawings/vmlDrawing12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E31"/>
  <sheetViews>
    <sheetView view="pageBreakPreview" topLeftCell="A25" zoomScaleNormal="100" zoomScaleSheetLayoutView="100" zoomScalePageLayoutView="60" workbookViewId="0">
      <selection activeCell="E25" sqref="E25"/>
    </sheetView>
  </sheetViews>
  <sheetFormatPr defaultColWidth="9.140625" defaultRowHeight="15" x14ac:dyDescent="0.25"/>
  <cols>
    <col min="1" max="8" width="9.140625" style="1"/>
    <col min="9" max="9" width="16.5703125" style="1" customWidth="1"/>
    <col min="10" max="10" width="6.5703125" style="1" customWidth="1"/>
    <col min="11" max="11" width="9.140625" style="1"/>
    <col min="12" max="22" width="0" style="1" hidden="1" customWidth="1"/>
    <col min="23" max="16384" width="9.140625" style="1"/>
  </cols>
  <sheetData>
    <row r="31" spans="5:5" x14ac:dyDescent="0.25">
      <c r="E31" s="1" t="s">
        <v>0</v>
      </c>
    </row>
  </sheetData>
  <printOptions horizontalCentered="1"/>
  <pageMargins left="0.25" right="0.25" top="0.75" bottom="0.75" header="0.3" footer="0.3"/>
  <pageSetup paperSize="9"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3543E-CAC0-4D95-A527-917C582CE879}">
  <sheetPr>
    <tabColor theme="6" tint="0.59999389629810485"/>
  </sheetPr>
  <dimension ref="B1:P310"/>
  <sheetViews>
    <sheetView showGridLines="0" view="pageLayout" topLeftCell="A16" zoomScale="110" zoomScaleNormal="100" zoomScaleSheetLayoutView="110" zoomScalePageLayoutView="110" workbookViewId="0">
      <selection activeCell="D59" sqref="D59"/>
    </sheetView>
  </sheetViews>
  <sheetFormatPr defaultColWidth="9.140625" defaultRowHeight="11.25" x14ac:dyDescent="0.2"/>
  <cols>
    <col min="1" max="1" width="10.28515625" style="1373" customWidth="1"/>
    <col min="2" max="2" width="44" style="1373" customWidth="1"/>
    <col min="3" max="3" width="3.140625" style="1373" customWidth="1"/>
    <col min="4" max="4" width="10.140625" style="1373" customWidth="1"/>
    <col min="5" max="8" width="10.140625" style="406" customWidth="1"/>
    <col min="9" max="9" width="7.7109375" style="1373" customWidth="1"/>
    <col min="10" max="10" width="2.5703125" style="1373" customWidth="1"/>
    <col min="11" max="12" width="6.5703125" style="1373" hidden="1" customWidth="1"/>
    <col min="13" max="13" width="5.5703125" style="1373" hidden="1" customWidth="1"/>
    <col min="14" max="14" width="5.42578125" style="1373" hidden="1" customWidth="1"/>
    <col min="15" max="15" width="5.28515625" style="1373" hidden="1" customWidth="1"/>
    <col min="16" max="26" width="0" style="1373" hidden="1" customWidth="1"/>
    <col min="27" max="16384" width="9.140625" style="1373"/>
  </cols>
  <sheetData>
    <row r="1" spans="2:16" ht="13.5" customHeight="1" x14ac:dyDescent="0.2">
      <c r="B1" s="1082" t="s">
        <v>111</v>
      </c>
      <c r="I1" s="433"/>
    </row>
    <row r="2" spans="2:16" ht="13.5" customHeight="1" x14ac:dyDescent="0.2">
      <c r="B2" s="406" t="s">
        <v>837</v>
      </c>
      <c r="C2" s="406"/>
      <c r="D2" s="406"/>
    </row>
    <row r="3" spans="2:16" ht="13.5" customHeight="1" x14ac:dyDescent="0.2">
      <c r="C3" s="1081" t="s">
        <v>86</v>
      </c>
      <c r="D3" s="1081"/>
      <c r="E3" s="1081" t="s">
        <v>86</v>
      </c>
      <c r="F3" s="1081" t="s">
        <v>86</v>
      </c>
      <c r="G3" s="980"/>
      <c r="H3" s="1080"/>
      <c r="I3" s="1079"/>
      <c r="J3" s="1391"/>
      <c r="K3" s="1391"/>
      <c r="L3" s="1391"/>
    </row>
    <row r="4" spans="2:16" ht="13.5" customHeight="1" x14ac:dyDescent="0.2">
      <c r="B4" s="1078"/>
      <c r="C4" s="1077"/>
      <c r="D4" s="1077"/>
      <c r="E4" s="1077"/>
      <c r="F4" s="1077"/>
      <c r="G4" s="1077"/>
      <c r="H4" s="1077"/>
      <c r="I4" s="1076"/>
      <c r="J4" s="1382"/>
      <c r="K4" s="1382"/>
      <c r="L4" s="1391"/>
    </row>
    <row r="5" spans="2:16" ht="13.5" customHeight="1" x14ac:dyDescent="0.2">
      <c r="B5" s="982"/>
      <c r="C5" s="983"/>
      <c r="D5" s="1416" t="s">
        <v>289</v>
      </c>
      <c r="E5" s="991" t="s">
        <v>288</v>
      </c>
      <c r="F5" s="991" t="s">
        <v>289</v>
      </c>
      <c r="G5" s="991" t="s">
        <v>814</v>
      </c>
      <c r="H5" s="991" t="s">
        <v>814</v>
      </c>
      <c r="I5" s="991" t="s">
        <v>797</v>
      </c>
      <c r="J5" s="1076"/>
      <c r="K5" s="431"/>
      <c r="L5" s="431"/>
      <c r="M5" s="427"/>
      <c r="N5" s="824"/>
      <c r="O5" s="824"/>
      <c r="P5" s="824"/>
    </row>
    <row r="6" spans="2:16" ht="13.5" customHeight="1" x14ac:dyDescent="0.2">
      <c r="B6" s="984"/>
      <c r="C6" s="985"/>
      <c r="D6" s="1415" t="s">
        <v>1046</v>
      </c>
      <c r="E6" s="994" t="s">
        <v>1046</v>
      </c>
      <c r="F6" s="994" t="s">
        <v>940</v>
      </c>
      <c r="G6" s="994" t="s">
        <v>1046</v>
      </c>
      <c r="H6" s="994" t="s">
        <v>940</v>
      </c>
      <c r="I6" s="994" t="s">
        <v>798</v>
      </c>
      <c r="J6" s="1076"/>
      <c r="K6" s="427"/>
      <c r="L6" s="427"/>
      <c r="M6" s="427"/>
      <c r="N6" s="824"/>
      <c r="O6" s="824"/>
      <c r="P6" s="824"/>
    </row>
    <row r="7" spans="2:16" ht="13.5" customHeight="1" x14ac:dyDescent="0.2">
      <c r="B7" s="1283" t="s">
        <v>174</v>
      </c>
      <c r="C7" s="1282"/>
      <c r="D7" s="1425"/>
      <c r="E7" s="1282"/>
      <c r="F7" s="1282"/>
      <c r="G7" s="1282"/>
      <c r="H7" s="1282"/>
      <c r="I7" s="1282"/>
      <c r="J7" s="1076"/>
      <c r="K7" s="430"/>
      <c r="L7" s="430"/>
      <c r="M7" s="430"/>
      <c r="N7" s="823"/>
      <c r="O7" s="823"/>
      <c r="P7" s="822"/>
    </row>
    <row r="8" spans="2:16" ht="13.5" customHeight="1" x14ac:dyDescent="0.2">
      <c r="B8" s="1409" t="s">
        <v>783</v>
      </c>
      <c r="C8" s="1408"/>
      <c r="D8" s="1424">
        <v>14</v>
      </c>
      <c r="E8" s="1408">
        <v>-1</v>
      </c>
      <c r="F8" s="1408">
        <v>-10</v>
      </c>
      <c r="G8" s="1408">
        <f>+D8+E8</f>
        <v>13</v>
      </c>
      <c r="H8" s="1408">
        <v>1</v>
      </c>
      <c r="I8" s="1408">
        <v>-16</v>
      </c>
      <c r="J8" s="1168"/>
      <c r="K8" s="430"/>
      <c r="L8" s="430"/>
      <c r="M8" s="430"/>
      <c r="N8" s="821"/>
      <c r="O8" s="821"/>
      <c r="P8" s="1393"/>
    </row>
    <row r="9" spans="2:16" ht="13.5" customHeight="1" x14ac:dyDescent="0.2">
      <c r="B9" s="2251" t="s">
        <v>784</v>
      </c>
      <c r="C9" s="1407"/>
      <c r="D9" s="1422">
        <v>-3</v>
      </c>
      <c r="E9" s="1407">
        <v>-9</v>
      </c>
      <c r="F9" s="1407">
        <v>-32</v>
      </c>
      <c r="G9" s="1407">
        <f>+D9+E9</f>
        <v>-12</v>
      </c>
      <c r="H9" s="1407">
        <v>38</v>
      </c>
      <c r="I9" s="1407">
        <v>51</v>
      </c>
      <c r="J9" s="1168"/>
      <c r="K9" s="430"/>
      <c r="L9" s="430"/>
      <c r="M9" s="430"/>
      <c r="N9" s="820"/>
      <c r="O9" s="820"/>
      <c r="P9" s="819"/>
    </row>
    <row r="10" spans="2:16" ht="13.5" customHeight="1" x14ac:dyDescent="0.2">
      <c r="B10" s="1096" t="s">
        <v>785</v>
      </c>
      <c r="C10" s="986"/>
      <c r="D10" s="1420">
        <f>+D8+D9</f>
        <v>11</v>
      </c>
      <c r="E10" s="986">
        <f>+E8+E9</f>
        <v>-10</v>
      </c>
      <c r="F10" s="986">
        <f>+F8+F9</f>
        <v>-42</v>
      </c>
      <c r="G10" s="986">
        <f>+D10+E10</f>
        <v>1</v>
      </c>
      <c r="H10" s="986">
        <f>+H8+H9</f>
        <v>39</v>
      </c>
      <c r="I10" s="986">
        <f>+I8+I9</f>
        <v>35</v>
      </c>
      <c r="J10" s="1168"/>
      <c r="K10" s="430"/>
      <c r="L10" s="430"/>
      <c r="M10" s="430"/>
      <c r="N10" s="818"/>
      <c r="O10" s="818"/>
      <c r="P10" s="817"/>
    </row>
    <row r="11" spans="2:16" ht="13.5" customHeight="1" x14ac:dyDescent="0.2">
      <c r="B11" s="2251"/>
      <c r="C11" s="1417"/>
      <c r="D11" s="1421"/>
      <c r="E11" s="1417"/>
      <c r="F11" s="1417"/>
      <c r="G11" s="1417"/>
      <c r="H11" s="1417"/>
      <c r="I11" s="1417"/>
      <c r="J11" s="1168"/>
      <c r="K11" s="429"/>
      <c r="L11" s="429"/>
      <c r="M11" s="427"/>
      <c r="N11" s="799"/>
      <c r="O11" s="799"/>
      <c r="P11" s="815"/>
    </row>
    <row r="12" spans="2:16" ht="13.5" customHeight="1" x14ac:dyDescent="0.2">
      <c r="B12" s="1097" t="s">
        <v>786</v>
      </c>
      <c r="C12" s="987"/>
      <c r="D12" s="1420"/>
      <c r="E12" s="987"/>
      <c r="F12" s="987"/>
      <c r="G12" s="987"/>
      <c r="H12" s="987"/>
      <c r="I12" s="987"/>
      <c r="J12" s="1168"/>
      <c r="K12" s="428"/>
      <c r="L12" s="428"/>
      <c r="M12" s="816"/>
      <c r="N12" s="799"/>
      <c r="O12" s="799"/>
      <c r="P12" s="815"/>
    </row>
    <row r="13" spans="2:16" ht="13.5" customHeight="1" x14ac:dyDescent="0.2">
      <c r="B13" s="2694" t="s">
        <v>787</v>
      </c>
      <c r="C13" s="2695"/>
      <c r="D13" s="1423">
        <v>8</v>
      </c>
      <c r="E13" s="1417">
        <v>-7</v>
      </c>
      <c r="F13" s="1417">
        <v>4</v>
      </c>
      <c r="G13" s="1417">
        <f t="shared" ref="G13:G20" si="0">+D13+E13</f>
        <v>1</v>
      </c>
      <c r="H13" s="1417">
        <v>-67</v>
      </c>
      <c r="I13" s="1417">
        <v>-45</v>
      </c>
      <c r="J13" s="1168"/>
      <c r="K13" s="428"/>
      <c r="L13" s="428"/>
      <c r="M13" s="816"/>
      <c r="N13" s="799"/>
      <c r="O13" s="799"/>
      <c r="P13" s="815"/>
    </row>
    <row r="14" spans="2:16" ht="13.5" customHeight="1" x14ac:dyDescent="0.2">
      <c r="B14" s="2251" t="s">
        <v>788</v>
      </c>
      <c r="C14" s="1417"/>
      <c r="D14" s="1421">
        <v>-144</v>
      </c>
      <c r="E14" s="1417">
        <v>-85</v>
      </c>
      <c r="F14" s="1417">
        <v>-127</v>
      </c>
      <c r="G14" s="1417">
        <f t="shared" si="0"/>
        <v>-229</v>
      </c>
      <c r="H14" s="1417">
        <v>-235</v>
      </c>
      <c r="I14" s="1417">
        <v>-479</v>
      </c>
      <c r="J14" s="1168"/>
      <c r="K14" s="1392"/>
      <c r="L14" s="1392"/>
      <c r="M14" s="1391"/>
      <c r="N14" s="799"/>
      <c r="O14" s="799"/>
      <c r="P14" s="815"/>
    </row>
    <row r="15" spans="2:16" ht="13.5" customHeight="1" x14ac:dyDescent="0.2">
      <c r="B15" s="2694" t="s">
        <v>789</v>
      </c>
      <c r="C15" s="2695"/>
      <c r="D15" s="1423">
        <v>108</v>
      </c>
      <c r="E15" s="1407">
        <v>66</v>
      </c>
      <c r="F15" s="1407">
        <v>80</v>
      </c>
      <c r="G15" s="1407">
        <f t="shared" si="0"/>
        <v>174</v>
      </c>
      <c r="H15" s="1407">
        <v>162</v>
      </c>
      <c r="I15" s="1407">
        <v>293</v>
      </c>
      <c r="J15" s="1168"/>
      <c r="K15" s="417"/>
      <c r="L15" s="417"/>
      <c r="M15" s="1391"/>
      <c r="N15" s="799"/>
      <c r="O15" s="799"/>
      <c r="P15" s="815"/>
    </row>
    <row r="16" spans="2:16" ht="17.25" customHeight="1" x14ac:dyDescent="0.2">
      <c r="B16" s="2251" t="s">
        <v>790</v>
      </c>
      <c r="C16" s="1407"/>
      <c r="D16" s="1422">
        <v>7</v>
      </c>
      <c r="E16" s="1407">
        <v>7</v>
      </c>
      <c r="F16" s="1407">
        <v>14</v>
      </c>
      <c r="G16" s="1407">
        <f t="shared" si="0"/>
        <v>14</v>
      </c>
      <c r="H16" s="1407">
        <v>23</v>
      </c>
      <c r="I16" s="1407">
        <v>44</v>
      </c>
      <c r="J16" s="1168"/>
      <c r="K16" s="426"/>
      <c r="L16" s="426"/>
      <c r="M16" s="427"/>
      <c r="N16" s="798"/>
      <c r="O16" s="798"/>
      <c r="P16" s="813"/>
    </row>
    <row r="17" spans="2:16" ht="17.25" customHeight="1" x14ac:dyDescent="0.2">
      <c r="B17" s="2251" t="s">
        <v>1461</v>
      </c>
      <c r="C17" s="1407"/>
      <c r="D17" s="1422">
        <v>2</v>
      </c>
      <c r="E17" s="1407">
        <v>14</v>
      </c>
      <c r="F17" s="1407" t="s">
        <v>88</v>
      </c>
      <c r="G17" s="1407">
        <f t="shared" si="0"/>
        <v>16</v>
      </c>
      <c r="H17" s="1407" t="s">
        <v>88</v>
      </c>
      <c r="I17" s="1407"/>
      <c r="J17" s="1168"/>
      <c r="K17" s="426"/>
      <c r="L17" s="426"/>
      <c r="M17" s="427"/>
      <c r="N17" s="798"/>
      <c r="O17" s="798"/>
      <c r="P17" s="813"/>
    </row>
    <row r="18" spans="2:16" ht="13.5" customHeight="1" x14ac:dyDescent="0.2">
      <c r="B18" s="2251" t="s">
        <v>791</v>
      </c>
      <c r="C18" s="1417"/>
      <c r="D18" s="1421">
        <v>-119</v>
      </c>
      <c r="E18" s="1417">
        <v>-80</v>
      </c>
      <c r="F18" s="1417">
        <v>-119</v>
      </c>
      <c r="G18" s="1417">
        <f t="shared" si="0"/>
        <v>-199</v>
      </c>
      <c r="H18" s="1417">
        <v>-246</v>
      </c>
      <c r="I18" s="1417">
        <v>-554</v>
      </c>
      <c r="J18" s="1168"/>
      <c r="K18" s="426"/>
      <c r="L18" s="426"/>
      <c r="M18" s="814"/>
      <c r="N18" s="799"/>
      <c r="O18" s="799"/>
      <c r="P18" s="792"/>
    </row>
    <row r="19" spans="2:16" ht="13.5" customHeight="1" x14ac:dyDescent="0.2">
      <c r="B19" s="2251" t="s">
        <v>792</v>
      </c>
      <c r="C19" s="1417"/>
      <c r="D19" s="1421">
        <v>66</v>
      </c>
      <c r="E19" s="1417">
        <v>53</v>
      </c>
      <c r="F19" s="1417">
        <v>131</v>
      </c>
      <c r="G19" s="1417">
        <f t="shared" si="0"/>
        <v>119</v>
      </c>
      <c r="H19" s="1417">
        <v>225</v>
      </c>
      <c r="I19" s="1417">
        <v>533</v>
      </c>
      <c r="J19" s="1168"/>
      <c r="K19" s="426"/>
      <c r="L19" s="426"/>
      <c r="M19" s="814"/>
      <c r="N19" s="799"/>
      <c r="O19" s="799"/>
      <c r="P19" s="792"/>
    </row>
    <row r="20" spans="2:16" ht="13.5" customHeight="1" x14ac:dyDescent="0.2">
      <c r="B20" s="1096" t="s">
        <v>793</v>
      </c>
      <c r="C20" s="986"/>
      <c r="D20" s="1420">
        <f>SUM(D13:D19)</f>
        <v>-72</v>
      </c>
      <c r="E20" s="986">
        <f>SUM(E13:E19)</f>
        <v>-32</v>
      </c>
      <c r="F20" s="986">
        <f>SUM(F13:F19)</f>
        <v>-17</v>
      </c>
      <c r="G20" s="986">
        <f t="shared" si="0"/>
        <v>-104</v>
      </c>
      <c r="H20" s="986">
        <f>SUM(H13:H19)</f>
        <v>-138</v>
      </c>
      <c r="I20" s="986">
        <f>SUM(I13:I19)</f>
        <v>-208</v>
      </c>
      <c r="J20" s="1168"/>
      <c r="K20" s="1382"/>
      <c r="L20" s="1382"/>
      <c r="N20" s="800"/>
      <c r="O20" s="800"/>
      <c r="P20" s="792"/>
    </row>
    <row r="21" spans="2:16" ht="13.5" customHeight="1" x14ac:dyDescent="0.2">
      <c r="B21" s="1096"/>
      <c r="C21" s="1096" t="s">
        <v>86</v>
      </c>
      <c r="D21" s="1419"/>
      <c r="E21" s="1096" t="s">
        <v>86</v>
      </c>
      <c r="F21" s="1096" t="s">
        <v>86</v>
      </c>
      <c r="G21" s="1096" t="s">
        <v>86</v>
      </c>
      <c r="H21" s="1096" t="s">
        <v>86</v>
      </c>
      <c r="I21" s="1096"/>
      <c r="J21" s="1168"/>
      <c r="K21" s="1382"/>
      <c r="L21" s="1382"/>
      <c r="N21" s="798"/>
      <c r="O21" s="798"/>
      <c r="P21" s="793"/>
    </row>
    <row r="22" spans="2:16" ht="13.5" customHeight="1" x14ac:dyDescent="0.2">
      <c r="B22" s="1098" t="s">
        <v>111</v>
      </c>
      <c r="C22" s="988"/>
      <c r="D22" s="1418">
        <f t="shared" ref="D22:I22" si="1">+D10+D20</f>
        <v>-61</v>
      </c>
      <c r="E22" s="988">
        <f t="shared" si="1"/>
        <v>-42</v>
      </c>
      <c r="F22" s="988">
        <f t="shared" si="1"/>
        <v>-59</v>
      </c>
      <c r="G22" s="988">
        <f t="shared" si="1"/>
        <v>-103</v>
      </c>
      <c r="H22" s="988">
        <f t="shared" si="1"/>
        <v>-99</v>
      </c>
      <c r="I22" s="988">
        <f t="shared" si="1"/>
        <v>-173</v>
      </c>
      <c r="J22" s="1168"/>
      <c r="K22" s="425"/>
      <c r="L22" s="425"/>
      <c r="N22" s="799"/>
      <c r="O22" s="799"/>
      <c r="P22" s="792"/>
    </row>
    <row r="23" spans="2:16" ht="13.5" customHeight="1" x14ac:dyDescent="0.2">
      <c r="B23" s="2696" t="s">
        <v>800</v>
      </c>
      <c r="C23" s="2696" t="s">
        <v>86</v>
      </c>
      <c r="D23" s="2696"/>
      <c r="E23" s="2696"/>
      <c r="F23" s="2696" t="s">
        <v>86</v>
      </c>
      <c r="G23" s="2696" t="s">
        <v>86</v>
      </c>
      <c r="H23" s="2696" t="s">
        <v>86</v>
      </c>
      <c r="I23" s="1076"/>
      <c r="J23" s="1384"/>
      <c r="K23" s="1384"/>
      <c r="M23" s="798"/>
      <c r="N23" s="798"/>
      <c r="O23" s="813"/>
    </row>
    <row r="24" spans="2:16" ht="13.5" customHeight="1" x14ac:dyDescent="0.2">
      <c r="B24" s="2251"/>
      <c r="C24" s="1417"/>
      <c r="D24" s="1417"/>
      <c r="E24" s="1417"/>
      <c r="F24" s="1417"/>
      <c r="G24" s="1417"/>
      <c r="H24" s="1417"/>
      <c r="I24" s="1076"/>
      <c r="J24" s="1384"/>
      <c r="K24" s="1384"/>
      <c r="M24" s="797"/>
      <c r="N24" s="797"/>
      <c r="O24" s="792"/>
    </row>
    <row r="25" spans="2:16" ht="13.5" customHeight="1" x14ac:dyDescent="0.2">
      <c r="B25" s="989" t="s">
        <v>312</v>
      </c>
      <c r="C25" s="1417"/>
      <c r="D25" s="1417"/>
      <c r="E25" s="1417"/>
      <c r="F25" s="1417"/>
      <c r="G25" s="1417"/>
      <c r="H25" s="1417"/>
      <c r="I25" s="1076"/>
      <c r="J25" s="1390"/>
      <c r="K25" s="1384"/>
      <c r="M25" s="796"/>
      <c r="N25" s="796"/>
      <c r="O25" s="812"/>
    </row>
    <row r="26" spans="2:16" ht="13.5" customHeight="1" x14ac:dyDescent="0.2">
      <c r="B26" s="990"/>
      <c r="C26" s="990"/>
      <c r="D26" s="1416" t="s">
        <v>289</v>
      </c>
      <c r="E26" s="991" t="s">
        <v>288</v>
      </c>
      <c r="F26" s="991" t="s">
        <v>289</v>
      </c>
      <c r="G26" s="991" t="s">
        <v>814</v>
      </c>
      <c r="H26" s="991" t="s">
        <v>814</v>
      </c>
      <c r="I26" s="991" t="s">
        <v>797</v>
      </c>
      <c r="J26" s="1076"/>
      <c r="K26" s="1384"/>
      <c r="L26" s="1384"/>
      <c r="N26" s="794"/>
      <c r="O26" s="794"/>
      <c r="P26" s="792"/>
    </row>
    <row r="27" spans="2:16" ht="13.5" customHeight="1" x14ac:dyDescent="0.2">
      <c r="B27" s="992"/>
      <c r="C27" s="993"/>
      <c r="D27" s="1415" t="s">
        <v>1046</v>
      </c>
      <c r="E27" s="994" t="s">
        <v>1046</v>
      </c>
      <c r="F27" s="994" t="s">
        <v>940</v>
      </c>
      <c r="G27" s="994" t="s">
        <v>1046</v>
      </c>
      <c r="H27" s="994" t="s">
        <v>940</v>
      </c>
      <c r="I27" s="994" t="s">
        <v>798</v>
      </c>
      <c r="J27" s="1076"/>
      <c r="K27" s="417"/>
      <c r="L27" s="417"/>
      <c r="N27" s="794"/>
      <c r="O27" s="794"/>
      <c r="P27" s="792"/>
    </row>
    <row r="28" spans="2:16" ht="13.5" customHeight="1" x14ac:dyDescent="0.2">
      <c r="B28" s="1406" t="s">
        <v>799</v>
      </c>
      <c r="C28" s="1405"/>
      <c r="D28" s="1414">
        <v>10</v>
      </c>
      <c r="E28" s="1405">
        <v>7</v>
      </c>
      <c r="F28" s="1405">
        <v>10</v>
      </c>
      <c r="G28" s="1405">
        <v>9</v>
      </c>
      <c r="H28" s="1405">
        <v>8</v>
      </c>
      <c r="I28" s="1405">
        <v>7</v>
      </c>
      <c r="J28" s="1076"/>
      <c r="K28" s="1384"/>
      <c r="L28" s="1384"/>
      <c r="N28" s="794"/>
      <c r="O28" s="794"/>
      <c r="P28" s="792"/>
    </row>
    <row r="29" spans="2:16" ht="13.5" customHeight="1" x14ac:dyDescent="0.2">
      <c r="B29" s="1410" t="s">
        <v>794</v>
      </c>
      <c r="C29" s="1404"/>
      <c r="D29" s="1413">
        <v>-2</v>
      </c>
      <c r="E29" s="1404">
        <v>0</v>
      </c>
      <c r="F29" s="1404">
        <v>2</v>
      </c>
      <c r="G29" s="1404">
        <v>-1</v>
      </c>
      <c r="H29" s="1404">
        <v>0</v>
      </c>
      <c r="I29" s="1404">
        <v>1</v>
      </c>
      <c r="J29" s="1076"/>
      <c r="K29" s="1384"/>
      <c r="L29" s="1384"/>
      <c r="N29" s="789"/>
      <c r="O29" s="789"/>
      <c r="P29" s="793"/>
    </row>
    <row r="30" spans="2:16" ht="17.25" customHeight="1" x14ac:dyDescent="0.2">
      <c r="B30" s="1410" t="s">
        <v>795</v>
      </c>
      <c r="C30" s="1404"/>
      <c r="D30" s="1413">
        <v>0</v>
      </c>
      <c r="E30" s="1404">
        <v>2</v>
      </c>
      <c r="F30" s="1404">
        <v>5</v>
      </c>
      <c r="G30" s="1404">
        <v>1</v>
      </c>
      <c r="H30" s="1404">
        <v>-4</v>
      </c>
      <c r="I30" s="1404">
        <v>-2</v>
      </c>
      <c r="J30" s="1076"/>
      <c r="K30" s="1382"/>
      <c r="L30" s="1382"/>
      <c r="N30" s="791"/>
      <c r="O30" s="791"/>
      <c r="P30" s="792"/>
    </row>
    <row r="31" spans="2:16" ht="13.5" customHeight="1" x14ac:dyDescent="0.2">
      <c r="B31" s="1412" t="s">
        <v>796</v>
      </c>
      <c r="C31" s="1403"/>
      <c r="D31" s="1411">
        <v>12</v>
      </c>
      <c r="E31" s="1403">
        <v>5</v>
      </c>
      <c r="F31" s="1403">
        <v>3</v>
      </c>
      <c r="G31" s="1403">
        <v>9</v>
      </c>
      <c r="H31" s="1403">
        <v>12</v>
      </c>
      <c r="I31" s="1403">
        <v>8</v>
      </c>
      <c r="J31" s="1076"/>
      <c r="K31" s="1382"/>
      <c r="L31" s="1382"/>
      <c r="N31" s="791"/>
      <c r="O31" s="791"/>
      <c r="P31" s="792"/>
    </row>
    <row r="32" spans="2:16" ht="13.5" customHeight="1" x14ac:dyDescent="0.2">
      <c r="B32" s="981"/>
      <c r="C32" s="981"/>
      <c r="D32" s="981"/>
      <c r="E32" s="981"/>
      <c r="F32" s="981"/>
      <c r="G32" s="981"/>
      <c r="H32" s="981"/>
      <c r="I32" s="981"/>
      <c r="J32" s="1383"/>
      <c r="K32" s="1382"/>
      <c r="M32" s="799"/>
      <c r="N32" s="799"/>
      <c r="O32" s="792"/>
    </row>
    <row r="33" spans="2:15" ht="13.5" customHeight="1" x14ac:dyDescent="0.2">
      <c r="B33" s="968"/>
      <c r="C33" s="963"/>
      <c r="D33" s="963"/>
      <c r="E33" s="963"/>
      <c r="F33" s="963"/>
      <c r="G33" s="963"/>
      <c r="H33" s="963"/>
      <c r="I33" s="964"/>
      <c r="J33" s="1382"/>
      <c r="K33" s="1382"/>
      <c r="M33" s="798"/>
      <c r="N33" s="798"/>
      <c r="O33" s="793"/>
    </row>
    <row r="34" spans="2:15" ht="13.5" customHeight="1" x14ac:dyDescent="0.2">
      <c r="B34" s="977"/>
      <c r="C34" s="964"/>
      <c r="D34" s="964"/>
      <c r="E34" s="964"/>
      <c r="F34" s="964"/>
      <c r="G34" s="964"/>
      <c r="H34" s="964"/>
      <c r="I34" s="964"/>
      <c r="J34" s="1382"/>
      <c r="K34" s="1382"/>
      <c r="M34" s="797"/>
      <c r="N34" s="797"/>
      <c r="O34" s="792"/>
    </row>
    <row r="35" spans="2:15" ht="13.5" customHeight="1" x14ac:dyDescent="0.2">
      <c r="B35" s="969"/>
      <c r="C35" s="972"/>
      <c r="D35" s="972"/>
      <c r="E35" s="972"/>
      <c r="F35" s="972"/>
      <c r="G35" s="972"/>
      <c r="H35" s="972"/>
      <c r="I35" s="966"/>
      <c r="J35" s="1382"/>
      <c r="K35" s="1382"/>
      <c r="M35" s="796"/>
      <c r="N35" s="796"/>
      <c r="O35" s="795"/>
    </row>
    <row r="36" spans="2:15" ht="17.25" customHeight="1" x14ac:dyDescent="0.2">
      <c r="B36" s="970"/>
      <c r="C36" s="971"/>
      <c r="D36" s="971"/>
      <c r="E36" s="971"/>
      <c r="F36" s="971"/>
      <c r="G36" s="971"/>
      <c r="H36" s="971"/>
      <c r="I36" s="971"/>
      <c r="J36" s="1382"/>
      <c r="K36" s="1382"/>
      <c r="M36" s="794"/>
      <c r="N36" s="794"/>
      <c r="O36" s="792"/>
    </row>
    <row r="37" spans="2:15" ht="13.5" customHeight="1" x14ac:dyDescent="0.2">
      <c r="B37" s="974"/>
      <c r="C37" s="975"/>
      <c r="D37" s="975"/>
      <c r="E37" s="975"/>
      <c r="F37" s="975"/>
      <c r="G37" s="975"/>
      <c r="H37" s="975"/>
      <c r="I37" s="976"/>
      <c r="J37" s="1382"/>
      <c r="K37" s="1382"/>
      <c r="M37" s="794"/>
      <c r="N37" s="794"/>
      <c r="O37" s="792"/>
    </row>
    <row r="38" spans="2:15" ht="13.5" customHeight="1" x14ac:dyDescent="0.2">
      <c r="B38" s="978"/>
      <c r="C38" s="973"/>
      <c r="D38" s="973"/>
      <c r="E38" s="973"/>
      <c r="F38" s="973"/>
      <c r="G38" s="973"/>
      <c r="H38" s="973"/>
      <c r="I38" s="973"/>
      <c r="J38" s="1382"/>
      <c r="K38" s="1382"/>
      <c r="M38" s="794"/>
      <c r="N38" s="794"/>
      <c r="O38" s="792"/>
    </row>
    <row r="39" spans="2:15" ht="13.5" customHeight="1" x14ac:dyDescent="0.2">
      <c r="B39" s="965"/>
      <c r="C39" s="967"/>
      <c r="D39" s="967"/>
      <c r="E39" s="967"/>
      <c r="F39" s="967"/>
      <c r="G39" s="967"/>
      <c r="H39" s="967"/>
      <c r="I39" s="967"/>
      <c r="J39" s="1382"/>
      <c r="K39" s="1382"/>
      <c r="M39" s="789"/>
      <c r="N39" s="789"/>
      <c r="O39" s="793"/>
    </row>
    <row r="40" spans="2:15" ht="13.5" customHeight="1" x14ac:dyDescent="0.2">
      <c r="B40" s="968"/>
      <c r="C40" s="963"/>
      <c r="D40" s="963"/>
      <c r="E40" s="963"/>
      <c r="F40" s="963"/>
      <c r="G40" s="963"/>
      <c r="H40" s="963"/>
      <c r="I40" s="963"/>
      <c r="J40" s="1382"/>
      <c r="K40" s="1382"/>
      <c r="M40" s="791"/>
      <c r="N40" s="791"/>
      <c r="O40" s="792"/>
    </row>
    <row r="41" spans="2:15" ht="13.5" customHeight="1" x14ac:dyDescent="0.2">
      <c r="B41" s="968"/>
      <c r="C41" s="963"/>
      <c r="D41" s="963"/>
      <c r="E41" s="963"/>
      <c r="F41" s="963"/>
      <c r="G41" s="963"/>
      <c r="H41" s="963"/>
      <c r="I41" s="963"/>
      <c r="J41" s="1382"/>
      <c r="K41" s="1382"/>
      <c r="M41" s="791"/>
      <c r="N41" s="791"/>
      <c r="O41" s="792"/>
    </row>
    <row r="42" spans="2:15" ht="13.5" customHeight="1" x14ac:dyDescent="0.2">
      <c r="B42" s="965"/>
      <c r="C42" s="967"/>
      <c r="D42" s="967"/>
      <c r="E42" s="967"/>
      <c r="F42" s="967"/>
      <c r="G42" s="967"/>
      <c r="H42" s="967"/>
      <c r="I42" s="967"/>
      <c r="J42" s="1382"/>
      <c r="K42" s="1382"/>
      <c r="M42" s="791"/>
      <c r="N42" s="791"/>
      <c r="O42" s="792"/>
    </row>
    <row r="43" spans="2:15" ht="13.5" customHeight="1" x14ac:dyDescent="0.2">
      <c r="B43" s="968"/>
      <c r="C43" s="963"/>
      <c r="D43" s="963"/>
      <c r="E43" s="963"/>
      <c r="F43" s="963"/>
      <c r="G43" s="963"/>
      <c r="H43" s="963"/>
      <c r="I43" s="964"/>
      <c r="J43" s="1382"/>
      <c r="K43" s="1382"/>
      <c r="M43" s="789"/>
      <c r="N43" s="788"/>
      <c r="O43" s="793"/>
    </row>
    <row r="44" spans="2:15" ht="13.5" customHeight="1" x14ac:dyDescent="0.2">
      <c r="B44" s="968"/>
      <c r="C44" s="963"/>
      <c r="D44" s="963"/>
      <c r="E44" s="963"/>
      <c r="F44" s="963"/>
      <c r="G44" s="963"/>
      <c r="H44" s="963"/>
      <c r="I44" s="964"/>
      <c r="J44" s="1382"/>
      <c r="K44" s="1382"/>
      <c r="M44" s="791"/>
      <c r="N44" s="791"/>
      <c r="O44" s="792"/>
    </row>
    <row r="45" spans="2:15" ht="13.5" customHeight="1" x14ac:dyDescent="0.2">
      <c r="B45" s="968"/>
      <c r="C45" s="963"/>
      <c r="D45" s="963"/>
      <c r="E45" s="963"/>
      <c r="F45" s="963"/>
      <c r="G45" s="963"/>
      <c r="H45" s="963"/>
      <c r="I45" s="964"/>
      <c r="J45" s="1382"/>
      <c r="K45" s="1382"/>
      <c r="L45" s="1374"/>
      <c r="M45" s="791"/>
      <c r="N45" s="791"/>
      <c r="O45" s="790"/>
    </row>
    <row r="46" spans="2:15" ht="13.5" customHeight="1" x14ac:dyDescent="0.2">
      <c r="B46" s="968"/>
      <c r="C46" s="963"/>
      <c r="D46" s="963"/>
      <c r="E46" s="963"/>
      <c r="F46" s="963"/>
      <c r="G46" s="963"/>
      <c r="H46" s="963"/>
      <c r="I46" s="964"/>
      <c r="J46" s="1374"/>
      <c r="K46" s="1374"/>
      <c r="L46" s="1374"/>
      <c r="M46" s="789"/>
      <c r="N46" s="788"/>
      <c r="O46" s="787"/>
    </row>
    <row r="47" spans="2:15" ht="13.5" customHeight="1" x14ac:dyDescent="0.2">
      <c r="B47" s="977"/>
      <c r="C47" s="964"/>
      <c r="D47" s="964"/>
      <c r="E47" s="964"/>
      <c r="F47" s="964"/>
      <c r="G47" s="964"/>
      <c r="H47" s="964"/>
      <c r="I47" s="964"/>
      <c r="J47" s="1374"/>
      <c r="K47" s="1374"/>
      <c r="L47" s="1374"/>
      <c r="M47" s="786"/>
      <c r="N47" s="786"/>
      <c r="O47" s="786"/>
    </row>
    <row r="48" spans="2:15" ht="13.5" customHeight="1" x14ac:dyDescent="0.2">
      <c r="B48" s="969"/>
      <c r="C48" s="979"/>
      <c r="D48" s="979"/>
      <c r="E48" s="979"/>
      <c r="F48" s="979"/>
      <c r="G48" s="972"/>
      <c r="H48" s="972"/>
      <c r="I48" s="966"/>
      <c r="J48" s="1374"/>
      <c r="K48" s="1374"/>
      <c r="L48" s="1374"/>
      <c r="M48" s="785"/>
      <c r="N48" s="785"/>
      <c r="O48" s="785"/>
    </row>
    <row r="49" spans="2:15" ht="17.25" customHeight="1" x14ac:dyDescent="0.2">
      <c r="J49" s="1375"/>
      <c r="K49" s="1374"/>
      <c r="L49" s="1374"/>
      <c r="M49" s="1374"/>
      <c r="N49" s="1374"/>
      <c r="O49" s="1374"/>
    </row>
    <row r="50" spans="2:15" ht="20.100000000000001" customHeight="1" x14ac:dyDescent="0.2">
      <c r="J50" s="1374"/>
      <c r="K50" s="1374"/>
      <c r="L50" s="1374"/>
    </row>
    <row r="51" spans="2:15" ht="20.100000000000001" customHeight="1" x14ac:dyDescent="0.2">
      <c r="B51" s="1374"/>
      <c r="C51" s="1374"/>
      <c r="D51" s="1374"/>
      <c r="E51" s="407"/>
      <c r="F51" s="407"/>
      <c r="G51" s="407"/>
      <c r="H51" s="407"/>
      <c r="I51" s="1374"/>
      <c r="J51" s="1374"/>
      <c r="K51" s="1374"/>
      <c r="L51" s="1374"/>
    </row>
    <row r="52" spans="2:15" ht="20.100000000000001" customHeight="1" x14ac:dyDescent="0.2">
      <c r="B52" s="1374"/>
      <c r="C52" s="1374"/>
      <c r="D52" s="1374"/>
      <c r="E52" s="407"/>
      <c r="F52" s="407"/>
      <c r="G52" s="407"/>
      <c r="H52" s="407"/>
      <c r="I52" s="1374"/>
      <c r="J52" s="1374"/>
      <c r="K52" s="1374"/>
      <c r="L52" s="1374"/>
    </row>
    <row r="53" spans="2:15" ht="20.100000000000001" customHeight="1" x14ac:dyDescent="0.2">
      <c r="G53" s="407"/>
      <c r="H53" s="407"/>
      <c r="I53" s="1374"/>
      <c r="J53" s="1374"/>
      <c r="K53" s="1374"/>
      <c r="L53" s="1374"/>
    </row>
    <row r="54" spans="2:15" ht="20.100000000000001" customHeight="1" x14ac:dyDescent="0.2"/>
    <row r="55" spans="2:15" ht="20.100000000000001" customHeight="1" x14ac:dyDescent="0.2"/>
    <row r="56" spans="2:15" ht="20.100000000000001" customHeight="1" x14ac:dyDescent="0.2"/>
    <row r="57" spans="2:15" ht="20.100000000000001" customHeight="1" x14ac:dyDescent="0.2"/>
    <row r="58" spans="2:15" ht="20.100000000000001" customHeight="1" x14ac:dyDescent="0.2"/>
    <row r="59" spans="2:15" ht="20.100000000000001" customHeight="1" x14ac:dyDescent="0.2"/>
    <row r="60" spans="2:15" ht="20.100000000000001" customHeight="1" x14ac:dyDescent="0.2"/>
    <row r="61" spans="2:15" ht="20.100000000000001" customHeight="1" x14ac:dyDescent="0.2"/>
    <row r="62" spans="2:15" ht="20.100000000000001" customHeight="1" x14ac:dyDescent="0.2"/>
    <row r="63" spans="2:15" ht="20.100000000000001" customHeight="1" x14ac:dyDescent="0.2"/>
    <row r="64" spans="2:15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</sheetData>
  <mergeCells count="3">
    <mergeCell ref="B13:C13"/>
    <mergeCell ref="B15:C15"/>
    <mergeCell ref="B23:H23"/>
  </mergeCells>
  <printOptions horizontalCentered="1"/>
  <pageMargins left="7.575757575757576E-3" right="0.7" top="0.75" bottom="0.75" header="0.3" footer="0.3"/>
  <pageSetup paperSize="9" scale="80" orientation="portrait" r:id="rId1"/>
  <headerFooter>
    <oddFooter xml:space="preserve">&amp;C&amp;"Calibri,Regular"&amp;7&amp;K000000Fact book - Q2  2019
</oddFooter>
  </headerFooter>
  <ignoredErrors>
    <ignoredError sqref="D6:I6 D27:I27" numberStoredAsText="1"/>
    <ignoredError sqref="G20 G10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theme="5"/>
  </sheetPr>
  <dimension ref="F3"/>
  <sheetViews>
    <sheetView view="pageBreakPreview" zoomScaleNormal="100" zoomScaleSheetLayoutView="100" zoomScalePageLayoutView="85" workbookViewId="0">
      <selection activeCell="R18" sqref="R18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48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11DDE-9B08-47FC-AE6A-8511BC1AFBD3}">
  <sheetPr>
    <tabColor theme="7" tint="0.59999389629810485"/>
  </sheetPr>
  <dimension ref="A1:M88"/>
  <sheetViews>
    <sheetView view="pageLayout" topLeftCell="A46" zoomScaleNormal="100" zoomScaleSheetLayoutView="100" workbookViewId="0">
      <selection activeCell="D67" sqref="D67"/>
    </sheetView>
  </sheetViews>
  <sheetFormatPr defaultColWidth="9.140625" defaultRowHeight="8.25" x14ac:dyDescent="0.15"/>
  <cols>
    <col min="1" max="1" width="25.85546875" style="2255" customWidth="1"/>
    <col min="2" max="6" width="7.140625" style="2255" customWidth="1"/>
    <col min="7" max="9" width="7.140625" style="2256" customWidth="1"/>
    <col min="10" max="10" width="7.140625" style="2255" customWidth="1"/>
    <col min="11" max="11" width="8.5703125" style="2255" customWidth="1"/>
    <col min="12" max="12" width="5" style="2255" customWidth="1"/>
    <col min="13" max="13" width="9.7109375" style="2255" customWidth="1"/>
    <col min="14" max="16384" width="9.140625" style="2255"/>
  </cols>
  <sheetData>
    <row r="1" spans="1:13" ht="13.5" customHeight="1" x14ac:dyDescent="0.2">
      <c r="A1" s="2699" t="s">
        <v>1262</v>
      </c>
      <c r="B1" s="2699" t="s">
        <v>86</v>
      </c>
      <c r="C1" s="2699" t="s">
        <v>86</v>
      </c>
      <c r="D1" s="2699" t="s">
        <v>86</v>
      </c>
      <c r="E1" s="1803"/>
      <c r="F1" s="1803"/>
      <c r="G1" s="1841"/>
      <c r="H1" s="2697" t="s">
        <v>1163</v>
      </c>
      <c r="I1" s="2698" t="s">
        <v>86</v>
      </c>
      <c r="J1" s="2700" t="s">
        <v>1257</v>
      </c>
      <c r="K1" s="2698" t="s">
        <v>86</v>
      </c>
    </row>
    <row r="2" spans="1:13" ht="13.5" customHeight="1" x14ac:dyDescent="0.15">
      <c r="A2" s="1840"/>
      <c r="B2" s="1840"/>
      <c r="C2" s="1840"/>
      <c r="D2" s="1840"/>
      <c r="E2" s="1840"/>
      <c r="F2" s="1840"/>
      <c r="G2" s="1839"/>
      <c r="H2" s="1935"/>
      <c r="I2" s="1934"/>
      <c r="J2" s="2701"/>
      <c r="K2" s="2702" t="s">
        <v>86</v>
      </c>
    </row>
    <row r="3" spans="1:13" s="2281" customFormat="1" ht="13.5" customHeight="1" thickBot="1" x14ac:dyDescent="0.3">
      <c r="A3" s="1887" t="s">
        <v>1055</v>
      </c>
      <c r="B3" s="1886" t="s">
        <v>1136</v>
      </c>
      <c r="C3" s="1886" t="s">
        <v>1135</v>
      </c>
      <c r="D3" s="1886" t="s">
        <v>1134</v>
      </c>
      <c r="E3" s="1886" t="s">
        <v>1143</v>
      </c>
      <c r="F3" s="1886" t="s">
        <v>1142</v>
      </c>
      <c r="G3" s="1836" t="s">
        <v>1141</v>
      </c>
      <c r="H3" s="1911" t="s">
        <v>1162</v>
      </c>
      <c r="I3" s="1910" t="s">
        <v>1161</v>
      </c>
      <c r="J3" s="1949" t="s">
        <v>1162</v>
      </c>
      <c r="K3" s="1910" t="s">
        <v>1161</v>
      </c>
    </row>
    <row r="4" spans="1:13" s="2281" customFormat="1" ht="13.5" customHeight="1" x14ac:dyDescent="0.25">
      <c r="A4" s="1833" t="s">
        <v>1160</v>
      </c>
      <c r="B4" s="1885">
        <v>532</v>
      </c>
      <c r="C4" s="1885">
        <v>517</v>
      </c>
      <c r="D4" s="1885">
        <v>535</v>
      </c>
      <c r="E4" s="1885">
        <v>507</v>
      </c>
      <c r="F4" s="1885">
        <v>520</v>
      </c>
      <c r="G4" s="1948">
        <v>539</v>
      </c>
      <c r="H4" s="1906">
        <v>0.03</v>
      </c>
      <c r="I4" s="1905">
        <v>0.02</v>
      </c>
      <c r="J4" s="1906">
        <v>0.03</v>
      </c>
      <c r="K4" s="1905">
        <v>0.03</v>
      </c>
      <c r="L4"/>
      <c r="M4"/>
    </row>
    <row r="5" spans="1:13" s="2281" customFormat="1" ht="13.5" customHeight="1" x14ac:dyDescent="0.25">
      <c r="A5" s="1809" t="s">
        <v>1159</v>
      </c>
      <c r="B5" s="1808">
        <v>168</v>
      </c>
      <c r="C5" s="1808">
        <v>163</v>
      </c>
      <c r="D5" s="1808">
        <v>167</v>
      </c>
      <c r="E5" s="1808">
        <v>172</v>
      </c>
      <c r="F5" s="1808">
        <v>183</v>
      </c>
      <c r="G5" s="1813">
        <v>180</v>
      </c>
      <c r="H5" s="1895">
        <v>0.03</v>
      </c>
      <c r="I5" s="1894">
        <v>-0.08</v>
      </c>
      <c r="J5" s="1938">
        <v>0.04</v>
      </c>
      <c r="K5" s="1894">
        <v>-7.0000000000000007E-2</v>
      </c>
      <c r="L5"/>
      <c r="M5"/>
    </row>
    <row r="6" spans="1:13" s="2281" customFormat="1" ht="13.5" customHeight="1" x14ac:dyDescent="0.25">
      <c r="A6" s="1809" t="s">
        <v>1158</v>
      </c>
      <c r="B6" s="1808">
        <v>32</v>
      </c>
      <c r="C6" s="1808">
        <v>72</v>
      </c>
      <c r="D6" s="1808">
        <v>38</v>
      </c>
      <c r="E6" s="1808">
        <v>28</v>
      </c>
      <c r="F6" s="1808">
        <v>14</v>
      </c>
      <c r="G6" s="1813">
        <v>88</v>
      </c>
      <c r="H6" s="1941"/>
      <c r="I6" s="1939"/>
      <c r="J6" s="1940"/>
      <c r="K6" s="1939"/>
      <c r="L6"/>
      <c r="M6"/>
    </row>
    <row r="7" spans="1:13" s="2281" customFormat="1" ht="13.5" customHeight="1" x14ac:dyDescent="0.25">
      <c r="A7" s="1809" t="s">
        <v>1157</v>
      </c>
      <c r="B7" s="1808">
        <v>-1</v>
      </c>
      <c r="C7" s="1808">
        <v>1</v>
      </c>
      <c r="D7" s="1808">
        <v>-2</v>
      </c>
      <c r="E7" s="1808">
        <v>-1</v>
      </c>
      <c r="F7" s="1808">
        <v>1</v>
      </c>
      <c r="G7" s="1813">
        <v>7</v>
      </c>
      <c r="H7" s="1941"/>
      <c r="I7" s="1939"/>
      <c r="J7" s="1940"/>
      <c r="K7" s="1947"/>
      <c r="L7"/>
      <c r="M7"/>
    </row>
    <row r="8" spans="1:13" s="2281" customFormat="1" ht="13.5" customHeight="1" x14ac:dyDescent="0.25">
      <c r="A8" s="1783" t="s">
        <v>1156</v>
      </c>
      <c r="B8" s="1801">
        <v>731</v>
      </c>
      <c r="C8" s="1801">
        <v>753</v>
      </c>
      <c r="D8" s="1801">
        <v>738</v>
      </c>
      <c r="E8" s="1801">
        <v>706</v>
      </c>
      <c r="F8" s="1801">
        <v>718</v>
      </c>
      <c r="G8" s="1822">
        <v>814</v>
      </c>
      <c r="H8" s="1926">
        <v>-0.03</v>
      </c>
      <c r="I8" s="1925">
        <v>0.02</v>
      </c>
      <c r="J8" s="1945">
        <v>-0.03</v>
      </c>
      <c r="K8" s="1925">
        <v>0.03</v>
      </c>
      <c r="L8"/>
      <c r="M8"/>
    </row>
    <row r="9" spans="1:13" s="2281" customFormat="1" ht="13.5" customHeight="1" x14ac:dyDescent="0.25">
      <c r="A9" s="1783" t="s">
        <v>1155</v>
      </c>
      <c r="B9" s="1801">
        <v>-438</v>
      </c>
      <c r="C9" s="1801">
        <v>-500</v>
      </c>
      <c r="D9" s="1801">
        <v>-459</v>
      </c>
      <c r="E9" s="1801">
        <v>-450</v>
      </c>
      <c r="F9" s="1801">
        <v>-447</v>
      </c>
      <c r="G9" s="1822">
        <v>-503</v>
      </c>
      <c r="H9" s="1926">
        <v>-0.12</v>
      </c>
      <c r="I9" s="1925">
        <v>-0.02</v>
      </c>
      <c r="J9" s="1945">
        <v>-0.12</v>
      </c>
      <c r="K9" s="1925">
        <v>-0.01</v>
      </c>
      <c r="L9"/>
      <c r="M9"/>
    </row>
    <row r="10" spans="1:13" s="2281" customFormat="1" ht="13.5" customHeight="1" x14ac:dyDescent="0.25">
      <c r="A10" s="1783" t="s">
        <v>1154</v>
      </c>
      <c r="B10" s="1801">
        <v>293</v>
      </c>
      <c r="C10" s="1801">
        <v>253</v>
      </c>
      <c r="D10" s="1801">
        <v>279</v>
      </c>
      <c r="E10" s="1801">
        <v>256</v>
      </c>
      <c r="F10" s="1801">
        <v>271</v>
      </c>
      <c r="G10" s="1822">
        <v>311</v>
      </c>
      <c r="H10" s="1926">
        <v>0.16</v>
      </c>
      <c r="I10" s="1925">
        <v>0.08</v>
      </c>
      <c r="J10" s="1945">
        <v>0.16</v>
      </c>
      <c r="K10" s="1925">
        <v>0.1</v>
      </c>
      <c r="L10"/>
      <c r="M10"/>
    </row>
    <row r="11" spans="1:13" s="2281" customFormat="1" ht="13.5" customHeight="1" x14ac:dyDescent="0.25">
      <c r="A11" s="1809" t="s">
        <v>1153</v>
      </c>
      <c r="B11" s="1808">
        <v>-25</v>
      </c>
      <c r="C11" s="1808">
        <v>-51</v>
      </c>
      <c r="D11" s="1808">
        <v>-20</v>
      </c>
      <c r="E11" s="1808">
        <v>-7</v>
      </c>
      <c r="F11" s="1808">
        <v>-30</v>
      </c>
      <c r="G11" s="1813">
        <v>-22</v>
      </c>
      <c r="H11" s="1941"/>
      <c r="I11" s="1939"/>
      <c r="J11" s="1946"/>
      <c r="K11" s="1939"/>
      <c r="L11"/>
      <c r="M11"/>
    </row>
    <row r="12" spans="1:13" s="2281" customFormat="1" ht="13.5" customHeight="1" x14ac:dyDescent="0.25">
      <c r="A12" s="1783" t="s">
        <v>1152</v>
      </c>
      <c r="B12" s="1801">
        <v>268</v>
      </c>
      <c r="C12" s="1801">
        <v>202</v>
      </c>
      <c r="D12" s="1801">
        <v>259</v>
      </c>
      <c r="E12" s="1801">
        <v>249</v>
      </c>
      <c r="F12" s="1801">
        <v>241</v>
      </c>
      <c r="G12" s="1822">
        <v>289</v>
      </c>
      <c r="H12" s="1926">
        <v>0.33</v>
      </c>
      <c r="I12" s="1925">
        <v>0.11</v>
      </c>
      <c r="J12" s="1945">
        <v>0.33</v>
      </c>
      <c r="K12" s="1925">
        <v>0.12</v>
      </c>
      <c r="L12"/>
      <c r="M12"/>
    </row>
    <row r="13" spans="1:13" s="2281" customFormat="1" ht="13.5" customHeight="1" x14ac:dyDescent="0.25">
      <c r="A13" s="1800"/>
      <c r="B13" s="1800"/>
      <c r="C13" s="1799"/>
      <c r="D13" s="1799"/>
      <c r="E13" s="1799"/>
      <c r="F13" s="1799"/>
      <c r="G13" s="1819"/>
      <c r="H13" s="1944"/>
      <c r="I13" s="1942"/>
      <c r="J13" s="1943"/>
      <c r="K13" s="1942"/>
      <c r="L13"/>
      <c r="M13"/>
    </row>
    <row r="14" spans="1:13" s="2281" customFormat="1" ht="13.5" customHeight="1" x14ac:dyDescent="0.25">
      <c r="A14" s="1809" t="s">
        <v>1151</v>
      </c>
      <c r="B14" s="1808">
        <v>60</v>
      </c>
      <c r="C14" s="1808">
        <v>66</v>
      </c>
      <c r="D14" s="1808">
        <v>62</v>
      </c>
      <c r="E14" s="1808">
        <v>64</v>
      </c>
      <c r="F14" s="1808">
        <v>62</v>
      </c>
      <c r="G14" s="1813">
        <v>62</v>
      </c>
      <c r="H14" s="1941"/>
      <c r="I14" s="1939"/>
      <c r="J14" s="1940"/>
      <c r="K14" s="1939"/>
      <c r="L14"/>
      <c r="M14"/>
    </row>
    <row r="15" spans="1:13" s="2281" customFormat="1" ht="13.5" customHeight="1" x14ac:dyDescent="0.25">
      <c r="A15" s="1809" t="s">
        <v>1260</v>
      </c>
      <c r="B15" s="1808">
        <v>11</v>
      </c>
      <c r="C15" s="1808">
        <v>7</v>
      </c>
      <c r="D15" s="1808">
        <v>10</v>
      </c>
      <c r="E15" s="1808">
        <v>10</v>
      </c>
      <c r="F15" s="1808">
        <v>10</v>
      </c>
      <c r="G15" s="1813">
        <v>12</v>
      </c>
      <c r="H15" s="1941"/>
      <c r="I15" s="1939"/>
      <c r="J15" s="1940"/>
      <c r="K15" s="1939"/>
      <c r="L15"/>
      <c r="M15"/>
    </row>
    <row r="16" spans="1:13" s="2281" customFormat="1" ht="13.5" customHeight="1" x14ac:dyDescent="0.25">
      <c r="A16" s="1809" t="s">
        <v>1259</v>
      </c>
      <c r="B16" s="1808">
        <v>8838</v>
      </c>
      <c r="C16" s="1808">
        <v>8740</v>
      </c>
      <c r="D16" s="1808">
        <v>7873</v>
      </c>
      <c r="E16" s="1808">
        <v>7860</v>
      </c>
      <c r="F16" s="1808">
        <v>7732</v>
      </c>
      <c r="G16" s="1813">
        <v>7681</v>
      </c>
      <c r="H16" s="1895">
        <v>0.01</v>
      </c>
      <c r="I16" s="1894">
        <v>0.14000000000000001</v>
      </c>
      <c r="J16" s="1938">
        <v>0.02</v>
      </c>
      <c r="K16" s="1894">
        <v>0.14000000000000001</v>
      </c>
      <c r="L16"/>
      <c r="M16"/>
    </row>
    <row r="17" spans="1:13" s="2281" customFormat="1" ht="13.5" customHeight="1" x14ac:dyDescent="0.25">
      <c r="A17" s="1918" t="s">
        <v>1146</v>
      </c>
      <c r="B17" s="1808">
        <v>45415</v>
      </c>
      <c r="C17" s="1808">
        <v>44940</v>
      </c>
      <c r="D17" s="1808">
        <v>41489</v>
      </c>
      <c r="E17" s="1808">
        <v>27511</v>
      </c>
      <c r="F17" s="1808">
        <v>27245</v>
      </c>
      <c r="G17" s="1813">
        <v>26888</v>
      </c>
      <c r="H17" s="1895">
        <v>0.01</v>
      </c>
      <c r="I17" s="1894">
        <v>0.67</v>
      </c>
      <c r="J17" s="1938">
        <v>0.02</v>
      </c>
      <c r="K17" s="1894">
        <v>0.68</v>
      </c>
      <c r="L17"/>
      <c r="M17"/>
    </row>
    <row r="18" spans="1:13" s="2281" customFormat="1" ht="13.5" customHeight="1" thickBot="1" x14ac:dyDescent="0.3">
      <c r="A18" s="1809" t="s">
        <v>1145</v>
      </c>
      <c r="B18" s="1808">
        <v>9509</v>
      </c>
      <c r="C18" s="1808">
        <v>9390</v>
      </c>
      <c r="D18" s="1808">
        <v>9114</v>
      </c>
      <c r="E18" s="1808">
        <v>9085</v>
      </c>
      <c r="F18" s="1808">
        <v>9224</v>
      </c>
      <c r="G18" s="1813">
        <v>9344</v>
      </c>
      <c r="H18" s="1891">
        <v>0.01</v>
      </c>
      <c r="I18" s="1890">
        <v>0.03</v>
      </c>
      <c r="J18" s="1937">
        <v>0.01</v>
      </c>
      <c r="K18" s="1914">
        <v>0.03</v>
      </c>
      <c r="L18"/>
      <c r="M18"/>
    </row>
    <row r="19" spans="1:13" s="2281" customFormat="1" ht="13.5" customHeight="1" x14ac:dyDescent="0.25">
      <c r="A19" s="1809"/>
      <c r="B19" s="1809"/>
      <c r="C19" s="1808"/>
      <c r="D19" s="1808"/>
      <c r="E19" s="1808"/>
      <c r="F19" s="1808"/>
      <c r="G19" s="1808"/>
      <c r="H19" s="1810"/>
      <c r="I19" s="1810"/>
      <c r="J19" s="1936"/>
      <c r="K19" s="1936"/>
      <c r="L19"/>
      <c r="M19"/>
    </row>
    <row r="20" spans="1:13" s="2281" customFormat="1" ht="13.5" customHeight="1" thickBot="1" x14ac:dyDescent="0.25">
      <c r="A20" s="2699" t="s">
        <v>1261</v>
      </c>
      <c r="B20" s="2699" t="s">
        <v>86</v>
      </c>
      <c r="C20" s="2699" t="s">
        <v>86</v>
      </c>
      <c r="D20" s="2699" t="s">
        <v>86</v>
      </c>
      <c r="E20" s="2699" t="s">
        <v>86</v>
      </c>
      <c r="F20" s="2699" t="s">
        <v>86</v>
      </c>
      <c r="G20" s="2699" t="s">
        <v>86</v>
      </c>
      <c r="H20" s="2703" t="s">
        <v>86</v>
      </c>
      <c r="I20" s="2703" t="s">
        <v>86</v>
      </c>
      <c r="J20" s="2703" t="s">
        <v>86</v>
      </c>
      <c r="K20" s="2703" t="s">
        <v>86</v>
      </c>
    </row>
    <row r="21" spans="1:13" ht="13.5" customHeight="1" x14ac:dyDescent="0.2">
      <c r="A21" s="1803"/>
      <c r="B21" s="1803"/>
      <c r="C21" s="1803"/>
      <c r="D21" s="1803"/>
      <c r="E21" s="1803"/>
      <c r="F21" s="1803"/>
      <c r="G21" s="1841"/>
      <c r="H21" s="2697" t="s">
        <v>1163</v>
      </c>
      <c r="I21" s="2698" t="s">
        <v>86</v>
      </c>
      <c r="J21" s="2697" t="s">
        <v>1257</v>
      </c>
      <c r="K21" s="2698" t="s">
        <v>86</v>
      </c>
    </row>
    <row r="22" spans="1:13" ht="13.5" customHeight="1" x14ac:dyDescent="0.15">
      <c r="A22" s="1840"/>
      <c r="B22" s="1840"/>
      <c r="C22" s="1840"/>
      <c r="D22" s="1840"/>
      <c r="E22" s="1840"/>
      <c r="F22" s="1840"/>
      <c r="G22" s="1839"/>
      <c r="H22" s="1935"/>
      <c r="I22" s="1934"/>
      <c r="J22" s="2704"/>
      <c r="K22" s="2702" t="s">
        <v>86</v>
      </c>
      <c r="L22" s="2260"/>
    </row>
    <row r="23" spans="1:13" ht="13.5" customHeight="1" thickBot="1" x14ac:dyDescent="0.2">
      <c r="A23" s="1887" t="s">
        <v>1055</v>
      </c>
      <c r="B23" s="1886" t="s">
        <v>1136</v>
      </c>
      <c r="C23" s="1886" t="s">
        <v>1135</v>
      </c>
      <c r="D23" s="1886" t="s">
        <v>1134</v>
      </c>
      <c r="E23" s="1886" t="s">
        <v>1143</v>
      </c>
      <c r="F23" s="1886" t="s">
        <v>1142</v>
      </c>
      <c r="G23" s="1836" t="s">
        <v>1141</v>
      </c>
      <c r="H23" s="1911" t="s">
        <v>1162</v>
      </c>
      <c r="I23" s="1910" t="s">
        <v>1161</v>
      </c>
      <c r="J23" s="1911" t="s">
        <v>1162</v>
      </c>
      <c r="K23" s="1910" t="s">
        <v>1161</v>
      </c>
      <c r="L23" s="2260"/>
    </row>
    <row r="24" spans="1:13" ht="13.5" customHeight="1" x14ac:dyDescent="0.25">
      <c r="A24" s="1833" t="s">
        <v>1160</v>
      </c>
      <c r="B24" s="1933">
        <v>532</v>
      </c>
      <c r="C24" s="1933">
        <v>517</v>
      </c>
      <c r="D24" s="1933">
        <v>535</v>
      </c>
      <c r="E24" s="1933">
        <v>507</v>
      </c>
      <c r="F24" s="1933">
        <v>520</v>
      </c>
      <c r="G24" s="1932">
        <v>539</v>
      </c>
      <c r="H24" s="1906">
        <v>0.03</v>
      </c>
      <c r="I24" s="1905">
        <v>0.02</v>
      </c>
      <c r="J24" s="1906">
        <v>0.03</v>
      </c>
      <c r="K24" s="1905">
        <v>0.03</v>
      </c>
      <c r="L24"/>
      <c r="M24"/>
    </row>
    <row r="25" spans="1:13" ht="13.5" customHeight="1" x14ac:dyDescent="0.25">
      <c r="A25" s="1809" t="s">
        <v>1159</v>
      </c>
      <c r="B25" s="1931">
        <v>289</v>
      </c>
      <c r="C25" s="1931">
        <v>282</v>
      </c>
      <c r="D25" s="1931">
        <v>281</v>
      </c>
      <c r="E25" s="1931">
        <v>297</v>
      </c>
      <c r="F25" s="1931">
        <v>305</v>
      </c>
      <c r="G25" s="1930">
        <v>308</v>
      </c>
      <c r="H25" s="1895">
        <v>0.02</v>
      </c>
      <c r="I25" s="1894">
        <v>-0.05</v>
      </c>
      <c r="J25" s="1895">
        <v>0.05</v>
      </c>
      <c r="K25" s="1894">
        <v>-0.03</v>
      </c>
      <c r="L25"/>
      <c r="M25"/>
    </row>
    <row r="26" spans="1:13" ht="13.5" customHeight="1" x14ac:dyDescent="0.25">
      <c r="A26" s="1809" t="s">
        <v>1158</v>
      </c>
      <c r="B26" s="1931">
        <v>32</v>
      </c>
      <c r="C26" s="1931">
        <v>72</v>
      </c>
      <c r="D26" s="1931">
        <v>38</v>
      </c>
      <c r="E26" s="1931">
        <v>28</v>
      </c>
      <c r="F26" s="1931">
        <v>14</v>
      </c>
      <c r="G26" s="1930">
        <v>88</v>
      </c>
      <c r="H26" s="1922"/>
      <c r="I26" s="1921"/>
      <c r="J26" s="1922"/>
      <c r="K26" s="1921"/>
      <c r="L26"/>
      <c r="M26"/>
    </row>
    <row r="27" spans="1:13" ht="13.5" customHeight="1" x14ac:dyDescent="0.25">
      <c r="A27" s="1809" t="s">
        <v>1157</v>
      </c>
      <c r="B27" s="1931">
        <v>-1</v>
      </c>
      <c r="C27" s="1931">
        <v>1</v>
      </c>
      <c r="D27" s="1931">
        <v>-2</v>
      </c>
      <c r="E27" s="1931">
        <v>-1</v>
      </c>
      <c r="F27" s="1931">
        <v>1</v>
      </c>
      <c r="G27" s="1930">
        <v>7</v>
      </c>
      <c r="H27" s="1922"/>
      <c r="I27" s="1921"/>
      <c r="J27" s="1922"/>
      <c r="K27" s="1929"/>
      <c r="L27"/>
      <c r="M27"/>
    </row>
    <row r="28" spans="1:13" ht="13.5" customHeight="1" x14ac:dyDescent="0.25">
      <c r="A28" s="1783" t="s">
        <v>1156</v>
      </c>
      <c r="B28" s="1882">
        <v>852</v>
      </c>
      <c r="C28" s="1882">
        <v>872</v>
      </c>
      <c r="D28" s="1882">
        <v>852</v>
      </c>
      <c r="E28" s="1882">
        <v>831</v>
      </c>
      <c r="F28" s="1882">
        <v>840</v>
      </c>
      <c r="G28" s="1927">
        <v>942</v>
      </c>
      <c r="H28" s="1926">
        <v>-0.02</v>
      </c>
      <c r="I28" s="1925">
        <v>0.01</v>
      </c>
      <c r="J28" s="1926">
        <v>-0.02</v>
      </c>
      <c r="K28" s="1925">
        <v>0.03</v>
      </c>
      <c r="L28"/>
      <c r="M28"/>
    </row>
    <row r="29" spans="1:13" ht="13.5" customHeight="1" x14ac:dyDescent="0.25">
      <c r="A29" s="1783" t="s">
        <v>1155</v>
      </c>
      <c r="B29" s="1882">
        <v>-469</v>
      </c>
      <c r="C29" s="1882">
        <v>-534</v>
      </c>
      <c r="D29" s="1882">
        <v>-484</v>
      </c>
      <c r="E29" s="1882">
        <v>-477</v>
      </c>
      <c r="F29" s="1882">
        <v>-475</v>
      </c>
      <c r="G29" s="1927">
        <v>-532</v>
      </c>
      <c r="H29" s="1926">
        <v>-0.12</v>
      </c>
      <c r="I29" s="1925">
        <v>-0.01</v>
      </c>
      <c r="J29" s="1926">
        <v>-0.12</v>
      </c>
      <c r="K29" s="1925">
        <v>0</v>
      </c>
      <c r="L29"/>
      <c r="M29"/>
    </row>
    <row r="30" spans="1:13" ht="13.5" customHeight="1" x14ac:dyDescent="0.25">
      <c r="A30" s="1783" t="s">
        <v>1154</v>
      </c>
      <c r="B30" s="1882">
        <v>383</v>
      </c>
      <c r="C30" s="1882">
        <v>338</v>
      </c>
      <c r="D30" s="1882">
        <v>368</v>
      </c>
      <c r="E30" s="1882">
        <v>354</v>
      </c>
      <c r="F30" s="1882">
        <v>365</v>
      </c>
      <c r="G30" s="1927">
        <v>410</v>
      </c>
      <c r="H30" s="1926">
        <v>0.13</v>
      </c>
      <c r="I30" s="1925">
        <v>0.05</v>
      </c>
      <c r="J30" s="1926">
        <v>0.14000000000000001</v>
      </c>
      <c r="K30" s="1925">
        <v>0.06</v>
      </c>
      <c r="L30"/>
      <c r="M30"/>
    </row>
    <row r="31" spans="1:13" ht="13.5" customHeight="1" x14ac:dyDescent="0.25">
      <c r="A31" s="1809" t="s">
        <v>1153</v>
      </c>
      <c r="B31" s="1917">
        <v>-25</v>
      </c>
      <c r="C31" s="1917">
        <v>-51</v>
      </c>
      <c r="D31" s="1917">
        <v>-18</v>
      </c>
      <c r="E31" s="1917">
        <v>-8</v>
      </c>
      <c r="F31" s="1917">
        <v>-30</v>
      </c>
      <c r="G31" s="1916">
        <v>-22</v>
      </c>
      <c r="H31" s="1922"/>
      <c r="I31" s="1921"/>
      <c r="J31" s="1928"/>
      <c r="K31" s="1921"/>
      <c r="L31"/>
      <c r="M31"/>
    </row>
    <row r="32" spans="1:13" ht="13.5" customHeight="1" x14ac:dyDescent="0.25">
      <c r="A32" s="1783" t="s">
        <v>1152</v>
      </c>
      <c r="B32" s="1882">
        <v>358</v>
      </c>
      <c r="C32" s="1882">
        <v>287</v>
      </c>
      <c r="D32" s="1882">
        <v>350</v>
      </c>
      <c r="E32" s="1882">
        <v>346</v>
      </c>
      <c r="F32" s="1882">
        <v>335</v>
      </c>
      <c r="G32" s="1927">
        <v>388</v>
      </c>
      <c r="H32" s="1926">
        <v>0.25</v>
      </c>
      <c r="I32" s="1925">
        <v>7.0000000000000007E-2</v>
      </c>
      <c r="J32" s="1926">
        <v>0.26</v>
      </c>
      <c r="K32" s="1925">
        <v>0.08</v>
      </c>
      <c r="L32"/>
      <c r="M32"/>
    </row>
    <row r="33" spans="1:13" ht="13.5" customHeight="1" x14ac:dyDescent="0.25">
      <c r="A33" s="1800"/>
      <c r="B33" s="1924"/>
      <c r="C33" s="1924"/>
      <c r="D33" s="1924"/>
      <c r="E33" s="1924"/>
      <c r="F33" s="1924"/>
      <c r="G33" s="1923"/>
      <c r="H33" s="1898"/>
      <c r="I33" s="1897"/>
      <c r="J33" s="1898"/>
      <c r="K33" s="1897"/>
      <c r="L33"/>
      <c r="M33"/>
    </row>
    <row r="34" spans="1:13" ht="13.5" customHeight="1" x14ac:dyDescent="0.25">
      <c r="A34" s="1809" t="s">
        <v>1151</v>
      </c>
      <c r="B34" s="1917">
        <v>55</v>
      </c>
      <c r="C34" s="1917">
        <v>61.2</v>
      </c>
      <c r="D34" s="1917">
        <v>56.8</v>
      </c>
      <c r="E34" s="1917">
        <v>57.4</v>
      </c>
      <c r="F34" s="1917">
        <v>56.5</v>
      </c>
      <c r="G34" s="1916">
        <v>56.5</v>
      </c>
      <c r="H34" s="1922"/>
      <c r="I34" s="1921"/>
      <c r="J34" s="1922"/>
      <c r="K34" s="1921"/>
      <c r="L34"/>
      <c r="M34"/>
    </row>
    <row r="35" spans="1:13" ht="13.5" customHeight="1" x14ac:dyDescent="0.25">
      <c r="A35" s="1809" t="s">
        <v>1260</v>
      </c>
      <c r="B35" s="1917">
        <v>14.475223166581472</v>
      </c>
      <c r="C35" s="1917">
        <v>10.360967776908822</v>
      </c>
      <c r="D35" s="1917">
        <v>12.888611821332557</v>
      </c>
      <c r="E35" s="1917">
        <v>12.885857469257218</v>
      </c>
      <c r="F35" s="1917">
        <v>12.568963411240105</v>
      </c>
      <c r="G35" s="1916">
        <v>15.056875630561573</v>
      </c>
      <c r="H35" s="1922"/>
      <c r="I35" s="1921"/>
      <c r="J35" s="1920"/>
      <c r="K35" s="1919"/>
      <c r="L35"/>
      <c r="M35"/>
    </row>
    <row r="36" spans="1:13" ht="13.5" customHeight="1" x14ac:dyDescent="0.25">
      <c r="A36" s="1809" t="s">
        <v>1259</v>
      </c>
      <c r="B36" s="1917">
        <v>9153</v>
      </c>
      <c r="C36" s="1917">
        <v>9051</v>
      </c>
      <c r="D36" s="1917">
        <v>8233</v>
      </c>
      <c r="E36" s="1917">
        <v>8234</v>
      </c>
      <c r="F36" s="1917">
        <v>8110</v>
      </c>
      <c r="G36" s="1916">
        <v>8111</v>
      </c>
      <c r="H36" s="1895">
        <v>0.01</v>
      </c>
      <c r="I36" s="1894">
        <v>0.13</v>
      </c>
      <c r="J36" s="1895">
        <v>-0.02</v>
      </c>
      <c r="K36" s="1894">
        <v>0.09</v>
      </c>
      <c r="L36"/>
      <c r="M36"/>
    </row>
    <row r="37" spans="1:13" ht="13.5" customHeight="1" x14ac:dyDescent="0.25">
      <c r="A37" s="1918" t="s">
        <v>1146</v>
      </c>
      <c r="B37" s="1917">
        <v>45415</v>
      </c>
      <c r="C37" s="1917">
        <v>44940</v>
      </c>
      <c r="D37" s="1917">
        <v>41489</v>
      </c>
      <c r="E37" s="1917">
        <v>27511</v>
      </c>
      <c r="F37" s="1917">
        <v>27245</v>
      </c>
      <c r="G37" s="1916">
        <v>26888</v>
      </c>
      <c r="H37" s="1895">
        <v>0.01</v>
      </c>
      <c r="I37" s="1894">
        <v>0.67</v>
      </c>
      <c r="J37" s="1895">
        <v>0.02</v>
      </c>
      <c r="K37" s="1894">
        <v>0.68</v>
      </c>
      <c r="L37"/>
      <c r="M37"/>
    </row>
    <row r="38" spans="1:13" ht="13.5" customHeight="1" thickBot="1" x14ac:dyDescent="0.3">
      <c r="A38" s="1809" t="s">
        <v>1145</v>
      </c>
      <c r="B38" s="1917">
        <v>9509</v>
      </c>
      <c r="C38" s="1917">
        <v>9390</v>
      </c>
      <c r="D38" s="1917">
        <v>9114</v>
      </c>
      <c r="E38" s="1917">
        <v>9085</v>
      </c>
      <c r="F38" s="1917">
        <v>9224</v>
      </c>
      <c r="G38" s="1916">
        <v>9344</v>
      </c>
      <c r="H38" s="1891">
        <v>0.01</v>
      </c>
      <c r="I38" s="1890">
        <v>0.03</v>
      </c>
      <c r="J38" s="1915">
        <v>0.01</v>
      </c>
      <c r="K38" s="1914">
        <v>0.03</v>
      </c>
      <c r="L38"/>
      <c r="M38"/>
    </row>
    <row r="39" spans="1:13" ht="13.5" customHeight="1" thickBot="1" x14ac:dyDescent="0.3">
      <c r="A39" s="1809"/>
      <c r="B39" s="1809"/>
      <c r="C39" s="1808"/>
      <c r="D39" s="1808"/>
      <c r="E39" s="1808"/>
      <c r="F39" s="1808"/>
      <c r="G39" s="1808"/>
      <c r="H39" s="1913"/>
      <c r="I39" s="1913"/>
      <c r="J39" s="1912"/>
      <c r="K39" s="1912"/>
      <c r="L39"/>
      <c r="M39"/>
    </row>
    <row r="40" spans="1:13" ht="13.5" customHeight="1" x14ac:dyDescent="0.25">
      <c r="A40" s="1803" t="s">
        <v>1258</v>
      </c>
      <c r="B40" s="1803"/>
      <c r="C40" s="1803"/>
      <c r="D40" s="1803"/>
      <c r="E40" s="1803"/>
      <c r="F40" s="1803"/>
      <c r="G40" s="1841"/>
      <c r="H40" s="2697" t="s">
        <v>1163</v>
      </c>
      <c r="I40" s="2698" t="s">
        <v>86</v>
      </c>
      <c r="J40" s="2697" t="s">
        <v>1257</v>
      </c>
      <c r="K40" s="2698" t="s">
        <v>86</v>
      </c>
      <c r="L40"/>
      <c r="M40"/>
    </row>
    <row r="41" spans="1:13" ht="13.5" customHeight="1" thickBot="1" x14ac:dyDescent="0.3">
      <c r="A41" s="1887" t="s">
        <v>1129</v>
      </c>
      <c r="B41" s="1886" t="s">
        <v>1136</v>
      </c>
      <c r="C41" s="1886" t="s">
        <v>1135</v>
      </c>
      <c r="D41" s="1886" t="s">
        <v>1134</v>
      </c>
      <c r="E41" s="1886" t="s">
        <v>1143</v>
      </c>
      <c r="F41" s="1886" t="s">
        <v>1142</v>
      </c>
      <c r="G41" s="1836" t="s">
        <v>1141</v>
      </c>
      <c r="H41" s="1911" t="s">
        <v>1162</v>
      </c>
      <c r="I41" s="1910" t="s">
        <v>1161</v>
      </c>
      <c r="J41" s="1911" t="s">
        <v>1162</v>
      </c>
      <c r="K41" s="1910" t="s">
        <v>1161</v>
      </c>
      <c r="L41"/>
      <c r="M41"/>
    </row>
    <row r="42" spans="1:13" ht="13.5" customHeight="1" x14ac:dyDescent="0.25">
      <c r="A42" s="1909" t="s">
        <v>1256</v>
      </c>
      <c r="B42" s="2504">
        <v>1.1000000000000001</v>
      </c>
      <c r="C42" s="2504">
        <v>1.1000000000000001</v>
      </c>
      <c r="D42" s="2505">
        <v>1</v>
      </c>
      <c r="E42" s="2505">
        <v>1</v>
      </c>
      <c r="F42" s="2505">
        <v>0.9</v>
      </c>
      <c r="G42" s="2506">
        <v>1</v>
      </c>
      <c r="H42" s="1906">
        <v>0</v>
      </c>
      <c r="I42" s="1905">
        <v>0.22</v>
      </c>
      <c r="J42" s="1906">
        <v>0</v>
      </c>
      <c r="K42" s="1905">
        <v>0.1</v>
      </c>
      <c r="L42"/>
      <c r="M42"/>
    </row>
    <row r="43" spans="1:13" ht="13.5" customHeight="1" x14ac:dyDescent="0.25">
      <c r="A43" s="1849" t="s">
        <v>1255</v>
      </c>
      <c r="B43" s="2507">
        <v>130.1</v>
      </c>
      <c r="C43" s="2508">
        <v>129.5</v>
      </c>
      <c r="D43" s="2509">
        <v>125</v>
      </c>
      <c r="E43" s="2509">
        <v>125.29999999999998</v>
      </c>
      <c r="F43" s="2509">
        <v>124.19999999999999</v>
      </c>
      <c r="G43" s="2510">
        <v>123.39999999999999</v>
      </c>
      <c r="H43" s="1895">
        <v>0</v>
      </c>
      <c r="I43" s="1894">
        <v>0.05</v>
      </c>
      <c r="J43" s="1895">
        <v>0.01</v>
      </c>
      <c r="K43" s="1894">
        <v>0.06</v>
      </c>
      <c r="L43"/>
      <c r="M43"/>
    </row>
    <row r="44" spans="1:13" ht="13.5" customHeight="1" thickBot="1" x14ac:dyDescent="0.3">
      <c r="A44" s="1893" t="s">
        <v>1254</v>
      </c>
      <c r="B44" s="2511">
        <v>21.5</v>
      </c>
      <c r="C44" s="2512">
        <v>21.6</v>
      </c>
      <c r="D44" s="2513">
        <v>20.5</v>
      </c>
      <c r="E44" s="2513">
        <v>20.9</v>
      </c>
      <c r="F44" s="2513">
        <v>21.1</v>
      </c>
      <c r="G44" s="2514">
        <v>21.2</v>
      </c>
      <c r="H44" s="1891">
        <v>0</v>
      </c>
      <c r="I44" s="1890">
        <v>0.02</v>
      </c>
      <c r="J44" s="1891">
        <v>0</v>
      </c>
      <c r="K44" s="1890">
        <v>0.03</v>
      </c>
      <c r="L44"/>
      <c r="M44"/>
    </row>
    <row r="45" spans="1:13" ht="13.5" customHeight="1" x14ac:dyDescent="0.25">
      <c r="A45" s="1794" t="s">
        <v>1253</v>
      </c>
      <c r="B45" s="2503">
        <v>152.69999999999999</v>
      </c>
      <c r="C45" s="2515">
        <v>152.19999999999999</v>
      </c>
      <c r="D45" s="2515">
        <v>146.5</v>
      </c>
      <c r="E45" s="2515">
        <v>147.19999999999999</v>
      </c>
      <c r="F45" s="2515">
        <v>146.19999999999999</v>
      </c>
      <c r="G45" s="2516">
        <v>145.6</v>
      </c>
      <c r="H45" s="1902">
        <v>0</v>
      </c>
      <c r="I45" s="1901">
        <v>0.04</v>
      </c>
      <c r="J45" s="1902">
        <v>0.01</v>
      </c>
      <c r="K45" s="1901">
        <v>0.05</v>
      </c>
      <c r="L45"/>
      <c r="M45"/>
    </row>
    <row r="46" spans="1:13" ht="13.5" customHeight="1" x14ac:dyDescent="0.25">
      <c r="A46" s="1800"/>
      <c r="B46" s="1800"/>
      <c r="C46" s="1900"/>
      <c r="D46" s="1900"/>
      <c r="E46" s="1900"/>
      <c r="F46" s="1900"/>
      <c r="G46" s="1899"/>
      <c r="H46" s="1898"/>
      <c r="I46" s="1897"/>
      <c r="J46" s="1898"/>
      <c r="K46" s="1897"/>
      <c r="L46"/>
      <c r="M46"/>
    </row>
    <row r="47" spans="1:13" ht="13.5" customHeight="1" x14ac:dyDescent="0.25">
      <c r="A47" s="1849" t="s">
        <v>1252</v>
      </c>
      <c r="B47" s="2507">
        <v>1.8</v>
      </c>
      <c r="C47" s="2507">
        <v>1.8</v>
      </c>
      <c r="D47" s="2507">
        <v>1.8</v>
      </c>
      <c r="E47" s="2507">
        <v>1.8</v>
      </c>
      <c r="F47" s="2507">
        <v>2.4</v>
      </c>
      <c r="G47" s="2518">
        <v>2.4</v>
      </c>
      <c r="H47" s="1895">
        <v>0</v>
      </c>
      <c r="I47" s="1894">
        <v>-0.25</v>
      </c>
      <c r="J47" s="1895">
        <v>0</v>
      </c>
      <c r="K47" s="1894">
        <v>-0.25</v>
      </c>
      <c r="L47"/>
      <c r="M47"/>
    </row>
    <row r="48" spans="1:13" ht="13.5" customHeight="1" thickBot="1" x14ac:dyDescent="0.3">
      <c r="A48" s="1893" t="s">
        <v>1251</v>
      </c>
      <c r="B48" s="2511">
        <v>78.600000000000009</v>
      </c>
      <c r="C48" s="2512">
        <v>76.7</v>
      </c>
      <c r="D48" s="2513">
        <v>74.3</v>
      </c>
      <c r="E48" s="2513">
        <v>74.900000000000006</v>
      </c>
      <c r="F48" s="2513">
        <v>74.899999999999991</v>
      </c>
      <c r="G48" s="2514">
        <v>73.3</v>
      </c>
      <c r="H48" s="1891">
        <v>0.02</v>
      </c>
      <c r="I48" s="1890">
        <v>0.05</v>
      </c>
      <c r="J48" s="1891">
        <v>0.03</v>
      </c>
      <c r="K48" s="1890">
        <v>0.06</v>
      </c>
      <c r="L48"/>
      <c r="M48"/>
    </row>
    <row r="49" spans="1:13" ht="13.5" customHeight="1" thickBot="1" x14ac:dyDescent="0.3">
      <c r="A49" s="1794" t="s">
        <v>1250</v>
      </c>
      <c r="B49" s="2503">
        <v>80.400000000000006</v>
      </c>
      <c r="C49" s="2515">
        <v>78.5</v>
      </c>
      <c r="D49" s="2515">
        <v>76.099999999999994</v>
      </c>
      <c r="E49" s="2515">
        <v>76.7</v>
      </c>
      <c r="F49" s="2515">
        <v>77.3</v>
      </c>
      <c r="G49" s="2516">
        <v>75.7</v>
      </c>
      <c r="H49" s="1889">
        <v>0.02</v>
      </c>
      <c r="I49" s="1888">
        <v>0.04</v>
      </c>
      <c r="J49" s="1889">
        <v>0.03</v>
      </c>
      <c r="K49" s="1888">
        <v>0.05</v>
      </c>
      <c r="L49"/>
      <c r="M49"/>
    </row>
    <row r="50" spans="1:13" ht="13.5" customHeight="1" x14ac:dyDescent="0.25">
      <c r="A50" s="2705"/>
      <c r="B50" s="2705" t="s">
        <v>86</v>
      </c>
      <c r="C50" s="2705" t="s">
        <v>86</v>
      </c>
      <c r="D50" s="2705" t="s">
        <v>86</v>
      </c>
      <c r="E50" s="2705" t="s">
        <v>86</v>
      </c>
      <c r="F50" s="2705" t="s">
        <v>86</v>
      </c>
      <c r="G50" s="2705" t="s">
        <v>86</v>
      </c>
      <c r="H50" s="2706" t="s">
        <v>86</v>
      </c>
      <c r="I50" s="2706" t="s">
        <v>86</v>
      </c>
      <c r="J50" s="2706" t="s">
        <v>86</v>
      </c>
      <c r="K50" s="2706" t="s">
        <v>86</v>
      </c>
      <c r="L50"/>
      <c r="M50"/>
    </row>
    <row r="51" spans="1:13" ht="13.5" customHeight="1" x14ac:dyDescent="0.2">
      <c r="A51" s="2699" t="s">
        <v>1249</v>
      </c>
      <c r="B51" s="2699" t="s">
        <v>86</v>
      </c>
      <c r="C51" s="2699" t="s">
        <v>86</v>
      </c>
      <c r="D51" s="2699" t="s">
        <v>86</v>
      </c>
      <c r="E51" s="2699" t="s">
        <v>86</v>
      </c>
      <c r="F51" s="2699" t="s">
        <v>86</v>
      </c>
      <c r="G51" s="2699" t="s">
        <v>86</v>
      </c>
      <c r="H51" s="2699"/>
      <c r="I51" s="2699" t="s">
        <v>86</v>
      </c>
      <c r="J51" s="2699"/>
      <c r="K51" s="2699" t="s">
        <v>86</v>
      </c>
      <c r="L51" s="2257"/>
    </row>
    <row r="52" spans="1:13" ht="13.5" customHeight="1" thickBot="1" x14ac:dyDescent="0.25">
      <c r="A52" s="1887" t="s">
        <v>1055</v>
      </c>
      <c r="B52" s="1886" t="s">
        <v>1248</v>
      </c>
      <c r="C52" s="1886" t="s">
        <v>1247</v>
      </c>
      <c r="D52" s="1886" t="s">
        <v>1246</v>
      </c>
      <c r="E52" s="1886" t="s">
        <v>1245</v>
      </c>
      <c r="F52" s="1886" t="s">
        <v>1124</v>
      </c>
      <c r="G52" s="1808"/>
      <c r="H52" s="1799"/>
      <c r="I52" s="1799"/>
      <c r="J52" s="1799"/>
      <c r="K52" s="1799"/>
      <c r="L52" s="2257"/>
    </row>
    <row r="53" spans="1:13" ht="13.5" customHeight="1" x14ac:dyDescent="0.2">
      <c r="A53" s="1833" t="s">
        <v>1160</v>
      </c>
      <c r="B53" s="2519">
        <v>145</v>
      </c>
      <c r="C53" s="2521">
        <v>102</v>
      </c>
      <c r="D53" s="2521">
        <v>122</v>
      </c>
      <c r="E53" s="1976">
        <v>168</v>
      </c>
      <c r="F53" s="1976">
        <v>-5</v>
      </c>
      <c r="G53" s="1808"/>
      <c r="H53" s="1784"/>
      <c r="I53" s="1784"/>
      <c r="J53" s="1784"/>
      <c r="K53" s="1784"/>
      <c r="L53" s="2257"/>
    </row>
    <row r="54" spans="1:13" ht="13.5" customHeight="1" x14ac:dyDescent="0.2">
      <c r="A54" s="1809" t="s">
        <v>1159</v>
      </c>
      <c r="B54" s="1884">
        <v>48</v>
      </c>
      <c r="C54" s="2522">
        <v>45</v>
      </c>
      <c r="D54" s="2522">
        <v>19</v>
      </c>
      <c r="E54" s="1884">
        <v>56</v>
      </c>
      <c r="F54" s="1884" t="s">
        <v>323</v>
      </c>
      <c r="G54" s="1881"/>
      <c r="H54" s="1784"/>
      <c r="I54" s="1784"/>
      <c r="J54" s="1784"/>
      <c r="K54" s="1784"/>
    </row>
    <row r="55" spans="1:13" ht="13.5" customHeight="1" x14ac:dyDescent="0.2">
      <c r="A55" s="1809" t="s">
        <v>1158</v>
      </c>
      <c r="B55" s="1884">
        <v>14</v>
      </c>
      <c r="C55" s="2522">
        <v>7</v>
      </c>
      <c r="D55" s="2522">
        <v>9</v>
      </c>
      <c r="E55" s="1884">
        <v>4</v>
      </c>
      <c r="F55" s="1884">
        <v>-2</v>
      </c>
      <c r="G55" s="1881"/>
      <c r="H55" s="1784"/>
      <c r="I55" s="1784"/>
      <c r="J55" s="1784"/>
      <c r="K55" s="1784"/>
    </row>
    <row r="56" spans="1:13" ht="13.5" customHeight="1" x14ac:dyDescent="0.2">
      <c r="A56" s="1809" t="s">
        <v>1157</v>
      </c>
      <c r="B56" s="1884">
        <v>-1</v>
      </c>
      <c r="C56" s="2522" t="s">
        <v>323</v>
      </c>
      <c r="D56" s="2522">
        <v>1</v>
      </c>
      <c r="E56" s="1884" t="s">
        <v>323</v>
      </c>
      <c r="F56" s="1884">
        <v>-1</v>
      </c>
      <c r="G56" s="1881"/>
      <c r="H56" s="1798"/>
      <c r="I56" s="1798"/>
      <c r="J56" s="1798"/>
      <c r="K56" s="1798"/>
    </row>
    <row r="57" spans="1:13" ht="13.5" customHeight="1" x14ac:dyDescent="0.2">
      <c r="A57" s="1783" t="s">
        <v>1156</v>
      </c>
      <c r="B57" s="1882">
        <v>206</v>
      </c>
      <c r="C57" s="1882">
        <v>154</v>
      </c>
      <c r="D57" s="1882">
        <v>151</v>
      </c>
      <c r="E57" s="1882">
        <v>228</v>
      </c>
      <c r="F57" s="1882">
        <v>-8</v>
      </c>
      <c r="G57" s="1881"/>
      <c r="H57" s="1798"/>
      <c r="I57" s="1798"/>
      <c r="J57" s="1798"/>
      <c r="K57" s="1798"/>
    </row>
    <row r="58" spans="1:13" ht="13.5" customHeight="1" x14ac:dyDescent="0.2">
      <c r="A58" s="1783" t="s">
        <v>1155</v>
      </c>
      <c r="B58" s="1882">
        <v>-134</v>
      </c>
      <c r="C58" s="1882">
        <v>-116</v>
      </c>
      <c r="D58" s="1882">
        <v>-75</v>
      </c>
      <c r="E58" s="1882">
        <v>-116</v>
      </c>
      <c r="F58" s="1882">
        <v>3</v>
      </c>
      <c r="G58" s="1881"/>
      <c r="H58" s="1784"/>
      <c r="I58" s="1784"/>
      <c r="J58" s="1784"/>
      <c r="K58" s="1784"/>
    </row>
    <row r="59" spans="1:13" ht="13.5" customHeight="1" x14ac:dyDescent="0.2">
      <c r="A59" s="1783" t="s">
        <v>1154</v>
      </c>
      <c r="B59" s="1882">
        <v>72</v>
      </c>
      <c r="C59" s="1882">
        <v>38</v>
      </c>
      <c r="D59" s="1882">
        <v>76</v>
      </c>
      <c r="E59" s="1882">
        <v>112</v>
      </c>
      <c r="F59" s="1882">
        <v>-5</v>
      </c>
      <c r="G59" s="1881"/>
      <c r="H59" s="1784"/>
      <c r="I59" s="1784"/>
      <c r="J59" s="1784"/>
      <c r="K59" s="1784"/>
    </row>
    <row r="60" spans="1:13" ht="13.5" customHeight="1" x14ac:dyDescent="0.2">
      <c r="A60" s="1809" t="s">
        <v>1153</v>
      </c>
      <c r="B60" s="1884">
        <v>-4</v>
      </c>
      <c r="C60" s="2522">
        <v>-9</v>
      </c>
      <c r="D60" s="2522">
        <v>-6</v>
      </c>
      <c r="E60" s="1884">
        <v>-6</v>
      </c>
      <c r="F60" s="1884" t="s">
        <v>323</v>
      </c>
      <c r="G60" s="1881"/>
      <c r="H60" s="1798"/>
      <c r="I60" s="1798"/>
      <c r="J60" s="1798"/>
      <c r="K60" s="1798"/>
    </row>
    <row r="61" spans="1:13" ht="13.5" customHeight="1" x14ac:dyDescent="0.25">
      <c r="A61" s="1783" t="s">
        <v>1152</v>
      </c>
      <c r="B61" s="1882">
        <v>68</v>
      </c>
      <c r="C61" s="1882">
        <v>29</v>
      </c>
      <c r="D61" s="1882">
        <v>70</v>
      </c>
      <c r="E61" s="1882">
        <v>106</v>
      </c>
      <c r="F61" s="1882">
        <v>-5</v>
      </c>
      <c r="G61" s="1881"/>
      <c r="H61" s="1880"/>
      <c r="I61" s="1880"/>
      <c r="J61" s="1880"/>
      <c r="K61" s="1880"/>
    </row>
    <row r="62" spans="1:13" ht="13.5" customHeight="1" x14ac:dyDescent="0.25">
      <c r="A62" s="1804"/>
      <c r="B62" s="2523"/>
      <c r="C62" s="2523"/>
      <c r="D62" s="2523"/>
      <c r="E62" s="2523"/>
      <c r="F62" s="2523"/>
      <c r="G62" s="1804"/>
      <c r="H62" s="1804"/>
      <c r="I62" s="1804"/>
      <c r="J62" s="1804"/>
      <c r="K62" s="1804"/>
    </row>
    <row r="63" spans="1:13" ht="13.5" customHeight="1" x14ac:dyDescent="0.25">
      <c r="A63" s="1809" t="s">
        <v>1145</v>
      </c>
      <c r="B63" s="1884" t="s">
        <v>1479</v>
      </c>
      <c r="C63" s="1884" t="s">
        <v>1480</v>
      </c>
      <c r="D63" s="1884">
        <v>942</v>
      </c>
      <c r="E63" s="1884" t="s">
        <v>1477</v>
      </c>
      <c r="F63" s="1884" t="s">
        <v>1478</v>
      </c>
      <c r="G63" s="1808"/>
      <c r="H63" s="1804"/>
      <c r="I63" s="1804"/>
      <c r="J63" s="1804"/>
      <c r="K63" s="1804"/>
    </row>
    <row r="64" spans="1:13" ht="13.5" customHeight="1" x14ac:dyDescent="0.2">
      <c r="A64" s="980"/>
      <c r="B64" s="980"/>
      <c r="C64" s="980"/>
      <c r="D64" s="980"/>
      <c r="E64" s="980"/>
      <c r="F64" s="980"/>
      <c r="G64" s="980"/>
      <c r="H64" s="980"/>
      <c r="I64" s="980"/>
      <c r="J64" s="980"/>
      <c r="K64" s="980"/>
    </row>
    <row r="65" spans="1:13" ht="13.5" customHeight="1" x14ac:dyDescent="0.15">
      <c r="A65" s="2278"/>
      <c r="B65" s="2655"/>
      <c r="C65" s="2655"/>
      <c r="D65" s="2309"/>
      <c r="E65" s="2309"/>
      <c r="F65" s="2309"/>
      <c r="G65" s="2267"/>
      <c r="H65" s="2255"/>
      <c r="I65" s="2255"/>
    </row>
    <row r="66" spans="1:13" ht="13.5" customHeight="1" x14ac:dyDescent="0.15">
      <c r="A66" s="2268"/>
      <c r="B66" s="2270"/>
      <c r="C66" s="2270"/>
      <c r="D66" s="2270"/>
      <c r="E66" s="2270"/>
      <c r="F66" s="2269"/>
      <c r="G66" s="2269"/>
      <c r="H66" s="2260"/>
      <c r="I66" s="2260"/>
    </row>
    <row r="67" spans="1:13" ht="13.5" customHeight="1" x14ac:dyDescent="0.15">
      <c r="A67" s="2268"/>
      <c r="B67" s="2267"/>
      <c r="C67" s="2267"/>
      <c r="D67" s="2267"/>
      <c r="E67" s="2267"/>
      <c r="F67" s="2267"/>
      <c r="G67" s="2267"/>
      <c r="H67" s="2260"/>
      <c r="I67" s="2260"/>
    </row>
    <row r="68" spans="1:13" ht="13.5" customHeight="1" x14ac:dyDescent="0.15">
      <c r="H68" s="2259"/>
      <c r="I68" s="2259"/>
      <c r="J68" s="2260"/>
      <c r="K68" s="2260"/>
      <c r="L68" s="2260"/>
      <c r="M68" s="2260"/>
    </row>
    <row r="69" spans="1:13" ht="13.5" customHeight="1" x14ac:dyDescent="0.2">
      <c r="H69" s="2261"/>
      <c r="I69" s="2261"/>
      <c r="J69" s="2263"/>
      <c r="K69" s="2266"/>
      <c r="L69" s="2260"/>
      <c r="M69" s="2260"/>
    </row>
    <row r="70" spans="1:13" ht="13.5" customHeight="1" x14ac:dyDescent="0.2">
      <c r="H70" s="2261"/>
      <c r="I70" s="2261"/>
      <c r="J70" s="2263"/>
      <c r="K70" s="2266"/>
      <c r="L70" s="2260"/>
      <c r="M70" s="2260"/>
    </row>
    <row r="71" spans="1:13" ht="13.5" customHeight="1" x14ac:dyDescent="0.2">
      <c r="H71" s="2261"/>
      <c r="I71" s="2261"/>
      <c r="J71" s="2265"/>
      <c r="K71" s="2264"/>
      <c r="L71" s="2260"/>
      <c r="M71" s="2260"/>
    </row>
    <row r="72" spans="1:13" ht="13.5" customHeight="1" x14ac:dyDescent="0.2">
      <c r="H72" s="2261"/>
      <c r="I72" s="2261"/>
      <c r="J72" s="2265"/>
      <c r="K72" s="2264"/>
      <c r="L72" s="2260"/>
      <c r="M72" s="2260"/>
    </row>
    <row r="73" spans="1:13" ht="13.5" customHeight="1" x14ac:dyDescent="0.2">
      <c r="H73" s="2261"/>
      <c r="I73" s="2261"/>
      <c r="J73" s="2265"/>
      <c r="K73" s="2264"/>
      <c r="L73" s="2260"/>
      <c r="M73" s="2260"/>
    </row>
    <row r="74" spans="1:13" ht="13.5" customHeight="1" x14ac:dyDescent="0.2">
      <c r="H74" s="2261"/>
      <c r="I74" s="2261"/>
      <c r="J74" s="2263"/>
      <c r="K74" s="2262"/>
      <c r="L74" s="2260"/>
      <c r="M74" s="2260"/>
    </row>
    <row r="75" spans="1:13" ht="13.5" customHeight="1" x14ac:dyDescent="0.2">
      <c r="H75" s="2261"/>
      <c r="I75" s="2261"/>
      <c r="J75" s="2263"/>
      <c r="K75" s="2262"/>
      <c r="L75" s="2260"/>
      <c r="M75" s="2260"/>
    </row>
    <row r="76" spans="1:13" ht="13.5" customHeight="1" x14ac:dyDescent="0.2">
      <c r="H76" s="2261"/>
      <c r="I76" s="2261"/>
      <c r="J76" s="2263"/>
      <c r="K76" s="2262"/>
      <c r="L76" s="2260"/>
      <c r="M76" s="2260"/>
    </row>
    <row r="77" spans="1:13" ht="12.75" x14ac:dyDescent="0.2">
      <c r="H77" s="2261"/>
      <c r="I77" s="2261"/>
      <c r="J77" s="2263"/>
      <c r="K77" s="2262"/>
      <c r="L77" s="2260"/>
    </row>
    <row r="78" spans="1:13" ht="12.75" x14ac:dyDescent="0.2">
      <c r="H78" s="2261"/>
      <c r="I78" s="2261"/>
      <c r="J78" s="2263"/>
      <c r="K78" s="2262"/>
      <c r="L78" s="2260"/>
    </row>
    <row r="79" spans="1:13" x14ac:dyDescent="0.15">
      <c r="H79" s="2261"/>
      <c r="I79" s="2261"/>
      <c r="J79" s="2260"/>
      <c r="K79" s="2260"/>
      <c r="L79" s="2257"/>
    </row>
    <row r="80" spans="1:13" x14ac:dyDescent="0.15">
      <c r="H80" s="2261"/>
      <c r="I80" s="2261"/>
      <c r="J80" s="2260"/>
      <c r="K80" s="2260"/>
      <c r="L80" s="2257"/>
    </row>
    <row r="81" spans="1:12" x14ac:dyDescent="0.15">
      <c r="A81" s="2260"/>
      <c r="B81" s="2260"/>
      <c r="C81" s="2260"/>
      <c r="D81" s="2260"/>
      <c r="E81" s="2260"/>
      <c r="F81" s="2260"/>
      <c r="G81" s="2261"/>
      <c r="H81" s="2261"/>
      <c r="I81" s="2261"/>
      <c r="J81" s="2260"/>
      <c r="K81" s="2260"/>
      <c r="L81" s="2257"/>
    </row>
    <row r="82" spans="1:12" x14ac:dyDescent="0.15">
      <c r="A82" s="2260"/>
      <c r="B82" s="2260"/>
      <c r="C82" s="2260"/>
      <c r="D82" s="2260"/>
      <c r="E82" s="2260"/>
      <c r="F82" s="2260"/>
      <c r="G82" s="2261"/>
      <c r="H82" s="2261"/>
      <c r="I82" s="2261"/>
      <c r="J82" s="2260"/>
      <c r="K82" s="2260"/>
      <c r="L82" s="2257"/>
    </row>
    <row r="83" spans="1:12" x14ac:dyDescent="0.15">
      <c r="A83" s="2260"/>
      <c r="B83" s="2260"/>
      <c r="C83" s="2260"/>
      <c r="D83" s="2260"/>
      <c r="E83" s="2260"/>
      <c r="F83" s="2260"/>
      <c r="G83" s="2261"/>
      <c r="H83" s="2261"/>
      <c r="I83" s="2261"/>
      <c r="J83" s="2260"/>
      <c r="K83" s="2260"/>
      <c r="L83" s="2257"/>
    </row>
    <row r="84" spans="1:12" x14ac:dyDescent="0.15">
      <c r="A84" s="2260"/>
      <c r="B84" s="2260"/>
      <c r="C84" s="2260"/>
      <c r="D84" s="2260"/>
      <c r="E84" s="2260"/>
      <c r="F84" s="2260"/>
      <c r="G84" s="2261"/>
      <c r="H84" s="2261"/>
      <c r="I84" s="2261"/>
      <c r="J84" s="2260"/>
      <c r="K84" s="2260"/>
      <c r="L84" s="2257"/>
    </row>
    <row r="85" spans="1:12" x14ac:dyDescent="0.15">
      <c r="A85" s="2260"/>
      <c r="B85" s="2260"/>
      <c r="C85" s="2260"/>
      <c r="D85" s="2260"/>
      <c r="E85" s="2260"/>
      <c r="F85" s="2260"/>
      <c r="G85" s="2261"/>
      <c r="H85" s="2261"/>
      <c r="I85" s="2261"/>
      <c r="J85" s="2260"/>
      <c r="K85" s="2260"/>
      <c r="L85" s="2257"/>
    </row>
    <row r="86" spans="1:12" x14ac:dyDescent="0.15">
      <c r="A86" s="2260"/>
      <c r="B86" s="2260"/>
      <c r="C86" s="2260"/>
      <c r="D86" s="2260"/>
      <c r="E86" s="2260"/>
      <c r="F86" s="2260"/>
      <c r="G86" s="2261"/>
      <c r="H86" s="2261"/>
      <c r="I86" s="2261"/>
      <c r="J86" s="2260"/>
      <c r="K86" s="2260"/>
      <c r="L86" s="2257"/>
    </row>
    <row r="87" spans="1:12" x14ac:dyDescent="0.15">
      <c r="A87" s="2260"/>
      <c r="B87" s="2260"/>
      <c r="C87" s="2260"/>
      <c r="D87" s="2260"/>
      <c r="E87" s="2260"/>
      <c r="F87" s="2260"/>
      <c r="G87" s="2261"/>
      <c r="H87" s="2261"/>
      <c r="I87" s="2261"/>
      <c r="J87" s="2260"/>
      <c r="K87" s="2260"/>
      <c r="L87" s="2257"/>
    </row>
    <row r="88" spans="1:12" x14ac:dyDescent="0.15">
      <c r="A88" s="2258"/>
      <c r="B88" s="2258"/>
      <c r="C88" s="2258"/>
      <c r="D88" s="2258"/>
      <c r="E88" s="2258"/>
      <c r="F88" s="2258"/>
      <c r="G88" s="2259"/>
      <c r="H88" s="2259"/>
      <c r="I88" s="2259"/>
      <c r="J88" s="2258"/>
      <c r="K88" s="2258"/>
      <c r="L88" s="2257"/>
    </row>
  </sheetData>
  <mergeCells count="14">
    <mergeCell ref="J22:K22"/>
    <mergeCell ref="H40:I40"/>
    <mergeCell ref="J40:K40"/>
    <mergeCell ref="A50:K50"/>
    <mergeCell ref="A51:G51"/>
    <mergeCell ref="H51:I51"/>
    <mergeCell ref="J51:K51"/>
    <mergeCell ref="H21:I21"/>
    <mergeCell ref="J21:K21"/>
    <mergeCell ref="A1:D1"/>
    <mergeCell ref="H1:I1"/>
    <mergeCell ref="J1:K1"/>
    <mergeCell ref="J2:K2"/>
    <mergeCell ref="A20:K20"/>
  </mergeCells>
  <printOptions horizontalCentered="1"/>
  <pageMargins left="0.7" right="0.7" top="0.75" bottom="0.75" header="0.3" footer="0.3"/>
  <pageSetup paperSize="9" scale="80" orientation="portrait" r:id="rId1"/>
  <headerFooter>
    <oddHeader>&amp;R&amp;"Arial,Normal"&amp;8Personal Banking</oddHeader>
    <oddFooter>&amp;C&amp;"Calibri,Regular"&amp;7&amp;K000000Fact book - Q2 2019</oddFooter>
  </headerFooter>
  <ignoredErrors>
    <ignoredError sqref="F60 E56 F54 C56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C7F03-CD18-4C21-84D6-5F018F6D94B4}">
  <sheetPr>
    <tabColor theme="7" tint="0.59999389629810485"/>
  </sheetPr>
  <dimension ref="A1:T71"/>
  <sheetViews>
    <sheetView view="pageLayout" topLeftCell="A19" zoomScaleNormal="100" zoomScaleSheetLayoutView="100" workbookViewId="0">
      <selection activeCell="B25" sqref="B25"/>
    </sheetView>
  </sheetViews>
  <sheetFormatPr defaultColWidth="9.140625" defaultRowHeight="13.5" customHeight="1" x14ac:dyDescent="0.15"/>
  <cols>
    <col min="1" max="1" width="30" style="2255" customWidth="1"/>
    <col min="2" max="5" width="8" style="2255" customWidth="1"/>
    <col min="6" max="6" width="8" style="2256" customWidth="1"/>
    <col min="7" max="7" width="8.85546875" style="2255" customWidth="1"/>
    <col min="8" max="8" width="9" style="2255" customWidth="1"/>
    <col min="9" max="16384" width="9.140625" style="2255"/>
  </cols>
  <sheetData>
    <row r="1" spans="1:10" ht="13.5" customHeight="1" thickBot="1" x14ac:dyDescent="0.2">
      <c r="A1" s="2709" t="s">
        <v>1268</v>
      </c>
      <c r="B1" s="2709" t="s">
        <v>86</v>
      </c>
      <c r="C1" s="2709" t="s">
        <v>86</v>
      </c>
      <c r="D1" s="2709" t="s">
        <v>86</v>
      </c>
      <c r="E1" s="2300"/>
      <c r="F1" s="2300"/>
      <c r="G1" s="2300"/>
      <c r="H1" s="2301"/>
      <c r="I1" s="2301"/>
    </row>
    <row r="2" spans="1:10" s="2281" customFormat="1" ht="13.5" customHeight="1" x14ac:dyDescent="0.2">
      <c r="A2" s="2699" t="s">
        <v>1267</v>
      </c>
      <c r="B2" s="2699" t="s">
        <v>86</v>
      </c>
      <c r="C2" s="2699" t="s">
        <v>86</v>
      </c>
      <c r="D2" s="2699" t="s">
        <v>86</v>
      </c>
      <c r="E2" s="1803"/>
      <c r="F2" s="1803"/>
      <c r="G2" s="1841"/>
      <c r="H2" s="2707" t="s">
        <v>1163</v>
      </c>
      <c r="I2" s="2708" t="s">
        <v>86</v>
      </c>
    </row>
    <row r="3" spans="1:10" ht="13.5" customHeight="1" x14ac:dyDescent="0.15">
      <c r="A3" s="1840"/>
      <c r="B3" s="1840"/>
      <c r="C3" s="1840"/>
      <c r="D3" s="1840"/>
      <c r="E3" s="1840"/>
      <c r="F3" s="1840"/>
      <c r="G3" s="1839"/>
      <c r="H3" s="1978"/>
      <c r="I3" s="1977"/>
    </row>
    <row r="4" spans="1:10" ht="13.5" customHeight="1" thickBot="1" x14ac:dyDescent="0.2">
      <c r="A4" s="1969" t="s">
        <v>1055</v>
      </c>
      <c r="B4" s="1968" t="s">
        <v>1136</v>
      </c>
      <c r="C4" s="1968" t="s">
        <v>1135</v>
      </c>
      <c r="D4" s="1968" t="s">
        <v>1134</v>
      </c>
      <c r="E4" s="1968" t="s">
        <v>1143</v>
      </c>
      <c r="F4" s="1968" t="s">
        <v>1142</v>
      </c>
      <c r="G4" s="1836" t="s">
        <v>1141</v>
      </c>
      <c r="H4" s="1967" t="s">
        <v>1162</v>
      </c>
      <c r="I4" s="1966" t="s">
        <v>1161</v>
      </c>
    </row>
    <row r="5" spans="1:10" ht="13.5" customHeight="1" x14ac:dyDescent="0.2">
      <c r="A5" s="1833" t="s">
        <v>1160</v>
      </c>
      <c r="B5" s="1885">
        <v>145</v>
      </c>
      <c r="C5" s="1885">
        <v>140</v>
      </c>
      <c r="D5" s="1885">
        <v>148</v>
      </c>
      <c r="E5" s="1885">
        <v>143</v>
      </c>
      <c r="F5" s="1885">
        <v>143</v>
      </c>
      <c r="G5" s="1948">
        <v>140</v>
      </c>
      <c r="H5" s="1906">
        <v>0.04</v>
      </c>
      <c r="I5" s="1905">
        <v>0.01</v>
      </c>
    </row>
    <row r="6" spans="1:10" ht="13.5" customHeight="1" x14ac:dyDescent="0.25">
      <c r="A6" s="1809" t="s">
        <v>1159</v>
      </c>
      <c r="B6" s="1808">
        <v>48</v>
      </c>
      <c r="C6" s="1808">
        <v>51</v>
      </c>
      <c r="D6" s="1808">
        <v>48</v>
      </c>
      <c r="E6" s="1808">
        <v>51</v>
      </c>
      <c r="F6" s="1808">
        <v>50</v>
      </c>
      <c r="G6" s="1813">
        <v>57</v>
      </c>
      <c r="H6" s="1961">
        <v>-0.06</v>
      </c>
      <c r="I6" s="1960">
        <v>-0.04</v>
      </c>
      <c r="J6"/>
    </row>
    <row r="7" spans="1:10" ht="13.5" customHeight="1" x14ac:dyDescent="0.25">
      <c r="A7" s="1809" t="s">
        <v>1158</v>
      </c>
      <c r="B7" s="1808">
        <v>14</v>
      </c>
      <c r="C7" s="1808">
        <v>54</v>
      </c>
      <c r="D7" s="1808">
        <v>15</v>
      </c>
      <c r="E7" s="1808">
        <v>15</v>
      </c>
      <c r="F7" s="1826">
        <v>0</v>
      </c>
      <c r="G7" s="1813">
        <v>80</v>
      </c>
      <c r="H7" s="1961">
        <v>0</v>
      </c>
      <c r="I7" s="1960">
        <v>0</v>
      </c>
      <c r="J7"/>
    </row>
    <row r="8" spans="1:10" ht="13.5" customHeight="1" x14ac:dyDescent="0.25">
      <c r="A8" s="1809" t="s">
        <v>1157</v>
      </c>
      <c r="B8" s="1808">
        <v>-1</v>
      </c>
      <c r="C8" s="1826">
        <v>0</v>
      </c>
      <c r="D8" s="1808">
        <v>-2</v>
      </c>
      <c r="E8" s="1826">
        <v>0</v>
      </c>
      <c r="F8" s="1826">
        <v>0</v>
      </c>
      <c r="G8" s="1813">
        <v>-1</v>
      </c>
      <c r="H8" s="1971"/>
      <c r="I8" s="1970"/>
      <c r="J8"/>
    </row>
    <row r="9" spans="1:10" ht="13.5" customHeight="1" x14ac:dyDescent="0.25">
      <c r="A9" s="1783" t="s">
        <v>1156</v>
      </c>
      <c r="B9" s="1801">
        <v>206</v>
      </c>
      <c r="C9" s="1801">
        <v>245</v>
      </c>
      <c r="D9" s="1801">
        <v>209</v>
      </c>
      <c r="E9" s="1801">
        <v>209</v>
      </c>
      <c r="F9" s="1801">
        <v>193</v>
      </c>
      <c r="G9" s="1822">
        <v>276</v>
      </c>
      <c r="H9" s="1973">
        <v>-0.16</v>
      </c>
      <c r="I9" s="1972">
        <v>7.0000000000000007E-2</v>
      </c>
      <c r="J9"/>
    </row>
    <row r="10" spans="1:10" ht="13.5" customHeight="1" x14ac:dyDescent="0.25">
      <c r="A10" s="1783" t="s">
        <v>1155</v>
      </c>
      <c r="B10" s="1801">
        <v>-134</v>
      </c>
      <c r="C10" s="1801">
        <v>-135</v>
      </c>
      <c r="D10" s="1801">
        <v>-145</v>
      </c>
      <c r="E10" s="1801">
        <v>-146</v>
      </c>
      <c r="F10" s="1801">
        <v>-147</v>
      </c>
      <c r="G10" s="1822">
        <v>-144</v>
      </c>
      <c r="H10" s="1973">
        <v>-0.01</v>
      </c>
      <c r="I10" s="1972">
        <v>-0.09</v>
      </c>
      <c r="J10"/>
    </row>
    <row r="11" spans="1:10" ht="13.5" customHeight="1" x14ac:dyDescent="0.25">
      <c r="A11" s="1783" t="s">
        <v>1154</v>
      </c>
      <c r="B11" s="1801">
        <v>72</v>
      </c>
      <c r="C11" s="1801">
        <v>110</v>
      </c>
      <c r="D11" s="1801">
        <v>64</v>
      </c>
      <c r="E11" s="1801">
        <v>63</v>
      </c>
      <c r="F11" s="1801">
        <v>46</v>
      </c>
      <c r="G11" s="1822">
        <v>132</v>
      </c>
      <c r="H11" s="1973">
        <v>-0.35</v>
      </c>
      <c r="I11" s="1972">
        <v>0.56999999999999995</v>
      </c>
      <c r="J11"/>
    </row>
    <row r="12" spans="1:10" ht="13.5" customHeight="1" x14ac:dyDescent="0.25">
      <c r="A12" s="1809" t="s">
        <v>1153</v>
      </c>
      <c r="B12" s="1808">
        <v>-4</v>
      </c>
      <c r="C12" s="1808">
        <v>3</v>
      </c>
      <c r="D12" s="1808">
        <v>-5</v>
      </c>
      <c r="E12" s="1808">
        <v>-4</v>
      </c>
      <c r="F12" s="1808">
        <v>-7</v>
      </c>
      <c r="G12" s="1813">
        <v>-8</v>
      </c>
      <c r="H12" s="1971"/>
      <c r="I12" s="1970"/>
      <c r="J12"/>
    </row>
    <row r="13" spans="1:10" ht="13.5" customHeight="1" x14ac:dyDescent="0.25">
      <c r="A13" s="1783" t="s">
        <v>1152</v>
      </c>
      <c r="B13" s="1801">
        <v>68</v>
      </c>
      <c r="C13" s="1801">
        <v>113</v>
      </c>
      <c r="D13" s="1801">
        <v>59</v>
      </c>
      <c r="E13" s="1801">
        <v>59</v>
      </c>
      <c r="F13" s="1801">
        <v>39</v>
      </c>
      <c r="G13" s="1822">
        <v>124</v>
      </c>
      <c r="H13" s="1973">
        <v>-0.4</v>
      </c>
      <c r="I13" s="1972">
        <v>0.74</v>
      </c>
      <c r="J13"/>
    </row>
    <row r="14" spans="1:10" ht="13.5" customHeight="1" x14ac:dyDescent="0.25">
      <c r="A14" s="1800"/>
      <c r="B14" s="1800"/>
      <c r="C14" s="1799"/>
      <c r="D14" s="1799"/>
      <c r="E14" s="1799"/>
      <c r="F14" s="1799"/>
      <c r="G14" s="1819"/>
      <c r="H14" s="1963"/>
      <c r="I14" s="1962"/>
      <c r="J14"/>
    </row>
    <row r="15" spans="1:10" ht="13.5" customHeight="1" x14ac:dyDescent="0.25">
      <c r="A15" s="1809" t="s">
        <v>1151</v>
      </c>
      <c r="B15" s="1808">
        <v>65</v>
      </c>
      <c r="C15" s="1808">
        <v>55.1</v>
      </c>
      <c r="D15" s="1808">
        <v>69.400000000000006</v>
      </c>
      <c r="E15" s="1808">
        <v>69.900000000000006</v>
      </c>
      <c r="F15" s="1808">
        <v>76.2</v>
      </c>
      <c r="G15" s="1813">
        <v>52.2</v>
      </c>
      <c r="H15" s="1971"/>
      <c r="I15" s="1970"/>
      <c r="J15"/>
    </row>
    <row r="16" spans="1:10" ht="13.5" customHeight="1" x14ac:dyDescent="0.25">
      <c r="A16" s="1809" t="s">
        <v>1260</v>
      </c>
      <c r="B16" s="1808">
        <v>13.83844530014253</v>
      </c>
      <c r="C16" s="1808">
        <v>21.290891307906712</v>
      </c>
      <c r="D16" s="1808">
        <v>11.916908802789997</v>
      </c>
      <c r="E16" s="1808">
        <v>11.926509014209232</v>
      </c>
      <c r="F16" s="1808">
        <v>7.9737557149467451</v>
      </c>
      <c r="G16" s="1813">
        <v>25.20371411309711</v>
      </c>
      <c r="H16" s="1971"/>
      <c r="I16" s="1970"/>
      <c r="J16"/>
    </row>
    <row r="17" spans="1:10" ht="13.5" customHeight="1" x14ac:dyDescent="0.25">
      <c r="A17" s="1809" t="s">
        <v>1259</v>
      </c>
      <c r="B17" s="1808">
        <v>1670</v>
      </c>
      <c r="C17" s="1808">
        <v>1651</v>
      </c>
      <c r="D17" s="1808">
        <v>1479</v>
      </c>
      <c r="E17" s="1808">
        <v>1497</v>
      </c>
      <c r="F17" s="1808">
        <v>1503</v>
      </c>
      <c r="G17" s="1813">
        <v>1502</v>
      </c>
      <c r="H17" s="1961">
        <v>0.01</v>
      </c>
      <c r="I17" s="1960">
        <v>0.11</v>
      </c>
      <c r="J17"/>
    </row>
    <row r="18" spans="1:10" ht="13.5" customHeight="1" x14ac:dyDescent="0.25">
      <c r="A18" s="1918" t="s">
        <v>1146</v>
      </c>
      <c r="B18" s="1808">
        <v>9095</v>
      </c>
      <c r="C18" s="1808">
        <v>9045</v>
      </c>
      <c r="D18" s="1808">
        <v>8766</v>
      </c>
      <c r="E18" s="1808">
        <v>7658</v>
      </c>
      <c r="F18" s="1808">
        <v>7617</v>
      </c>
      <c r="G18" s="1813">
        <v>7589</v>
      </c>
      <c r="H18" s="1961">
        <v>0.01</v>
      </c>
      <c r="I18" s="1960">
        <v>0.19</v>
      </c>
      <c r="J18"/>
    </row>
    <row r="19" spans="1:10" ht="13.5" customHeight="1" thickBot="1" x14ac:dyDescent="0.3">
      <c r="A19" s="1809" t="s">
        <v>1145</v>
      </c>
      <c r="B19" s="1808">
        <v>1943</v>
      </c>
      <c r="C19" s="1808">
        <v>1977</v>
      </c>
      <c r="D19" s="1808">
        <v>2001</v>
      </c>
      <c r="E19" s="1808">
        <v>2051</v>
      </c>
      <c r="F19" s="1808">
        <v>2110</v>
      </c>
      <c r="G19" s="1813">
        <v>2173</v>
      </c>
      <c r="H19" s="1955">
        <v>-0.02</v>
      </c>
      <c r="I19" s="1954">
        <v>-0.08</v>
      </c>
      <c r="J19"/>
    </row>
    <row r="20" spans="1:10" ht="13.5" customHeight="1" thickBot="1" x14ac:dyDescent="0.3">
      <c r="A20" s="1809"/>
      <c r="B20" s="1809"/>
      <c r="C20" s="1808"/>
      <c r="D20" s="1808"/>
      <c r="E20" s="1808"/>
      <c r="F20" s="1808"/>
      <c r="G20" s="1808"/>
      <c r="H20" s="1913"/>
      <c r="I20" s="1913"/>
      <c r="J20"/>
    </row>
    <row r="21" spans="1:10" ht="13.5" customHeight="1" x14ac:dyDescent="0.25">
      <c r="A21" s="1803" t="s">
        <v>1266</v>
      </c>
      <c r="B21" s="1803"/>
      <c r="C21" s="1803"/>
      <c r="D21" s="1803"/>
      <c r="E21" s="1803"/>
      <c r="F21" s="1803"/>
      <c r="G21" s="1841"/>
      <c r="H21" s="2707" t="s">
        <v>1163</v>
      </c>
      <c r="I21" s="2708" t="s">
        <v>86</v>
      </c>
      <c r="J21"/>
    </row>
    <row r="22" spans="1:10" ht="13.5" customHeight="1" thickBot="1" x14ac:dyDescent="0.3">
      <c r="A22" s="1969" t="s">
        <v>1129</v>
      </c>
      <c r="B22" s="1968" t="s">
        <v>1136</v>
      </c>
      <c r="C22" s="1968" t="s">
        <v>1135</v>
      </c>
      <c r="D22" s="1968" t="s">
        <v>1134</v>
      </c>
      <c r="E22" s="1968" t="s">
        <v>1143</v>
      </c>
      <c r="F22" s="1968" t="s">
        <v>1142</v>
      </c>
      <c r="G22" s="1836" t="s">
        <v>1141</v>
      </c>
      <c r="H22" s="1967" t="s">
        <v>1162</v>
      </c>
      <c r="I22" s="1966" t="s">
        <v>1161</v>
      </c>
      <c r="J22"/>
    </row>
    <row r="23" spans="1:10" ht="13.5" customHeight="1" x14ac:dyDescent="0.25">
      <c r="A23" s="1909" t="s">
        <v>1256</v>
      </c>
      <c r="B23" s="1909">
        <v>0.2</v>
      </c>
      <c r="C23" s="1909">
        <v>0.2</v>
      </c>
      <c r="D23" s="1909">
        <v>0.2</v>
      </c>
      <c r="E23" s="1908">
        <v>0.2</v>
      </c>
      <c r="F23" s="1908">
        <v>0.2</v>
      </c>
      <c r="G23" s="1907">
        <v>0.2</v>
      </c>
      <c r="H23" s="1906">
        <v>0</v>
      </c>
      <c r="I23" s="1905">
        <v>0</v>
      </c>
      <c r="J23"/>
    </row>
    <row r="24" spans="1:10" ht="13.5" customHeight="1" x14ac:dyDescent="0.25">
      <c r="A24" s="1849" t="s">
        <v>1255</v>
      </c>
      <c r="B24" s="1849">
        <v>30.7</v>
      </c>
      <c r="C24" s="1904">
        <v>30.6</v>
      </c>
      <c r="D24" s="1785">
        <v>30.5</v>
      </c>
      <c r="E24" s="1785">
        <v>30.3</v>
      </c>
      <c r="F24" s="1785">
        <v>30.200000000000003</v>
      </c>
      <c r="G24" s="1903">
        <v>29.9</v>
      </c>
      <c r="H24" s="1961">
        <v>0</v>
      </c>
      <c r="I24" s="1960">
        <v>0.02</v>
      </c>
      <c r="J24"/>
    </row>
    <row r="25" spans="1:10" ht="13.5" customHeight="1" thickBot="1" x14ac:dyDescent="0.3">
      <c r="A25" s="1959" t="s">
        <v>1254</v>
      </c>
      <c r="B25" s="2658">
        <v>9</v>
      </c>
      <c r="C25" s="1957">
        <v>9.1</v>
      </c>
      <c r="D25" s="1956">
        <v>9.1999999999999993</v>
      </c>
      <c r="E25" s="1956">
        <v>9.5</v>
      </c>
      <c r="F25" s="1956">
        <v>9.8000000000000007</v>
      </c>
      <c r="G25" s="1892">
        <v>9.9</v>
      </c>
      <c r="H25" s="1955">
        <v>-0.01</v>
      </c>
      <c r="I25" s="1954">
        <v>-0.08</v>
      </c>
      <c r="J25"/>
    </row>
    <row r="26" spans="1:10" ht="13.5" customHeight="1" x14ac:dyDescent="0.25">
      <c r="A26" s="1794" t="s">
        <v>1253</v>
      </c>
      <c r="B26" s="2503">
        <v>39.9</v>
      </c>
      <c r="C26" s="1953">
        <v>39.9</v>
      </c>
      <c r="D26" s="1953">
        <v>39.9</v>
      </c>
      <c r="E26" s="1953">
        <v>40</v>
      </c>
      <c r="F26" s="1953">
        <v>40.200000000000003</v>
      </c>
      <c r="G26" s="1952">
        <v>40</v>
      </c>
      <c r="H26" s="1965">
        <v>0</v>
      </c>
      <c r="I26" s="1964">
        <v>-0.01</v>
      </c>
      <c r="J26"/>
    </row>
    <row r="27" spans="1:10" ht="13.5" customHeight="1" x14ac:dyDescent="0.25">
      <c r="A27" s="1800"/>
      <c r="B27" s="1800"/>
      <c r="C27" s="1900"/>
      <c r="D27" s="1900"/>
      <c r="E27" s="1900"/>
      <c r="F27" s="1900"/>
      <c r="G27" s="1899"/>
      <c r="H27" s="1963"/>
      <c r="I27" s="1962"/>
      <c r="J27"/>
    </row>
    <row r="28" spans="1:10" ht="13.5" customHeight="1" x14ac:dyDescent="0.25">
      <c r="A28" s="1849" t="s">
        <v>1252</v>
      </c>
      <c r="B28" s="1849">
        <v>1.6</v>
      </c>
      <c r="C28" s="1849">
        <v>1.5</v>
      </c>
      <c r="D28" s="1849">
        <v>1.6</v>
      </c>
      <c r="E28" s="1849">
        <v>1.6</v>
      </c>
      <c r="F28" s="1849">
        <v>2.1</v>
      </c>
      <c r="G28" s="1896">
        <v>2.1</v>
      </c>
      <c r="H28" s="1961">
        <v>7.0000000000000007E-2</v>
      </c>
      <c r="I28" s="1960">
        <v>-0.24</v>
      </c>
      <c r="J28"/>
    </row>
    <row r="29" spans="1:10" ht="13.5" customHeight="1" thickBot="1" x14ac:dyDescent="0.3">
      <c r="A29" s="1959" t="s">
        <v>1251</v>
      </c>
      <c r="B29" s="1958">
        <v>23.299999999999997</v>
      </c>
      <c r="C29" s="1957">
        <v>22.9</v>
      </c>
      <c r="D29" s="1956">
        <v>22.9</v>
      </c>
      <c r="E29" s="1956">
        <v>23.299999999999997</v>
      </c>
      <c r="F29" s="1956">
        <v>23.5</v>
      </c>
      <c r="G29" s="1892">
        <v>23.2</v>
      </c>
      <c r="H29" s="1955">
        <v>0.02</v>
      </c>
      <c r="I29" s="1954">
        <v>-0.01</v>
      </c>
      <c r="J29"/>
    </row>
    <row r="30" spans="1:10" ht="13.5" customHeight="1" thickBot="1" x14ac:dyDescent="0.3">
      <c r="A30" s="1794" t="s">
        <v>1250</v>
      </c>
      <c r="B30" s="2503">
        <v>24.9</v>
      </c>
      <c r="C30" s="1953">
        <v>24.4</v>
      </c>
      <c r="D30" s="1953">
        <v>24.5</v>
      </c>
      <c r="E30" s="1953">
        <v>24.9</v>
      </c>
      <c r="F30" s="1953">
        <v>25.6</v>
      </c>
      <c r="G30" s="1952">
        <v>25.3</v>
      </c>
      <c r="H30" s="1951">
        <v>0.02</v>
      </c>
      <c r="I30" s="1950">
        <v>-0.03</v>
      </c>
      <c r="J30"/>
    </row>
    <row r="31" spans="1:10" ht="13.5" customHeight="1" x14ac:dyDescent="0.25">
      <c r="A31" s="1809"/>
      <c r="B31" s="1809"/>
      <c r="C31" s="1808"/>
      <c r="D31" s="1808"/>
      <c r="E31" s="1808"/>
      <c r="F31" s="1808"/>
      <c r="G31" s="1808"/>
      <c r="H31" s="1810"/>
      <c r="I31" s="1810"/>
      <c r="J31"/>
    </row>
    <row r="32" spans="1:10" ht="13.5" customHeight="1" x14ac:dyDescent="0.25">
      <c r="A32" s="2709" t="s">
        <v>1265</v>
      </c>
      <c r="B32" s="2709" t="s">
        <v>86</v>
      </c>
      <c r="C32" s="2709" t="s">
        <v>86</v>
      </c>
      <c r="D32" s="2709" t="s">
        <v>86</v>
      </c>
      <c r="E32" s="1808"/>
      <c r="F32" s="1808"/>
      <c r="G32" s="1808"/>
      <c r="H32" s="1784"/>
      <c r="I32" s="1784"/>
      <c r="J32"/>
    </row>
    <row r="33" spans="1:20" ht="13.5" customHeight="1" x14ac:dyDescent="0.25">
      <c r="A33" s="1809"/>
      <c r="B33" s="1809"/>
      <c r="C33" s="1808"/>
      <c r="D33" s="1808"/>
      <c r="E33" s="1808"/>
      <c r="F33" s="1808"/>
      <c r="G33" s="1808"/>
      <c r="H33" s="1784"/>
      <c r="I33" s="1784"/>
      <c r="J33"/>
    </row>
    <row r="34" spans="1:20" ht="13.5" customHeight="1" thickBot="1" x14ac:dyDescent="0.3">
      <c r="A34" s="2699" t="s">
        <v>1264</v>
      </c>
      <c r="B34" s="2699" t="s">
        <v>86</v>
      </c>
      <c r="C34" s="2699" t="s">
        <v>86</v>
      </c>
      <c r="D34" s="2699" t="s">
        <v>86</v>
      </c>
      <c r="E34" s="2699" t="s">
        <v>86</v>
      </c>
      <c r="F34" s="2699" t="s">
        <v>86</v>
      </c>
      <c r="G34" s="2699" t="s">
        <v>86</v>
      </c>
      <c r="H34" s="2703" t="s">
        <v>86</v>
      </c>
      <c r="I34" s="2703" t="s">
        <v>86</v>
      </c>
      <c r="J34"/>
    </row>
    <row r="35" spans="1:20" ht="13.5" customHeight="1" x14ac:dyDescent="0.25">
      <c r="A35" s="1803"/>
      <c r="B35" s="1803"/>
      <c r="C35" s="1803"/>
      <c r="D35" s="1803"/>
      <c r="E35" s="1803"/>
      <c r="F35" s="1803"/>
      <c r="G35" s="1841"/>
      <c r="H35" s="2707" t="s">
        <v>1163</v>
      </c>
      <c r="I35" s="2708" t="s">
        <v>86</v>
      </c>
      <c r="J35"/>
    </row>
    <row r="36" spans="1:20" ht="13.5" customHeight="1" x14ac:dyDescent="0.25">
      <c r="A36" s="1840"/>
      <c r="B36" s="1840"/>
      <c r="C36" s="1840"/>
      <c r="D36" s="1840"/>
      <c r="E36" s="1840"/>
      <c r="F36" s="1840"/>
      <c r="G36" s="1839"/>
      <c r="H36" s="1978"/>
      <c r="I36" s="1977"/>
      <c r="J36"/>
    </row>
    <row r="37" spans="1:20" ht="13.5" customHeight="1" thickBot="1" x14ac:dyDescent="0.3">
      <c r="A37" s="1969" t="s">
        <v>1055</v>
      </c>
      <c r="B37" s="1968" t="s">
        <v>1136</v>
      </c>
      <c r="C37" s="1968" t="s">
        <v>1135</v>
      </c>
      <c r="D37" s="1968" t="s">
        <v>1134</v>
      </c>
      <c r="E37" s="1968" t="s">
        <v>1143</v>
      </c>
      <c r="F37" s="1968" t="s">
        <v>1142</v>
      </c>
      <c r="G37" s="1836" t="s">
        <v>1141</v>
      </c>
      <c r="H37" s="1967" t="s">
        <v>1162</v>
      </c>
      <c r="I37" s="1966" t="s">
        <v>1161</v>
      </c>
      <c r="J37"/>
    </row>
    <row r="38" spans="1:20" ht="13.5" customHeight="1" x14ac:dyDescent="0.25">
      <c r="A38" s="1833" t="s">
        <v>1160</v>
      </c>
      <c r="B38" s="1976">
        <v>102</v>
      </c>
      <c r="C38" s="1976">
        <v>102</v>
      </c>
      <c r="D38" s="1976">
        <v>106</v>
      </c>
      <c r="E38" s="1976">
        <v>103</v>
      </c>
      <c r="F38" s="1976">
        <v>108</v>
      </c>
      <c r="G38" s="1975">
        <v>102</v>
      </c>
      <c r="H38" s="1906">
        <v>0</v>
      </c>
      <c r="I38" s="1905">
        <v>-0.06</v>
      </c>
      <c r="J38"/>
    </row>
    <row r="39" spans="1:20" ht="13.5" customHeight="1" x14ac:dyDescent="0.25">
      <c r="A39" s="1809" t="s">
        <v>1159</v>
      </c>
      <c r="B39" s="1917">
        <v>45</v>
      </c>
      <c r="C39" s="1917">
        <v>40</v>
      </c>
      <c r="D39" s="1917">
        <v>41</v>
      </c>
      <c r="E39" s="1917">
        <v>45</v>
      </c>
      <c r="F39" s="1917">
        <v>47</v>
      </c>
      <c r="G39" s="1916">
        <v>45</v>
      </c>
      <c r="H39" s="1961">
        <v>0.13</v>
      </c>
      <c r="I39" s="1960">
        <v>-0.04</v>
      </c>
      <c r="J39"/>
    </row>
    <row r="40" spans="1:20" ht="13.5" customHeight="1" x14ac:dyDescent="0.25">
      <c r="A40" s="1809" t="s">
        <v>1158</v>
      </c>
      <c r="B40" s="1917">
        <v>7</v>
      </c>
      <c r="C40" s="1917">
        <v>4</v>
      </c>
      <c r="D40" s="1917">
        <v>8</v>
      </c>
      <c r="E40" s="1917">
        <v>4</v>
      </c>
      <c r="F40" s="1917">
        <v>3</v>
      </c>
      <c r="G40" s="1916">
        <v>3</v>
      </c>
      <c r="H40" s="1961"/>
      <c r="I40" s="1960"/>
      <c r="J40"/>
    </row>
    <row r="41" spans="1:20" ht="13.5" customHeight="1" x14ac:dyDescent="0.25">
      <c r="A41" s="1809" t="s">
        <v>1157</v>
      </c>
      <c r="B41" s="1974">
        <v>0</v>
      </c>
      <c r="C41" s="1974">
        <v>0</v>
      </c>
      <c r="D41" s="1974">
        <v>0</v>
      </c>
      <c r="E41" s="1974">
        <v>0</v>
      </c>
      <c r="F41" s="1974">
        <v>0</v>
      </c>
      <c r="G41" s="1916">
        <v>1</v>
      </c>
      <c r="H41" s="1971"/>
      <c r="I41" s="1970"/>
      <c r="J41"/>
    </row>
    <row r="42" spans="1:20" ht="13.5" customHeight="1" x14ac:dyDescent="0.25">
      <c r="A42" s="1783" t="s">
        <v>1156</v>
      </c>
      <c r="B42" s="1882">
        <v>154</v>
      </c>
      <c r="C42" s="1882">
        <v>146</v>
      </c>
      <c r="D42" s="1882">
        <v>155</v>
      </c>
      <c r="E42" s="1882">
        <v>152</v>
      </c>
      <c r="F42" s="1882">
        <v>158</v>
      </c>
      <c r="G42" s="1927">
        <v>151</v>
      </c>
      <c r="H42" s="1973">
        <v>0.05</v>
      </c>
      <c r="I42" s="1972">
        <v>-0.03</v>
      </c>
      <c r="J42"/>
    </row>
    <row r="43" spans="1:20" ht="13.5" customHeight="1" x14ac:dyDescent="0.25">
      <c r="A43" s="1783" t="s">
        <v>1155</v>
      </c>
      <c r="B43" s="1882">
        <v>-116</v>
      </c>
      <c r="C43" s="1882">
        <v>-123</v>
      </c>
      <c r="D43" s="1882">
        <v>-108</v>
      </c>
      <c r="E43" s="1882">
        <v>-107</v>
      </c>
      <c r="F43" s="1882">
        <v>-114</v>
      </c>
      <c r="G43" s="1927">
        <v>-118</v>
      </c>
      <c r="H43" s="1973">
        <v>-0.06</v>
      </c>
      <c r="I43" s="1972">
        <v>0.02</v>
      </c>
      <c r="J43"/>
    </row>
    <row r="44" spans="1:20" ht="13.5" customHeight="1" x14ac:dyDescent="0.25">
      <c r="A44" s="1783" t="s">
        <v>1154</v>
      </c>
      <c r="B44" s="1882">
        <v>38</v>
      </c>
      <c r="C44" s="1882">
        <v>23</v>
      </c>
      <c r="D44" s="1882">
        <v>47</v>
      </c>
      <c r="E44" s="1882">
        <v>45</v>
      </c>
      <c r="F44" s="1882">
        <v>44</v>
      </c>
      <c r="G44" s="1927">
        <v>33</v>
      </c>
      <c r="H44" s="1973">
        <v>0.65</v>
      </c>
      <c r="I44" s="1972">
        <v>-0.14000000000000001</v>
      </c>
      <c r="J44"/>
    </row>
    <row r="45" spans="1:20" ht="13.5" customHeight="1" x14ac:dyDescent="0.25">
      <c r="A45" s="1809" t="s">
        <v>1153</v>
      </c>
      <c r="B45" s="1917">
        <v>-9</v>
      </c>
      <c r="C45" s="1917">
        <v>-31</v>
      </c>
      <c r="D45" s="1917">
        <v>-7</v>
      </c>
      <c r="E45" s="1917">
        <v>2</v>
      </c>
      <c r="F45" s="1917">
        <v>-18</v>
      </c>
      <c r="G45" s="1916">
        <v>-11</v>
      </c>
      <c r="H45" s="1971"/>
      <c r="I45" s="1970"/>
      <c r="J45"/>
    </row>
    <row r="46" spans="1:20" s="2284" customFormat="1" ht="13.5" customHeight="1" x14ac:dyDescent="0.25">
      <c r="A46" s="1783" t="s">
        <v>1152</v>
      </c>
      <c r="B46" s="1882">
        <v>29</v>
      </c>
      <c r="C46" s="1882">
        <v>-8</v>
      </c>
      <c r="D46" s="1882">
        <v>40</v>
      </c>
      <c r="E46" s="1882">
        <v>47</v>
      </c>
      <c r="F46" s="1882">
        <v>26</v>
      </c>
      <c r="G46" s="1927">
        <v>22</v>
      </c>
      <c r="H46" s="1973"/>
      <c r="I46" s="1972">
        <v>0.12</v>
      </c>
      <c r="J46"/>
      <c r="K46" s="2258"/>
      <c r="L46" s="2258"/>
      <c r="M46" s="2258"/>
      <c r="N46" s="2258"/>
      <c r="O46" s="2258"/>
      <c r="P46" s="2258"/>
      <c r="Q46" s="2258"/>
      <c r="R46" s="2258"/>
      <c r="S46" s="2258"/>
      <c r="T46" s="2258"/>
    </row>
    <row r="47" spans="1:20" ht="13.5" customHeight="1" x14ac:dyDescent="0.25">
      <c r="A47" s="1800"/>
      <c r="B47" s="1924"/>
      <c r="C47" s="1924"/>
      <c r="D47" s="1924"/>
      <c r="E47" s="1924"/>
      <c r="F47" s="1924"/>
      <c r="G47" s="1923"/>
      <c r="H47" s="1963"/>
      <c r="I47" s="1962"/>
      <c r="J47"/>
      <c r="L47" s="2258"/>
      <c r="M47" s="2258"/>
      <c r="N47" s="2258"/>
    </row>
    <row r="48" spans="1:20" ht="13.5" customHeight="1" x14ac:dyDescent="0.25">
      <c r="A48" s="1809" t="s">
        <v>1151</v>
      </c>
      <c r="B48" s="1917">
        <v>75.3</v>
      </c>
      <c r="C48" s="1917">
        <v>84.2</v>
      </c>
      <c r="D48" s="1917">
        <v>69.7</v>
      </c>
      <c r="E48" s="1917">
        <v>70.400000000000006</v>
      </c>
      <c r="F48" s="1917">
        <v>72.2</v>
      </c>
      <c r="G48" s="1916">
        <v>78.099999999999994</v>
      </c>
      <c r="H48" s="1971"/>
      <c r="I48" s="1970"/>
      <c r="J48"/>
    </row>
    <row r="49" spans="1:10" ht="13.5" customHeight="1" x14ac:dyDescent="0.25">
      <c r="A49" s="1809" t="s">
        <v>1260</v>
      </c>
      <c r="B49" s="1917">
        <v>6.859714247928693</v>
      </c>
      <c r="C49" s="1917">
        <v>-1.5717961192359429</v>
      </c>
      <c r="D49" s="1917">
        <v>7.5750246865858113</v>
      </c>
      <c r="E49" s="1917">
        <v>8.9036204639308192</v>
      </c>
      <c r="F49" s="1917">
        <v>4.8652013289999072</v>
      </c>
      <c r="G49" s="1916">
        <v>4.2537397105806649</v>
      </c>
      <c r="H49" s="1971"/>
      <c r="I49" s="1970"/>
      <c r="J49"/>
    </row>
    <row r="50" spans="1:10" ht="13.5" customHeight="1" x14ac:dyDescent="0.25">
      <c r="A50" s="1809" t="s">
        <v>1259</v>
      </c>
      <c r="B50" s="1917">
        <v>1473</v>
      </c>
      <c r="C50" s="1917">
        <v>1457</v>
      </c>
      <c r="D50" s="1917">
        <v>1579</v>
      </c>
      <c r="E50" s="1917">
        <v>1627</v>
      </c>
      <c r="F50" s="1917">
        <v>1613</v>
      </c>
      <c r="G50" s="1916">
        <v>1612</v>
      </c>
      <c r="H50" s="1961">
        <v>0.01</v>
      </c>
      <c r="I50" s="1960">
        <v>-0.09</v>
      </c>
      <c r="J50"/>
    </row>
    <row r="51" spans="1:10" ht="13.5" customHeight="1" x14ac:dyDescent="0.25">
      <c r="A51" s="1918" t="s">
        <v>1146</v>
      </c>
      <c r="B51" s="1917">
        <v>8017</v>
      </c>
      <c r="C51" s="1917">
        <v>7948</v>
      </c>
      <c r="D51" s="1917">
        <v>7762</v>
      </c>
      <c r="E51" s="1917">
        <v>8085</v>
      </c>
      <c r="F51" s="1917">
        <v>8084</v>
      </c>
      <c r="G51" s="1916">
        <v>8006</v>
      </c>
      <c r="H51" s="1961">
        <v>0.01</v>
      </c>
      <c r="I51" s="1960">
        <v>-0.01</v>
      </c>
      <c r="J51"/>
    </row>
    <row r="52" spans="1:10" ht="13.5" customHeight="1" thickBot="1" x14ac:dyDescent="0.3">
      <c r="A52" s="1809" t="s">
        <v>1145</v>
      </c>
      <c r="B52" s="1917">
        <v>2260</v>
      </c>
      <c r="C52" s="1917">
        <v>2178</v>
      </c>
      <c r="D52" s="1917">
        <v>2103</v>
      </c>
      <c r="E52" s="1917">
        <v>2036</v>
      </c>
      <c r="F52" s="1917">
        <v>2154</v>
      </c>
      <c r="G52" s="1916">
        <v>2229</v>
      </c>
      <c r="H52" s="1955">
        <v>0.04</v>
      </c>
      <c r="I52" s="1954">
        <v>0.05</v>
      </c>
      <c r="J52"/>
    </row>
    <row r="53" spans="1:10" ht="13.5" customHeight="1" thickBot="1" x14ac:dyDescent="0.3">
      <c r="A53" s="1809"/>
      <c r="B53" s="1884"/>
      <c r="C53" s="1917"/>
      <c r="D53" s="1917"/>
      <c r="E53" s="1917"/>
      <c r="F53" s="1917"/>
      <c r="G53" s="1917"/>
      <c r="H53" s="1913"/>
      <c r="I53" s="1913"/>
      <c r="J53"/>
    </row>
    <row r="54" spans="1:10" ht="13.5" customHeight="1" x14ac:dyDescent="0.25">
      <c r="A54" s="1803" t="s">
        <v>1263</v>
      </c>
      <c r="B54" s="2540"/>
      <c r="C54" s="2540"/>
      <c r="D54" s="2540"/>
      <c r="E54" s="2540"/>
      <c r="F54" s="2540"/>
      <c r="G54" s="2541"/>
      <c r="H54" s="2707" t="s">
        <v>1163</v>
      </c>
      <c r="I54" s="2708" t="s">
        <v>86</v>
      </c>
      <c r="J54"/>
    </row>
    <row r="55" spans="1:10" ht="13.5" customHeight="1" thickBot="1" x14ac:dyDescent="0.3">
      <c r="A55" s="1969" t="s">
        <v>1129</v>
      </c>
      <c r="B55" s="1968" t="s">
        <v>1136</v>
      </c>
      <c r="C55" s="1968" t="s">
        <v>1135</v>
      </c>
      <c r="D55" s="1968" t="s">
        <v>1134</v>
      </c>
      <c r="E55" s="1968" t="s">
        <v>1143</v>
      </c>
      <c r="F55" s="1968" t="s">
        <v>1142</v>
      </c>
      <c r="G55" s="1836" t="s">
        <v>1141</v>
      </c>
      <c r="H55" s="1967" t="s">
        <v>1162</v>
      </c>
      <c r="I55" s="1966" t="s">
        <v>1161</v>
      </c>
      <c r="J55"/>
    </row>
    <row r="56" spans="1:10" ht="13.5" customHeight="1" x14ac:dyDescent="0.25">
      <c r="A56" s="1909" t="s">
        <v>1256</v>
      </c>
      <c r="B56" s="2524">
        <v>0</v>
      </c>
      <c r="C56" s="2524">
        <v>0</v>
      </c>
      <c r="D56" s="2524">
        <v>0</v>
      </c>
      <c r="E56" s="2524">
        <v>0</v>
      </c>
      <c r="F56" s="2524">
        <v>0</v>
      </c>
      <c r="G56" s="2525">
        <v>0</v>
      </c>
      <c r="H56" s="1906">
        <v>0</v>
      </c>
      <c r="I56" s="1905">
        <v>0</v>
      </c>
      <c r="J56"/>
    </row>
    <row r="57" spans="1:10" ht="13.5" customHeight="1" x14ac:dyDescent="0.25">
      <c r="A57" s="1849" t="s">
        <v>1255</v>
      </c>
      <c r="B57" s="2507">
        <v>26.6</v>
      </c>
      <c r="C57" s="2508">
        <v>26.4</v>
      </c>
      <c r="D57" s="2509">
        <v>26.3</v>
      </c>
      <c r="E57" s="2509">
        <v>26.4</v>
      </c>
      <c r="F57" s="2509">
        <v>26.6</v>
      </c>
      <c r="G57" s="2510">
        <v>26.6</v>
      </c>
      <c r="H57" s="1961">
        <v>0.01</v>
      </c>
      <c r="I57" s="1960">
        <v>0</v>
      </c>
      <c r="J57"/>
    </row>
    <row r="58" spans="1:10" ht="13.5" customHeight="1" thickBot="1" x14ac:dyDescent="0.3">
      <c r="A58" s="1959" t="s">
        <v>1254</v>
      </c>
      <c r="B58" s="2526">
        <v>6.2</v>
      </c>
      <c r="C58" s="2527">
        <v>6.2</v>
      </c>
      <c r="D58" s="2528">
        <v>6.3</v>
      </c>
      <c r="E58" s="2528">
        <v>6.3</v>
      </c>
      <c r="F58" s="2528">
        <v>6.3</v>
      </c>
      <c r="G58" s="2514">
        <v>6.3</v>
      </c>
      <c r="H58" s="1955">
        <v>0</v>
      </c>
      <c r="I58" s="1954">
        <v>-0.02</v>
      </c>
      <c r="J58"/>
    </row>
    <row r="59" spans="1:10" ht="13.5" customHeight="1" x14ac:dyDescent="0.25">
      <c r="A59" s="1794" t="s">
        <v>1253</v>
      </c>
      <c r="B59" s="2503">
        <v>32.799999999999997</v>
      </c>
      <c r="C59" s="2529">
        <v>32.6</v>
      </c>
      <c r="D59" s="2529">
        <v>32.6</v>
      </c>
      <c r="E59" s="2529">
        <v>32.700000000000003</v>
      </c>
      <c r="F59" s="2529">
        <v>32.9</v>
      </c>
      <c r="G59" s="2530">
        <v>32.9</v>
      </c>
      <c r="H59" s="1965">
        <v>0.01</v>
      </c>
      <c r="I59" s="1964">
        <v>0</v>
      </c>
      <c r="J59"/>
    </row>
    <row r="60" spans="1:10" ht="13.5" customHeight="1" x14ac:dyDescent="0.25">
      <c r="A60" s="1800"/>
      <c r="B60" s="1924"/>
      <c r="C60" s="2075"/>
      <c r="D60" s="2075"/>
      <c r="E60" s="2075"/>
      <c r="F60" s="2075"/>
      <c r="G60" s="2531"/>
      <c r="H60" s="1963"/>
      <c r="I60" s="1962"/>
      <c r="J60"/>
    </row>
    <row r="61" spans="1:10" ht="13.5" customHeight="1" x14ac:dyDescent="0.25">
      <c r="A61" s="1849" t="s">
        <v>1252</v>
      </c>
      <c r="B61" s="2532">
        <v>0</v>
      </c>
      <c r="C61" s="2532">
        <v>0</v>
      </c>
      <c r="D61" s="2507">
        <v>0.1</v>
      </c>
      <c r="E61" s="2507">
        <v>0.1</v>
      </c>
      <c r="F61" s="2507">
        <v>0.1</v>
      </c>
      <c r="G61" s="2518">
        <v>0.1</v>
      </c>
      <c r="H61" s="1961">
        <v>0</v>
      </c>
      <c r="I61" s="1960">
        <v>0</v>
      </c>
      <c r="J61"/>
    </row>
    <row r="62" spans="1:10" ht="13.5" customHeight="1" thickBot="1" x14ac:dyDescent="0.3">
      <c r="A62" s="1959" t="s">
        <v>1251</v>
      </c>
      <c r="B62" s="2526">
        <v>22.2</v>
      </c>
      <c r="C62" s="2527">
        <v>21.6</v>
      </c>
      <c r="D62" s="2528">
        <v>21.1</v>
      </c>
      <c r="E62" s="2528">
        <v>21</v>
      </c>
      <c r="F62" s="2528">
        <v>21.1</v>
      </c>
      <c r="G62" s="2514">
        <v>20.799999999999997</v>
      </c>
      <c r="H62" s="1955">
        <v>0.03</v>
      </c>
      <c r="I62" s="1954">
        <v>0.05</v>
      </c>
      <c r="J62"/>
    </row>
    <row r="63" spans="1:10" ht="13.5" customHeight="1" thickBot="1" x14ac:dyDescent="0.3">
      <c r="A63" s="1794" t="s">
        <v>1250</v>
      </c>
      <c r="B63" s="2503">
        <v>22.2</v>
      </c>
      <c r="C63" s="2529">
        <v>21.6</v>
      </c>
      <c r="D63" s="2529">
        <v>21.2</v>
      </c>
      <c r="E63" s="2529">
        <v>21.1</v>
      </c>
      <c r="F63" s="2529">
        <v>21.2</v>
      </c>
      <c r="G63" s="2530">
        <v>20.9</v>
      </c>
      <c r="H63" s="2304">
        <v>0.03</v>
      </c>
      <c r="I63" s="2305">
        <v>0.05</v>
      </c>
      <c r="J63"/>
    </row>
    <row r="64" spans="1:10" ht="13.5" customHeight="1" x14ac:dyDescent="0.25">
      <c r="A64" s="2278"/>
      <c r="B64" s="2277"/>
      <c r="C64" s="2277"/>
      <c r="D64" s="2277"/>
      <c r="E64" s="2277"/>
      <c r="F64" s="2277"/>
      <c r="G64" s="2288"/>
      <c r="H64" s="2288"/>
      <c r="I64" s="2302"/>
      <c r="J64"/>
    </row>
    <row r="65" spans="1:10" ht="13.5" customHeight="1" x14ac:dyDescent="0.25">
      <c r="A65" s="2273"/>
      <c r="B65" s="2276"/>
      <c r="C65" s="2276"/>
      <c r="D65" s="2276"/>
      <c r="E65" s="2276"/>
      <c r="F65" s="2276"/>
      <c r="G65" s="2303"/>
      <c r="H65" s="2303"/>
      <c r="I65" s="2321"/>
      <c r="J65"/>
    </row>
    <row r="66" spans="1:10" ht="13.5" customHeight="1" x14ac:dyDescent="0.25">
      <c r="A66" s="2273"/>
      <c r="B66" s="2276"/>
      <c r="C66" s="2276"/>
      <c r="D66" s="2276"/>
      <c r="E66" s="2276"/>
      <c r="F66" s="2276"/>
      <c r="G66" s="2303"/>
      <c r="H66" s="2303"/>
      <c r="I66" s="2321"/>
      <c r="J66"/>
    </row>
    <row r="67" spans="1:10" ht="13.5" customHeight="1" x14ac:dyDescent="0.25">
      <c r="A67" s="2278"/>
      <c r="B67" s="2277"/>
      <c r="C67" s="2277"/>
      <c r="D67" s="2277"/>
      <c r="E67" s="2277"/>
      <c r="F67" s="2277"/>
      <c r="G67" s="2542"/>
      <c r="H67" s="2542"/>
      <c r="I67" s="2321"/>
      <c r="J67"/>
    </row>
    <row r="68" spans="1:10" ht="13.5" customHeight="1" x14ac:dyDescent="0.15">
      <c r="A68" s="2257"/>
      <c r="B68" s="2543"/>
      <c r="C68" s="2543"/>
      <c r="D68" s="2543"/>
      <c r="E68" s="2543"/>
      <c r="F68" s="2543"/>
      <c r="G68" s="2257"/>
      <c r="H68" s="2257"/>
      <c r="I68" s="2257"/>
    </row>
    <row r="69" spans="1:10" ht="13.5" customHeight="1" x14ac:dyDescent="0.15">
      <c r="B69" s="2256"/>
      <c r="C69" s="2256"/>
      <c r="D69" s="2256"/>
      <c r="E69" s="2256"/>
    </row>
    <row r="70" spans="1:10" ht="13.5" customHeight="1" x14ac:dyDescent="0.15">
      <c r="B70" s="2256"/>
      <c r="C70" s="2256"/>
      <c r="D70" s="2256"/>
      <c r="E70" s="2256"/>
    </row>
    <row r="71" spans="1:10" ht="13.5" customHeight="1" x14ac:dyDescent="0.15">
      <c r="B71" s="2256"/>
      <c r="C71" s="2256"/>
      <c r="D71" s="2256"/>
      <c r="E71" s="2256"/>
    </row>
  </sheetData>
  <mergeCells count="8">
    <mergeCell ref="H35:I35"/>
    <mergeCell ref="H54:I54"/>
    <mergeCell ref="A1:D1"/>
    <mergeCell ref="A2:D2"/>
    <mergeCell ref="H2:I2"/>
    <mergeCell ref="H21:I21"/>
    <mergeCell ref="A32:D32"/>
    <mergeCell ref="A34:I34"/>
  </mergeCells>
  <printOptions horizontalCentered="1"/>
  <pageMargins left="0.7" right="0.7" top="0.75" bottom="0.75" header="0.3" footer="0.3"/>
  <pageSetup paperSize="9" scale="80" orientation="portrait" r:id="rId1"/>
  <headerFooter>
    <oddHeader>&amp;R&amp;"Arial,Normal"&amp;8Personal Banking</oddHeader>
    <oddFooter>&amp;C&amp;"Calibri,Regular"&amp;7&amp;K000000Fact book - Q2 2019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119F1-1DBF-466C-A3B3-F6CCE680FDA3}">
  <sheetPr>
    <tabColor theme="7" tint="0.59999389629810485"/>
  </sheetPr>
  <dimension ref="A1:O106"/>
  <sheetViews>
    <sheetView view="pageLayout" topLeftCell="A34" zoomScale="90" zoomScaleNormal="100" zoomScaleSheetLayoutView="100" zoomScalePageLayoutView="90" workbookViewId="0">
      <selection activeCell="B29" sqref="B29"/>
    </sheetView>
  </sheetViews>
  <sheetFormatPr defaultColWidth="9.140625" defaultRowHeight="13.5" customHeight="1" x14ac:dyDescent="0.25"/>
  <cols>
    <col min="1" max="1" width="26.28515625" style="2286" customWidth="1"/>
    <col min="2" max="4" width="6.28515625" style="2286" customWidth="1"/>
    <col min="5" max="6" width="6.5703125" style="2286" customWidth="1"/>
    <col min="7" max="7" width="7.140625" style="2286" customWidth="1"/>
    <col min="8" max="8" width="7.42578125" style="2286" customWidth="1"/>
    <col min="9" max="9" width="7.5703125" style="2286" customWidth="1"/>
    <col min="10" max="10" width="9.5703125" style="2286" customWidth="1"/>
    <col min="11" max="16384" width="9.140625" style="2286"/>
  </cols>
  <sheetData>
    <row r="1" spans="1:12" ht="13.5" customHeight="1" thickBot="1" x14ac:dyDescent="0.3">
      <c r="A1" s="2709" t="s">
        <v>1274</v>
      </c>
      <c r="B1" s="2709" t="s">
        <v>86</v>
      </c>
      <c r="C1" s="2709" t="s">
        <v>86</v>
      </c>
      <c r="D1" s="2709" t="s">
        <v>86</v>
      </c>
      <c r="E1" s="2300"/>
      <c r="F1" s="2300"/>
      <c r="G1" s="2300"/>
      <c r="H1" s="2301"/>
      <c r="I1" s="2301"/>
      <c r="J1" s="2301"/>
      <c r="K1" s="2301"/>
    </row>
    <row r="2" spans="1:12" s="2281" customFormat="1" ht="13.5" customHeight="1" x14ac:dyDescent="0.2">
      <c r="A2" s="2699" t="s">
        <v>1273</v>
      </c>
      <c r="B2" s="2699" t="s">
        <v>86</v>
      </c>
      <c r="C2" s="2699" t="s">
        <v>86</v>
      </c>
      <c r="D2" s="2699" t="s">
        <v>86</v>
      </c>
      <c r="E2" s="1803"/>
      <c r="F2" s="1803"/>
      <c r="G2" s="1841"/>
      <c r="H2" s="2710" t="s">
        <v>1163</v>
      </c>
      <c r="I2" s="2711" t="s">
        <v>86</v>
      </c>
      <c r="J2" s="2710" t="s">
        <v>1257</v>
      </c>
      <c r="K2" s="2711" t="s">
        <v>86</v>
      </c>
    </row>
    <row r="3" spans="1:12" ht="13.5" customHeight="1" x14ac:dyDescent="0.25">
      <c r="A3" s="1840"/>
      <c r="B3" s="1840"/>
      <c r="C3" s="1840"/>
      <c r="D3" s="1840"/>
      <c r="E3" s="1840"/>
      <c r="F3" s="1840"/>
      <c r="G3" s="1839"/>
      <c r="H3" s="2004"/>
      <c r="I3" s="2003"/>
      <c r="J3" s="2004"/>
      <c r="K3" s="2003"/>
    </row>
    <row r="4" spans="1:12" ht="13.5" customHeight="1" thickBot="1" x14ac:dyDescent="0.3">
      <c r="A4" s="1998" t="s">
        <v>1055</v>
      </c>
      <c r="B4" s="1997" t="s">
        <v>1136</v>
      </c>
      <c r="C4" s="1997" t="s">
        <v>1135</v>
      </c>
      <c r="D4" s="1997" t="s">
        <v>1134</v>
      </c>
      <c r="E4" s="1997" t="s">
        <v>1143</v>
      </c>
      <c r="F4" s="1997" t="s">
        <v>1142</v>
      </c>
      <c r="G4" s="1836" t="s">
        <v>1141</v>
      </c>
      <c r="H4" s="1996" t="s">
        <v>1162</v>
      </c>
      <c r="I4" s="1995" t="s">
        <v>1161</v>
      </c>
      <c r="J4" s="1996" t="s">
        <v>1162</v>
      </c>
      <c r="K4" s="1995" t="s">
        <v>1161</v>
      </c>
    </row>
    <row r="5" spans="1:12" ht="13.5" customHeight="1" x14ac:dyDescent="0.25">
      <c r="A5" s="1833" t="s">
        <v>1160</v>
      </c>
      <c r="B5" s="1885">
        <v>122</v>
      </c>
      <c r="C5" s="1885">
        <v>104</v>
      </c>
      <c r="D5" s="1885">
        <v>104</v>
      </c>
      <c r="E5" s="1885">
        <v>97</v>
      </c>
      <c r="F5" s="1885">
        <v>97</v>
      </c>
      <c r="G5" s="1948">
        <v>95</v>
      </c>
      <c r="H5" s="1906">
        <v>0.17</v>
      </c>
      <c r="I5" s="1905">
        <v>0.26</v>
      </c>
      <c r="J5" s="1906">
        <v>0.16</v>
      </c>
      <c r="K5" s="1905">
        <v>0.27</v>
      </c>
      <c r="L5"/>
    </row>
    <row r="6" spans="1:12" ht="13.5" customHeight="1" x14ac:dyDescent="0.25">
      <c r="A6" s="1809" t="s">
        <v>1159</v>
      </c>
      <c r="B6" s="1808">
        <v>19</v>
      </c>
      <c r="C6" s="1808">
        <v>16</v>
      </c>
      <c r="D6" s="1808">
        <v>22</v>
      </c>
      <c r="E6" s="1808">
        <v>23</v>
      </c>
      <c r="F6" s="1808">
        <v>22</v>
      </c>
      <c r="G6" s="1813">
        <v>18</v>
      </c>
      <c r="H6" s="1990">
        <v>0.19</v>
      </c>
      <c r="I6" s="1989">
        <v>-0.14000000000000001</v>
      </c>
      <c r="J6" s="1990">
        <v>0.25</v>
      </c>
      <c r="K6" s="1989">
        <v>-0.05</v>
      </c>
      <c r="L6"/>
    </row>
    <row r="7" spans="1:12" ht="13.5" customHeight="1" x14ac:dyDescent="0.25">
      <c r="A7" s="1809" t="s">
        <v>1158</v>
      </c>
      <c r="B7" s="1808">
        <v>9</v>
      </c>
      <c r="C7" s="1808">
        <v>7</v>
      </c>
      <c r="D7" s="1808">
        <v>2</v>
      </c>
      <c r="E7" s="1808">
        <v>5</v>
      </c>
      <c r="F7" s="1808">
        <v>6</v>
      </c>
      <c r="G7" s="1813">
        <v>2</v>
      </c>
      <c r="H7" s="2000"/>
      <c r="I7" s="1999"/>
      <c r="J7" s="2000"/>
      <c r="K7" s="1999"/>
      <c r="L7"/>
    </row>
    <row r="8" spans="1:12" ht="13.5" customHeight="1" x14ac:dyDescent="0.25">
      <c r="A8" s="1809" t="s">
        <v>1157</v>
      </c>
      <c r="B8" s="1808">
        <v>1</v>
      </c>
      <c r="C8" s="1826">
        <v>0</v>
      </c>
      <c r="D8" s="1826">
        <v>0</v>
      </c>
      <c r="E8" s="1826">
        <v>0</v>
      </c>
      <c r="F8" s="1808">
        <v>1</v>
      </c>
      <c r="G8" s="1813">
        <v>2</v>
      </c>
      <c r="H8" s="2000"/>
      <c r="I8" s="1999"/>
      <c r="J8" s="2000"/>
      <c r="K8" s="1999"/>
      <c r="L8"/>
    </row>
    <row r="9" spans="1:12" ht="13.5" customHeight="1" x14ac:dyDescent="0.25">
      <c r="A9" s="1783" t="s">
        <v>1156</v>
      </c>
      <c r="B9" s="1801">
        <v>151</v>
      </c>
      <c r="C9" s="1801">
        <v>127</v>
      </c>
      <c r="D9" s="1801">
        <v>128</v>
      </c>
      <c r="E9" s="1801">
        <v>125</v>
      </c>
      <c r="F9" s="1801">
        <v>126</v>
      </c>
      <c r="G9" s="1822">
        <v>117</v>
      </c>
      <c r="H9" s="2002">
        <v>0.19</v>
      </c>
      <c r="I9" s="2001">
        <v>0.2</v>
      </c>
      <c r="J9" s="2002">
        <v>0.19</v>
      </c>
      <c r="K9" s="2001">
        <v>0.23</v>
      </c>
      <c r="L9"/>
    </row>
    <row r="10" spans="1:12" ht="13.5" customHeight="1" x14ac:dyDescent="0.25">
      <c r="A10" s="1783" t="s">
        <v>1155</v>
      </c>
      <c r="B10" s="1801">
        <v>-75</v>
      </c>
      <c r="C10" s="1801">
        <v>-85</v>
      </c>
      <c r="D10" s="1801">
        <v>-56</v>
      </c>
      <c r="E10" s="1801">
        <v>-64</v>
      </c>
      <c r="F10" s="1801">
        <v>-61</v>
      </c>
      <c r="G10" s="1822">
        <v>-75</v>
      </c>
      <c r="H10" s="2002">
        <v>-0.12</v>
      </c>
      <c r="I10" s="2001">
        <v>0.23</v>
      </c>
      <c r="J10" s="2002">
        <v>-0.13</v>
      </c>
      <c r="K10" s="2001">
        <v>0.25</v>
      </c>
      <c r="L10"/>
    </row>
    <row r="11" spans="1:12" ht="13.5" customHeight="1" x14ac:dyDescent="0.25">
      <c r="A11" s="1783" t="s">
        <v>1154</v>
      </c>
      <c r="B11" s="1801">
        <v>76</v>
      </c>
      <c r="C11" s="1801">
        <v>42</v>
      </c>
      <c r="D11" s="1801">
        <v>72</v>
      </c>
      <c r="E11" s="1801">
        <v>61</v>
      </c>
      <c r="F11" s="1801">
        <v>65</v>
      </c>
      <c r="G11" s="1822">
        <v>42</v>
      </c>
      <c r="H11" s="2002">
        <v>0.81</v>
      </c>
      <c r="I11" s="2001">
        <v>0.17</v>
      </c>
      <c r="J11" s="2002">
        <v>0.83</v>
      </c>
      <c r="K11" s="2001">
        <v>0.2</v>
      </c>
      <c r="L11"/>
    </row>
    <row r="12" spans="1:12" ht="13.5" customHeight="1" x14ac:dyDescent="0.25">
      <c r="A12" s="1809" t="s">
        <v>1153</v>
      </c>
      <c r="B12" s="1808">
        <v>-6</v>
      </c>
      <c r="C12" s="1808">
        <v>-10</v>
      </c>
      <c r="D12" s="1808">
        <v>1</v>
      </c>
      <c r="E12" s="1808">
        <v>-1</v>
      </c>
      <c r="F12" s="1808">
        <v>-2</v>
      </c>
      <c r="G12" s="1813" t="s">
        <v>323</v>
      </c>
      <c r="H12" s="2000"/>
      <c r="I12" s="1999"/>
      <c r="J12" s="2000"/>
      <c r="K12" s="1999"/>
      <c r="L12"/>
    </row>
    <row r="13" spans="1:12" ht="13.5" customHeight="1" x14ac:dyDescent="0.25">
      <c r="A13" s="1783" t="s">
        <v>1152</v>
      </c>
      <c r="B13" s="1801">
        <v>70</v>
      </c>
      <c r="C13" s="1801">
        <v>32</v>
      </c>
      <c r="D13" s="1801">
        <v>73</v>
      </c>
      <c r="E13" s="1801">
        <v>60</v>
      </c>
      <c r="F13" s="1801">
        <v>63</v>
      </c>
      <c r="G13" s="1822">
        <v>42</v>
      </c>
      <c r="H13" s="2002">
        <v>0</v>
      </c>
      <c r="I13" s="2001">
        <v>0.11</v>
      </c>
      <c r="J13" s="2002">
        <v>0</v>
      </c>
      <c r="K13" s="2001">
        <v>0.13</v>
      </c>
      <c r="L13"/>
    </row>
    <row r="14" spans="1:12" ht="13.5" customHeight="1" x14ac:dyDescent="0.25">
      <c r="A14" s="1800"/>
      <c r="B14" s="1800"/>
      <c r="C14" s="1799"/>
      <c r="D14" s="1799"/>
      <c r="E14" s="1799"/>
      <c r="F14" s="1799"/>
      <c r="G14" s="1819"/>
      <c r="H14" s="1992"/>
      <c r="I14" s="1991"/>
      <c r="J14" s="1992"/>
      <c r="K14" s="1991"/>
      <c r="L14"/>
    </row>
    <row r="15" spans="1:12" ht="13.5" customHeight="1" x14ac:dyDescent="0.25">
      <c r="A15" s="1809" t="s">
        <v>1151</v>
      </c>
      <c r="B15" s="1808">
        <v>49.7</v>
      </c>
      <c r="C15" s="1808">
        <v>66.900000000000006</v>
      </c>
      <c r="D15" s="1808">
        <v>43.8</v>
      </c>
      <c r="E15" s="1808">
        <v>51.2</v>
      </c>
      <c r="F15" s="1808">
        <v>48.4</v>
      </c>
      <c r="G15" s="1813">
        <v>64.099999999999994</v>
      </c>
      <c r="H15" s="2000"/>
      <c r="I15" s="1999"/>
      <c r="J15" s="2000"/>
      <c r="K15" s="1999"/>
      <c r="L15"/>
    </row>
    <row r="16" spans="1:12" ht="13.5" customHeight="1" x14ac:dyDescent="0.25">
      <c r="A16" s="1809" t="s">
        <v>1260</v>
      </c>
      <c r="B16" s="1808">
        <v>11.711022983990777</v>
      </c>
      <c r="C16" s="1808">
        <v>5.5166642386939122</v>
      </c>
      <c r="D16" s="1808">
        <v>13.633929201081921</v>
      </c>
      <c r="E16" s="1808">
        <v>11.70302993725738</v>
      </c>
      <c r="F16" s="1808">
        <v>12.573719132187305</v>
      </c>
      <c r="G16" s="1813">
        <v>8.95033602999397</v>
      </c>
      <c r="H16" s="2000"/>
      <c r="I16" s="1999"/>
      <c r="J16" s="2000"/>
      <c r="K16" s="1999"/>
      <c r="L16"/>
    </row>
    <row r="17" spans="1:14" s="2255" customFormat="1" ht="13.5" customHeight="1" x14ac:dyDescent="0.25">
      <c r="A17" s="1809" t="s">
        <v>1259</v>
      </c>
      <c r="B17" s="1808">
        <v>2067</v>
      </c>
      <c r="C17" s="1808">
        <v>2050</v>
      </c>
      <c r="D17" s="1808">
        <v>1610</v>
      </c>
      <c r="E17" s="1808">
        <v>1590</v>
      </c>
      <c r="F17" s="1808">
        <v>1552</v>
      </c>
      <c r="G17" s="1813">
        <v>1491</v>
      </c>
      <c r="H17" s="1990">
        <v>0.01</v>
      </c>
      <c r="I17" s="1989">
        <v>0.33</v>
      </c>
      <c r="J17" s="1990">
        <v>0.01</v>
      </c>
      <c r="K17" s="1989">
        <v>0.38</v>
      </c>
      <c r="L17"/>
    </row>
    <row r="18" spans="1:14" ht="13.5" customHeight="1" x14ac:dyDescent="0.25">
      <c r="A18" s="1918" t="s">
        <v>1146</v>
      </c>
      <c r="B18" s="1808">
        <v>11602</v>
      </c>
      <c r="C18" s="1808">
        <v>11438</v>
      </c>
      <c r="D18" s="1808">
        <v>8378</v>
      </c>
      <c r="E18" s="1808">
        <v>5144</v>
      </c>
      <c r="F18" s="1808">
        <v>4993</v>
      </c>
      <c r="G18" s="1813">
        <v>4801</v>
      </c>
      <c r="H18" s="1990">
        <v>0.01</v>
      </c>
      <c r="I18" s="1989">
        <v>1.32</v>
      </c>
      <c r="J18" s="1990">
        <v>0.02</v>
      </c>
      <c r="K18" s="1989">
        <v>1.41</v>
      </c>
      <c r="L18"/>
    </row>
    <row r="19" spans="1:14" ht="13.5" customHeight="1" thickBot="1" x14ac:dyDescent="0.3">
      <c r="A19" s="1809" t="s">
        <v>1145</v>
      </c>
      <c r="B19" s="1808">
        <v>942</v>
      </c>
      <c r="C19" s="1808">
        <v>965</v>
      </c>
      <c r="D19" s="1808">
        <v>805</v>
      </c>
      <c r="E19" s="1808">
        <v>824</v>
      </c>
      <c r="F19" s="1808">
        <v>813</v>
      </c>
      <c r="G19" s="1813">
        <v>816</v>
      </c>
      <c r="H19" s="1984">
        <v>-0.02</v>
      </c>
      <c r="I19" s="1983">
        <v>0.16</v>
      </c>
      <c r="J19" s="1984">
        <v>-0.02</v>
      </c>
      <c r="K19" s="1983">
        <v>0.16</v>
      </c>
      <c r="L19"/>
    </row>
    <row r="20" spans="1:14" ht="13.5" customHeight="1" thickBot="1" x14ac:dyDescent="0.3">
      <c r="A20" s="1809"/>
      <c r="B20" s="1809"/>
      <c r="C20" s="1808"/>
      <c r="D20" s="1808"/>
      <c r="E20" s="1808"/>
      <c r="F20" s="1808"/>
      <c r="G20" s="1808"/>
      <c r="H20" s="1913"/>
      <c r="I20" s="1913"/>
      <c r="J20" s="1913"/>
      <c r="K20" s="1913"/>
      <c r="L20"/>
      <c r="N20" s="2293"/>
    </row>
    <row r="21" spans="1:14" ht="13.5" customHeight="1" x14ac:dyDescent="0.25">
      <c r="A21" s="1803" t="s">
        <v>1272</v>
      </c>
      <c r="B21" s="1803"/>
      <c r="C21" s="1803"/>
      <c r="D21" s="1803"/>
      <c r="E21" s="1803"/>
      <c r="F21" s="1803"/>
      <c r="G21" s="1841"/>
      <c r="H21" s="2710" t="s">
        <v>1163</v>
      </c>
      <c r="I21" s="2711" t="s">
        <v>86</v>
      </c>
      <c r="J21" s="2710" t="s">
        <v>1257</v>
      </c>
      <c r="K21" s="2711" t="s">
        <v>86</v>
      </c>
      <c r="L21"/>
      <c r="N21" s="2293"/>
    </row>
    <row r="22" spans="1:14" ht="13.5" customHeight="1" thickBot="1" x14ac:dyDescent="0.3">
      <c r="A22" s="1998" t="s">
        <v>1129</v>
      </c>
      <c r="B22" s="1997" t="s">
        <v>1136</v>
      </c>
      <c r="C22" s="1997" t="s">
        <v>1135</v>
      </c>
      <c r="D22" s="1997" t="s">
        <v>1134</v>
      </c>
      <c r="E22" s="1997" t="s">
        <v>1143</v>
      </c>
      <c r="F22" s="1997" t="s">
        <v>1142</v>
      </c>
      <c r="G22" s="1836" t="s">
        <v>1141</v>
      </c>
      <c r="H22" s="1996" t="s">
        <v>1162</v>
      </c>
      <c r="I22" s="1995" t="s">
        <v>1161</v>
      </c>
      <c r="J22" s="1996" t="s">
        <v>1162</v>
      </c>
      <c r="K22" s="1995" t="s">
        <v>1161</v>
      </c>
      <c r="L22"/>
    </row>
    <row r="23" spans="1:14" ht="13.5" customHeight="1" x14ac:dyDescent="0.25">
      <c r="A23" s="1849" t="s">
        <v>1255</v>
      </c>
      <c r="B23" s="1849">
        <v>32.300000000000004</v>
      </c>
      <c r="C23" s="1904">
        <v>31.9</v>
      </c>
      <c r="D23" s="1785">
        <v>26.9</v>
      </c>
      <c r="E23" s="1785">
        <v>27.9</v>
      </c>
      <c r="F23" s="1785">
        <v>27.3</v>
      </c>
      <c r="G23" s="1903">
        <v>26.4</v>
      </c>
      <c r="H23" s="1990">
        <v>0.01</v>
      </c>
      <c r="I23" s="1989">
        <v>0.18</v>
      </c>
      <c r="J23" s="1990">
        <v>0.02</v>
      </c>
      <c r="K23" s="1989">
        <v>0.21</v>
      </c>
      <c r="L23"/>
    </row>
    <row r="24" spans="1:14" ht="13.5" customHeight="1" thickBot="1" x14ac:dyDescent="0.3">
      <c r="A24" s="1988" t="s">
        <v>1254</v>
      </c>
      <c r="B24" s="1988">
        <v>2.9</v>
      </c>
      <c r="C24" s="1986">
        <v>2.9</v>
      </c>
      <c r="D24" s="1985">
        <v>1.5</v>
      </c>
      <c r="E24" s="1985">
        <v>1.5</v>
      </c>
      <c r="F24" s="1985">
        <v>1.5</v>
      </c>
      <c r="G24" s="1892">
        <v>1.4</v>
      </c>
      <c r="H24" s="1984">
        <v>0</v>
      </c>
      <c r="I24" s="1983">
        <v>0.93</v>
      </c>
      <c r="J24" s="1984">
        <v>0</v>
      </c>
      <c r="K24" s="1983">
        <v>0.93</v>
      </c>
      <c r="L24"/>
    </row>
    <row r="25" spans="1:14" ht="13.5" customHeight="1" x14ac:dyDescent="0.25">
      <c r="A25" s="1794" t="s">
        <v>1253</v>
      </c>
      <c r="B25" s="2503">
        <v>35.200000000000003</v>
      </c>
      <c r="C25" s="1982">
        <v>34.799999999999997</v>
      </c>
      <c r="D25" s="1982">
        <v>28.4</v>
      </c>
      <c r="E25" s="1982">
        <v>29.4</v>
      </c>
      <c r="F25" s="1982">
        <v>28.8</v>
      </c>
      <c r="G25" s="1981">
        <v>27.8</v>
      </c>
      <c r="H25" s="1994">
        <v>0.01</v>
      </c>
      <c r="I25" s="1993">
        <v>0.22</v>
      </c>
      <c r="J25" s="1994">
        <v>0.01</v>
      </c>
      <c r="K25" s="1993">
        <v>0.25</v>
      </c>
      <c r="L25"/>
    </row>
    <row r="26" spans="1:14" ht="13.5" customHeight="1" x14ac:dyDescent="0.25">
      <c r="A26" s="1800"/>
      <c r="B26" s="1800"/>
      <c r="C26" s="1900"/>
      <c r="D26" s="1900"/>
      <c r="E26" s="1900"/>
      <c r="F26" s="1900"/>
      <c r="G26" s="1899"/>
      <c r="H26" s="1992"/>
      <c r="I26" s="1991"/>
      <c r="J26" s="1992"/>
      <c r="K26" s="1991"/>
      <c r="L26"/>
    </row>
    <row r="27" spans="1:14" ht="13.5" customHeight="1" x14ac:dyDescent="0.25">
      <c r="A27" s="1849" t="s">
        <v>1252</v>
      </c>
      <c r="B27" s="1849">
        <v>0.2</v>
      </c>
      <c r="C27" s="1849">
        <v>0.1</v>
      </c>
      <c r="D27" s="1849">
        <v>0.1</v>
      </c>
      <c r="E27" s="1849">
        <v>0.1</v>
      </c>
      <c r="F27" s="1849">
        <v>0.2</v>
      </c>
      <c r="G27" s="1896">
        <v>0.1</v>
      </c>
      <c r="H27" s="1990">
        <v>0</v>
      </c>
      <c r="I27" s="1989">
        <v>0</v>
      </c>
      <c r="J27" s="1990">
        <v>0</v>
      </c>
      <c r="K27" s="1989">
        <v>0</v>
      </c>
      <c r="L27"/>
    </row>
    <row r="28" spans="1:14" ht="13.5" customHeight="1" thickBot="1" x14ac:dyDescent="0.3">
      <c r="A28" s="1988" t="s">
        <v>1251</v>
      </c>
      <c r="B28" s="1987">
        <v>10.8</v>
      </c>
      <c r="C28" s="1986">
        <v>10.5</v>
      </c>
      <c r="D28" s="1985">
        <v>8</v>
      </c>
      <c r="E28" s="1985">
        <v>8.6</v>
      </c>
      <c r="F28" s="1985">
        <v>8.8000000000000007</v>
      </c>
      <c r="G28" s="1892">
        <v>8.1</v>
      </c>
      <c r="H28" s="1984">
        <v>0.03</v>
      </c>
      <c r="I28" s="1983">
        <v>0.23</v>
      </c>
      <c r="J28" s="1984">
        <v>0.03</v>
      </c>
      <c r="K28" s="1983">
        <v>0.26</v>
      </c>
      <c r="L28"/>
    </row>
    <row r="29" spans="1:14" ht="13.5" customHeight="1" thickBot="1" x14ac:dyDescent="0.3">
      <c r="A29" s="1794" t="s">
        <v>1250</v>
      </c>
      <c r="B29" s="2503">
        <v>11</v>
      </c>
      <c r="C29" s="1982">
        <v>10.6</v>
      </c>
      <c r="D29" s="1982">
        <v>8.1</v>
      </c>
      <c r="E29" s="1982">
        <v>8.6999999999999993</v>
      </c>
      <c r="F29" s="1982">
        <v>9</v>
      </c>
      <c r="G29" s="1981">
        <v>8.1999999999999993</v>
      </c>
      <c r="H29" s="1980">
        <v>0.04</v>
      </c>
      <c r="I29" s="1979">
        <v>0.22</v>
      </c>
      <c r="J29" s="1980">
        <v>0.04</v>
      </c>
      <c r="K29" s="1979">
        <v>0.25</v>
      </c>
      <c r="L29"/>
    </row>
    <row r="30" spans="1:14" ht="13.5" customHeight="1" x14ac:dyDescent="0.25">
      <c r="A30" s="1809"/>
      <c r="B30" s="1809"/>
      <c r="C30" s="1808"/>
      <c r="D30" s="1808"/>
      <c r="E30" s="1808"/>
      <c r="F30" s="1808"/>
      <c r="G30" s="1808"/>
      <c r="H30" s="1810"/>
      <c r="I30" s="1810"/>
      <c r="J30" s="1810"/>
      <c r="K30" s="1810"/>
      <c r="L30"/>
    </row>
    <row r="31" spans="1:14" ht="13.5" customHeight="1" x14ac:dyDescent="0.25">
      <c r="A31" s="2247" t="s">
        <v>1271</v>
      </c>
      <c r="B31" s="2247" t="s">
        <v>86</v>
      </c>
      <c r="C31" s="2247" t="s">
        <v>86</v>
      </c>
      <c r="D31" s="2247" t="s">
        <v>86</v>
      </c>
      <c r="E31" s="1808"/>
      <c r="F31" s="1808"/>
      <c r="G31" s="1808"/>
      <c r="H31" s="1784"/>
      <c r="I31" s="1784"/>
      <c r="J31" s="1784"/>
      <c r="K31" s="1784"/>
      <c r="L31"/>
    </row>
    <row r="32" spans="1:14" ht="13.5" customHeight="1" x14ac:dyDescent="0.25">
      <c r="A32" s="1809"/>
      <c r="B32" s="1809"/>
      <c r="C32" s="1808"/>
      <c r="D32" s="1808"/>
      <c r="E32" s="1808"/>
      <c r="F32" s="1808"/>
      <c r="G32" s="1808"/>
      <c r="H32" s="1784"/>
      <c r="I32" s="1784"/>
      <c r="J32" s="1784"/>
      <c r="K32" s="1784"/>
      <c r="L32"/>
    </row>
    <row r="33" spans="1:12" ht="13.5" customHeight="1" thickBot="1" x14ac:dyDescent="0.3">
      <c r="A33" s="2699" t="s">
        <v>1270</v>
      </c>
      <c r="B33" s="2699" t="s">
        <v>86</v>
      </c>
      <c r="C33" s="2699" t="s">
        <v>86</v>
      </c>
      <c r="D33" s="2699" t="s">
        <v>86</v>
      </c>
      <c r="E33" s="2699" t="s">
        <v>86</v>
      </c>
      <c r="F33" s="2699" t="s">
        <v>86</v>
      </c>
      <c r="G33" s="2699" t="s">
        <v>86</v>
      </c>
      <c r="H33" s="2703" t="s">
        <v>86</v>
      </c>
      <c r="I33" s="2703" t="s">
        <v>86</v>
      </c>
      <c r="J33" s="2244"/>
      <c r="K33" s="2244"/>
      <c r="L33"/>
    </row>
    <row r="34" spans="1:12" ht="15" x14ac:dyDescent="0.25">
      <c r="A34" s="1803"/>
      <c r="B34" s="1803"/>
      <c r="C34" s="1803"/>
      <c r="D34" s="1803"/>
      <c r="E34" s="1803"/>
      <c r="F34" s="1803"/>
      <c r="G34" s="1841"/>
      <c r="H34" s="2710" t="s">
        <v>1163</v>
      </c>
      <c r="I34" s="2711" t="s">
        <v>86</v>
      </c>
      <c r="J34" s="2710" t="s">
        <v>1257</v>
      </c>
      <c r="K34" s="2711" t="s">
        <v>86</v>
      </c>
      <c r="L34"/>
    </row>
    <row r="35" spans="1:12" ht="15" customHeight="1" x14ac:dyDescent="0.25">
      <c r="A35" s="1840"/>
      <c r="B35" s="1840"/>
      <c r="C35" s="1840"/>
      <c r="D35" s="1840"/>
      <c r="E35" s="1840"/>
      <c r="F35" s="1840"/>
      <c r="G35" s="1839"/>
      <c r="H35" s="2004"/>
      <c r="I35" s="2003"/>
      <c r="J35" s="2004"/>
      <c r="K35" s="2003"/>
      <c r="L35"/>
    </row>
    <row r="36" spans="1:12" ht="15" customHeight="1" thickBot="1" x14ac:dyDescent="0.3">
      <c r="A36" s="1998" t="s">
        <v>1055</v>
      </c>
      <c r="B36" s="1997" t="s">
        <v>1136</v>
      </c>
      <c r="C36" s="1997" t="s">
        <v>1135</v>
      </c>
      <c r="D36" s="1997" t="s">
        <v>1134</v>
      </c>
      <c r="E36" s="1997" t="s">
        <v>1143</v>
      </c>
      <c r="F36" s="1997" t="s">
        <v>1142</v>
      </c>
      <c r="G36" s="1836" t="s">
        <v>1141</v>
      </c>
      <c r="H36" s="1996" t="s">
        <v>1162</v>
      </c>
      <c r="I36" s="1995" t="s">
        <v>1161</v>
      </c>
      <c r="J36" s="1996" t="s">
        <v>1162</v>
      </c>
      <c r="K36" s="1995" t="s">
        <v>1161</v>
      </c>
      <c r="L36"/>
    </row>
    <row r="37" spans="1:12" ht="15" customHeight="1" x14ac:dyDescent="0.25">
      <c r="A37" s="1833" t="s">
        <v>1160</v>
      </c>
      <c r="B37" s="1976">
        <v>168</v>
      </c>
      <c r="C37" s="1976">
        <v>172</v>
      </c>
      <c r="D37" s="1976">
        <v>180</v>
      </c>
      <c r="E37" s="1976">
        <v>168</v>
      </c>
      <c r="F37" s="1976">
        <v>176</v>
      </c>
      <c r="G37" s="1975">
        <v>200</v>
      </c>
      <c r="H37" s="1906">
        <v>-0.02</v>
      </c>
      <c r="I37" s="1905">
        <v>-0.05</v>
      </c>
      <c r="J37" s="1906">
        <v>-0.01</v>
      </c>
      <c r="K37" s="1905">
        <v>-0.02</v>
      </c>
      <c r="L37"/>
    </row>
    <row r="38" spans="1:12" ht="15" customHeight="1" x14ac:dyDescent="0.25">
      <c r="A38" s="1809" t="s">
        <v>1159</v>
      </c>
      <c r="B38" s="1917">
        <v>56</v>
      </c>
      <c r="C38" s="1917">
        <v>58</v>
      </c>
      <c r="D38" s="1917">
        <v>59</v>
      </c>
      <c r="E38" s="1917">
        <v>64</v>
      </c>
      <c r="F38" s="1917">
        <v>61</v>
      </c>
      <c r="G38" s="1916">
        <v>63</v>
      </c>
      <c r="H38" s="1990">
        <v>-0.03</v>
      </c>
      <c r="I38" s="1989">
        <v>-0.08</v>
      </c>
      <c r="J38" s="1990">
        <v>0</v>
      </c>
      <c r="K38" s="1989">
        <v>-0.05</v>
      </c>
      <c r="L38"/>
    </row>
    <row r="39" spans="1:12" ht="15" customHeight="1" x14ac:dyDescent="0.25">
      <c r="A39" s="1809" t="s">
        <v>1158</v>
      </c>
      <c r="B39" s="1917">
        <v>4</v>
      </c>
      <c r="C39" s="1917">
        <v>4</v>
      </c>
      <c r="D39" s="1917">
        <v>13</v>
      </c>
      <c r="E39" s="1917">
        <v>4</v>
      </c>
      <c r="F39" s="1917">
        <v>4</v>
      </c>
      <c r="G39" s="1916">
        <v>3</v>
      </c>
      <c r="H39" s="2000"/>
      <c r="I39" s="1999"/>
      <c r="J39" s="2000"/>
      <c r="K39" s="1999"/>
      <c r="L39"/>
    </row>
    <row r="40" spans="1:12" ht="15" customHeight="1" x14ac:dyDescent="0.25">
      <c r="A40" s="1809" t="s">
        <v>1157</v>
      </c>
      <c r="B40" s="1974">
        <v>0</v>
      </c>
      <c r="C40" s="1974">
        <v>0</v>
      </c>
      <c r="D40" s="1974">
        <v>0</v>
      </c>
      <c r="E40" s="1974">
        <v>0</v>
      </c>
      <c r="F40" s="1974">
        <v>0</v>
      </c>
      <c r="G40" s="1916">
        <v>5</v>
      </c>
      <c r="H40" s="2000"/>
      <c r="I40" s="1999"/>
      <c r="J40" s="2000"/>
      <c r="K40" s="1999"/>
      <c r="L40"/>
    </row>
    <row r="41" spans="1:12" ht="15" customHeight="1" x14ac:dyDescent="0.25">
      <c r="A41" s="1783" t="s">
        <v>1156</v>
      </c>
      <c r="B41" s="1882">
        <v>228</v>
      </c>
      <c r="C41" s="1882">
        <v>234</v>
      </c>
      <c r="D41" s="1882">
        <v>252</v>
      </c>
      <c r="E41" s="1882">
        <v>236</v>
      </c>
      <c r="F41" s="1882">
        <v>241</v>
      </c>
      <c r="G41" s="1927">
        <v>271</v>
      </c>
      <c r="H41" s="2002">
        <v>-0.03</v>
      </c>
      <c r="I41" s="2001">
        <v>-0.05</v>
      </c>
      <c r="J41" s="2002">
        <v>0</v>
      </c>
      <c r="K41" s="2001">
        <v>-0.03</v>
      </c>
      <c r="L41"/>
    </row>
    <row r="42" spans="1:12" ht="15" customHeight="1" x14ac:dyDescent="0.25">
      <c r="A42" s="1783" t="s">
        <v>1155</v>
      </c>
      <c r="B42" s="1882">
        <v>-116</v>
      </c>
      <c r="C42" s="1882">
        <v>-156</v>
      </c>
      <c r="D42" s="1882">
        <v>-119</v>
      </c>
      <c r="E42" s="1882">
        <v>-115</v>
      </c>
      <c r="F42" s="1882">
        <v>-117</v>
      </c>
      <c r="G42" s="1927">
        <v>-158</v>
      </c>
      <c r="H42" s="2002">
        <v>-0.26</v>
      </c>
      <c r="I42" s="2001">
        <v>-0.01</v>
      </c>
      <c r="J42" s="2002">
        <v>-0.23</v>
      </c>
      <c r="K42" s="2001">
        <v>0.03</v>
      </c>
      <c r="L42"/>
    </row>
    <row r="43" spans="1:12" ht="15" customHeight="1" x14ac:dyDescent="0.25">
      <c r="A43" s="1783" t="s">
        <v>1154</v>
      </c>
      <c r="B43" s="1882">
        <v>112</v>
      </c>
      <c r="C43" s="1882">
        <v>78</v>
      </c>
      <c r="D43" s="1882">
        <v>133</v>
      </c>
      <c r="E43" s="1882">
        <v>121</v>
      </c>
      <c r="F43" s="1882">
        <v>124</v>
      </c>
      <c r="G43" s="1927">
        <v>113</v>
      </c>
      <c r="H43" s="2002">
        <v>0.44</v>
      </c>
      <c r="I43" s="2001">
        <v>-0.1</v>
      </c>
      <c r="J43" s="2002">
        <v>0.45</v>
      </c>
      <c r="K43" s="2001">
        <v>-0.08</v>
      </c>
      <c r="L43"/>
    </row>
    <row r="44" spans="1:12" ht="15" customHeight="1" x14ac:dyDescent="0.25">
      <c r="A44" s="1809" t="s">
        <v>1153</v>
      </c>
      <c r="B44" s="1917">
        <v>-6</v>
      </c>
      <c r="C44" s="1917">
        <v>-12</v>
      </c>
      <c r="D44" s="1917">
        <v>-6</v>
      </c>
      <c r="E44" s="1917">
        <v>-6</v>
      </c>
      <c r="F44" s="1917">
        <v>-2</v>
      </c>
      <c r="G44" s="1916">
        <v>-4</v>
      </c>
      <c r="H44" s="2000"/>
      <c r="I44" s="1999"/>
      <c r="J44" s="2000"/>
      <c r="K44" s="1999"/>
      <c r="L44"/>
    </row>
    <row r="45" spans="1:12" ht="15" customHeight="1" x14ac:dyDescent="0.25">
      <c r="A45" s="1783" t="s">
        <v>1152</v>
      </c>
      <c r="B45" s="1882">
        <v>106</v>
      </c>
      <c r="C45" s="1882">
        <v>66</v>
      </c>
      <c r="D45" s="1882">
        <v>127</v>
      </c>
      <c r="E45" s="1882">
        <v>115</v>
      </c>
      <c r="F45" s="1882">
        <v>122</v>
      </c>
      <c r="G45" s="1927">
        <v>109</v>
      </c>
      <c r="H45" s="2002">
        <v>0.61</v>
      </c>
      <c r="I45" s="2001">
        <v>-0.13</v>
      </c>
      <c r="J45" s="2002">
        <v>0.64</v>
      </c>
      <c r="K45" s="2001">
        <v>-0.11</v>
      </c>
      <c r="L45"/>
    </row>
    <row r="46" spans="1:12" ht="15" customHeight="1" x14ac:dyDescent="0.25">
      <c r="A46" s="1800"/>
      <c r="B46" s="1924"/>
      <c r="C46" s="1924"/>
      <c r="D46" s="1924"/>
      <c r="E46" s="1924"/>
      <c r="F46" s="1924"/>
      <c r="G46" s="1923"/>
      <c r="H46" s="1992"/>
      <c r="I46" s="1991"/>
      <c r="J46" s="1992"/>
      <c r="K46" s="1991"/>
      <c r="L46"/>
    </row>
    <row r="47" spans="1:12" ht="15" customHeight="1" x14ac:dyDescent="0.25">
      <c r="A47" s="1809" t="s">
        <v>1151</v>
      </c>
      <c r="B47" s="1917">
        <v>50.9</v>
      </c>
      <c r="C47" s="1917">
        <v>66.7</v>
      </c>
      <c r="D47" s="1917">
        <v>47.2</v>
      </c>
      <c r="E47" s="1917">
        <v>48.7</v>
      </c>
      <c r="F47" s="1917">
        <v>48.5</v>
      </c>
      <c r="G47" s="1916">
        <v>58.3</v>
      </c>
      <c r="H47" s="2000"/>
      <c r="I47" s="1999"/>
      <c r="J47" s="2000"/>
      <c r="K47" s="1999"/>
      <c r="L47"/>
    </row>
    <row r="48" spans="1:12" ht="15" customHeight="1" x14ac:dyDescent="0.25">
      <c r="A48" s="1809" t="s">
        <v>1260</v>
      </c>
      <c r="B48" s="1917">
        <v>13.365230162896452</v>
      </c>
      <c r="C48" s="1917">
        <v>6.9670393625034048</v>
      </c>
      <c r="D48" s="1917">
        <v>13.088609847798876</v>
      </c>
      <c r="E48" s="1917">
        <v>12.474140994350343</v>
      </c>
      <c r="F48" s="1917">
        <v>13.546804002737581</v>
      </c>
      <c r="G48" s="1916">
        <v>11.874550744909417</v>
      </c>
      <c r="H48" s="2000"/>
      <c r="I48" s="1999"/>
      <c r="J48" s="2000"/>
      <c r="K48" s="1999"/>
      <c r="L48"/>
    </row>
    <row r="49" spans="1:12" ht="15" customHeight="1" x14ac:dyDescent="0.25">
      <c r="A49" s="1809" t="s">
        <v>1259</v>
      </c>
      <c r="B49" s="1917">
        <v>2800</v>
      </c>
      <c r="C49" s="1917">
        <v>2761</v>
      </c>
      <c r="D49" s="1917">
        <v>2971</v>
      </c>
      <c r="E49" s="1917">
        <v>2897</v>
      </c>
      <c r="F49" s="1917">
        <v>2726</v>
      </c>
      <c r="G49" s="1916">
        <v>2749</v>
      </c>
      <c r="H49" s="1990">
        <v>0.01</v>
      </c>
      <c r="I49" s="1989">
        <v>0.03</v>
      </c>
      <c r="J49" s="1990">
        <v>0.03</v>
      </c>
      <c r="K49" s="1989">
        <v>0.01</v>
      </c>
      <c r="L49"/>
    </row>
    <row r="50" spans="1:12" ht="15" customHeight="1" x14ac:dyDescent="0.25">
      <c r="A50" s="1918" t="s">
        <v>1146</v>
      </c>
      <c r="B50" s="1917">
        <v>15581</v>
      </c>
      <c r="C50" s="1917">
        <v>15356</v>
      </c>
      <c r="D50" s="1917">
        <v>15428</v>
      </c>
      <c r="E50" s="1917">
        <v>5393</v>
      </c>
      <c r="F50" s="1917">
        <v>4767</v>
      </c>
      <c r="G50" s="1916">
        <v>4781</v>
      </c>
      <c r="H50" s="1990">
        <v>0</v>
      </c>
      <c r="I50" s="1989">
        <v>0</v>
      </c>
      <c r="J50" s="1990">
        <v>0</v>
      </c>
      <c r="K50" s="1989">
        <v>0</v>
      </c>
      <c r="L50"/>
    </row>
    <row r="51" spans="1:12" ht="15" customHeight="1" thickBot="1" x14ac:dyDescent="0.3">
      <c r="A51" s="1809" t="s">
        <v>1145</v>
      </c>
      <c r="B51" s="1917">
        <v>1908</v>
      </c>
      <c r="C51" s="1917">
        <v>1923</v>
      </c>
      <c r="D51" s="1917">
        <v>1891</v>
      </c>
      <c r="E51" s="1917">
        <v>1893</v>
      </c>
      <c r="F51" s="1917">
        <v>1933</v>
      </c>
      <c r="G51" s="1916">
        <v>1945</v>
      </c>
      <c r="H51" s="1984">
        <v>-0.01</v>
      </c>
      <c r="I51" s="1983">
        <v>-0.01</v>
      </c>
      <c r="J51" s="1984">
        <v>-0.01</v>
      </c>
      <c r="K51" s="1983">
        <v>-0.01</v>
      </c>
      <c r="L51"/>
    </row>
    <row r="52" spans="1:12" ht="16.5" customHeight="1" thickBot="1" x14ac:dyDescent="0.3">
      <c r="A52" s="1809"/>
      <c r="B52" s="1884"/>
      <c r="C52" s="1917"/>
      <c r="D52" s="1917"/>
      <c r="E52" s="1917"/>
      <c r="F52" s="1917"/>
      <c r="G52" s="1917"/>
      <c r="H52" s="1913"/>
      <c r="I52" s="1913"/>
      <c r="J52" s="1913"/>
      <c r="K52" s="1913"/>
      <c r="L52"/>
    </row>
    <row r="53" spans="1:12" ht="17.25" customHeight="1" x14ac:dyDescent="0.25">
      <c r="A53" s="1803" t="s">
        <v>1269</v>
      </c>
      <c r="B53" s="2540"/>
      <c r="C53" s="2540"/>
      <c r="D53" s="2540"/>
      <c r="E53" s="2540"/>
      <c r="F53" s="2540"/>
      <c r="G53" s="2541"/>
      <c r="H53" s="2710" t="s">
        <v>1163</v>
      </c>
      <c r="I53" s="2711" t="s">
        <v>86</v>
      </c>
      <c r="J53" s="2710" t="s">
        <v>1257</v>
      </c>
      <c r="K53" s="2711" t="s">
        <v>86</v>
      </c>
      <c r="L53"/>
    </row>
    <row r="54" spans="1:12" ht="15" customHeight="1" thickBot="1" x14ac:dyDescent="0.3">
      <c r="A54" s="1998" t="s">
        <v>1129</v>
      </c>
      <c r="B54" s="1997" t="s">
        <v>1136</v>
      </c>
      <c r="C54" s="1997" t="s">
        <v>1135</v>
      </c>
      <c r="D54" s="1997" t="s">
        <v>1134</v>
      </c>
      <c r="E54" s="1997" t="s">
        <v>1143</v>
      </c>
      <c r="F54" s="1997" t="s">
        <v>1142</v>
      </c>
      <c r="G54" s="1836" t="s">
        <v>1141</v>
      </c>
      <c r="H54" s="1996" t="s">
        <v>1162</v>
      </c>
      <c r="I54" s="1995" t="s">
        <v>1161</v>
      </c>
      <c r="J54" s="1996" t="s">
        <v>1162</v>
      </c>
      <c r="K54" s="1995" t="s">
        <v>1161</v>
      </c>
      <c r="L54"/>
    </row>
    <row r="55" spans="1:12" ht="15" customHeight="1" x14ac:dyDescent="0.25">
      <c r="A55" s="1909" t="s">
        <v>1256</v>
      </c>
      <c r="B55" s="2504">
        <v>0.8</v>
      </c>
      <c r="C55" s="2504">
        <v>0.8</v>
      </c>
      <c r="D55" s="2505">
        <v>0.8</v>
      </c>
      <c r="E55" s="2505">
        <v>0.7</v>
      </c>
      <c r="F55" s="2505">
        <v>0.7</v>
      </c>
      <c r="G55" s="2506">
        <v>0.7</v>
      </c>
      <c r="H55" s="1906">
        <v>0</v>
      </c>
      <c r="I55" s="1905">
        <v>0.14000000000000001</v>
      </c>
      <c r="J55" s="1906">
        <v>0</v>
      </c>
      <c r="K55" s="1905">
        <v>0.14000000000000001</v>
      </c>
      <c r="L55"/>
    </row>
    <row r="56" spans="1:12" ht="15" customHeight="1" x14ac:dyDescent="0.25">
      <c r="A56" s="1849" t="s">
        <v>1255</v>
      </c>
      <c r="B56" s="2507">
        <v>40.6</v>
      </c>
      <c r="C56" s="2508">
        <v>40.700000000000003</v>
      </c>
      <c r="D56" s="2509">
        <v>41.1</v>
      </c>
      <c r="E56" s="2509">
        <v>40.799999999999997</v>
      </c>
      <c r="F56" s="2509">
        <v>39.999999999999993</v>
      </c>
      <c r="G56" s="2510">
        <v>40.599999999999994</v>
      </c>
      <c r="H56" s="1990">
        <v>0</v>
      </c>
      <c r="I56" s="1989">
        <v>0.02</v>
      </c>
      <c r="J56" s="1990">
        <v>0.01</v>
      </c>
      <c r="K56" s="1989">
        <v>0.03</v>
      </c>
      <c r="L56"/>
    </row>
    <row r="57" spans="1:12" ht="15" customHeight="1" thickBot="1" x14ac:dyDescent="0.3">
      <c r="A57" s="1988" t="s">
        <v>1254</v>
      </c>
      <c r="B57" s="2544">
        <v>3.4</v>
      </c>
      <c r="C57" s="2545">
        <v>3.4</v>
      </c>
      <c r="D57" s="2546">
        <v>3.6</v>
      </c>
      <c r="E57" s="2546">
        <v>3.6</v>
      </c>
      <c r="F57" s="2546">
        <v>3.6</v>
      </c>
      <c r="G57" s="2514">
        <v>3.6</v>
      </c>
      <c r="H57" s="1984">
        <v>0</v>
      </c>
      <c r="I57" s="1983">
        <v>-0.06</v>
      </c>
      <c r="J57" s="1984">
        <v>0.03</v>
      </c>
      <c r="K57" s="1983">
        <v>-0.05</v>
      </c>
      <c r="L57"/>
    </row>
    <row r="58" spans="1:12" ht="15" customHeight="1" x14ac:dyDescent="0.25">
      <c r="A58" s="1794" t="s">
        <v>1253</v>
      </c>
      <c r="B58" s="2503">
        <v>44.8</v>
      </c>
      <c r="C58" s="2547">
        <v>44.9</v>
      </c>
      <c r="D58" s="2547">
        <v>45.5</v>
      </c>
      <c r="E58" s="2547">
        <v>45.1</v>
      </c>
      <c r="F58" s="2547">
        <v>44.3</v>
      </c>
      <c r="G58" s="2548">
        <v>44.9</v>
      </c>
      <c r="H58" s="1994">
        <v>0</v>
      </c>
      <c r="I58" s="1993">
        <v>0.01</v>
      </c>
      <c r="J58" s="1994">
        <v>0.01</v>
      </c>
      <c r="K58" s="1993">
        <v>0.02</v>
      </c>
      <c r="L58"/>
    </row>
    <row r="59" spans="1:12" ht="15" customHeight="1" x14ac:dyDescent="0.25">
      <c r="A59" s="1800"/>
      <c r="B59" s="1924"/>
      <c r="C59" s="2075"/>
      <c r="D59" s="2075"/>
      <c r="E59" s="2075"/>
      <c r="F59" s="2075"/>
      <c r="G59" s="2531"/>
      <c r="H59" s="1992"/>
      <c r="I59" s="1991"/>
      <c r="J59" s="1992"/>
      <c r="K59" s="1991"/>
      <c r="L59"/>
    </row>
    <row r="60" spans="1:12" ht="15" customHeight="1" x14ac:dyDescent="0.25">
      <c r="A60" s="1849" t="s">
        <v>1252</v>
      </c>
      <c r="B60" s="2507">
        <v>0.1</v>
      </c>
      <c r="C60" s="2507">
        <v>0.1</v>
      </c>
      <c r="D60" s="2507">
        <v>0.1</v>
      </c>
      <c r="E60" s="2507">
        <v>0.1</v>
      </c>
      <c r="F60" s="2507">
        <v>0.1</v>
      </c>
      <c r="G60" s="2518">
        <v>0.1</v>
      </c>
      <c r="H60" s="1990">
        <v>0</v>
      </c>
      <c r="I60" s="1989">
        <v>0</v>
      </c>
      <c r="J60" s="1990">
        <v>0</v>
      </c>
      <c r="K60" s="1989">
        <v>0</v>
      </c>
      <c r="L60"/>
    </row>
    <row r="61" spans="1:12" ht="13.5" customHeight="1" thickBot="1" x14ac:dyDescent="0.3">
      <c r="A61" s="1988" t="s">
        <v>1251</v>
      </c>
      <c r="B61" s="2544">
        <v>22.299999999999997</v>
      </c>
      <c r="C61" s="2545">
        <v>21.9</v>
      </c>
      <c r="D61" s="2546">
        <v>22.2</v>
      </c>
      <c r="E61" s="2546">
        <v>22</v>
      </c>
      <c r="F61" s="2546">
        <v>21.4</v>
      </c>
      <c r="G61" s="2514">
        <v>21.299999999999997</v>
      </c>
      <c r="H61" s="1984">
        <v>0.02</v>
      </c>
      <c r="I61" s="1983">
        <v>0.04</v>
      </c>
      <c r="J61" s="1984">
        <v>0.04</v>
      </c>
      <c r="K61" s="1983">
        <v>0.05</v>
      </c>
      <c r="L61"/>
    </row>
    <row r="62" spans="1:12" ht="13.5" customHeight="1" thickBot="1" x14ac:dyDescent="0.3">
      <c r="A62" s="1794" t="s">
        <v>1250</v>
      </c>
      <c r="B62" s="2503">
        <v>22.4</v>
      </c>
      <c r="C62" s="2547">
        <v>22</v>
      </c>
      <c r="D62" s="2547">
        <v>22.3</v>
      </c>
      <c r="E62" s="2547">
        <v>22.1</v>
      </c>
      <c r="F62" s="2547">
        <v>21.5</v>
      </c>
      <c r="G62" s="2548">
        <v>21.4</v>
      </c>
      <c r="H62" s="1980">
        <v>0.02</v>
      </c>
      <c r="I62" s="1979">
        <v>0.04</v>
      </c>
      <c r="J62" s="1980">
        <v>0.04</v>
      </c>
      <c r="K62" s="1979">
        <v>0.05</v>
      </c>
      <c r="L62"/>
    </row>
    <row r="63" spans="1:12" ht="13.5" customHeight="1" x14ac:dyDescent="0.25">
      <c r="A63" s="2245"/>
      <c r="B63" s="2245" t="s">
        <v>86</v>
      </c>
      <c r="C63" s="2245" t="s">
        <v>86</v>
      </c>
      <c r="D63" s="2245" t="s">
        <v>86</v>
      </c>
      <c r="E63" s="2245" t="s">
        <v>86</v>
      </c>
      <c r="F63" s="2245" t="s">
        <v>86</v>
      </c>
      <c r="G63" s="2245" t="s">
        <v>86</v>
      </c>
      <c r="H63" s="2246" t="s">
        <v>86</v>
      </c>
      <c r="I63" s="2246" t="s">
        <v>86</v>
      </c>
      <c r="J63" s="2246"/>
      <c r="K63" s="2246"/>
      <c r="L63"/>
    </row>
    <row r="64" spans="1:12" ht="13.5" customHeight="1" x14ac:dyDescent="0.25">
      <c r="A64" s="2257"/>
      <c r="B64" s="2257"/>
      <c r="C64" s="2257"/>
      <c r="D64" s="2257"/>
      <c r="E64" s="2257"/>
      <c r="F64" s="2260"/>
      <c r="G64" s="2260"/>
      <c r="H64" s="2260"/>
      <c r="I64" s="2287"/>
      <c r="J64" s="2287"/>
      <c r="K64" s="2321"/>
      <c r="L64"/>
    </row>
    <row r="65" spans="1:15" ht="13.5" customHeight="1" x14ac:dyDescent="0.25">
      <c r="A65" s="2310"/>
      <c r="B65" s="2311"/>
      <c r="C65" s="2311"/>
      <c r="D65" s="2311"/>
      <c r="E65" s="2311"/>
      <c r="F65" s="2311"/>
      <c r="G65" s="2312"/>
      <c r="H65" s="2312"/>
      <c r="I65" s="2312"/>
      <c r="J65" s="2312"/>
      <c r="K65" s="395"/>
      <c r="L65"/>
    </row>
    <row r="66" spans="1:15" ht="13.5" customHeight="1" x14ac:dyDescent="0.25">
      <c r="A66" s="2282"/>
      <c r="B66" s="2274"/>
      <c r="C66" s="2274"/>
      <c r="D66" s="2274"/>
      <c r="E66" s="2274"/>
      <c r="F66" s="2274"/>
      <c r="G66" s="2294"/>
      <c r="H66" s="2294"/>
      <c r="I66" s="2294"/>
      <c r="J66" s="2294"/>
      <c r="K66" s="395"/>
      <c r="L66"/>
    </row>
    <row r="67" spans="1:15" ht="13.5" customHeight="1" x14ac:dyDescent="0.25">
      <c r="A67" s="2282"/>
      <c r="B67" s="2271"/>
      <c r="C67" s="2271"/>
      <c r="D67" s="2271"/>
      <c r="E67" s="2271"/>
      <c r="F67" s="2271"/>
      <c r="G67" s="2294"/>
      <c r="H67" s="2294"/>
      <c r="I67" s="2294"/>
      <c r="J67" s="2294"/>
      <c r="K67" s="395"/>
      <c r="L67"/>
    </row>
    <row r="68" spans="1:15" ht="13.5" customHeight="1" x14ac:dyDescent="0.25">
      <c r="A68" s="2282"/>
      <c r="B68" s="2271"/>
      <c r="C68" s="2271"/>
      <c r="D68" s="2271"/>
      <c r="E68" s="2271"/>
      <c r="F68" s="2271"/>
      <c r="G68" s="2294"/>
      <c r="H68" s="2294"/>
      <c r="I68" s="2294"/>
      <c r="J68" s="2294"/>
      <c r="K68" s="395"/>
      <c r="L68"/>
    </row>
    <row r="69" spans="1:15" ht="13.5" customHeight="1" x14ac:dyDescent="0.25">
      <c r="A69" s="2282"/>
      <c r="B69" s="2271"/>
      <c r="C69" s="2271"/>
      <c r="D69" s="2271"/>
      <c r="E69" s="2271"/>
      <c r="F69" s="2271"/>
      <c r="G69" s="2294"/>
      <c r="H69" s="2294"/>
      <c r="I69" s="2294"/>
      <c r="J69" s="2313"/>
      <c r="K69" s="395"/>
      <c r="L69"/>
    </row>
    <row r="70" spans="1:15" ht="13.5" customHeight="1" x14ac:dyDescent="0.25">
      <c r="A70" s="2307"/>
      <c r="B70" s="2308"/>
      <c r="C70" s="2308"/>
      <c r="D70" s="2308"/>
      <c r="E70" s="2308"/>
      <c r="F70" s="2308"/>
      <c r="G70" s="2314"/>
      <c r="H70" s="2314"/>
      <c r="I70" s="2314"/>
      <c r="J70" s="2314"/>
      <c r="K70" s="395"/>
      <c r="L70"/>
    </row>
    <row r="71" spans="1:15" ht="13.5" customHeight="1" x14ac:dyDescent="0.25">
      <c r="A71" s="2307"/>
      <c r="B71" s="2309"/>
      <c r="C71" s="2309"/>
      <c r="D71" s="2309"/>
      <c r="E71" s="2309"/>
      <c r="F71" s="2309"/>
      <c r="G71" s="2314"/>
      <c r="H71" s="2314"/>
      <c r="I71" s="2314"/>
      <c r="J71" s="2314"/>
      <c r="K71" s="395"/>
      <c r="L71"/>
    </row>
    <row r="72" spans="1:15" ht="13.5" customHeight="1" x14ac:dyDescent="0.25">
      <c r="A72" s="2307"/>
      <c r="B72" s="2309"/>
      <c r="C72" s="2309"/>
      <c r="D72" s="2309"/>
      <c r="E72" s="2309"/>
      <c r="F72" s="2309"/>
      <c r="G72" s="2314"/>
      <c r="H72" s="2314"/>
      <c r="I72" s="2314"/>
      <c r="J72" s="2314"/>
      <c r="K72" s="395"/>
      <c r="L72"/>
    </row>
    <row r="73" spans="1:15" ht="13.5" customHeight="1" x14ac:dyDescent="0.25">
      <c r="A73" s="2282"/>
      <c r="B73" s="2271"/>
      <c r="C73" s="2271"/>
      <c r="D73" s="2271"/>
      <c r="E73" s="2271"/>
      <c r="F73" s="2271"/>
      <c r="G73" s="2294"/>
      <c r="H73" s="2294"/>
      <c r="I73" s="2294"/>
      <c r="J73" s="2294"/>
      <c r="K73" s="395"/>
      <c r="L73"/>
      <c r="O73" s="2293"/>
    </row>
    <row r="74" spans="1:15" ht="13.5" customHeight="1" x14ac:dyDescent="0.25">
      <c r="A74" s="2307"/>
      <c r="B74" s="2309"/>
      <c r="C74" s="2309"/>
      <c r="D74" s="2309"/>
      <c r="E74" s="2309"/>
      <c r="F74" s="2309"/>
      <c r="G74" s="2314"/>
      <c r="H74" s="2314"/>
      <c r="I74" s="2314"/>
      <c r="J74" s="2314"/>
      <c r="K74" s="395"/>
      <c r="L74"/>
    </row>
    <row r="75" spans="1:15" ht="13.5" customHeight="1" x14ac:dyDescent="0.25">
      <c r="A75" s="2283"/>
      <c r="B75" s="2292"/>
      <c r="C75" s="2292"/>
      <c r="D75" s="2292"/>
      <c r="E75" s="2292"/>
      <c r="F75" s="2292"/>
      <c r="G75" s="2272"/>
      <c r="H75" s="2272"/>
      <c r="I75" s="2315"/>
      <c r="J75" s="2315"/>
      <c r="K75" s="395"/>
      <c r="L75"/>
    </row>
    <row r="76" spans="1:15" ht="13.5" customHeight="1" x14ac:dyDescent="0.25">
      <c r="A76" s="2282"/>
      <c r="B76" s="2280"/>
      <c r="C76" s="2280"/>
      <c r="D76" s="2280"/>
      <c r="E76" s="2280"/>
      <c r="F76" s="2280"/>
      <c r="G76" s="2280"/>
      <c r="H76" s="2280"/>
      <c r="I76" s="2316"/>
      <c r="J76" s="2316"/>
      <c r="K76" s="395"/>
      <c r="L76"/>
    </row>
    <row r="77" spans="1:15" s="2255" customFormat="1" ht="13.5" customHeight="1" x14ac:dyDescent="0.25">
      <c r="A77" s="2273"/>
      <c r="B77" s="2280"/>
      <c r="C77" s="2280"/>
      <c r="D77" s="2280"/>
      <c r="E77" s="2280"/>
      <c r="F77" s="2280"/>
      <c r="G77" s="2280"/>
      <c r="H77" s="2280"/>
      <c r="I77" s="2261"/>
      <c r="J77" s="2261"/>
      <c r="K77" s="395"/>
      <c r="L77"/>
    </row>
    <row r="78" spans="1:15" ht="13.5" customHeight="1" x14ac:dyDescent="0.25">
      <c r="A78" s="2282"/>
      <c r="B78" s="2267"/>
      <c r="C78" s="2267"/>
      <c r="D78" s="2267"/>
      <c r="E78" s="2267"/>
      <c r="F78" s="2267"/>
      <c r="G78" s="2294"/>
      <c r="H78" s="2294"/>
      <c r="I78" s="2294"/>
      <c r="J78" s="2294"/>
      <c r="K78" s="395"/>
      <c r="L78"/>
    </row>
    <row r="79" spans="1:15" ht="13.5" customHeight="1" x14ac:dyDescent="0.25">
      <c r="A79" s="2273"/>
      <c r="B79" s="2267"/>
      <c r="C79" s="2267"/>
      <c r="D79" s="2267"/>
      <c r="E79" s="2267"/>
      <c r="F79" s="2267"/>
      <c r="G79" s="2294"/>
      <c r="H79" s="2294"/>
      <c r="I79" s="2294"/>
      <c r="J79" s="2294"/>
      <c r="K79" s="395"/>
      <c r="L79"/>
    </row>
    <row r="80" spans="1:15" ht="13.5" customHeight="1" x14ac:dyDescent="0.25">
      <c r="A80" s="2282"/>
      <c r="B80" s="2267"/>
      <c r="C80" s="2267"/>
      <c r="D80" s="2267"/>
      <c r="E80" s="2267"/>
      <c r="F80" s="2267"/>
      <c r="G80" s="2294"/>
      <c r="H80" s="2294"/>
      <c r="I80" s="2294"/>
      <c r="J80" s="2294"/>
      <c r="K80" s="2321"/>
      <c r="L80"/>
    </row>
    <row r="81" spans="1:12" ht="13.5" customHeight="1" x14ac:dyDescent="0.25">
      <c r="A81" s="2260"/>
      <c r="B81" s="2260"/>
      <c r="C81" s="2260"/>
      <c r="D81" s="2260"/>
      <c r="E81" s="2260"/>
      <c r="F81" s="2260"/>
      <c r="G81" s="2260"/>
      <c r="H81" s="2260"/>
      <c r="I81" s="2287"/>
      <c r="J81" s="2287"/>
      <c r="K81" s="2321"/>
      <c r="L81"/>
    </row>
    <row r="82" spans="1:12" ht="13.5" customHeight="1" x14ac:dyDescent="0.25">
      <c r="A82" s="2260"/>
      <c r="B82" s="2260"/>
      <c r="C82" s="2260"/>
      <c r="D82" s="2260"/>
      <c r="E82" s="2260"/>
      <c r="F82" s="2260"/>
      <c r="G82" s="2260"/>
      <c r="H82" s="2260"/>
      <c r="I82" s="2287"/>
      <c r="J82" s="2287"/>
      <c r="K82" s="2321"/>
      <c r="L82"/>
    </row>
    <row r="83" spans="1:12" ht="13.5" customHeight="1" x14ac:dyDescent="0.25">
      <c r="A83" s="2317"/>
      <c r="B83" s="2318"/>
      <c r="C83" s="2318"/>
      <c r="D83" s="2318"/>
      <c r="E83" s="2318"/>
      <c r="F83" s="2318"/>
      <c r="G83" s="2319"/>
      <c r="H83" s="2320"/>
      <c r="I83" s="2319"/>
      <c r="J83" s="2320"/>
      <c r="K83" s="2321"/>
      <c r="L83"/>
    </row>
    <row r="84" spans="1:12" ht="13.5" customHeight="1" x14ac:dyDescent="0.25">
      <c r="A84" s="2257"/>
      <c r="B84" s="2260"/>
      <c r="C84" s="2260"/>
      <c r="D84" s="2260"/>
      <c r="E84" s="2260"/>
      <c r="F84" s="2260"/>
      <c r="G84" s="2260"/>
      <c r="H84" s="2260"/>
      <c r="I84" s="2287"/>
      <c r="J84" s="2287"/>
      <c r="K84" s="2321"/>
      <c r="L84"/>
    </row>
    <row r="85" spans="1:12" ht="13.5" customHeight="1" x14ac:dyDescent="0.25">
      <c r="A85" s="2310"/>
      <c r="B85" s="2311"/>
      <c r="C85" s="2311"/>
      <c r="D85" s="2311"/>
      <c r="E85" s="2311"/>
      <c r="F85" s="2311"/>
      <c r="G85" s="2312"/>
      <c r="H85" s="2312"/>
      <c r="I85" s="2312"/>
      <c r="J85" s="2312"/>
      <c r="K85" s="2321"/>
      <c r="L85"/>
    </row>
    <row r="86" spans="1:12" ht="13.5" customHeight="1" x14ac:dyDescent="0.25">
      <c r="A86" s="2279"/>
      <c r="B86" s="2289"/>
      <c r="C86" s="2289"/>
      <c r="D86" s="2289"/>
      <c r="E86" s="2289"/>
      <c r="F86" s="2289"/>
      <c r="G86" s="2322"/>
      <c r="H86" s="2322"/>
      <c r="I86" s="2322"/>
      <c r="J86" s="2322"/>
      <c r="K86" s="2321"/>
      <c r="L86"/>
    </row>
    <row r="87" spans="1:12" ht="13.5" customHeight="1" x14ac:dyDescent="0.25">
      <c r="A87" s="2279"/>
      <c r="B87" s="2289"/>
      <c r="C87" s="2289"/>
      <c r="D87" s="2289"/>
      <c r="E87" s="2289"/>
      <c r="F87" s="2289"/>
      <c r="G87" s="2322"/>
      <c r="H87" s="2322"/>
      <c r="I87" s="2322"/>
      <c r="J87" s="2322"/>
      <c r="K87" s="2321"/>
      <c r="L87"/>
    </row>
    <row r="88" spans="1:12" ht="13.5" customHeight="1" x14ac:dyDescent="0.25">
      <c r="A88" s="2279"/>
      <c r="B88" s="2289"/>
      <c r="C88" s="2289"/>
      <c r="D88" s="2289"/>
      <c r="E88" s="2289"/>
      <c r="F88" s="2289"/>
      <c r="G88" s="2322"/>
      <c r="H88" s="2322"/>
      <c r="I88" s="2322"/>
      <c r="J88" s="2322"/>
      <c r="K88" s="2321"/>
      <c r="L88"/>
    </row>
    <row r="89" spans="1:12" ht="13.5" customHeight="1" x14ac:dyDescent="0.25">
      <c r="A89" s="2278"/>
      <c r="B89" s="2277"/>
      <c r="C89" s="2277"/>
      <c r="D89" s="2277"/>
      <c r="E89" s="2277"/>
      <c r="F89" s="2277"/>
      <c r="G89" s="2323"/>
      <c r="H89" s="2323"/>
      <c r="I89" s="2323"/>
      <c r="J89" s="2323"/>
      <c r="K89" s="2321"/>
      <c r="L89"/>
    </row>
    <row r="90" spans="1:12" ht="13.5" customHeight="1" x14ac:dyDescent="0.25">
      <c r="A90" s="2278"/>
      <c r="B90" s="2277"/>
      <c r="C90" s="2277"/>
      <c r="D90" s="2277"/>
      <c r="E90" s="2277"/>
      <c r="F90" s="2277"/>
      <c r="G90" s="2288"/>
      <c r="H90" s="2288"/>
      <c r="I90" s="2324"/>
      <c r="J90" s="2324"/>
      <c r="K90" s="2321"/>
      <c r="L90"/>
    </row>
    <row r="91" spans="1:12" ht="13.5" customHeight="1" x14ac:dyDescent="0.25">
      <c r="A91" s="2273"/>
      <c r="B91" s="2276"/>
      <c r="C91" s="2276"/>
      <c r="D91" s="2276"/>
      <c r="E91" s="2276"/>
      <c r="F91" s="2276"/>
      <c r="G91" s="2322"/>
      <c r="H91" s="2322"/>
      <c r="I91" s="2322"/>
      <c r="J91" s="2322"/>
      <c r="K91" s="2321"/>
      <c r="L91"/>
    </row>
    <row r="92" spans="1:12" ht="13.5" customHeight="1" x14ac:dyDescent="0.25">
      <c r="A92" s="2273"/>
      <c r="B92" s="2276"/>
      <c r="C92" s="2276"/>
      <c r="D92" s="2276"/>
      <c r="E92" s="2276"/>
      <c r="F92" s="2276"/>
      <c r="G92" s="2322"/>
      <c r="H92" s="2322"/>
      <c r="I92" s="2322"/>
      <c r="J92" s="2322"/>
      <c r="K92" s="2321"/>
      <c r="L92"/>
    </row>
    <row r="93" spans="1:12" ht="13.5" customHeight="1" x14ac:dyDescent="0.25">
      <c r="A93" s="2278"/>
      <c r="B93" s="2277"/>
      <c r="C93" s="2277"/>
      <c r="D93" s="2277"/>
      <c r="E93" s="2277"/>
      <c r="F93" s="2277"/>
      <c r="G93" s="2323"/>
      <c r="H93" s="2323"/>
      <c r="I93" s="2323"/>
      <c r="J93" s="2323"/>
      <c r="K93" s="2321"/>
      <c r="L93"/>
    </row>
    <row r="95" spans="1:12" ht="13.5" customHeight="1" x14ac:dyDescent="0.25">
      <c r="A95" s="2287"/>
      <c r="B95" s="2287"/>
      <c r="C95" s="2287"/>
      <c r="D95" s="2287"/>
      <c r="E95" s="2287"/>
      <c r="F95" s="2287"/>
      <c r="G95" s="2287"/>
    </row>
    <row r="96" spans="1:12" ht="13.5" customHeight="1" x14ac:dyDescent="0.25">
      <c r="A96" s="2287"/>
      <c r="B96" s="2287"/>
      <c r="C96" s="2287"/>
      <c r="D96" s="2287"/>
      <c r="E96" s="2287"/>
      <c r="F96" s="2287"/>
      <c r="G96" s="2287"/>
    </row>
    <row r="97" spans="1:7" ht="13.5" customHeight="1" x14ac:dyDescent="0.25">
      <c r="A97" s="2287"/>
      <c r="B97" s="2287"/>
      <c r="C97" s="2287"/>
      <c r="D97" s="2287"/>
      <c r="E97" s="2287"/>
      <c r="F97" s="2287"/>
      <c r="G97" s="2287"/>
    </row>
    <row r="98" spans="1:7" ht="13.5" customHeight="1" x14ac:dyDescent="0.25">
      <c r="A98" s="2287"/>
      <c r="B98" s="2287"/>
      <c r="C98" s="2287"/>
      <c r="D98" s="2287"/>
      <c r="E98" s="2287"/>
      <c r="F98" s="2287"/>
      <c r="G98" s="2287"/>
    </row>
    <row r="99" spans="1:7" ht="13.5" customHeight="1" x14ac:dyDescent="0.25">
      <c r="A99" s="2287"/>
      <c r="B99" s="2287"/>
      <c r="C99" s="2287"/>
      <c r="D99" s="2287"/>
      <c r="E99" s="2287"/>
      <c r="F99" s="2287"/>
      <c r="G99" s="2287"/>
    </row>
    <row r="100" spans="1:7" ht="13.5" customHeight="1" x14ac:dyDescent="0.25">
      <c r="A100" s="2287"/>
      <c r="B100" s="2287"/>
      <c r="C100" s="2287"/>
      <c r="D100" s="2287"/>
      <c r="E100" s="2287"/>
      <c r="F100" s="2287"/>
      <c r="G100" s="2287"/>
    </row>
    <row r="101" spans="1:7" ht="13.5" customHeight="1" x14ac:dyDescent="0.25">
      <c r="A101" s="2287"/>
      <c r="B101" s="2287"/>
      <c r="C101" s="2287"/>
      <c r="D101" s="2287"/>
      <c r="E101" s="2287"/>
      <c r="F101" s="2287"/>
      <c r="G101" s="2287"/>
    </row>
    <row r="102" spans="1:7" ht="13.5" customHeight="1" x14ac:dyDescent="0.25">
      <c r="A102" s="2287"/>
      <c r="B102" s="2287"/>
      <c r="C102" s="2287"/>
      <c r="D102" s="2287"/>
      <c r="E102" s="2287"/>
      <c r="F102" s="2287"/>
      <c r="G102" s="2287"/>
    </row>
    <row r="103" spans="1:7" ht="13.5" customHeight="1" x14ac:dyDescent="0.25">
      <c r="A103" s="2287"/>
      <c r="B103" s="2287"/>
      <c r="C103" s="2287"/>
      <c r="D103" s="2287"/>
      <c r="E103" s="2287"/>
      <c r="F103" s="2287"/>
      <c r="G103" s="2287"/>
    </row>
    <row r="104" spans="1:7" ht="13.5" customHeight="1" x14ac:dyDescent="0.25">
      <c r="A104" s="2287"/>
      <c r="B104" s="2287"/>
      <c r="C104" s="2287"/>
      <c r="D104" s="2287"/>
      <c r="E104" s="2287"/>
      <c r="F104" s="2287"/>
      <c r="G104" s="2287"/>
    </row>
    <row r="105" spans="1:7" ht="13.5" customHeight="1" x14ac:dyDescent="0.25">
      <c r="A105" s="2287"/>
      <c r="B105" s="2287"/>
      <c r="C105" s="2287"/>
      <c r="D105" s="2287"/>
      <c r="E105" s="2287"/>
      <c r="F105" s="2287"/>
      <c r="G105" s="2287"/>
    </row>
    <row r="106" spans="1:7" ht="13.5" customHeight="1" x14ac:dyDescent="0.25">
      <c r="A106" s="2287"/>
      <c r="B106" s="2287"/>
      <c r="C106" s="2287"/>
      <c r="D106" s="2287"/>
      <c r="E106" s="2287"/>
      <c r="F106" s="2287"/>
      <c r="G106" s="2287"/>
    </row>
  </sheetData>
  <mergeCells count="11">
    <mergeCell ref="A33:I33"/>
    <mergeCell ref="H34:I34"/>
    <mergeCell ref="J34:K34"/>
    <mergeCell ref="H53:I53"/>
    <mergeCell ref="J53:K53"/>
    <mergeCell ref="A1:D1"/>
    <mergeCell ref="A2:D2"/>
    <mergeCell ref="H2:I2"/>
    <mergeCell ref="J2:K2"/>
    <mergeCell ref="H21:I21"/>
    <mergeCell ref="J21:K21"/>
  </mergeCells>
  <printOptions horizontalCentered="1"/>
  <pageMargins left="0.7" right="0.7" top="0.75" bottom="0.75" header="0.3" footer="0.3"/>
  <pageSetup paperSize="9" scale="80" orientation="portrait" r:id="rId1"/>
  <headerFooter>
    <oddHeader>&amp;R&amp;"Arial,normal"&amp;8Personal Banking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24DCF-A25F-4C8D-94B1-694B14C3D175}">
  <sheetPr>
    <tabColor theme="7" tint="0.59999389629810485"/>
  </sheetPr>
  <dimension ref="A1:J29"/>
  <sheetViews>
    <sheetView view="pageBreakPreview" zoomScaleNormal="100" zoomScaleSheetLayoutView="100" zoomScalePageLayoutView="90" workbookViewId="0">
      <selection activeCell="H23" sqref="H23"/>
    </sheetView>
  </sheetViews>
  <sheetFormatPr defaultColWidth="9.140625" defaultRowHeight="13.5" customHeight="1" x14ac:dyDescent="0.15"/>
  <cols>
    <col min="1" max="1" width="30" style="2255" customWidth="1"/>
    <col min="2" max="6" width="6.5703125" style="2255" customWidth="1"/>
    <col min="7" max="7" width="8.28515625" style="2255" customWidth="1"/>
    <col min="8" max="8" width="8.85546875" style="2255" customWidth="1"/>
    <col min="9" max="16384" width="9.140625" style="2255"/>
  </cols>
  <sheetData>
    <row r="1" spans="1:10" ht="13.5" customHeight="1" x14ac:dyDescent="0.15">
      <c r="G1" s="2257"/>
      <c r="H1" s="2257"/>
    </row>
    <row r="2" spans="1:10" ht="13.5" customHeight="1" x14ac:dyDescent="0.15">
      <c r="A2" s="2275" t="s">
        <v>1437</v>
      </c>
      <c r="B2" s="2275"/>
      <c r="C2" s="2275"/>
      <c r="D2" s="2275"/>
      <c r="E2" s="2275"/>
      <c r="F2" s="2291"/>
      <c r="G2" s="2257"/>
      <c r="H2" s="2257"/>
    </row>
    <row r="3" spans="1:10" ht="13.5" customHeight="1" thickBot="1" x14ac:dyDescent="0.2">
      <c r="G3" s="2257"/>
      <c r="H3" s="2260"/>
    </row>
    <row r="4" spans="1:10" ht="13.5" customHeight="1" x14ac:dyDescent="0.2">
      <c r="A4" s="2299" t="s">
        <v>1436</v>
      </c>
      <c r="B4" s="2299"/>
      <c r="C4" s="2299"/>
      <c r="D4" s="2299"/>
      <c r="E4" s="2299"/>
      <c r="F4" s="2298"/>
      <c r="H4" s="2297" t="s">
        <v>344</v>
      </c>
      <c r="I4" s="2296"/>
    </row>
    <row r="5" spans="1:10" ht="13.5" customHeight="1" x14ac:dyDescent="0.25">
      <c r="A5" s="2295"/>
      <c r="B5" s="2295"/>
      <c r="C5" s="2295"/>
      <c r="D5" s="2295"/>
      <c r="E5" s="2295"/>
      <c r="F5" s="2295"/>
      <c r="H5" s="2290"/>
      <c r="I5" s="2285"/>
      <c r="J5"/>
    </row>
    <row r="6" spans="1:10" ht="13.5" customHeight="1" thickBot="1" x14ac:dyDescent="0.3">
      <c r="A6" s="2019" t="s">
        <v>1055</v>
      </c>
      <c r="B6" s="2018" t="s">
        <v>1136</v>
      </c>
      <c r="C6" s="2018" t="s">
        <v>1135</v>
      </c>
      <c r="D6" s="2018" t="s">
        <v>1134</v>
      </c>
      <c r="E6" s="2018" t="s">
        <v>1143</v>
      </c>
      <c r="F6" s="2018" t="s">
        <v>1142</v>
      </c>
      <c r="G6" s="1836" t="s">
        <v>1141</v>
      </c>
      <c r="H6" s="2017" t="s">
        <v>1162</v>
      </c>
      <c r="I6" s="2016" t="s">
        <v>1161</v>
      </c>
      <c r="J6"/>
    </row>
    <row r="7" spans="1:10" ht="13.5" customHeight="1" x14ac:dyDescent="0.25">
      <c r="A7" s="1833" t="s">
        <v>1160</v>
      </c>
      <c r="B7" s="1885">
        <v>-5</v>
      </c>
      <c r="C7" s="1885">
        <v>-1</v>
      </c>
      <c r="D7" s="1885">
        <v>-3</v>
      </c>
      <c r="E7" s="1885">
        <v>-4</v>
      </c>
      <c r="F7" s="1885">
        <v>-4</v>
      </c>
      <c r="G7" s="1948">
        <v>2</v>
      </c>
      <c r="H7" s="1830"/>
      <c r="I7" s="1829"/>
      <c r="J7"/>
    </row>
    <row r="8" spans="1:10" ht="13.5" customHeight="1" x14ac:dyDescent="0.25">
      <c r="A8" s="1809" t="s">
        <v>1159</v>
      </c>
      <c r="B8" s="1826">
        <v>0</v>
      </c>
      <c r="C8" s="1808">
        <v>-2</v>
      </c>
      <c r="D8" s="1808">
        <v>-3</v>
      </c>
      <c r="E8" s="1808">
        <v>-11</v>
      </c>
      <c r="F8" s="1808">
        <v>3</v>
      </c>
      <c r="G8" s="1813">
        <v>-3</v>
      </c>
      <c r="H8" s="2014"/>
      <c r="I8" s="2013"/>
      <c r="J8"/>
    </row>
    <row r="9" spans="1:10" ht="13.5" customHeight="1" x14ac:dyDescent="0.25">
      <c r="A9" s="1809" t="s">
        <v>1158</v>
      </c>
      <c r="B9" s="1808">
        <v>-2</v>
      </c>
      <c r="C9" s="1808">
        <v>3</v>
      </c>
      <c r="D9" s="1826">
        <v>0</v>
      </c>
      <c r="E9" s="1826">
        <v>0</v>
      </c>
      <c r="F9" s="1808">
        <v>1</v>
      </c>
      <c r="G9" s="1825">
        <v>0</v>
      </c>
      <c r="H9" s="2014"/>
      <c r="I9" s="2013"/>
      <c r="J9"/>
    </row>
    <row r="10" spans="1:10" ht="13.5" customHeight="1" x14ac:dyDescent="0.25">
      <c r="A10" s="1809" t="s">
        <v>1157</v>
      </c>
      <c r="B10" s="1808">
        <v>-1</v>
      </c>
      <c r="C10" s="1808">
        <v>1</v>
      </c>
      <c r="D10" s="1826">
        <v>0</v>
      </c>
      <c r="E10" s="1808">
        <v>-1</v>
      </c>
      <c r="F10" s="1826">
        <v>0</v>
      </c>
      <c r="G10" s="1825">
        <v>0</v>
      </c>
      <c r="H10" s="2014"/>
      <c r="I10" s="2013"/>
      <c r="J10"/>
    </row>
    <row r="11" spans="1:10" ht="13.5" customHeight="1" x14ac:dyDescent="0.25">
      <c r="A11" s="1783" t="s">
        <v>1156</v>
      </c>
      <c r="B11" s="1801">
        <v>-8</v>
      </c>
      <c r="C11" s="1801">
        <v>1</v>
      </c>
      <c r="D11" s="1801">
        <v>-6</v>
      </c>
      <c r="E11" s="1801">
        <v>-16</v>
      </c>
      <c r="F11" s="2015">
        <v>0</v>
      </c>
      <c r="G11" s="1822">
        <v>-1</v>
      </c>
      <c r="H11" s="2012"/>
      <c r="I11" s="2011"/>
      <c r="J11"/>
    </row>
    <row r="12" spans="1:10" ht="13.5" customHeight="1" x14ac:dyDescent="0.25">
      <c r="A12" s="1783" t="s">
        <v>1155</v>
      </c>
      <c r="B12" s="1801">
        <v>3</v>
      </c>
      <c r="C12" s="1801">
        <v>-1</v>
      </c>
      <c r="D12" s="1801">
        <v>-31</v>
      </c>
      <c r="E12" s="1801">
        <v>-18</v>
      </c>
      <c r="F12" s="1801">
        <v>-8</v>
      </c>
      <c r="G12" s="1822">
        <v>-8</v>
      </c>
      <c r="H12" s="2012"/>
      <c r="I12" s="2011"/>
      <c r="J12"/>
    </row>
    <row r="13" spans="1:10" ht="13.5" customHeight="1" x14ac:dyDescent="0.25">
      <c r="A13" s="1783" t="s">
        <v>1154</v>
      </c>
      <c r="B13" s="1801">
        <v>-5</v>
      </c>
      <c r="C13" s="2015">
        <v>0</v>
      </c>
      <c r="D13" s="1801">
        <v>-37</v>
      </c>
      <c r="E13" s="1801">
        <v>-34</v>
      </c>
      <c r="F13" s="1801">
        <v>-8</v>
      </c>
      <c r="G13" s="1822">
        <v>-9</v>
      </c>
      <c r="H13" s="2012"/>
      <c r="I13" s="2011"/>
      <c r="J13"/>
    </row>
    <row r="14" spans="1:10" ht="13.5" customHeight="1" x14ac:dyDescent="0.25">
      <c r="A14" s="1809" t="s">
        <v>1153</v>
      </c>
      <c r="B14" s="1826">
        <v>0</v>
      </c>
      <c r="C14" s="1808">
        <v>-1</v>
      </c>
      <c r="D14" s="1808">
        <v>-3</v>
      </c>
      <c r="E14" s="1808">
        <v>2</v>
      </c>
      <c r="F14" s="1808">
        <v>-1</v>
      </c>
      <c r="G14" s="1813">
        <v>1</v>
      </c>
      <c r="H14" s="2014"/>
      <c r="I14" s="2013"/>
      <c r="J14"/>
    </row>
    <row r="15" spans="1:10" ht="13.5" customHeight="1" x14ac:dyDescent="0.25">
      <c r="A15" s="1783" t="s">
        <v>1152</v>
      </c>
      <c r="B15" s="1801">
        <v>-5</v>
      </c>
      <c r="C15" s="1801">
        <v>-1</v>
      </c>
      <c r="D15" s="1801">
        <v>-40</v>
      </c>
      <c r="E15" s="1801">
        <v>-32</v>
      </c>
      <c r="F15" s="1801">
        <v>-9</v>
      </c>
      <c r="G15" s="1822">
        <v>-8</v>
      </c>
      <c r="H15" s="2012"/>
      <c r="I15" s="2011"/>
      <c r="J15"/>
    </row>
    <row r="16" spans="1:10" ht="13.5" customHeight="1" x14ac:dyDescent="0.25">
      <c r="A16" s="1800"/>
      <c r="B16" s="1924"/>
      <c r="C16" s="1799"/>
      <c r="D16" s="1799"/>
      <c r="E16" s="1799"/>
      <c r="F16" s="1799"/>
      <c r="G16" s="1819"/>
      <c r="H16" s="2010"/>
      <c r="I16" s="2009"/>
      <c r="J16"/>
    </row>
    <row r="17" spans="1:10" ht="13.5" customHeight="1" x14ac:dyDescent="0.25">
      <c r="A17" s="1809" t="s">
        <v>1259</v>
      </c>
      <c r="B17" s="1808">
        <v>828</v>
      </c>
      <c r="C17" s="1808">
        <v>820.74495981211953</v>
      </c>
      <c r="D17" s="1808">
        <v>234</v>
      </c>
      <c r="E17" s="1808">
        <v>249</v>
      </c>
      <c r="F17" s="1808">
        <v>338</v>
      </c>
      <c r="G17" s="1813">
        <v>327</v>
      </c>
      <c r="H17" s="2008"/>
      <c r="I17" s="2007"/>
      <c r="J17"/>
    </row>
    <row r="18" spans="1:10" ht="13.5" customHeight="1" thickBot="1" x14ac:dyDescent="0.3">
      <c r="A18" s="1809" t="s">
        <v>1145</v>
      </c>
      <c r="B18" s="1808">
        <v>2456</v>
      </c>
      <c r="C18" s="1808">
        <v>2347</v>
      </c>
      <c r="D18" s="1808">
        <v>2314</v>
      </c>
      <c r="E18" s="1808">
        <v>2281</v>
      </c>
      <c r="F18" s="1808">
        <v>2214</v>
      </c>
      <c r="G18" s="1813">
        <v>2181</v>
      </c>
      <c r="H18" s="2006">
        <v>0.05</v>
      </c>
      <c r="I18" s="2005">
        <v>0.11</v>
      </c>
      <c r="J18"/>
    </row>
    <row r="19" spans="1:10" ht="13.5" customHeight="1" x14ac:dyDescent="0.25">
      <c r="A19" s="2260"/>
      <c r="B19" s="2260"/>
      <c r="C19" s="2260"/>
      <c r="D19" s="2260"/>
      <c r="E19" s="2260"/>
      <c r="F19" s="2260"/>
      <c r="G19" s="2260"/>
      <c r="H19" s="2260"/>
      <c r="I19"/>
      <c r="J19"/>
    </row>
    <row r="20" spans="1:10" ht="13.5" customHeight="1" x14ac:dyDescent="0.25">
      <c r="A20" s="2260"/>
      <c r="B20" s="2260"/>
      <c r="C20" s="2260"/>
      <c r="D20" s="2260"/>
      <c r="E20" s="2260"/>
      <c r="F20" s="2260"/>
      <c r="G20" s="2260"/>
      <c r="H20" s="2260"/>
      <c r="I20"/>
      <c r="J20"/>
    </row>
    <row r="21" spans="1:10" ht="13.5" customHeight="1" x14ac:dyDescent="0.25">
      <c r="A21" s="2260"/>
      <c r="B21" s="2260"/>
      <c r="C21" s="2260"/>
      <c r="D21" s="2260"/>
      <c r="E21" s="2260"/>
      <c r="F21" s="2260"/>
      <c r="G21" s="2260"/>
      <c r="H21" s="2260"/>
      <c r="I21"/>
      <c r="J21"/>
    </row>
    <row r="22" spans="1:10" ht="13.5" customHeight="1" x14ac:dyDescent="0.25">
      <c r="A22" s="2260"/>
      <c r="B22" s="2260"/>
      <c r="C22" s="2260"/>
      <c r="D22" s="2260"/>
      <c r="E22" s="2260"/>
      <c r="F22" s="2260"/>
      <c r="G22" s="2260"/>
      <c r="H22" s="2260"/>
      <c r="I22"/>
      <c r="J22"/>
    </row>
    <row r="23" spans="1:10" ht="13.5" customHeight="1" x14ac:dyDescent="0.25">
      <c r="A23" s="2260"/>
      <c r="B23" s="2260"/>
      <c r="C23" s="2260"/>
      <c r="D23" s="2260"/>
      <c r="E23" s="2260"/>
      <c r="F23" s="2260"/>
      <c r="G23" s="2260"/>
      <c r="H23" s="2260"/>
      <c r="I23"/>
      <c r="J23"/>
    </row>
    <row r="24" spans="1:10" ht="13.5" customHeight="1" x14ac:dyDescent="0.15">
      <c r="A24" s="2260"/>
      <c r="B24" s="2260"/>
      <c r="C24" s="2260"/>
      <c r="D24" s="2260"/>
      <c r="E24" s="2260"/>
      <c r="F24" s="2260"/>
      <c r="G24" s="2260"/>
      <c r="H24" s="2260"/>
    </row>
    <row r="25" spans="1:10" ht="13.5" customHeight="1" x14ac:dyDescent="0.15">
      <c r="A25" s="2260"/>
      <c r="B25" s="2260"/>
      <c r="C25" s="2260"/>
      <c r="D25" s="2260"/>
      <c r="E25" s="2260"/>
      <c r="F25" s="2260"/>
      <c r="G25" s="2260"/>
      <c r="H25" s="2260"/>
    </row>
    <row r="26" spans="1:10" ht="13.5" customHeight="1" x14ac:dyDescent="0.15">
      <c r="H26" s="2260"/>
    </row>
    <row r="27" spans="1:10" ht="13.5" customHeight="1" x14ac:dyDescent="0.15">
      <c r="H27" s="2260"/>
    </row>
    <row r="28" spans="1:10" ht="13.5" customHeight="1" x14ac:dyDescent="0.15">
      <c r="H28" s="2260"/>
    </row>
    <row r="29" spans="1:10" ht="13.5" customHeight="1" x14ac:dyDescent="0.15">
      <c r="H29" s="2260"/>
    </row>
  </sheetData>
  <printOptions horizontalCentered="1"/>
  <pageMargins left="0.7" right="0.7" top="0.75" bottom="0.75" header="0.3" footer="0.3"/>
  <pageSetup paperSize="9" scale="80" orientation="portrait" r:id="rId1"/>
  <headerFooter>
    <oddFooter>&amp;C&amp;"Calibri"&amp;11&amp;K000000&amp;"Calibri,Regular"&amp;7&amp;K000000Fact book - Q1 2019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DA8EB-9C6B-4250-8A5F-ED9DEA9D4EE4}">
  <sheetPr>
    <tabColor theme="7" tint="0.59999389629810485"/>
  </sheetPr>
  <dimension ref="A1"/>
  <sheetViews>
    <sheetView view="pageBreakPreview" topLeftCell="A13" zoomScale="80" zoomScaleNormal="100" zoomScaleSheetLayoutView="80" workbookViewId="0">
      <selection activeCell="T43" sqref="T43"/>
    </sheetView>
  </sheetViews>
  <sheetFormatPr defaultColWidth="9.140625" defaultRowHeight="11.25" x14ac:dyDescent="0.2"/>
  <cols>
    <col min="1" max="16384" width="9.140625" style="2407"/>
  </cols>
  <sheetData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0B9A4-8DD0-46BF-A261-F36E060D0CF4}">
  <sheetPr>
    <tabColor theme="7" tint="0.59999389629810485"/>
  </sheetPr>
  <dimension ref="A1:W66"/>
  <sheetViews>
    <sheetView view="pageBreakPreview" zoomScaleNormal="100" zoomScaleSheetLayoutView="100" workbookViewId="0">
      <selection activeCell="I59" sqref="I59"/>
    </sheetView>
  </sheetViews>
  <sheetFormatPr defaultColWidth="9.140625" defaultRowHeight="8.25" x14ac:dyDescent="0.15"/>
  <cols>
    <col min="1" max="1" width="24.85546875" style="2325" customWidth="1"/>
    <col min="2" max="6" width="6.42578125" style="2325" bestFit="1" customWidth="1"/>
    <col min="7" max="8" width="7.140625" style="2325" customWidth="1"/>
    <col min="9" max="9" width="7.7109375" style="2325" customWidth="1"/>
    <col min="10" max="10" width="8.5703125" style="2325" customWidth="1"/>
    <col min="11" max="22" width="9.140625" style="2325" customWidth="1"/>
    <col min="23" max="16384" width="9.140625" style="2325"/>
  </cols>
  <sheetData>
    <row r="1" spans="1:23" ht="13.5" customHeight="1" x14ac:dyDescent="0.2">
      <c r="A1" s="2699" t="s">
        <v>1277</v>
      </c>
      <c r="B1" s="2699" t="s">
        <v>86</v>
      </c>
      <c r="C1" s="2699" t="s">
        <v>86</v>
      </c>
      <c r="D1" s="2699" t="s">
        <v>86</v>
      </c>
      <c r="E1" s="2699" t="s">
        <v>86</v>
      </c>
      <c r="F1" s="2699" t="s">
        <v>86</v>
      </c>
      <c r="G1" s="1841"/>
      <c r="H1" s="2714" t="s">
        <v>1163</v>
      </c>
      <c r="I1" s="2715" t="s">
        <v>86</v>
      </c>
      <c r="J1" s="2700" t="s">
        <v>1257</v>
      </c>
      <c r="K1" s="2715" t="s">
        <v>86</v>
      </c>
    </row>
    <row r="2" spans="1:23" ht="13.5" customHeight="1" x14ac:dyDescent="0.15">
      <c r="A2" s="1840"/>
      <c r="B2" s="1840"/>
      <c r="C2" s="1840"/>
      <c r="D2" s="1840"/>
      <c r="E2" s="1840"/>
      <c r="F2" s="1840"/>
      <c r="G2" s="1839"/>
      <c r="H2" s="2021"/>
      <c r="I2" s="2020"/>
      <c r="J2" s="2701"/>
      <c r="K2" s="2713" t="s">
        <v>86</v>
      </c>
      <c r="W2" s="2332"/>
    </row>
    <row r="3" spans="1:23" s="174" customFormat="1" ht="13.5" customHeight="1" thickBot="1" x14ac:dyDescent="0.3">
      <c r="A3" s="2019" t="s">
        <v>1055</v>
      </c>
      <c r="B3" s="2018" t="s">
        <v>1136</v>
      </c>
      <c r="C3" s="2018" t="s">
        <v>1135</v>
      </c>
      <c r="D3" s="2018" t="s">
        <v>1134</v>
      </c>
      <c r="E3" s="2018" t="s">
        <v>1143</v>
      </c>
      <c r="F3" s="2018" t="s">
        <v>1142</v>
      </c>
      <c r="G3" s="1836" t="s">
        <v>1141</v>
      </c>
      <c r="H3" s="2017" t="s">
        <v>1162</v>
      </c>
      <c r="I3" s="2016" t="s">
        <v>1161</v>
      </c>
      <c r="J3" s="1949" t="s">
        <v>1162</v>
      </c>
      <c r="K3" s="2016" t="s">
        <v>1161</v>
      </c>
    </row>
    <row r="4" spans="1:23" s="174" customFormat="1" ht="13.5" customHeight="1" x14ac:dyDescent="0.2">
      <c r="A4" s="1833" t="s">
        <v>1160</v>
      </c>
      <c r="B4" s="1885">
        <v>340</v>
      </c>
      <c r="C4" s="1885">
        <v>334</v>
      </c>
      <c r="D4" s="1885">
        <v>347</v>
      </c>
      <c r="E4" s="1885">
        <v>329</v>
      </c>
      <c r="F4" s="1885">
        <v>333</v>
      </c>
      <c r="G4" s="1948">
        <v>326</v>
      </c>
      <c r="H4" s="1906">
        <v>0.02</v>
      </c>
      <c r="I4" s="1905">
        <v>0.02</v>
      </c>
      <c r="J4" s="1906">
        <v>0.02</v>
      </c>
      <c r="K4" s="1905">
        <v>0.03</v>
      </c>
    </row>
    <row r="5" spans="1:23" s="174" customFormat="1" ht="13.5" customHeight="1" x14ac:dyDescent="0.2">
      <c r="A5" s="1809" t="s">
        <v>1159</v>
      </c>
      <c r="B5" s="1808">
        <v>106</v>
      </c>
      <c r="C5" s="1808">
        <v>121</v>
      </c>
      <c r="D5" s="1808">
        <v>112</v>
      </c>
      <c r="E5" s="1808">
        <v>105</v>
      </c>
      <c r="F5" s="1808">
        <v>110</v>
      </c>
      <c r="G5" s="1813">
        <v>114</v>
      </c>
      <c r="H5" s="2008">
        <v>-0.12</v>
      </c>
      <c r="I5" s="2007">
        <v>-0.04</v>
      </c>
      <c r="J5" s="1938">
        <v>-0.12</v>
      </c>
      <c r="K5" s="2007">
        <v>-0.03</v>
      </c>
    </row>
    <row r="6" spans="1:23" s="174" customFormat="1" ht="13.5" customHeight="1" x14ac:dyDescent="0.2">
      <c r="A6" s="1809" t="s">
        <v>1158</v>
      </c>
      <c r="B6" s="1808">
        <v>67</v>
      </c>
      <c r="C6" s="1808">
        <v>23</v>
      </c>
      <c r="D6" s="1808">
        <v>72</v>
      </c>
      <c r="E6" s="1808">
        <v>48</v>
      </c>
      <c r="F6" s="1808">
        <v>57</v>
      </c>
      <c r="G6" s="1813">
        <v>120</v>
      </c>
      <c r="H6" s="2008"/>
      <c r="I6" s="2007"/>
      <c r="J6" s="1938"/>
      <c r="K6" s="2007"/>
    </row>
    <row r="7" spans="1:23" s="174" customFormat="1" ht="13.5" customHeight="1" x14ac:dyDescent="0.2">
      <c r="A7" s="1809" t="s">
        <v>1157</v>
      </c>
      <c r="B7" s="1808">
        <v>7</v>
      </c>
      <c r="C7" s="1808">
        <v>5</v>
      </c>
      <c r="D7" s="1808">
        <v>6</v>
      </c>
      <c r="E7" s="1808">
        <v>5</v>
      </c>
      <c r="F7" s="1808">
        <v>10</v>
      </c>
      <c r="G7" s="1813">
        <v>9</v>
      </c>
      <c r="H7" s="2008"/>
      <c r="I7" s="2007"/>
      <c r="J7" s="1938"/>
      <c r="K7" s="2037"/>
    </row>
    <row r="8" spans="1:23" s="174" customFormat="1" ht="13.5" customHeight="1" x14ac:dyDescent="0.2">
      <c r="A8" s="1783" t="s">
        <v>1156</v>
      </c>
      <c r="B8" s="1801">
        <v>520</v>
      </c>
      <c r="C8" s="1801">
        <v>483</v>
      </c>
      <c r="D8" s="1801">
        <v>537</v>
      </c>
      <c r="E8" s="1801">
        <v>487</v>
      </c>
      <c r="F8" s="1801">
        <v>510</v>
      </c>
      <c r="G8" s="1822">
        <v>569</v>
      </c>
      <c r="H8" s="2030">
        <v>0.08</v>
      </c>
      <c r="I8" s="2029">
        <v>0.02</v>
      </c>
      <c r="J8" s="1945">
        <v>0.08</v>
      </c>
      <c r="K8" s="2029">
        <v>0.03</v>
      </c>
    </row>
    <row r="9" spans="1:23" s="174" customFormat="1" ht="13.5" customHeight="1" x14ac:dyDescent="0.2">
      <c r="A9" s="1783" t="s">
        <v>1155</v>
      </c>
      <c r="B9" s="1801">
        <v>-269</v>
      </c>
      <c r="C9" s="1801">
        <v>-311</v>
      </c>
      <c r="D9" s="1801">
        <v>-281</v>
      </c>
      <c r="E9" s="1801">
        <v>-269</v>
      </c>
      <c r="F9" s="1801">
        <v>-281</v>
      </c>
      <c r="G9" s="1822">
        <v>-338</v>
      </c>
      <c r="H9" s="2030">
        <v>-0.14000000000000001</v>
      </c>
      <c r="I9" s="2029">
        <v>-0.04</v>
      </c>
      <c r="J9" s="1945">
        <v>-0.13</v>
      </c>
      <c r="K9" s="2029">
        <v>-0.04</v>
      </c>
    </row>
    <row r="10" spans="1:23" s="174" customFormat="1" ht="13.5" customHeight="1" x14ac:dyDescent="0.2">
      <c r="A10" s="1783" t="s">
        <v>1154</v>
      </c>
      <c r="B10" s="1801">
        <v>251</v>
      </c>
      <c r="C10" s="1801">
        <v>172</v>
      </c>
      <c r="D10" s="1801">
        <v>256</v>
      </c>
      <c r="E10" s="1801">
        <v>218</v>
      </c>
      <c r="F10" s="1801">
        <v>229</v>
      </c>
      <c r="G10" s="1822">
        <v>231</v>
      </c>
      <c r="H10" s="2030">
        <v>0.46</v>
      </c>
      <c r="I10" s="2029">
        <v>0.1</v>
      </c>
      <c r="J10" s="1945">
        <v>0.47</v>
      </c>
      <c r="K10" s="2029">
        <v>0.11</v>
      </c>
    </row>
    <row r="11" spans="1:23" s="174" customFormat="1" ht="13.5" customHeight="1" x14ac:dyDescent="0.2">
      <c r="A11" s="1809" t="s">
        <v>1153</v>
      </c>
      <c r="B11" s="1808">
        <v>-27</v>
      </c>
      <c r="C11" s="1808">
        <v>-34</v>
      </c>
      <c r="D11" s="1808">
        <v>-32</v>
      </c>
      <c r="E11" s="1808">
        <v>-40</v>
      </c>
      <c r="F11" s="1808">
        <v>27</v>
      </c>
      <c r="G11" s="1813">
        <v>21</v>
      </c>
      <c r="H11" s="2014"/>
      <c r="I11" s="2013"/>
      <c r="J11" s="2036"/>
      <c r="K11" s="2013"/>
    </row>
    <row r="12" spans="1:23" s="174" customFormat="1" ht="13.5" customHeight="1" x14ac:dyDescent="0.2">
      <c r="A12" s="1783" t="s">
        <v>1152</v>
      </c>
      <c r="B12" s="1801">
        <v>224</v>
      </c>
      <c r="C12" s="1801">
        <v>138</v>
      </c>
      <c r="D12" s="1801">
        <v>224</v>
      </c>
      <c r="E12" s="1801">
        <v>178</v>
      </c>
      <c r="F12" s="1801">
        <v>256</v>
      </c>
      <c r="G12" s="1822">
        <v>252</v>
      </c>
      <c r="H12" s="2030">
        <v>0.62</v>
      </c>
      <c r="I12" s="2029">
        <v>-0.13</v>
      </c>
      <c r="J12" s="1945">
        <v>0.61</v>
      </c>
      <c r="K12" s="2029">
        <v>-0.12</v>
      </c>
    </row>
    <row r="13" spans="1:23" s="174" customFormat="1" ht="13.5" customHeight="1" x14ac:dyDescent="0.2">
      <c r="A13" s="1800"/>
      <c r="B13" s="1800"/>
      <c r="C13" s="1799"/>
      <c r="D13" s="1799"/>
      <c r="E13" s="1799"/>
      <c r="F13" s="1799"/>
      <c r="G13" s="1819"/>
      <c r="H13" s="2010"/>
      <c r="I13" s="2009"/>
      <c r="J13" s="2035"/>
      <c r="K13" s="2009"/>
    </row>
    <row r="14" spans="1:23" s="174" customFormat="1" ht="13.5" customHeight="1" x14ac:dyDescent="0.2">
      <c r="A14" s="1809" t="s">
        <v>1151</v>
      </c>
      <c r="B14" s="1808">
        <v>52</v>
      </c>
      <c r="C14" s="1808">
        <v>64.400000000000006</v>
      </c>
      <c r="D14" s="1808">
        <v>52.3</v>
      </c>
      <c r="E14" s="1808">
        <v>55.2</v>
      </c>
      <c r="F14" s="1808">
        <v>55.1</v>
      </c>
      <c r="G14" s="1813">
        <v>59.4</v>
      </c>
      <c r="H14" s="2014"/>
      <c r="I14" s="2013"/>
      <c r="J14" s="2034"/>
      <c r="K14" s="2013"/>
    </row>
    <row r="15" spans="1:23" s="174" customFormat="1" ht="13.5" customHeight="1" x14ac:dyDescent="0.2">
      <c r="A15" s="1809" t="s">
        <v>1260</v>
      </c>
      <c r="B15" s="1808">
        <v>10.280155842596216</v>
      </c>
      <c r="C15" s="1808">
        <v>6.5511221735814615</v>
      </c>
      <c r="D15" s="1808">
        <v>10.921266930986716</v>
      </c>
      <c r="E15" s="1808">
        <v>8.6732728206109968</v>
      </c>
      <c r="F15" s="1808">
        <v>12.57926353698233</v>
      </c>
      <c r="G15" s="1813">
        <v>12.535970959424223</v>
      </c>
      <c r="H15" s="2014"/>
      <c r="I15" s="2013"/>
      <c r="J15" s="2033"/>
      <c r="K15" s="2027"/>
    </row>
    <row r="16" spans="1:23" s="174" customFormat="1" ht="13.5" customHeight="1" x14ac:dyDescent="0.2">
      <c r="A16" s="1809" t="s">
        <v>1259</v>
      </c>
      <c r="B16" s="1808">
        <v>6652</v>
      </c>
      <c r="C16" s="1808">
        <v>6483</v>
      </c>
      <c r="D16" s="1808">
        <v>6261</v>
      </c>
      <c r="E16" s="1808">
        <v>6230</v>
      </c>
      <c r="F16" s="1808">
        <v>6236</v>
      </c>
      <c r="G16" s="1813">
        <v>6121</v>
      </c>
      <c r="H16" s="2008">
        <v>0.03</v>
      </c>
      <c r="I16" s="2007">
        <v>7.0000000000000007E-2</v>
      </c>
      <c r="J16" s="1938">
        <v>0.03</v>
      </c>
      <c r="K16" s="2007">
        <v>0.09</v>
      </c>
    </row>
    <row r="17" spans="1:11" s="174" customFormat="1" ht="13.5" customHeight="1" x14ac:dyDescent="0.2">
      <c r="A17" s="1918" t="s">
        <v>1146</v>
      </c>
      <c r="B17" s="1808">
        <v>45840</v>
      </c>
      <c r="C17" s="1808">
        <v>44872</v>
      </c>
      <c r="D17" s="1808">
        <v>44310</v>
      </c>
      <c r="E17" s="1808">
        <v>33143</v>
      </c>
      <c r="F17" s="1808">
        <v>33097</v>
      </c>
      <c r="G17" s="1813">
        <v>33069</v>
      </c>
      <c r="H17" s="2008">
        <v>0.02</v>
      </c>
      <c r="I17" s="2007">
        <v>0.39</v>
      </c>
      <c r="J17" s="1938">
        <v>0.03</v>
      </c>
      <c r="K17" s="2007">
        <v>0.39</v>
      </c>
    </row>
    <row r="18" spans="1:11" s="174" customFormat="1" ht="13.5" customHeight="1" thickBot="1" x14ac:dyDescent="0.25">
      <c r="A18" s="1809" t="s">
        <v>1145</v>
      </c>
      <c r="B18" s="1808">
        <v>4870</v>
      </c>
      <c r="C18" s="1808">
        <v>4830</v>
      </c>
      <c r="D18" s="1808">
        <v>4820</v>
      </c>
      <c r="E18" s="1808">
        <v>4825</v>
      </c>
      <c r="F18" s="1808">
        <v>4869</v>
      </c>
      <c r="G18" s="1813">
        <v>5109</v>
      </c>
      <c r="H18" s="2006">
        <v>0.01</v>
      </c>
      <c r="I18" s="2005">
        <v>0</v>
      </c>
      <c r="J18" s="1937">
        <v>0.01</v>
      </c>
      <c r="K18" s="2025">
        <v>0</v>
      </c>
    </row>
    <row r="19" spans="1:11" s="174" customFormat="1" ht="13.5" customHeight="1" x14ac:dyDescent="0.2">
      <c r="A19" s="1809"/>
      <c r="B19" s="1809"/>
      <c r="C19" s="1808"/>
      <c r="D19" s="1808"/>
      <c r="E19" s="1808"/>
      <c r="F19" s="1808"/>
      <c r="G19" s="1808"/>
      <c r="H19" s="1810"/>
      <c r="I19" s="1810"/>
      <c r="J19" s="1936"/>
      <c r="K19" s="1936"/>
    </row>
    <row r="20" spans="1:11" s="174" customFormat="1" ht="13.5" customHeight="1" thickBot="1" x14ac:dyDescent="0.25">
      <c r="A20" s="2699" t="s">
        <v>1276</v>
      </c>
      <c r="B20" s="2699" t="s">
        <v>86</v>
      </c>
      <c r="C20" s="2699" t="s">
        <v>86</v>
      </c>
      <c r="D20" s="2699" t="s">
        <v>86</v>
      </c>
      <c r="E20" s="2699" t="s">
        <v>86</v>
      </c>
      <c r="F20" s="2699" t="s">
        <v>86</v>
      </c>
      <c r="G20" s="2699" t="s">
        <v>86</v>
      </c>
      <c r="H20" s="2703" t="s">
        <v>86</v>
      </c>
      <c r="I20" s="2703" t="s">
        <v>86</v>
      </c>
      <c r="J20" s="2703" t="s">
        <v>86</v>
      </c>
      <c r="K20" s="2703" t="s">
        <v>86</v>
      </c>
    </row>
    <row r="21" spans="1:11" s="174" customFormat="1" ht="13.5" customHeight="1" x14ac:dyDescent="0.2">
      <c r="A21" s="1803"/>
      <c r="B21" s="1803"/>
      <c r="C21" s="1803"/>
      <c r="D21" s="1803"/>
      <c r="E21" s="1803"/>
      <c r="F21" s="1803"/>
      <c r="G21" s="1841"/>
      <c r="H21" s="2714" t="s">
        <v>1163</v>
      </c>
      <c r="I21" s="2715" t="s">
        <v>86</v>
      </c>
      <c r="J21" s="2714" t="s">
        <v>1257</v>
      </c>
      <c r="K21" s="2715" t="s">
        <v>86</v>
      </c>
    </row>
    <row r="22" spans="1:11" s="174" customFormat="1" ht="13.5" customHeight="1" x14ac:dyDescent="0.25">
      <c r="A22" s="1840"/>
      <c r="B22" s="1840"/>
      <c r="C22" s="1840"/>
      <c r="D22" s="1840"/>
      <c r="E22" s="1840"/>
      <c r="F22" s="1840"/>
      <c r="G22" s="1839"/>
      <c r="H22" s="2021"/>
      <c r="I22" s="2020"/>
      <c r="J22" s="2712"/>
      <c r="K22" s="2713" t="s">
        <v>86</v>
      </c>
    </row>
    <row r="23" spans="1:11" s="174" customFormat="1" ht="13.5" customHeight="1" thickBot="1" x14ac:dyDescent="0.3">
      <c r="A23" s="2019" t="s">
        <v>1055</v>
      </c>
      <c r="B23" s="2018" t="s">
        <v>1136</v>
      </c>
      <c r="C23" s="2018" t="s">
        <v>1135</v>
      </c>
      <c r="D23" s="2018" t="s">
        <v>1134</v>
      </c>
      <c r="E23" s="2018" t="s">
        <v>1143</v>
      </c>
      <c r="F23" s="2018" t="s">
        <v>1142</v>
      </c>
      <c r="G23" s="1836" t="s">
        <v>1141</v>
      </c>
      <c r="H23" s="2017" t="s">
        <v>1162</v>
      </c>
      <c r="I23" s="2016" t="s">
        <v>1161</v>
      </c>
      <c r="J23" s="2017" t="s">
        <v>1162</v>
      </c>
      <c r="K23" s="2016" t="s">
        <v>1161</v>
      </c>
    </row>
    <row r="24" spans="1:11" s="174" customFormat="1" ht="13.5" customHeight="1" x14ac:dyDescent="0.2">
      <c r="A24" s="1833" t="s">
        <v>1160</v>
      </c>
      <c r="B24" s="1976">
        <v>340</v>
      </c>
      <c r="C24" s="1976">
        <v>334</v>
      </c>
      <c r="D24" s="1976">
        <v>347</v>
      </c>
      <c r="E24" s="1976">
        <v>329</v>
      </c>
      <c r="F24" s="1976">
        <v>333</v>
      </c>
      <c r="G24" s="1975">
        <v>326</v>
      </c>
      <c r="H24" s="1906">
        <v>0.02</v>
      </c>
      <c r="I24" s="1905">
        <v>0.02</v>
      </c>
      <c r="J24" s="1906">
        <v>0.02</v>
      </c>
      <c r="K24" s="1905">
        <v>0.03</v>
      </c>
    </row>
    <row r="25" spans="1:11" s="174" customFormat="1" ht="13.5" customHeight="1" x14ac:dyDescent="0.2">
      <c r="A25" s="1809" t="s">
        <v>1159</v>
      </c>
      <c r="B25" s="1917">
        <v>133</v>
      </c>
      <c r="C25" s="1917">
        <v>148</v>
      </c>
      <c r="D25" s="1917">
        <v>137</v>
      </c>
      <c r="E25" s="1917">
        <v>131</v>
      </c>
      <c r="F25" s="1917">
        <v>135</v>
      </c>
      <c r="G25" s="1916">
        <v>159</v>
      </c>
      <c r="H25" s="2008">
        <v>-0.1</v>
      </c>
      <c r="I25" s="2007">
        <v>-0.01</v>
      </c>
      <c r="J25" s="2008">
        <v>-0.09</v>
      </c>
      <c r="K25" s="2007">
        <v>-0.01</v>
      </c>
    </row>
    <row r="26" spans="1:11" ht="13.5" customHeight="1" x14ac:dyDescent="0.2">
      <c r="A26" s="1809" t="s">
        <v>1158</v>
      </c>
      <c r="B26" s="1917">
        <v>67</v>
      </c>
      <c r="C26" s="1917">
        <v>23</v>
      </c>
      <c r="D26" s="1917">
        <v>72</v>
      </c>
      <c r="E26" s="1917">
        <v>48</v>
      </c>
      <c r="F26" s="1917">
        <v>57</v>
      </c>
      <c r="G26" s="1916">
        <v>120</v>
      </c>
      <c r="H26" s="2008"/>
      <c r="I26" s="2007"/>
      <c r="J26" s="2008"/>
      <c r="K26" s="2007"/>
    </row>
    <row r="27" spans="1:11" ht="11.25" customHeight="1" x14ac:dyDescent="0.2">
      <c r="A27" s="1809" t="s">
        <v>1157</v>
      </c>
      <c r="B27" s="1917">
        <v>7</v>
      </c>
      <c r="C27" s="1917">
        <v>5</v>
      </c>
      <c r="D27" s="1917">
        <v>6</v>
      </c>
      <c r="E27" s="1917">
        <v>5</v>
      </c>
      <c r="F27" s="1917">
        <v>10</v>
      </c>
      <c r="G27" s="1916">
        <v>9</v>
      </c>
      <c r="H27" s="2014"/>
      <c r="I27" s="2013"/>
      <c r="J27" s="2014"/>
      <c r="K27" s="2032"/>
    </row>
    <row r="28" spans="1:11" ht="24.75" customHeight="1" x14ac:dyDescent="0.2">
      <c r="A28" s="1783" t="s">
        <v>1156</v>
      </c>
      <c r="B28" s="1882">
        <v>547</v>
      </c>
      <c r="C28" s="1882">
        <v>510</v>
      </c>
      <c r="D28" s="1882">
        <v>562</v>
      </c>
      <c r="E28" s="1882">
        <v>513</v>
      </c>
      <c r="F28" s="1882">
        <v>535</v>
      </c>
      <c r="G28" s="1927">
        <v>614</v>
      </c>
      <c r="H28" s="2030">
        <v>7.0000000000000007E-2</v>
      </c>
      <c r="I28" s="2029">
        <v>0.02</v>
      </c>
      <c r="J28" s="2030">
        <v>0.08</v>
      </c>
      <c r="K28" s="2029">
        <v>0.03</v>
      </c>
    </row>
    <row r="29" spans="1:11" ht="13.5" customHeight="1" x14ac:dyDescent="0.2">
      <c r="A29" s="1783" t="s">
        <v>1155</v>
      </c>
      <c r="B29" s="1882">
        <v>-276</v>
      </c>
      <c r="C29" s="1882">
        <v>-320</v>
      </c>
      <c r="D29" s="1882">
        <v>-287</v>
      </c>
      <c r="E29" s="1882">
        <v>-275</v>
      </c>
      <c r="F29" s="1882">
        <v>-287</v>
      </c>
      <c r="G29" s="1927">
        <v>-350</v>
      </c>
      <c r="H29" s="2030">
        <v>-0.14000000000000001</v>
      </c>
      <c r="I29" s="2029">
        <v>-0.04</v>
      </c>
      <c r="J29" s="2030">
        <v>-0.13</v>
      </c>
      <c r="K29" s="2029">
        <v>-0.03</v>
      </c>
    </row>
    <row r="30" spans="1:11" ht="13.5" customHeight="1" x14ac:dyDescent="0.2">
      <c r="A30" s="1783" t="s">
        <v>1154</v>
      </c>
      <c r="B30" s="1882">
        <v>271</v>
      </c>
      <c r="C30" s="1882">
        <v>190</v>
      </c>
      <c r="D30" s="1882">
        <v>275</v>
      </c>
      <c r="E30" s="1882">
        <v>238</v>
      </c>
      <c r="F30" s="1882">
        <v>248</v>
      </c>
      <c r="G30" s="1927">
        <v>264</v>
      </c>
      <c r="H30" s="2030">
        <v>0.43</v>
      </c>
      <c r="I30" s="2029">
        <v>0.09</v>
      </c>
      <c r="J30" s="2030">
        <v>0.43</v>
      </c>
      <c r="K30" s="2029">
        <v>0.1</v>
      </c>
    </row>
    <row r="31" spans="1:11" ht="13.5" customHeight="1" x14ac:dyDescent="0.2">
      <c r="A31" s="1809" t="s">
        <v>1153</v>
      </c>
      <c r="B31" s="1931">
        <v>-27</v>
      </c>
      <c r="C31" s="1931">
        <v>-34</v>
      </c>
      <c r="D31" s="1931">
        <v>-31</v>
      </c>
      <c r="E31" s="1931">
        <v>-41</v>
      </c>
      <c r="F31" s="1931">
        <v>27</v>
      </c>
      <c r="G31" s="1930">
        <v>21</v>
      </c>
      <c r="H31" s="2014"/>
      <c r="I31" s="2013"/>
      <c r="J31" s="2031"/>
      <c r="K31" s="2013"/>
    </row>
    <row r="32" spans="1:11" ht="13.5" customHeight="1" x14ac:dyDescent="0.2">
      <c r="A32" s="1783" t="s">
        <v>1152</v>
      </c>
      <c r="B32" s="2520">
        <v>244</v>
      </c>
      <c r="C32" s="2520">
        <v>156</v>
      </c>
      <c r="D32" s="2520">
        <v>244</v>
      </c>
      <c r="E32" s="2520">
        <v>197</v>
      </c>
      <c r="F32" s="2520">
        <v>275</v>
      </c>
      <c r="G32" s="2533">
        <v>285</v>
      </c>
      <c r="H32" s="2030">
        <v>0.56000000000000005</v>
      </c>
      <c r="I32" s="2029">
        <v>-0.11</v>
      </c>
      <c r="J32" s="2030">
        <v>0.55000000000000004</v>
      </c>
      <c r="K32" s="2029">
        <v>-0.11</v>
      </c>
    </row>
    <row r="33" spans="1:23" ht="13.5" customHeight="1" x14ac:dyDescent="0.2">
      <c r="A33" s="1800"/>
      <c r="B33" s="2534"/>
      <c r="C33" s="2534"/>
      <c r="D33" s="2534"/>
      <c r="E33" s="2534"/>
      <c r="F33" s="2534"/>
      <c r="G33" s="2535"/>
      <c r="H33" s="2010"/>
      <c r="I33" s="2009"/>
      <c r="J33" s="2010"/>
      <c r="K33" s="2009"/>
    </row>
    <row r="34" spans="1:23" ht="13.5" customHeight="1" x14ac:dyDescent="0.2">
      <c r="A34" s="1809" t="s">
        <v>1151</v>
      </c>
      <c r="B34" s="1931">
        <v>50</v>
      </c>
      <c r="C34" s="1931">
        <v>62.7</v>
      </c>
      <c r="D34" s="1931">
        <v>51.1</v>
      </c>
      <c r="E34" s="1931">
        <v>53.6</v>
      </c>
      <c r="F34" s="1931">
        <v>53.6</v>
      </c>
      <c r="G34" s="1930">
        <v>57</v>
      </c>
      <c r="H34" s="2014"/>
      <c r="I34" s="2013"/>
      <c r="J34" s="2014"/>
      <c r="K34" s="2013"/>
    </row>
    <row r="35" spans="1:23" ht="13.5" customHeight="1" x14ac:dyDescent="0.2">
      <c r="A35" s="1809" t="s">
        <v>1260</v>
      </c>
      <c r="B35" s="1931">
        <v>11.110850201590203</v>
      </c>
      <c r="C35" s="1931">
        <v>7.3119619312959632</v>
      </c>
      <c r="D35" s="1931">
        <v>11.604011617694658</v>
      </c>
      <c r="E35" s="1931">
        <v>9.4257095180629147</v>
      </c>
      <c r="F35" s="1931">
        <v>13.101953718561232</v>
      </c>
      <c r="G35" s="1930">
        <v>13.79020657705766</v>
      </c>
      <c r="H35" s="2014"/>
      <c r="I35" s="2013"/>
      <c r="J35" s="2028"/>
      <c r="K35" s="2027"/>
    </row>
    <row r="36" spans="1:23" ht="13.5" customHeight="1" x14ac:dyDescent="0.2">
      <c r="A36" s="1809" t="s">
        <v>1259</v>
      </c>
      <c r="B36" s="1931">
        <v>6771</v>
      </c>
      <c r="C36" s="1931">
        <v>6606</v>
      </c>
      <c r="D36" s="1931">
        <v>6393</v>
      </c>
      <c r="E36" s="1931">
        <v>6364</v>
      </c>
      <c r="F36" s="1931">
        <v>6363</v>
      </c>
      <c r="G36" s="1930">
        <v>6404</v>
      </c>
      <c r="H36" s="2008">
        <v>0.02</v>
      </c>
      <c r="I36" s="2007">
        <v>0.06</v>
      </c>
      <c r="J36" s="2008">
        <v>0.03</v>
      </c>
      <c r="K36" s="2007">
        <v>0.09</v>
      </c>
    </row>
    <row r="37" spans="1:23" ht="13.5" customHeight="1" x14ac:dyDescent="0.2">
      <c r="A37" s="1918" t="s">
        <v>1146</v>
      </c>
      <c r="B37" s="1931">
        <v>45840</v>
      </c>
      <c r="C37" s="1931">
        <v>44872</v>
      </c>
      <c r="D37" s="1931">
        <v>44310</v>
      </c>
      <c r="E37" s="1931">
        <v>33143</v>
      </c>
      <c r="F37" s="1931">
        <v>33097</v>
      </c>
      <c r="G37" s="1930">
        <v>33069</v>
      </c>
      <c r="H37" s="2008">
        <v>0.02</v>
      </c>
      <c r="I37" s="2007">
        <v>0.39</v>
      </c>
      <c r="J37" s="2008">
        <v>0.03</v>
      </c>
      <c r="K37" s="2007">
        <v>0.39</v>
      </c>
    </row>
    <row r="38" spans="1:23" ht="13.5" customHeight="1" thickBot="1" x14ac:dyDescent="0.25">
      <c r="A38" s="1809" t="s">
        <v>1145</v>
      </c>
      <c r="B38" s="1931">
        <v>4870</v>
      </c>
      <c r="C38" s="1931">
        <v>4830</v>
      </c>
      <c r="D38" s="1931">
        <v>4820</v>
      </c>
      <c r="E38" s="1931">
        <v>4825</v>
      </c>
      <c r="F38" s="1931">
        <v>4869</v>
      </c>
      <c r="G38" s="1930">
        <v>5109</v>
      </c>
      <c r="H38" s="2006">
        <v>0.01</v>
      </c>
      <c r="I38" s="2005">
        <v>0</v>
      </c>
      <c r="J38" s="2026">
        <v>0.01</v>
      </c>
      <c r="K38" s="2025">
        <v>0</v>
      </c>
    </row>
    <row r="39" spans="1:23" ht="13.5" customHeight="1" thickBot="1" x14ac:dyDescent="0.25">
      <c r="A39" s="1809"/>
      <c r="B39" s="1809"/>
      <c r="C39" s="1808"/>
      <c r="D39" s="1808"/>
      <c r="E39" s="1808"/>
      <c r="F39" s="1808"/>
      <c r="G39" s="1808"/>
      <c r="H39" s="1913"/>
      <c r="I39" s="1913"/>
      <c r="J39" s="1912"/>
      <c r="K39" s="1912"/>
    </row>
    <row r="40" spans="1:23" ht="13.5" customHeight="1" x14ac:dyDescent="0.2">
      <c r="A40" s="2699" t="s">
        <v>1275</v>
      </c>
      <c r="B40" s="2699" t="s">
        <v>86</v>
      </c>
      <c r="C40" s="2699" t="s">
        <v>86</v>
      </c>
      <c r="D40" s="2699" t="s">
        <v>86</v>
      </c>
      <c r="E40" s="1803"/>
      <c r="F40" s="1803"/>
      <c r="G40" s="1841"/>
      <c r="H40" s="2714" t="s">
        <v>1163</v>
      </c>
      <c r="I40" s="2715" t="s">
        <v>86</v>
      </c>
      <c r="J40" s="2714" t="s">
        <v>1257</v>
      </c>
      <c r="K40" s="2715" t="s">
        <v>86</v>
      </c>
    </row>
    <row r="41" spans="1:23" ht="13.5" customHeight="1" thickBot="1" x14ac:dyDescent="0.2">
      <c r="A41" s="2019" t="s">
        <v>1129</v>
      </c>
      <c r="B41" s="2018" t="s">
        <v>1136</v>
      </c>
      <c r="C41" s="2018" t="s">
        <v>1135</v>
      </c>
      <c r="D41" s="2018" t="s">
        <v>1134</v>
      </c>
      <c r="E41" s="2018" t="s">
        <v>1143</v>
      </c>
      <c r="F41" s="2018" t="s">
        <v>1142</v>
      </c>
      <c r="G41" s="1836" t="s">
        <v>1141</v>
      </c>
      <c r="H41" s="2017" t="s">
        <v>1162</v>
      </c>
      <c r="I41" s="2016" t="s">
        <v>1161</v>
      </c>
      <c r="J41" s="2017" t="s">
        <v>1162</v>
      </c>
      <c r="K41" s="2016" t="s">
        <v>1161</v>
      </c>
    </row>
    <row r="42" spans="1:23" ht="13.5" customHeight="1" x14ac:dyDescent="0.2">
      <c r="A42" s="1909" t="s">
        <v>1256</v>
      </c>
      <c r="B42" s="2504">
        <v>74.100000000000009</v>
      </c>
      <c r="C42" s="2504">
        <v>73.499999999999986</v>
      </c>
      <c r="D42" s="2505">
        <v>72.7</v>
      </c>
      <c r="E42" s="2505">
        <v>73.000000000000014</v>
      </c>
      <c r="F42" s="2505">
        <v>71.8</v>
      </c>
      <c r="G42" s="2506">
        <v>71.100000000000009</v>
      </c>
      <c r="H42" s="1906">
        <v>0.01</v>
      </c>
      <c r="I42" s="1905">
        <v>0.03</v>
      </c>
      <c r="J42" s="1906">
        <v>0.01</v>
      </c>
      <c r="K42" s="1905">
        <v>0.04</v>
      </c>
    </row>
    <row r="43" spans="1:23" ht="13.5" customHeight="1" x14ac:dyDescent="0.2">
      <c r="A43" s="1849" t="s">
        <v>1255</v>
      </c>
      <c r="B43" s="2507">
        <v>6.6</v>
      </c>
      <c r="C43" s="2508">
        <v>6.7</v>
      </c>
      <c r="D43" s="2509">
        <v>6.7</v>
      </c>
      <c r="E43" s="2509">
        <v>6.8</v>
      </c>
      <c r="F43" s="2509">
        <v>6.9</v>
      </c>
      <c r="G43" s="2510">
        <v>7</v>
      </c>
      <c r="H43" s="2008">
        <v>-0.01</v>
      </c>
      <c r="I43" s="2007">
        <v>-0.04</v>
      </c>
      <c r="J43" s="2008">
        <v>0</v>
      </c>
      <c r="K43" s="2007">
        <v>-0.04</v>
      </c>
    </row>
    <row r="44" spans="1:23" ht="13.5" customHeight="1" thickBot="1" x14ac:dyDescent="0.25">
      <c r="A44" s="2022" t="s">
        <v>1254</v>
      </c>
      <c r="B44" s="2553">
        <v>1.8</v>
      </c>
      <c r="C44" s="2549">
        <v>1.9</v>
      </c>
      <c r="D44" s="2550">
        <v>2</v>
      </c>
      <c r="E44" s="2550">
        <v>2.1</v>
      </c>
      <c r="F44" s="2550">
        <v>2.1</v>
      </c>
      <c r="G44" s="2514">
        <v>2.1</v>
      </c>
      <c r="H44" s="2006">
        <v>-0.05</v>
      </c>
      <c r="I44" s="2005">
        <v>-0.14000000000000001</v>
      </c>
      <c r="J44" s="2006">
        <v>-0.05</v>
      </c>
      <c r="K44" s="2005">
        <v>-0.14000000000000001</v>
      </c>
    </row>
    <row r="45" spans="1:23" ht="13.5" customHeight="1" x14ac:dyDescent="0.2">
      <c r="A45" s="1794" t="s">
        <v>1253</v>
      </c>
      <c r="B45" s="2503">
        <v>82.5</v>
      </c>
      <c r="C45" s="2551">
        <v>82.1</v>
      </c>
      <c r="D45" s="2551">
        <v>81.400000000000006</v>
      </c>
      <c r="E45" s="2551">
        <v>81.900000000000006</v>
      </c>
      <c r="F45" s="2551">
        <v>80.8</v>
      </c>
      <c r="G45" s="2552">
        <v>80.2</v>
      </c>
      <c r="H45" s="2024">
        <v>0</v>
      </c>
      <c r="I45" s="2023">
        <v>0.02</v>
      </c>
      <c r="J45" s="2024">
        <v>0.01</v>
      </c>
      <c r="K45" s="2023">
        <v>0.03</v>
      </c>
    </row>
    <row r="46" spans="1:23" ht="13.5" customHeight="1" x14ac:dyDescent="0.2">
      <c r="A46" s="1800"/>
      <c r="B46" s="1924"/>
      <c r="C46" s="2075"/>
      <c r="D46" s="2075"/>
      <c r="E46" s="2075"/>
      <c r="F46" s="2075"/>
      <c r="G46" s="2531"/>
      <c r="H46" s="2010"/>
      <c r="I46" s="2009"/>
      <c r="J46" s="2010"/>
      <c r="K46" s="2009"/>
      <c r="W46" s="2332"/>
    </row>
    <row r="47" spans="1:23" ht="18" customHeight="1" x14ac:dyDescent="0.2">
      <c r="A47" s="1849" t="s">
        <v>1252</v>
      </c>
      <c r="B47" s="2507">
        <v>38.5</v>
      </c>
      <c r="C47" s="2507">
        <v>38.5</v>
      </c>
      <c r="D47" s="2507">
        <v>38</v>
      </c>
      <c r="E47" s="2507">
        <v>36.900000000000006</v>
      </c>
      <c r="F47" s="2507">
        <v>37.4</v>
      </c>
      <c r="G47" s="2518">
        <v>36.4</v>
      </c>
      <c r="H47" s="2008">
        <v>0</v>
      </c>
      <c r="I47" s="2007">
        <v>0.03</v>
      </c>
      <c r="J47" s="2008">
        <v>0</v>
      </c>
      <c r="K47" s="2007">
        <v>0.03</v>
      </c>
      <c r="W47" s="2332"/>
    </row>
    <row r="48" spans="1:23" ht="13.5" customHeight="1" thickBot="1" x14ac:dyDescent="0.25">
      <c r="A48" s="2022" t="s">
        <v>1251</v>
      </c>
      <c r="B48" s="2553">
        <v>2.8</v>
      </c>
      <c r="C48" s="2549">
        <v>2.8</v>
      </c>
      <c r="D48" s="2550">
        <v>2.8</v>
      </c>
      <c r="E48" s="2550">
        <v>2.8</v>
      </c>
      <c r="F48" s="2550">
        <v>3</v>
      </c>
      <c r="G48" s="2514">
        <v>2.9</v>
      </c>
      <c r="H48" s="2006">
        <v>0</v>
      </c>
      <c r="I48" s="2005">
        <v>-7.0000000000000007E-2</v>
      </c>
      <c r="J48" s="2006">
        <v>0.04</v>
      </c>
      <c r="K48" s="2005">
        <v>-0.03</v>
      </c>
      <c r="W48" s="2332"/>
    </row>
    <row r="49" spans="1:23" ht="13.5" customHeight="1" thickBot="1" x14ac:dyDescent="0.25">
      <c r="A49" s="1794" t="s">
        <v>1250</v>
      </c>
      <c r="B49" s="2503">
        <v>41.3</v>
      </c>
      <c r="C49" s="2551">
        <v>41.3</v>
      </c>
      <c r="D49" s="2551">
        <v>40.799999999999997</v>
      </c>
      <c r="E49" s="2551">
        <v>39.700000000000003</v>
      </c>
      <c r="F49" s="2551">
        <v>40.4</v>
      </c>
      <c r="G49" s="2552">
        <v>39.299999999999997</v>
      </c>
      <c r="H49" s="2415">
        <v>0</v>
      </c>
      <c r="I49" s="2416">
        <v>0.02</v>
      </c>
      <c r="J49" s="2415">
        <v>0</v>
      </c>
      <c r="K49" s="2416">
        <v>0.03</v>
      </c>
      <c r="W49" s="2332"/>
    </row>
    <row r="50" spans="1:23" ht="13.5" customHeight="1" x14ac:dyDescent="0.15">
      <c r="A50" s="2344"/>
      <c r="B50" s="2339"/>
      <c r="C50" s="2339"/>
      <c r="D50" s="2339"/>
      <c r="E50" s="2339"/>
      <c r="F50" s="2339"/>
      <c r="G50" s="2409"/>
      <c r="H50" s="2409"/>
      <c r="I50" s="2409"/>
      <c r="J50" s="2409"/>
      <c r="K50" s="2408"/>
      <c r="L50" s="2338"/>
      <c r="W50" s="2332"/>
    </row>
    <row r="51" spans="1:23" ht="13.5" customHeight="1" x14ac:dyDescent="0.15">
      <c r="A51" s="2343"/>
      <c r="B51" s="2410"/>
      <c r="C51" s="2410"/>
      <c r="D51" s="2410"/>
      <c r="E51" s="2410"/>
      <c r="F51" s="2410"/>
      <c r="G51" s="2341"/>
      <c r="H51" s="2341"/>
      <c r="I51" s="2341"/>
      <c r="J51" s="2341"/>
      <c r="K51" s="2408"/>
      <c r="L51" s="2338"/>
      <c r="W51" s="2332"/>
    </row>
    <row r="52" spans="1:23" ht="13.5" customHeight="1" x14ac:dyDescent="0.15">
      <c r="A52" s="2343"/>
      <c r="B52" s="2342"/>
      <c r="C52" s="2342"/>
      <c r="D52" s="2342"/>
      <c r="E52" s="2342"/>
      <c r="F52" s="2342"/>
      <c r="G52" s="2341"/>
      <c r="H52" s="2341"/>
      <c r="I52" s="2341"/>
      <c r="J52" s="2341"/>
      <c r="K52" s="2408"/>
      <c r="L52" s="2338"/>
      <c r="W52" s="2332"/>
    </row>
    <row r="53" spans="1:23" ht="13.5" customHeight="1" x14ac:dyDescent="0.15">
      <c r="A53" s="2340"/>
      <c r="B53" s="2339"/>
      <c r="C53" s="2339"/>
      <c r="D53" s="2339"/>
      <c r="E53" s="2339"/>
      <c r="F53" s="2339"/>
      <c r="G53" s="2409"/>
      <c r="H53" s="2409"/>
      <c r="I53" s="2409"/>
      <c r="J53" s="2409"/>
      <c r="K53" s="2408"/>
      <c r="L53" s="2338"/>
      <c r="W53" s="2332"/>
    </row>
    <row r="54" spans="1:23" ht="13.5" customHeight="1" x14ac:dyDescent="0.15">
      <c r="A54" s="2340"/>
      <c r="B54" s="2339"/>
      <c r="C54" s="2339"/>
      <c r="D54" s="2339"/>
      <c r="E54" s="2339"/>
      <c r="F54" s="2339"/>
      <c r="G54" s="2409"/>
      <c r="H54" s="2409"/>
      <c r="I54" s="2409"/>
      <c r="J54" s="2409"/>
      <c r="K54" s="2408"/>
      <c r="L54" s="2338"/>
      <c r="W54" s="2332"/>
    </row>
    <row r="55" spans="1:23" ht="13.5" customHeight="1" x14ac:dyDescent="0.2">
      <c r="A55" s="2343"/>
      <c r="B55" s="2411"/>
      <c r="C55" s="2411"/>
      <c r="D55" s="2411"/>
      <c r="E55" s="2411"/>
      <c r="F55" s="2411"/>
      <c r="G55" s="2341"/>
      <c r="H55" s="2341"/>
      <c r="I55" s="2341"/>
      <c r="J55" s="2341"/>
      <c r="K55" s="2408"/>
      <c r="L55" s="2338"/>
      <c r="W55" s="2332"/>
    </row>
    <row r="56" spans="1:23" ht="13.5" customHeight="1" x14ac:dyDescent="0.15">
      <c r="A56" s="2408"/>
      <c r="B56" s="2408"/>
      <c r="C56" s="2408"/>
      <c r="D56" s="2408"/>
      <c r="E56" s="2408"/>
      <c r="F56" s="2412"/>
      <c r="G56" s="2408"/>
      <c r="H56" s="2408"/>
      <c r="I56" s="2408"/>
      <c r="J56" s="2408"/>
      <c r="K56" s="2408"/>
      <c r="L56" s="2338"/>
      <c r="W56" s="2332"/>
    </row>
    <row r="57" spans="1:23" ht="13.5" customHeight="1" x14ac:dyDescent="0.15">
      <c r="A57" s="2413"/>
      <c r="B57" s="2413"/>
      <c r="C57" s="2413"/>
      <c r="D57" s="2413"/>
      <c r="E57" s="2413"/>
      <c r="F57" s="2414"/>
      <c r="G57" s="2338"/>
      <c r="H57" s="2338"/>
      <c r="I57" s="2338"/>
      <c r="J57" s="2338"/>
      <c r="K57" s="2338"/>
      <c r="L57" s="2338"/>
    </row>
    <row r="58" spans="1:23" ht="13.5" customHeight="1" x14ac:dyDescent="0.15">
      <c r="A58" s="2337"/>
      <c r="B58" s="2337"/>
      <c r="C58" s="2337"/>
      <c r="D58" s="2337"/>
      <c r="E58" s="2337"/>
      <c r="F58" s="2336"/>
      <c r="G58" s="2333"/>
      <c r="H58" s="2333"/>
    </row>
    <row r="59" spans="1:23" ht="13.5" customHeight="1" thickBot="1" x14ac:dyDescent="0.2">
      <c r="A59" s="2326"/>
      <c r="B59" s="2326"/>
      <c r="C59" s="2326"/>
      <c r="D59" s="2326"/>
      <c r="E59" s="2326"/>
      <c r="F59" s="2336"/>
      <c r="G59" s="2326"/>
      <c r="H59" s="2326"/>
    </row>
    <row r="60" spans="1:23" ht="13.5" customHeight="1" x14ac:dyDescent="0.15">
      <c r="A60" s="2335"/>
      <c r="B60" s="2335"/>
      <c r="C60" s="2335"/>
      <c r="D60" s="2335"/>
      <c r="E60" s="2334"/>
      <c r="F60" s="2334"/>
      <c r="G60" s="2333"/>
      <c r="H60" s="2326"/>
    </row>
    <row r="61" spans="1:23" ht="13.5" customHeight="1" x14ac:dyDescent="0.15">
      <c r="A61" s="2331"/>
      <c r="B61" s="2331"/>
      <c r="C61" s="2331"/>
      <c r="D61" s="2331"/>
      <c r="E61" s="2306"/>
      <c r="F61" s="2306"/>
      <c r="G61" s="2326"/>
      <c r="H61" s="2326"/>
    </row>
    <row r="62" spans="1:23" ht="13.5" customHeight="1" x14ac:dyDescent="0.15">
      <c r="A62" s="2331"/>
      <c r="B62" s="2331"/>
      <c r="C62" s="2331"/>
      <c r="D62" s="2331"/>
      <c r="E62" s="2330"/>
      <c r="F62" s="2330"/>
      <c r="G62" s="2326"/>
      <c r="H62" s="2326"/>
    </row>
    <row r="63" spans="1:23" ht="13.5" customHeight="1" x14ac:dyDescent="0.15">
      <c r="A63" s="2331"/>
      <c r="B63" s="2331"/>
      <c r="C63" s="2331"/>
      <c r="D63" s="2331"/>
      <c r="E63" s="2330"/>
      <c r="F63" s="2330"/>
      <c r="G63" s="2326"/>
      <c r="H63" s="2333"/>
      <c r="I63" s="2332"/>
      <c r="J63" s="2332"/>
    </row>
    <row r="64" spans="1:23" ht="13.5" customHeight="1" x14ac:dyDescent="0.15">
      <c r="A64" s="2331"/>
      <c r="B64" s="2331"/>
      <c r="C64" s="2331"/>
      <c r="D64" s="2331"/>
      <c r="E64" s="2330"/>
      <c r="F64" s="2330"/>
      <c r="G64" s="2326"/>
      <c r="H64" s="2326"/>
    </row>
    <row r="65" spans="1:8" ht="13.5" customHeight="1" x14ac:dyDescent="0.15">
      <c r="A65" s="2328"/>
      <c r="B65" s="2328"/>
      <c r="C65" s="2328"/>
      <c r="D65" s="2328"/>
      <c r="E65" s="2329"/>
      <c r="F65" s="2329"/>
      <c r="G65" s="2326"/>
      <c r="H65" s="2326"/>
    </row>
    <row r="66" spans="1:8" ht="13.5" customHeight="1" x14ac:dyDescent="0.15">
      <c r="A66" s="2328"/>
      <c r="B66" s="2328"/>
      <c r="C66" s="2328"/>
      <c r="D66" s="2328"/>
      <c r="E66" s="2327"/>
      <c r="F66" s="2327"/>
      <c r="G66" s="2326"/>
      <c r="H66" s="2326"/>
    </row>
  </sheetData>
  <mergeCells count="11">
    <mergeCell ref="J22:K22"/>
    <mergeCell ref="A40:D40"/>
    <mergeCell ref="H40:I40"/>
    <mergeCell ref="J40:K40"/>
    <mergeCell ref="A1:F1"/>
    <mergeCell ref="H1:I1"/>
    <mergeCell ref="J1:K1"/>
    <mergeCell ref="J2:K2"/>
    <mergeCell ref="A20:K20"/>
    <mergeCell ref="H21:I21"/>
    <mergeCell ref="J21:K21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89E55-70FF-4378-B5AB-9784C18D3E62}">
  <sheetPr>
    <tabColor theme="9" tint="0.59999389629810485"/>
  </sheetPr>
  <dimension ref="A1:K45"/>
  <sheetViews>
    <sheetView view="pageBreakPreview" zoomScaleNormal="100" zoomScaleSheetLayoutView="100" workbookViewId="0">
      <selection activeCell="H50" sqref="H50"/>
    </sheetView>
  </sheetViews>
  <sheetFormatPr defaultColWidth="9.140625" defaultRowHeight="13.5" customHeight="1" x14ac:dyDescent="0.25"/>
  <cols>
    <col min="1" max="1" width="26.85546875" style="2345" customWidth="1"/>
    <col min="2" max="4" width="7.42578125" style="2345" customWidth="1"/>
    <col min="5" max="5" width="7.42578125" style="2346" customWidth="1"/>
    <col min="6" max="8" width="7.42578125" style="2345" customWidth="1"/>
    <col min="9" max="10" width="8" style="2345" customWidth="1"/>
    <col min="11" max="16384" width="9.140625" style="2345"/>
  </cols>
  <sheetData>
    <row r="1" spans="1:11" ht="13.5" customHeight="1" thickBot="1" x14ac:dyDescent="0.3">
      <c r="A1" s="178"/>
      <c r="B1" s="177"/>
      <c r="C1" s="177"/>
      <c r="D1" s="177"/>
    </row>
    <row r="2" spans="1:11" ht="13.5" customHeight="1" x14ac:dyDescent="0.2">
      <c r="A2" s="2699" t="s">
        <v>1286</v>
      </c>
      <c r="B2" s="2699" t="s">
        <v>86</v>
      </c>
      <c r="C2" s="2699" t="s">
        <v>86</v>
      </c>
      <c r="D2" s="2699" t="s">
        <v>86</v>
      </c>
      <c r="E2" s="2699" t="s">
        <v>86</v>
      </c>
      <c r="F2" s="2699" t="s">
        <v>86</v>
      </c>
      <c r="G2" s="1841"/>
      <c r="H2" s="2716" t="s">
        <v>1163</v>
      </c>
      <c r="I2" s="2717" t="s">
        <v>86</v>
      </c>
      <c r="J2" s="2700" t="s">
        <v>1257</v>
      </c>
      <c r="K2" s="2717" t="s">
        <v>86</v>
      </c>
    </row>
    <row r="3" spans="1:11" ht="13.5" customHeight="1" x14ac:dyDescent="0.2">
      <c r="A3" s="1840"/>
      <c r="B3" s="1840"/>
      <c r="C3" s="1840"/>
      <c r="D3" s="1840"/>
      <c r="E3" s="1840"/>
      <c r="F3" s="1840"/>
      <c r="G3" s="1839"/>
      <c r="H3" s="2053"/>
      <c r="I3" s="2052"/>
      <c r="J3" s="2701"/>
      <c r="K3" s="2718" t="s">
        <v>86</v>
      </c>
    </row>
    <row r="4" spans="1:11" ht="13.5" customHeight="1" thickBot="1" x14ac:dyDescent="0.25">
      <c r="A4" s="2051" t="s">
        <v>1055</v>
      </c>
      <c r="B4" s="2050" t="s">
        <v>1136</v>
      </c>
      <c r="C4" s="2050" t="s">
        <v>1135</v>
      </c>
      <c r="D4" s="2050" t="s">
        <v>1134</v>
      </c>
      <c r="E4" s="2050" t="s">
        <v>1143</v>
      </c>
      <c r="F4" s="2050" t="s">
        <v>1142</v>
      </c>
      <c r="G4" s="1836" t="s">
        <v>1141</v>
      </c>
      <c r="H4" s="2039" t="s">
        <v>1162</v>
      </c>
      <c r="I4" s="2038" t="s">
        <v>1161</v>
      </c>
      <c r="J4" s="1949" t="s">
        <v>1162</v>
      </c>
      <c r="K4" s="2038" t="s">
        <v>1161</v>
      </c>
    </row>
    <row r="5" spans="1:11" ht="13.5" customHeight="1" x14ac:dyDescent="0.2">
      <c r="A5" s="1833" t="s">
        <v>1282</v>
      </c>
      <c r="B5" s="1885">
        <v>77</v>
      </c>
      <c r="C5" s="1885">
        <v>74</v>
      </c>
      <c r="D5" s="1885">
        <v>77</v>
      </c>
      <c r="E5" s="1885">
        <v>77</v>
      </c>
      <c r="F5" s="1885">
        <v>76</v>
      </c>
      <c r="G5" s="1948">
        <v>78</v>
      </c>
      <c r="H5" s="1906">
        <v>0.04</v>
      </c>
      <c r="I5" s="1905">
        <v>0.01</v>
      </c>
      <c r="J5" s="1906">
        <v>0.05</v>
      </c>
      <c r="K5" s="1905">
        <v>0.03</v>
      </c>
    </row>
    <row r="6" spans="1:11" ht="13.5" customHeight="1" x14ac:dyDescent="0.2">
      <c r="A6" s="1809" t="s">
        <v>1281</v>
      </c>
      <c r="B6" s="1808">
        <v>65</v>
      </c>
      <c r="C6" s="1808">
        <v>65</v>
      </c>
      <c r="D6" s="1808">
        <v>66</v>
      </c>
      <c r="E6" s="1808">
        <v>64</v>
      </c>
      <c r="F6" s="1808">
        <v>64</v>
      </c>
      <c r="G6" s="1813">
        <v>61</v>
      </c>
      <c r="H6" s="2047">
        <v>0</v>
      </c>
      <c r="I6" s="2046">
        <v>0.02</v>
      </c>
      <c r="J6" s="1938">
        <v>0</v>
      </c>
      <c r="K6" s="2046">
        <v>0.02</v>
      </c>
    </row>
    <row r="7" spans="1:11" s="2357" customFormat="1" ht="13.5" customHeight="1" x14ac:dyDescent="0.2">
      <c r="A7" s="1809" t="s">
        <v>1280</v>
      </c>
      <c r="B7" s="1808">
        <v>73</v>
      </c>
      <c r="C7" s="1808">
        <v>72</v>
      </c>
      <c r="D7" s="1808">
        <v>74</v>
      </c>
      <c r="E7" s="1808">
        <v>69</v>
      </c>
      <c r="F7" s="1808">
        <v>70</v>
      </c>
      <c r="G7" s="1813">
        <v>70</v>
      </c>
      <c r="H7" s="2047">
        <v>0.01</v>
      </c>
      <c r="I7" s="2046">
        <v>0.04</v>
      </c>
      <c r="J7" s="1938">
        <v>-0.01</v>
      </c>
      <c r="K7" s="2046">
        <v>0.04</v>
      </c>
    </row>
    <row r="8" spans="1:11" s="2357" customFormat="1" ht="13.5" customHeight="1" x14ac:dyDescent="0.2">
      <c r="A8" s="1809" t="s">
        <v>1279</v>
      </c>
      <c r="B8" s="1808">
        <v>66</v>
      </c>
      <c r="C8" s="1808">
        <v>66</v>
      </c>
      <c r="D8" s="1808">
        <v>65</v>
      </c>
      <c r="E8" s="1808">
        <v>63</v>
      </c>
      <c r="F8" s="1808">
        <v>63</v>
      </c>
      <c r="G8" s="1813">
        <v>59</v>
      </c>
      <c r="H8" s="2047">
        <v>0</v>
      </c>
      <c r="I8" s="2046">
        <v>0.05</v>
      </c>
      <c r="J8" s="1938">
        <v>0.01</v>
      </c>
      <c r="K8" s="2045">
        <v>0.06</v>
      </c>
    </row>
    <row r="9" spans="1:11" s="2357" customFormat="1" ht="13.5" customHeight="1" x14ac:dyDescent="0.2">
      <c r="A9" s="1809" t="s">
        <v>1278</v>
      </c>
      <c r="B9" s="1808">
        <v>55</v>
      </c>
      <c r="C9" s="1808">
        <v>54</v>
      </c>
      <c r="D9" s="1808">
        <v>55</v>
      </c>
      <c r="E9" s="1808">
        <v>50</v>
      </c>
      <c r="F9" s="1808">
        <v>53</v>
      </c>
      <c r="G9" s="1813">
        <v>51</v>
      </c>
      <c r="H9" s="2064">
        <v>0.02</v>
      </c>
      <c r="I9" s="2062">
        <v>0.04</v>
      </c>
      <c r="J9" s="2063">
        <v>0.04</v>
      </c>
      <c r="K9" s="2062">
        <v>0.06</v>
      </c>
    </row>
    <row r="10" spans="1:11" s="2357" customFormat="1" ht="13.5" customHeight="1" thickBot="1" x14ac:dyDescent="0.25">
      <c r="A10" s="1809" t="s">
        <v>332</v>
      </c>
      <c r="B10" s="1808">
        <v>4</v>
      </c>
      <c r="C10" s="1808">
        <v>3</v>
      </c>
      <c r="D10" s="1808">
        <v>10</v>
      </c>
      <c r="E10" s="1808">
        <v>6</v>
      </c>
      <c r="F10" s="1808">
        <v>7</v>
      </c>
      <c r="G10" s="1813">
        <v>7</v>
      </c>
      <c r="H10" s="2055"/>
      <c r="I10" s="2054"/>
      <c r="J10" s="2055"/>
      <c r="K10" s="2054"/>
    </row>
    <row r="11" spans="1:11" s="2357" customFormat="1" ht="13.5" customHeight="1" thickBot="1" x14ac:dyDescent="0.25">
      <c r="A11" s="1809"/>
      <c r="B11" s="1809"/>
      <c r="C11" s="1808"/>
      <c r="D11" s="1808"/>
      <c r="E11" s="1808"/>
      <c r="F11" s="1808"/>
      <c r="G11" s="1808"/>
      <c r="H11" s="1913"/>
      <c r="I11" s="1913"/>
      <c r="J11" s="1912"/>
      <c r="K11" s="1912"/>
    </row>
    <row r="12" spans="1:11" ht="13.5" customHeight="1" x14ac:dyDescent="0.2">
      <c r="A12" s="2699" t="s">
        <v>1285</v>
      </c>
      <c r="B12" s="2699" t="s">
        <v>86</v>
      </c>
      <c r="C12" s="2699" t="s">
        <v>86</v>
      </c>
      <c r="D12" s="2699" t="s">
        <v>86</v>
      </c>
      <c r="E12" s="2699" t="s">
        <v>86</v>
      </c>
      <c r="F12" s="2699" t="s">
        <v>86</v>
      </c>
      <c r="G12" s="1841"/>
      <c r="H12" s="2716" t="s">
        <v>1163</v>
      </c>
      <c r="I12" s="2717" t="s">
        <v>86</v>
      </c>
      <c r="J12" s="2700" t="s">
        <v>1257</v>
      </c>
      <c r="K12" s="2717" t="s">
        <v>86</v>
      </c>
    </row>
    <row r="13" spans="1:11" ht="13.5" customHeight="1" x14ac:dyDescent="0.2">
      <c r="A13" s="1840"/>
      <c r="B13" s="1840"/>
      <c r="C13" s="1840"/>
      <c r="D13" s="1840"/>
      <c r="E13" s="1840"/>
      <c r="F13" s="1840"/>
      <c r="G13" s="1839"/>
      <c r="H13" s="2053"/>
      <c r="I13" s="2052"/>
      <c r="J13" s="2701"/>
      <c r="K13" s="2718" t="s">
        <v>86</v>
      </c>
    </row>
    <row r="14" spans="1:11" ht="13.5" customHeight="1" thickBot="1" x14ac:dyDescent="0.25">
      <c r="A14" s="2051" t="s">
        <v>1055</v>
      </c>
      <c r="B14" s="2050" t="s">
        <v>1136</v>
      </c>
      <c r="C14" s="2050" t="s">
        <v>1135</v>
      </c>
      <c r="D14" s="2050" t="s">
        <v>1134</v>
      </c>
      <c r="E14" s="2050" t="s">
        <v>1143</v>
      </c>
      <c r="F14" s="2050" t="s">
        <v>1142</v>
      </c>
      <c r="G14" s="1836" t="s">
        <v>1141</v>
      </c>
      <c r="H14" s="2039" t="s">
        <v>1162</v>
      </c>
      <c r="I14" s="2038" t="s">
        <v>1161</v>
      </c>
      <c r="J14" s="1949" t="s">
        <v>1162</v>
      </c>
      <c r="K14" s="2038" t="s">
        <v>1161</v>
      </c>
    </row>
    <row r="15" spans="1:11" ht="13.5" customHeight="1" x14ac:dyDescent="0.2">
      <c r="A15" s="1833" t="s">
        <v>1282</v>
      </c>
      <c r="B15" s="1976">
        <v>-24</v>
      </c>
      <c r="C15" s="1976">
        <v>-1</v>
      </c>
      <c r="D15" s="1976">
        <v>-18</v>
      </c>
      <c r="E15" s="1976">
        <v>-29</v>
      </c>
      <c r="F15" s="1976">
        <v>-1</v>
      </c>
      <c r="G15" s="1975">
        <v>-13</v>
      </c>
      <c r="H15" s="1830"/>
      <c r="I15" s="1829"/>
      <c r="J15" s="1830"/>
      <c r="K15" s="1829"/>
    </row>
    <row r="16" spans="1:11" ht="13.5" customHeight="1" x14ac:dyDescent="0.2">
      <c r="A16" s="1809" t="s">
        <v>1281</v>
      </c>
      <c r="B16" s="1917">
        <v>6</v>
      </c>
      <c r="C16" s="1917">
        <v>-14</v>
      </c>
      <c r="D16" s="1917">
        <v>-9</v>
      </c>
      <c r="E16" s="1917">
        <v>-5</v>
      </c>
      <c r="F16" s="1917">
        <v>4</v>
      </c>
      <c r="G16" s="1916">
        <v>21</v>
      </c>
      <c r="H16" s="2061"/>
      <c r="I16" s="2060"/>
      <c r="J16" s="2034"/>
      <c r="K16" s="2060"/>
    </row>
    <row r="17" spans="1:11" ht="13.5" customHeight="1" x14ac:dyDescent="0.2">
      <c r="A17" s="1809" t="s">
        <v>1280</v>
      </c>
      <c r="B17" s="1974">
        <v>0</v>
      </c>
      <c r="C17" s="1917">
        <v>-4</v>
      </c>
      <c r="D17" s="1917">
        <v>6</v>
      </c>
      <c r="E17" s="1917">
        <v>2</v>
      </c>
      <c r="F17" s="1917">
        <v>22</v>
      </c>
      <c r="G17" s="1916">
        <v>10</v>
      </c>
      <c r="H17" s="2061"/>
      <c r="I17" s="2060"/>
      <c r="J17" s="2034"/>
      <c r="K17" s="2060"/>
    </row>
    <row r="18" spans="1:11" ht="13.5" customHeight="1" x14ac:dyDescent="0.2">
      <c r="A18" s="1809" t="s">
        <v>1279</v>
      </c>
      <c r="B18" s="1917">
        <v>-5</v>
      </c>
      <c r="C18" s="1917">
        <v>-6</v>
      </c>
      <c r="D18" s="1917">
        <v>-4</v>
      </c>
      <c r="E18" s="1917">
        <v>-4</v>
      </c>
      <c r="F18" s="1917">
        <v>4</v>
      </c>
      <c r="G18" s="1916">
        <v>1</v>
      </c>
      <c r="H18" s="2061"/>
      <c r="I18" s="2060"/>
      <c r="J18" s="2034"/>
      <c r="K18" s="2059"/>
    </row>
    <row r="19" spans="1:11" ht="13.5" customHeight="1" x14ac:dyDescent="0.2">
      <c r="A19" s="1809" t="s">
        <v>1278</v>
      </c>
      <c r="B19" s="1917">
        <v>2</v>
      </c>
      <c r="C19" s="1917">
        <v>-3</v>
      </c>
      <c r="D19" s="1917">
        <v>-1</v>
      </c>
      <c r="E19" s="1917">
        <v>-1</v>
      </c>
      <c r="F19" s="1917">
        <v>-1</v>
      </c>
      <c r="G19" s="2128">
        <v>0</v>
      </c>
      <c r="H19" s="2058"/>
      <c r="I19" s="2056"/>
      <c r="J19" s="2057"/>
      <c r="K19" s="2056"/>
    </row>
    <row r="20" spans="1:11" ht="13.5" customHeight="1" thickBot="1" x14ac:dyDescent="0.25">
      <c r="A20" s="1809" t="s">
        <v>332</v>
      </c>
      <c r="B20" s="1917">
        <v>-6</v>
      </c>
      <c r="C20" s="1917">
        <v>-6</v>
      </c>
      <c r="D20" s="1917">
        <v>-6</v>
      </c>
      <c r="E20" s="1917">
        <v>-3</v>
      </c>
      <c r="F20" s="1917">
        <v>-1</v>
      </c>
      <c r="G20" s="1916">
        <v>2</v>
      </c>
      <c r="H20" s="2055"/>
      <c r="I20" s="2054"/>
      <c r="J20" s="2055"/>
      <c r="K20" s="2054"/>
    </row>
    <row r="21" spans="1:11" ht="13.5" customHeight="1" thickBot="1" x14ac:dyDescent="0.25">
      <c r="A21" s="1809"/>
      <c r="B21" s="1809"/>
      <c r="C21" s="1808"/>
      <c r="D21" s="1808"/>
      <c r="E21" s="1808"/>
      <c r="F21" s="1808"/>
      <c r="G21" s="1808"/>
      <c r="H21" s="1913"/>
      <c r="I21" s="1913"/>
      <c r="J21" s="1912"/>
      <c r="K21" s="1912"/>
    </row>
    <row r="22" spans="1:11" ht="13.5" customHeight="1" x14ac:dyDescent="0.2">
      <c r="A22" s="2699" t="s">
        <v>1284</v>
      </c>
      <c r="B22" s="2699" t="s">
        <v>86</v>
      </c>
      <c r="C22" s="2699" t="s">
        <v>86</v>
      </c>
      <c r="D22" s="2699" t="s">
        <v>86</v>
      </c>
      <c r="E22" s="2699" t="s">
        <v>86</v>
      </c>
      <c r="F22" s="2699" t="s">
        <v>86</v>
      </c>
      <c r="G22" s="1841"/>
      <c r="H22" s="2716" t="s">
        <v>1163</v>
      </c>
      <c r="I22" s="2717" t="s">
        <v>86</v>
      </c>
      <c r="J22" s="2700" t="s">
        <v>1257</v>
      </c>
      <c r="K22" s="2717" t="s">
        <v>86</v>
      </c>
    </row>
    <row r="23" spans="1:11" ht="13.5" customHeight="1" x14ac:dyDescent="0.2">
      <c r="A23" s="1840"/>
      <c r="B23" s="1840"/>
      <c r="C23" s="1840"/>
      <c r="D23" s="1840"/>
      <c r="E23" s="1840"/>
      <c r="F23" s="1840"/>
      <c r="G23" s="1839"/>
      <c r="H23" s="2053"/>
      <c r="I23" s="2052"/>
      <c r="J23" s="2701"/>
      <c r="K23" s="2718" t="s">
        <v>86</v>
      </c>
    </row>
    <row r="24" spans="1:11" ht="13.5" customHeight="1" thickBot="1" x14ac:dyDescent="0.25">
      <c r="A24" s="2051" t="s">
        <v>1055</v>
      </c>
      <c r="B24" s="2050" t="s">
        <v>1136</v>
      </c>
      <c r="C24" s="2050" t="s">
        <v>1135</v>
      </c>
      <c r="D24" s="2050" t="s">
        <v>1134</v>
      </c>
      <c r="E24" s="2050" t="s">
        <v>1143</v>
      </c>
      <c r="F24" s="2050" t="s">
        <v>1142</v>
      </c>
      <c r="G24" s="1836" t="s">
        <v>1141</v>
      </c>
      <c r="H24" s="2039" t="s">
        <v>1162</v>
      </c>
      <c r="I24" s="2038" t="s">
        <v>1161</v>
      </c>
      <c r="J24" s="1949" t="s">
        <v>1162</v>
      </c>
      <c r="K24" s="2038" t="s">
        <v>1161</v>
      </c>
    </row>
    <row r="25" spans="1:11" ht="13.5" customHeight="1" x14ac:dyDescent="0.2">
      <c r="A25" s="1833" t="s">
        <v>1282</v>
      </c>
      <c r="B25" s="2556">
        <v>21.6</v>
      </c>
      <c r="C25" s="2556">
        <v>21.5</v>
      </c>
      <c r="D25" s="2556">
        <v>21.7</v>
      </c>
      <c r="E25" s="2556">
        <v>21.4</v>
      </c>
      <c r="F25" s="2556">
        <v>21.2</v>
      </c>
      <c r="G25" s="2557">
        <v>21.2</v>
      </c>
      <c r="H25" s="1906">
        <v>0</v>
      </c>
      <c r="I25" s="1905">
        <v>0.02</v>
      </c>
      <c r="J25" s="1906">
        <v>0</v>
      </c>
      <c r="K25" s="1905">
        <v>0.02</v>
      </c>
    </row>
    <row r="26" spans="1:11" ht="13.5" customHeight="1" x14ac:dyDescent="0.2">
      <c r="A26" s="1809" t="s">
        <v>1281</v>
      </c>
      <c r="B26" s="2558">
        <v>13.4</v>
      </c>
      <c r="C26" s="2558">
        <v>13.2</v>
      </c>
      <c r="D26" s="2558">
        <v>13.2</v>
      </c>
      <c r="E26" s="2558">
        <v>13.4</v>
      </c>
      <c r="F26" s="2558">
        <v>13.2</v>
      </c>
      <c r="G26" s="2559">
        <v>13</v>
      </c>
      <c r="H26" s="2047">
        <v>0.02</v>
      </c>
      <c r="I26" s="2046">
        <v>0.02</v>
      </c>
      <c r="J26" s="1938">
        <v>0.02</v>
      </c>
      <c r="K26" s="2046">
        <v>0.02</v>
      </c>
    </row>
    <row r="27" spans="1:11" ht="13.5" customHeight="1" x14ac:dyDescent="0.2">
      <c r="A27" s="1809" t="s">
        <v>1280</v>
      </c>
      <c r="B27" s="2558">
        <v>16.600000000000001</v>
      </c>
      <c r="C27" s="2558">
        <v>16.100000000000001</v>
      </c>
      <c r="D27" s="2558">
        <v>15.8</v>
      </c>
      <c r="E27" s="2558">
        <v>16.2</v>
      </c>
      <c r="F27" s="2558">
        <v>15.8</v>
      </c>
      <c r="G27" s="2559">
        <v>15.3</v>
      </c>
      <c r="H27" s="2047">
        <v>0.03</v>
      </c>
      <c r="I27" s="2046">
        <v>0.05</v>
      </c>
      <c r="J27" s="1938">
        <v>0.03</v>
      </c>
      <c r="K27" s="2046">
        <v>7.0000000000000007E-2</v>
      </c>
    </row>
    <row r="28" spans="1:11" ht="13.5" customHeight="1" x14ac:dyDescent="0.2">
      <c r="A28" s="1809" t="s">
        <v>1279</v>
      </c>
      <c r="B28" s="2558">
        <v>19.2</v>
      </c>
      <c r="C28" s="2558">
        <v>19.399999999999999</v>
      </c>
      <c r="D28" s="2558">
        <v>19</v>
      </c>
      <c r="E28" s="2558">
        <v>19</v>
      </c>
      <c r="F28" s="2558">
        <v>18.399999999999999</v>
      </c>
      <c r="G28" s="2559">
        <v>18.600000000000001</v>
      </c>
      <c r="H28" s="2047">
        <v>-0.01</v>
      </c>
      <c r="I28" s="2046">
        <v>0.04</v>
      </c>
      <c r="J28" s="1938">
        <v>0.01</v>
      </c>
      <c r="K28" s="2045">
        <v>0.05</v>
      </c>
    </row>
    <row r="29" spans="1:11" ht="13.5" customHeight="1" x14ac:dyDescent="0.2">
      <c r="A29" s="1809" t="s">
        <v>1278</v>
      </c>
      <c r="B29" s="2558">
        <v>11.8</v>
      </c>
      <c r="C29" s="2558">
        <v>11.9</v>
      </c>
      <c r="D29" s="2558">
        <v>11.7</v>
      </c>
      <c r="E29" s="2558">
        <v>11.9</v>
      </c>
      <c r="F29" s="2558">
        <v>12</v>
      </c>
      <c r="G29" s="2559">
        <v>12.1</v>
      </c>
      <c r="H29" s="2043">
        <v>-0.01</v>
      </c>
      <c r="I29" s="2041">
        <v>-0.02</v>
      </c>
      <c r="J29" s="2042">
        <v>-0.01</v>
      </c>
      <c r="K29" s="2041">
        <v>-0.02</v>
      </c>
    </row>
    <row r="30" spans="1:11" ht="13.5" customHeight="1" thickBot="1" x14ac:dyDescent="0.25">
      <c r="A30" s="1809" t="s">
        <v>332</v>
      </c>
      <c r="B30" s="2558">
        <v>-0.1</v>
      </c>
      <c r="C30" s="2537">
        <v>0</v>
      </c>
      <c r="D30" s="2537">
        <v>0</v>
      </c>
      <c r="E30" s="2537">
        <v>0</v>
      </c>
      <c r="F30" s="2537">
        <v>0.2</v>
      </c>
      <c r="G30" s="2538">
        <v>0</v>
      </c>
      <c r="H30" s="2039"/>
      <c r="I30" s="2038"/>
      <c r="J30" s="2039"/>
      <c r="K30" s="2038"/>
    </row>
    <row r="31" spans="1:11" ht="13.5" customHeight="1" thickBot="1" x14ac:dyDescent="0.25">
      <c r="A31" s="1809"/>
      <c r="B31" s="1809"/>
      <c r="C31" s="1808"/>
      <c r="D31" s="1808"/>
      <c r="E31" s="1808"/>
      <c r="F31" s="1808"/>
      <c r="G31" s="1808"/>
      <c r="H31" s="1913"/>
      <c r="I31" s="1913"/>
      <c r="J31" s="1912"/>
      <c r="K31" s="1912"/>
    </row>
    <row r="32" spans="1:11" ht="13.5" customHeight="1" x14ac:dyDescent="0.2">
      <c r="A32" s="2699" t="s">
        <v>1283</v>
      </c>
      <c r="B32" s="2699" t="s">
        <v>86</v>
      </c>
      <c r="C32" s="2699" t="s">
        <v>86</v>
      </c>
      <c r="D32" s="2699" t="s">
        <v>86</v>
      </c>
      <c r="E32" s="2699" t="s">
        <v>86</v>
      </c>
      <c r="F32" s="2699" t="s">
        <v>86</v>
      </c>
      <c r="G32" s="1841"/>
      <c r="H32" s="2716" t="s">
        <v>1163</v>
      </c>
      <c r="I32" s="2717" t="s">
        <v>86</v>
      </c>
      <c r="J32" s="2700" t="s">
        <v>1257</v>
      </c>
      <c r="K32" s="2717" t="s">
        <v>86</v>
      </c>
    </row>
    <row r="33" spans="1:11" ht="13.5" customHeight="1" x14ac:dyDescent="0.2">
      <c r="A33" s="1840"/>
      <c r="B33" s="1840"/>
      <c r="C33" s="1840"/>
      <c r="D33" s="1840"/>
      <c r="E33" s="1840"/>
      <c r="F33" s="1840"/>
      <c r="G33" s="1839"/>
      <c r="H33" s="2053"/>
      <c r="I33" s="2052"/>
      <c r="J33" s="2701"/>
      <c r="K33" s="2718" t="s">
        <v>86</v>
      </c>
    </row>
    <row r="34" spans="1:11" ht="13.5" customHeight="1" thickBot="1" x14ac:dyDescent="0.25">
      <c r="A34" s="2051" t="s">
        <v>1055</v>
      </c>
      <c r="B34" s="2050" t="s">
        <v>1136</v>
      </c>
      <c r="C34" s="2050" t="s">
        <v>1135</v>
      </c>
      <c r="D34" s="2050" t="s">
        <v>1134</v>
      </c>
      <c r="E34" s="2050" t="s">
        <v>1143</v>
      </c>
      <c r="F34" s="2050" t="s">
        <v>1142</v>
      </c>
      <c r="G34" s="1836" t="s">
        <v>1141</v>
      </c>
      <c r="H34" s="2039" t="s">
        <v>1162</v>
      </c>
      <c r="I34" s="2038" t="s">
        <v>1161</v>
      </c>
      <c r="J34" s="1949" t="s">
        <v>1162</v>
      </c>
      <c r="K34" s="2038" t="s">
        <v>1161</v>
      </c>
    </row>
    <row r="35" spans="1:11" ht="13.5" customHeight="1" x14ac:dyDescent="0.2">
      <c r="A35" s="1833" t="s">
        <v>1282</v>
      </c>
      <c r="B35" s="2081">
        <v>6.2</v>
      </c>
      <c r="C35" s="2081">
        <v>6.1</v>
      </c>
      <c r="D35" s="2081">
        <v>6.1</v>
      </c>
      <c r="E35" s="2081">
        <v>6.2</v>
      </c>
      <c r="F35" s="2081">
        <v>6.1</v>
      </c>
      <c r="G35" s="2554">
        <v>6.1</v>
      </c>
      <c r="H35" s="1906">
        <v>0.02</v>
      </c>
      <c r="I35" s="1905">
        <v>0.02</v>
      </c>
      <c r="J35" s="1906">
        <v>0.02</v>
      </c>
      <c r="K35" s="1905">
        <v>0.02</v>
      </c>
    </row>
    <row r="36" spans="1:11" ht="13.5" customHeight="1" x14ac:dyDescent="0.2">
      <c r="A36" s="1809" t="s">
        <v>1281</v>
      </c>
      <c r="B36" s="2079">
        <v>7.8</v>
      </c>
      <c r="C36" s="2079">
        <v>7.7</v>
      </c>
      <c r="D36" s="2079">
        <v>7.8</v>
      </c>
      <c r="E36" s="2079">
        <v>7.2</v>
      </c>
      <c r="F36" s="2079">
        <v>7.6</v>
      </c>
      <c r="G36" s="2555">
        <v>7.1</v>
      </c>
      <c r="H36" s="2047">
        <v>0.01</v>
      </c>
      <c r="I36" s="2046">
        <v>0.03</v>
      </c>
      <c r="J36" s="1938">
        <v>0.01</v>
      </c>
      <c r="K36" s="2046">
        <v>0.03</v>
      </c>
    </row>
    <row r="37" spans="1:11" ht="13.5" customHeight="1" x14ac:dyDescent="0.2">
      <c r="A37" s="1809" t="s">
        <v>1280</v>
      </c>
      <c r="B37" s="2079">
        <v>6.7</v>
      </c>
      <c r="C37" s="2079">
        <v>7</v>
      </c>
      <c r="D37" s="2079">
        <v>6.6</v>
      </c>
      <c r="E37" s="2079">
        <v>6.7</v>
      </c>
      <c r="F37" s="2079">
        <v>6.6</v>
      </c>
      <c r="G37" s="2555">
        <v>6.6</v>
      </c>
      <c r="H37" s="2047">
        <v>-0.04</v>
      </c>
      <c r="I37" s="2046">
        <v>0.02</v>
      </c>
      <c r="J37" s="1938">
        <v>-0.03</v>
      </c>
      <c r="K37" s="2046">
        <v>0.05</v>
      </c>
    </row>
    <row r="38" spans="1:11" ht="13.5" customHeight="1" x14ac:dyDescent="0.2">
      <c r="A38" s="1809" t="s">
        <v>1279</v>
      </c>
      <c r="B38" s="2079">
        <v>9</v>
      </c>
      <c r="C38" s="2079">
        <v>9.3000000000000007</v>
      </c>
      <c r="D38" s="2079">
        <v>9.1</v>
      </c>
      <c r="E38" s="2079">
        <v>8.6</v>
      </c>
      <c r="F38" s="2079">
        <v>9</v>
      </c>
      <c r="G38" s="2555">
        <v>8.8000000000000007</v>
      </c>
      <c r="H38" s="2047">
        <v>-0.03</v>
      </c>
      <c r="I38" s="2046">
        <v>0</v>
      </c>
      <c r="J38" s="1938">
        <v>-0.01</v>
      </c>
      <c r="K38" s="2045">
        <v>0.01</v>
      </c>
    </row>
    <row r="39" spans="1:11" ht="13.5" customHeight="1" x14ac:dyDescent="0.2">
      <c r="A39" s="1809" t="s">
        <v>1278</v>
      </c>
      <c r="B39" s="2079">
        <v>11.5</v>
      </c>
      <c r="C39" s="2079">
        <v>11.2</v>
      </c>
      <c r="D39" s="2079">
        <v>11.2</v>
      </c>
      <c r="E39" s="2079">
        <v>11</v>
      </c>
      <c r="F39" s="2079">
        <v>11.1</v>
      </c>
      <c r="G39" s="2555">
        <v>10.7</v>
      </c>
      <c r="H39" s="2043">
        <v>0.03</v>
      </c>
      <c r="I39" s="2041">
        <v>0.04</v>
      </c>
      <c r="J39" s="2042">
        <v>0.03</v>
      </c>
      <c r="K39" s="2041">
        <v>0.05</v>
      </c>
    </row>
    <row r="40" spans="1:11" ht="13.5" customHeight="1" thickBot="1" x14ac:dyDescent="0.25">
      <c r="A40" s="1809" t="s">
        <v>332</v>
      </c>
      <c r="B40" s="2509">
        <v>0.1</v>
      </c>
      <c r="C40" s="2509">
        <v>0</v>
      </c>
      <c r="D40" s="2509">
        <v>0</v>
      </c>
      <c r="E40" s="2509">
        <v>0</v>
      </c>
      <c r="F40" s="2509">
        <v>0</v>
      </c>
      <c r="G40" s="2510">
        <v>0</v>
      </c>
      <c r="H40" s="2420"/>
      <c r="I40" s="2421"/>
      <c r="J40" s="2422"/>
      <c r="K40" s="2421"/>
    </row>
    <row r="41" spans="1:11" ht="13.5" customHeight="1" x14ac:dyDescent="0.2">
      <c r="A41" s="2352"/>
      <c r="B41" s="2349"/>
      <c r="C41" s="2349"/>
      <c r="D41" s="2349"/>
      <c r="E41" s="2417"/>
      <c r="F41" s="2417"/>
      <c r="G41" s="2353"/>
      <c r="H41" s="2354"/>
      <c r="I41" s="2418"/>
      <c r="J41" s="2418"/>
      <c r="K41" s="2347"/>
    </row>
    <row r="42" spans="1:11" ht="13.5" customHeight="1" x14ac:dyDescent="0.2">
      <c r="A42" s="2350"/>
      <c r="B42" s="2351"/>
      <c r="C42" s="2351"/>
      <c r="D42" s="2351"/>
      <c r="E42" s="2351"/>
      <c r="F42" s="2419"/>
      <c r="G42" s="2353"/>
      <c r="H42" s="2354"/>
      <c r="I42" s="2418"/>
      <c r="J42" s="2418"/>
      <c r="K42" s="2347"/>
    </row>
    <row r="43" spans="1:11" ht="13.5" customHeight="1" x14ac:dyDescent="0.2">
      <c r="A43" s="2350"/>
      <c r="B43" s="2349"/>
      <c r="C43" s="2349"/>
      <c r="D43" s="2349"/>
      <c r="E43" s="2349"/>
      <c r="F43" s="2417"/>
      <c r="G43" s="2353"/>
      <c r="H43" s="2354"/>
      <c r="I43" s="2418"/>
      <c r="J43" s="2418"/>
      <c r="K43" s="2347"/>
    </row>
    <row r="44" spans="1:11" ht="13.5" customHeight="1" x14ac:dyDescent="0.25">
      <c r="A44" s="2347"/>
      <c r="G44" s="2348"/>
      <c r="H44" s="2355"/>
      <c r="I44" s="2347"/>
    </row>
    <row r="45" spans="1:11" ht="13.5" customHeight="1" x14ac:dyDescent="0.25">
      <c r="H45" s="2347"/>
    </row>
  </sheetData>
  <mergeCells count="16">
    <mergeCell ref="J33:K33"/>
    <mergeCell ref="J13:K13"/>
    <mergeCell ref="A22:F22"/>
    <mergeCell ref="H22:I22"/>
    <mergeCell ref="J22:K22"/>
    <mergeCell ref="J23:K23"/>
    <mergeCell ref="A32:F32"/>
    <mergeCell ref="H32:I32"/>
    <mergeCell ref="J32:K32"/>
    <mergeCell ref="A2:F2"/>
    <mergeCell ref="H2:I2"/>
    <mergeCell ref="J2:K2"/>
    <mergeCell ref="J3:K3"/>
    <mergeCell ref="A12:F12"/>
    <mergeCell ref="H12:I12"/>
    <mergeCell ref="J12:K12"/>
  </mergeCells>
  <printOptions horizontalCentered="1"/>
  <pageMargins left="0.7" right="0.7" top="0.75" bottom="0.75" header="0.3" footer="0.3"/>
  <pageSetup paperSize="9" scale="80" fitToWidth="0" fitToHeight="0" orientation="portrait" r:id="rId1"/>
  <headerFooter>
    <oddFooter>&amp;C&amp;"Calibri,Regular"&amp;7&amp;K000000Fact book - Q1 2019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67584-7B03-4977-B049-AE8CCB1395F4}">
  <sheetPr>
    <tabColor theme="7" tint="0.59999389629810485"/>
  </sheetPr>
  <dimension ref="A1:O64"/>
  <sheetViews>
    <sheetView view="pageLayout" topLeftCell="A43" zoomScaleNormal="110" zoomScaleSheetLayoutView="100" workbookViewId="0">
      <selection activeCell="C62" sqref="C62"/>
    </sheetView>
  </sheetViews>
  <sheetFormatPr defaultColWidth="9.140625" defaultRowHeight="11.25" x14ac:dyDescent="0.2"/>
  <cols>
    <col min="1" max="1" width="27.85546875" style="2358" customWidth="1"/>
    <col min="2" max="6" width="8.7109375" style="2358" customWidth="1"/>
    <col min="7" max="16384" width="9.140625" style="2358"/>
  </cols>
  <sheetData>
    <row r="1" spans="1:15" ht="13.5" customHeight="1" x14ac:dyDescent="0.2">
      <c r="A1" s="2361" t="s">
        <v>1440</v>
      </c>
      <c r="B1" s="2362"/>
      <c r="C1" s="2362"/>
      <c r="D1" s="2362"/>
      <c r="E1" s="2362"/>
      <c r="F1" s="2362"/>
    </row>
    <row r="2" spans="1:15" s="2364" customFormat="1" ht="18" customHeight="1" x14ac:dyDescent="0.15">
      <c r="A2" s="2366" t="s">
        <v>1439</v>
      </c>
      <c r="B2" s="2365"/>
      <c r="C2" s="2365"/>
      <c r="D2" s="2365"/>
      <c r="E2" s="2365"/>
      <c r="F2" s="2365"/>
      <c r="G2" s="2365"/>
    </row>
    <row r="3" spans="1:15" ht="13.5" customHeight="1" x14ac:dyDescent="0.2">
      <c r="A3" s="2363" t="s">
        <v>1438</v>
      </c>
    </row>
    <row r="4" spans="1:15" ht="13.5" customHeight="1" x14ac:dyDescent="0.2">
      <c r="H4" s="2360"/>
      <c r="I4" s="2360"/>
      <c r="J4" s="2360"/>
      <c r="K4" s="2360"/>
      <c r="L4" s="2360"/>
      <c r="M4" s="2360"/>
      <c r="N4" s="2360"/>
      <c r="O4" s="2360"/>
    </row>
    <row r="5" spans="1:15" ht="13.5" customHeight="1" x14ac:dyDescent="0.2">
      <c r="H5" s="2360"/>
      <c r="I5" s="2360"/>
      <c r="J5" s="2360"/>
      <c r="K5" s="2360"/>
      <c r="L5" s="2360"/>
      <c r="M5" s="2360"/>
      <c r="N5" s="2360"/>
      <c r="O5" s="2360"/>
    </row>
    <row r="6" spans="1:15" ht="13.5" customHeight="1" thickBot="1" x14ac:dyDescent="0.25">
      <c r="A6" s="2069" t="s">
        <v>1055</v>
      </c>
      <c r="B6" s="2068" t="s">
        <v>1136</v>
      </c>
      <c r="C6" s="2068" t="s">
        <v>1135</v>
      </c>
      <c r="D6" s="2068" t="s">
        <v>1134</v>
      </c>
      <c r="E6" s="2068" t="s">
        <v>1143</v>
      </c>
      <c r="F6" s="2068" t="s">
        <v>1142</v>
      </c>
      <c r="G6" s="2068" t="s">
        <v>1141</v>
      </c>
      <c r="H6" s="2360"/>
      <c r="I6" s="2360"/>
      <c r="J6" s="2360"/>
      <c r="K6" s="2360"/>
      <c r="L6" s="2360"/>
      <c r="M6" s="2360"/>
    </row>
    <row r="7" spans="1:15" ht="13.5" customHeight="1" x14ac:dyDescent="0.2">
      <c r="A7" s="1833" t="s">
        <v>1160</v>
      </c>
      <c r="B7" s="1933">
        <v>102.36</v>
      </c>
      <c r="C7" s="1933">
        <v>99.76</v>
      </c>
      <c r="D7" s="1933">
        <v>106.41</v>
      </c>
      <c r="E7" s="1933">
        <v>105.16</v>
      </c>
      <c r="F7" s="1933">
        <v>103.01</v>
      </c>
      <c r="G7" s="1933">
        <v>102.8</v>
      </c>
      <c r="H7" s="2360"/>
      <c r="I7" s="2360"/>
      <c r="J7" s="2360"/>
      <c r="K7" s="2360"/>
      <c r="L7" s="2360"/>
      <c r="M7" s="2360"/>
    </row>
    <row r="8" spans="1:15" ht="13.5" customHeight="1" x14ac:dyDescent="0.2">
      <c r="A8" s="1809" t="s">
        <v>1159</v>
      </c>
      <c r="B8" s="1931">
        <v>27.75</v>
      </c>
      <c r="C8" s="1931">
        <v>27.29</v>
      </c>
      <c r="D8" s="1931">
        <v>28.48</v>
      </c>
      <c r="E8" s="1931">
        <v>27.5</v>
      </c>
      <c r="F8" s="1931">
        <v>27.85</v>
      </c>
      <c r="G8" s="1931">
        <v>26.69</v>
      </c>
      <c r="H8" s="2360"/>
      <c r="I8" s="2360"/>
      <c r="J8" s="2360"/>
      <c r="K8" s="2360"/>
      <c r="L8" s="2360"/>
      <c r="M8" s="2360"/>
    </row>
    <row r="9" spans="1:15" ht="13.5" customHeight="1" x14ac:dyDescent="0.2">
      <c r="A9" s="1809" t="s">
        <v>1158</v>
      </c>
      <c r="B9" s="2491">
        <v>0</v>
      </c>
      <c r="C9" s="2491">
        <v>0</v>
      </c>
      <c r="D9" s="2491">
        <v>0</v>
      </c>
      <c r="E9" s="2491">
        <v>0</v>
      </c>
      <c r="F9" s="2491">
        <v>0</v>
      </c>
      <c r="G9" s="2491">
        <v>0</v>
      </c>
      <c r="H9" s="2360"/>
      <c r="I9" s="2360"/>
      <c r="J9" s="2360"/>
      <c r="K9" s="2360"/>
      <c r="L9" s="2360"/>
      <c r="M9" s="2360"/>
    </row>
    <row r="10" spans="1:15" ht="13.5" customHeight="1" thickBot="1" x14ac:dyDescent="0.25">
      <c r="A10" s="2066" t="s">
        <v>1157</v>
      </c>
      <c r="B10" s="2659">
        <v>4.95</v>
      </c>
      <c r="C10" s="2659">
        <v>7.7</v>
      </c>
      <c r="D10" s="2659">
        <v>4.9400000000000004</v>
      </c>
      <c r="E10" s="2659">
        <v>5.31</v>
      </c>
      <c r="F10" s="2659">
        <v>8.75</v>
      </c>
      <c r="G10" s="2659">
        <v>5.33</v>
      </c>
      <c r="H10" s="2360"/>
      <c r="I10" s="2360"/>
      <c r="J10" s="2360"/>
      <c r="K10" s="2360"/>
      <c r="L10" s="2360"/>
      <c r="M10" s="2360"/>
    </row>
    <row r="11" spans="1:15" ht="13.5" customHeight="1" x14ac:dyDescent="0.2">
      <c r="A11" s="1794" t="s">
        <v>1156</v>
      </c>
      <c r="B11" s="2571">
        <v>135.06</v>
      </c>
      <c r="C11" s="2571">
        <v>134.74</v>
      </c>
      <c r="D11" s="2571">
        <v>139.83000000000001</v>
      </c>
      <c r="E11" s="2571">
        <v>137.97</v>
      </c>
      <c r="F11" s="2571">
        <v>139.61000000000001</v>
      </c>
      <c r="G11" s="2571">
        <v>134.82</v>
      </c>
      <c r="H11" s="2360"/>
      <c r="I11" s="2360"/>
      <c r="J11" s="2360"/>
      <c r="K11" s="2360"/>
      <c r="L11" s="2360"/>
      <c r="M11" s="2360"/>
    </row>
    <row r="12" spans="1:15" ht="13.5" customHeight="1" x14ac:dyDescent="0.2">
      <c r="A12" s="1809" t="s">
        <v>1153</v>
      </c>
      <c r="B12" s="1931">
        <v>-14.81</v>
      </c>
      <c r="C12" s="1931">
        <v>-45.48</v>
      </c>
      <c r="D12" s="1931">
        <v>-11</v>
      </c>
      <c r="E12" s="1931">
        <v>-9.6999999999999993</v>
      </c>
      <c r="F12" s="1931">
        <v>-8.86</v>
      </c>
      <c r="G12" s="1931">
        <v>-5.81</v>
      </c>
      <c r="H12" s="2360"/>
      <c r="I12" s="2360"/>
      <c r="J12" s="2360"/>
      <c r="K12" s="2360"/>
      <c r="L12" s="2360"/>
      <c r="M12" s="2360"/>
    </row>
    <row r="13" spans="1:15" ht="13.5" customHeight="1" x14ac:dyDescent="0.2">
      <c r="A13" s="1800"/>
      <c r="B13" s="2534"/>
      <c r="C13" s="2534"/>
      <c r="D13" s="2534"/>
      <c r="E13" s="2534"/>
      <c r="F13" s="2534"/>
      <c r="G13" s="2534"/>
      <c r="H13" s="2360"/>
      <c r="I13" s="2360"/>
      <c r="J13" s="2360"/>
      <c r="K13" s="2360"/>
      <c r="L13" s="2360"/>
      <c r="M13" s="2360"/>
    </row>
    <row r="14" spans="1:15" ht="13.5" customHeight="1" x14ac:dyDescent="0.2">
      <c r="A14" s="1809" t="s">
        <v>1259</v>
      </c>
      <c r="B14" s="1931">
        <v>1673.4</v>
      </c>
      <c r="C14" s="1931">
        <v>1610.17</v>
      </c>
      <c r="D14" s="1931">
        <v>1650.68</v>
      </c>
      <c r="E14" s="1931">
        <v>1618.46</v>
      </c>
      <c r="F14" s="1931">
        <v>1515.24</v>
      </c>
      <c r="G14" s="1931">
        <v>1475.03</v>
      </c>
      <c r="H14" s="2360"/>
      <c r="I14" s="2360"/>
      <c r="J14" s="2360"/>
      <c r="K14" s="2360"/>
      <c r="L14" s="2360"/>
      <c r="M14" s="2360"/>
    </row>
    <row r="15" spans="1:15" ht="13.5" customHeight="1" x14ac:dyDescent="0.2">
      <c r="A15" s="1918" t="s">
        <v>1146</v>
      </c>
      <c r="B15" s="1931">
        <v>11005.21</v>
      </c>
      <c r="C15" s="1931">
        <v>10734.64</v>
      </c>
      <c r="D15" s="1931">
        <v>10788.55</v>
      </c>
      <c r="E15" s="1931">
        <v>10667.12</v>
      </c>
      <c r="F15" s="1931">
        <v>10063.370000000001</v>
      </c>
      <c r="G15" s="1931">
        <v>9656.0499999999993</v>
      </c>
      <c r="H15" s="2360"/>
      <c r="I15" s="2360"/>
      <c r="J15" s="2360"/>
      <c r="K15" s="2360"/>
      <c r="L15" s="2360"/>
      <c r="M15" s="2360"/>
    </row>
    <row r="16" spans="1:15" ht="13.5" customHeight="1" x14ac:dyDescent="0.2">
      <c r="A16" s="1809" t="s">
        <v>1145</v>
      </c>
      <c r="B16" s="1931">
        <v>1066.6500000000001</v>
      </c>
      <c r="C16" s="1931">
        <v>1034.3900000000001</v>
      </c>
      <c r="D16" s="1931">
        <v>1020.18</v>
      </c>
      <c r="E16" s="1931">
        <v>972.4</v>
      </c>
      <c r="F16" s="1931">
        <v>1004.62</v>
      </c>
      <c r="G16" s="1931">
        <v>1011.54</v>
      </c>
      <c r="H16" s="2360"/>
      <c r="I16" s="2360"/>
      <c r="J16" s="2360"/>
      <c r="K16" s="2360"/>
      <c r="L16" s="2360"/>
      <c r="M16" s="2360"/>
    </row>
    <row r="17" spans="1:13" ht="13.5" customHeight="1" x14ac:dyDescent="0.2">
      <c r="A17" s="1809"/>
      <c r="B17" s="1809"/>
      <c r="C17" s="1808"/>
      <c r="D17" s="1808"/>
      <c r="E17" s="1808"/>
      <c r="F17" s="1808"/>
      <c r="G17" s="1808"/>
      <c r="H17" s="2360"/>
      <c r="I17" s="2360"/>
      <c r="J17" s="2360"/>
      <c r="K17" s="2360"/>
      <c r="L17" s="2360"/>
      <c r="M17" s="2360"/>
    </row>
    <row r="18" spans="1:13" ht="13.5" customHeight="1" x14ac:dyDescent="0.2">
      <c r="A18" s="1809"/>
      <c r="B18" s="1809"/>
      <c r="C18" s="1808"/>
      <c r="D18" s="1808"/>
      <c r="E18" s="1808"/>
      <c r="F18" s="1808"/>
      <c r="G18" s="1808"/>
      <c r="H18" s="2360"/>
      <c r="I18" s="2360"/>
      <c r="J18" s="2360"/>
      <c r="K18" s="2360"/>
      <c r="L18" s="2360"/>
      <c r="M18" s="2360"/>
    </row>
    <row r="19" spans="1:13" ht="13.5" customHeight="1" x14ac:dyDescent="0.2">
      <c r="A19" s="2699" t="s">
        <v>1299</v>
      </c>
      <c r="B19" s="2699" t="s">
        <v>86</v>
      </c>
      <c r="C19" s="2699" t="s">
        <v>86</v>
      </c>
      <c r="D19" s="2699" t="s">
        <v>86</v>
      </c>
      <c r="E19" s="1803"/>
      <c r="F19" s="1803"/>
      <c r="G19" s="1803"/>
      <c r="H19" s="2360"/>
      <c r="I19" s="2360"/>
      <c r="J19" s="2360"/>
      <c r="K19" s="2360"/>
      <c r="L19" s="2360"/>
      <c r="M19" s="2360"/>
    </row>
    <row r="20" spans="1:13" ht="13.5" customHeight="1" x14ac:dyDescent="0.2">
      <c r="A20" s="2243"/>
      <c r="B20" s="2243"/>
      <c r="C20" s="2243"/>
      <c r="D20" s="2243"/>
      <c r="E20" s="1803"/>
      <c r="F20" s="1803"/>
      <c r="G20" s="1803"/>
      <c r="H20" s="2360"/>
      <c r="I20" s="2360"/>
      <c r="J20" s="2360"/>
      <c r="K20" s="2360"/>
      <c r="L20" s="2360"/>
      <c r="M20" s="2360"/>
    </row>
    <row r="21" spans="1:13" ht="13.5" customHeight="1" thickBot="1" x14ac:dyDescent="0.25">
      <c r="A21" s="2069" t="s">
        <v>1129</v>
      </c>
      <c r="B21" s="2068" t="s">
        <v>1136</v>
      </c>
      <c r="C21" s="2068" t="s">
        <v>1135</v>
      </c>
      <c r="D21" s="2068" t="s">
        <v>1134</v>
      </c>
      <c r="E21" s="2068" t="s">
        <v>1143</v>
      </c>
      <c r="F21" s="2068" t="s">
        <v>1142</v>
      </c>
      <c r="G21" s="2068" t="s">
        <v>1141</v>
      </c>
      <c r="H21" s="2360"/>
      <c r="I21" s="2360"/>
      <c r="J21" s="2360"/>
      <c r="K21" s="2360"/>
      <c r="L21" s="2360"/>
      <c r="M21" s="2360"/>
    </row>
    <row r="22" spans="1:13" ht="13.5" customHeight="1" x14ac:dyDescent="0.2">
      <c r="A22" s="1909" t="s">
        <v>1298</v>
      </c>
      <c r="B22" s="2505">
        <v>10.92</v>
      </c>
      <c r="C22" s="2505">
        <v>10.84</v>
      </c>
      <c r="D22" s="2505">
        <v>10.82</v>
      </c>
      <c r="E22" s="2505">
        <v>11</v>
      </c>
      <c r="F22" s="2505">
        <v>10.88</v>
      </c>
      <c r="G22" s="2505">
        <v>10.65</v>
      </c>
      <c r="H22" s="2360"/>
      <c r="I22" s="2360"/>
      <c r="J22" s="2360"/>
      <c r="K22" s="2360"/>
      <c r="L22" s="2360"/>
      <c r="M22" s="2360"/>
    </row>
    <row r="23" spans="1:13" ht="13.5" customHeight="1" x14ac:dyDescent="0.2">
      <c r="A23" s="1849" t="s">
        <v>1297</v>
      </c>
      <c r="B23" s="2532">
        <v>2.74</v>
      </c>
      <c r="C23" s="2508">
        <v>2.76</v>
      </c>
      <c r="D23" s="2509">
        <v>2.77</v>
      </c>
      <c r="E23" s="2509">
        <v>2.64</v>
      </c>
      <c r="F23" s="2509">
        <v>2.6</v>
      </c>
      <c r="G23" s="2509">
        <v>2.2000000000000002</v>
      </c>
      <c r="H23" s="2360"/>
      <c r="I23" s="2360"/>
      <c r="J23" s="2360"/>
      <c r="K23" s="2360"/>
      <c r="L23" s="2360"/>
      <c r="M23" s="2360"/>
    </row>
    <row r="24" spans="1:13" ht="13.5" customHeight="1" thickBot="1" x14ac:dyDescent="0.25">
      <c r="A24" s="2066" t="s">
        <v>1296</v>
      </c>
      <c r="B24" s="2570">
        <v>2.39</v>
      </c>
      <c r="C24" s="2566">
        <v>2.38</v>
      </c>
      <c r="D24" s="2567">
        <v>2.4500000000000002</v>
      </c>
      <c r="E24" s="2567">
        <v>2.48</v>
      </c>
      <c r="F24" s="2567">
        <v>2.4700000000000002</v>
      </c>
      <c r="G24" s="2567">
        <v>2.4300000000000002</v>
      </c>
      <c r="H24" s="2360"/>
      <c r="I24" s="2360"/>
      <c r="J24" s="2360"/>
      <c r="K24" s="2360"/>
      <c r="L24" s="2360"/>
      <c r="M24" s="2360"/>
    </row>
    <row r="25" spans="1:13" ht="13.5" customHeight="1" x14ac:dyDescent="0.2">
      <c r="A25" s="1794" t="s">
        <v>1287</v>
      </c>
      <c r="B25" s="2070">
        <v>16.059999999999999</v>
      </c>
      <c r="C25" s="2568">
        <v>15.98</v>
      </c>
      <c r="D25" s="2569">
        <v>16.04</v>
      </c>
      <c r="E25" s="2569">
        <v>16.11</v>
      </c>
      <c r="F25" s="2569">
        <v>15.95</v>
      </c>
      <c r="G25" s="2569">
        <v>15.27</v>
      </c>
      <c r="H25" s="2360"/>
      <c r="I25" s="2360"/>
      <c r="J25" s="2360"/>
      <c r="K25" s="2360"/>
      <c r="L25" s="2360"/>
      <c r="M25" s="2360"/>
    </row>
    <row r="26" spans="1:13" ht="13.5" customHeight="1" x14ac:dyDescent="0.2">
      <c r="A26" s="1800"/>
      <c r="B26" s="1924"/>
      <c r="C26" s="1900"/>
      <c r="D26" s="1900"/>
      <c r="E26" s="1900"/>
      <c r="F26" s="1900"/>
      <c r="G26" s="1900"/>
      <c r="H26" s="2360"/>
      <c r="I26" s="2360"/>
      <c r="J26" s="2360"/>
      <c r="K26" s="2360"/>
      <c r="L26" s="2360"/>
      <c r="M26" s="2360"/>
    </row>
    <row r="27" spans="1:13" ht="13.5" customHeight="1" x14ac:dyDescent="0.2">
      <c r="A27" s="1800"/>
      <c r="B27" s="1924"/>
      <c r="C27" s="1900"/>
      <c r="D27" s="1900"/>
      <c r="E27" s="1900"/>
      <c r="F27" s="1900"/>
      <c r="G27" s="1900"/>
      <c r="H27" s="2360"/>
      <c r="I27" s="2360"/>
      <c r="J27" s="2360"/>
      <c r="K27" s="2360"/>
      <c r="L27" s="2360"/>
      <c r="M27" s="2360"/>
    </row>
    <row r="28" spans="1:13" ht="13.5" customHeight="1" x14ac:dyDescent="0.2">
      <c r="A28" s="2699" t="s">
        <v>1295</v>
      </c>
      <c r="B28" s="2699" t="s">
        <v>86</v>
      </c>
      <c r="C28" s="2699" t="s">
        <v>86</v>
      </c>
      <c r="D28" s="2699" t="s">
        <v>86</v>
      </c>
      <c r="E28" s="1900"/>
      <c r="F28" s="1900"/>
      <c r="G28" s="1900"/>
      <c r="H28" s="2360"/>
      <c r="I28" s="2360"/>
      <c r="J28" s="2360"/>
      <c r="K28" s="2360"/>
      <c r="L28" s="2360"/>
      <c r="M28" s="2360"/>
    </row>
    <row r="29" spans="1:13" ht="13.5" customHeight="1" x14ac:dyDescent="0.2">
      <c r="A29" s="2243"/>
      <c r="B29" s="2243"/>
      <c r="C29" s="2243"/>
      <c r="D29" s="2243"/>
      <c r="E29" s="1900"/>
      <c r="F29" s="1900"/>
      <c r="G29" s="1900"/>
      <c r="H29" s="2360"/>
      <c r="I29" s="2360"/>
      <c r="J29" s="2360"/>
      <c r="K29" s="2360"/>
      <c r="L29" s="2360"/>
      <c r="M29" s="2360"/>
    </row>
    <row r="30" spans="1:13" ht="13.5" customHeight="1" thickBot="1" x14ac:dyDescent="0.25">
      <c r="A30" s="2069" t="s">
        <v>1129</v>
      </c>
      <c r="B30" s="2068" t="s">
        <v>1136</v>
      </c>
      <c r="C30" s="2068" t="s">
        <v>1135</v>
      </c>
      <c r="D30" s="2068" t="s">
        <v>1134</v>
      </c>
      <c r="E30" s="2068" t="s">
        <v>1143</v>
      </c>
      <c r="F30" s="2068" t="s">
        <v>1142</v>
      </c>
      <c r="G30" s="2068" t="s">
        <v>1141</v>
      </c>
      <c r="H30" s="2360"/>
      <c r="I30" s="2360"/>
      <c r="J30" s="2360"/>
      <c r="K30" s="2360"/>
      <c r="L30" s="2360"/>
      <c r="M30" s="2360"/>
    </row>
    <row r="31" spans="1:13" ht="13.5" customHeight="1" x14ac:dyDescent="0.2">
      <c r="A31" s="1909" t="s">
        <v>1294</v>
      </c>
      <c r="B31" s="2067"/>
      <c r="C31" s="2067"/>
      <c r="D31" s="2067"/>
      <c r="E31" s="2067"/>
      <c r="F31" s="2067"/>
      <c r="G31" s="2067"/>
      <c r="H31" s="2360"/>
      <c r="I31" s="2360"/>
      <c r="J31" s="2360"/>
      <c r="K31" s="2360"/>
      <c r="L31" s="2360"/>
      <c r="M31" s="2360"/>
    </row>
    <row r="32" spans="1:13" ht="13.5" customHeight="1" x14ac:dyDescent="0.2">
      <c r="A32" s="1849" t="s">
        <v>1293</v>
      </c>
      <c r="B32" s="2565">
        <v>382.2</v>
      </c>
      <c r="C32" s="2565">
        <v>301.04000000000002</v>
      </c>
      <c r="D32" s="2565">
        <v>375.3</v>
      </c>
      <c r="E32" s="2565">
        <v>339.44</v>
      </c>
      <c r="F32" s="2565">
        <v>382.66</v>
      </c>
      <c r="G32" s="2565">
        <v>286.16000000000003</v>
      </c>
      <c r="H32" s="2360"/>
      <c r="I32" s="2360"/>
      <c r="J32" s="2360"/>
      <c r="K32" s="2360"/>
      <c r="L32" s="2360"/>
      <c r="M32" s="2360"/>
    </row>
    <row r="33" spans="1:13" ht="13.5" customHeight="1" x14ac:dyDescent="0.2">
      <c r="A33" s="1849" t="s">
        <v>1292</v>
      </c>
      <c r="B33" s="2565">
        <v>470.47</v>
      </c>
      <c r="C33" s="2565">
        <v>445.74</v>
      </c>
      <c r="D33" s="2565">
        <v>447.45</v>
      </c>
      <c r="E33" s="2565">
        <v>461.26</v>
      </c>
      <c r="F33" s="2565">
        <v>534.02</v>
      </c>
      <c r="G33" s="2565">
        <v>470.6</v>
      </c>
      <c r="H33" s="2360"/>
      <c r="I33" s="2360"/>
      <c r="J33" s="2360"/>
      <c r="K33" s="2360"/>
      <c r="L33" s="2360"/>
      <c r="M33" s="2360"/>
    </row>
    <row r="34" spans="1:13" ht="13.5" customHeight="1" x14ac:dyDescent="0.2">
      <c r="A34" s="1849" t="s">
        <v>1291</v>
      </c>
      <c r="B34" s="2565">
        <v>488.71</v>
      </c>
      <c r="C34" s="2565">
        <v>418.41</v>
      </c>
      <c r="D34" s="2565">
        <v>461.42</v>
      </c>
      <c r="E34" s="2565">
        <v>437.61</v>
      </c>
      <c r="F34" s="2565">
        <v>470.68</v>
      </c>
      <c r="G34" s="2565">
        <v>420.58</v>
      </c>
      <c r="H34" s="2360"/>
      <c r="I34" s="2360"/>
      <c r="J34" s="2360"/>
      <c r="K34" s="2360"/>
      <c r="L34" s="2360"/>
      <c r="M34" s="2360"/>
    </row>
    <row r="35" spans="1:13" ht="13.5" customHeight="1" x14ac:dyDescent="0.2">
      <c r="A35" s="1849" t="s">
        <v>1290</v>
      </c>
      <c r="B35" s="2565"/>
      <c r="C35" s="2565"/>
      <c r="D35" s="2565"/>
      <c r="E35" s="2565"/>
      <c r="F35" s="2565"/>
      <c r="G35" s="2565"/>
      <c r="H35" s="2360"/>
      <c r="I35" s="2360"/>
      <c r="J35" s="2360"/>
      <c r="K35" s="2360"/>
      <c r="L35" s="2360"/>
      <c r="M35" s="2360"/>
    </row>
    <row r="36" spans="1:13" ht="13.5" customHeight="1" x14ac:dyDescent="0.2">
      <c r="A36" s="1849" t="s">
        <v>1289</v>
      </c>
      <c r="B36" s="2565">
        <v>549.07000000000005</v>
      </c>
      <c r="C36" s="2565">
        <v>543.79</v>
      </c>
      <c r="D36" s="2565">
        <v>885.67</v>
      </c>
      <c r="E36" s="2565">
        <v>483.95</v>
      </c>
      <c r="F36" s="2565">
        <v>826.9</v>
      </c>
      <c r="G36" s="2565">
        <v>441.01</v>
      </c>
    </row>
    <row r="37" spans="1:13" ht="13.5" customHeight="1" thickBot="1" x14ac:dyDescent="0.25">
      <c r="A37" s="2066" t="s">
        <v>1288</v>
      </c>
      <c r="B37" s="2561">
        <v>594.39</v>
      </c>
      <c r="C37" s="2562">
        <v>546.04999999999995</v>
      </c>
      <c r="D37" s="2563">
        <v>594.42999999999995</v>
      </c>
      <c r="E37" s="2563">
        <v>564.39</v>
      </c>
      <c r="F37" s="2563">
        <v>621.12</v>
      </c>
      <c r="G37" s="2563">
        <v>562.98</v>
      </c>
    </row>
    <row r="38" spans="1:13" ht="13.5" customHeight="1" x14ac:dyDescent="0.2">
      <c r="A38" s="1794" t="s">
        <v>1287</v>
      </c>
      <c r="B38" s="2065">
        <v>2484.85</v>
      </c>
      <c r="C38" s="2564">
        <v>2255.02</v>
      </c>
      <c r="D38" s="2564">
        <v>2764.27</v>
      </c>
      <c r="E38" s="2564">
        <v>2286.66</v>
      </c>
      <c r="F38" s="2564">
        <v>2835.39</v>
      </c>
      <c r="G38" s="2564">
        <v>2181.33</v>
      </c>
    </row>
    <row r="39" spans="1:13" ht="13.5" customHeight="1" x14ac:dyDescent="0.2"/>
    <row r="40" spans="1:13" ht="13.5" customHeight="1" x14ac:dyDescent="0.2"/>
    <row r="41" spans="1:13" ht="13.5" customHeight="1" x14ac:dyDescent="0.2"/>
    <row r="42" spans="1:13" ht="13.5" customHeight="1" x14ac:dyDescent="0.2"/>
    <row r="43" spans="1:13" ht="13.5" customHeight="1" x14ac:dyDescent="0.2"/>
    <row r="44" spans="1:13" ht="13.5" customHeight="1" x14ac:dyDescent="0.2"/>
    <row r="45" spans="1:13" ht="13.5" customHeight="1" x14ac:dyDescent="0.2"/>
    <row r="46" spans="1:13" ht="13.5" customHeight="1" x14ac:dyDescent="0.2"/>
    <row r="47" spans="1:13" ht="13.5" customHeight="1" x14ac:dyDescent="0.2"/>
    <row r="48" spans="1:13" ht="13.5" customHeight="1" x14ac:dyDescent="0.2"/>
    <row r="49" spans="1:1" ht="13.5" customHeight="1" x14ac:dyDescent="0.2"/>
    <row r="50" spans="1:1" ht="13.5" customHeight="1" x14ac:dyDescent="0.2"/>
    <row r="51" spans="1:1" ht="13.5" customHeight="1" x14ac:dyDescent="0.2"/>
    <row r="52" spans="1:1" ht="13.5" customHeight="1" x14ac:dyDescent="0.2"/>
    <row r="53" spans="1:1" ht="13.5" customHeight="1" x14ac:dyDescent="0.2"/>
    <row r="54" spans="1:1" ht="13.5" customHeight="1" x14ac:dyDescent="0.2"/>
    <row r="55" spans="1:1" ht="13.5" customHeight="1" x14ac:dyDescent="0.2"/>
    <row r="56" spans="1:1" ht="13.5" customHeight="1" x14ac:dyDescent="0.25">
      <c r="A56" s="2359"/>
    </row>
    <row r="57" spans="1:1" ht="13.5" customHeight="1" x14ac:dyDescent="0.2"/>
    <row r="58" spans="1:1" ht="13.5" customHeight="1" x14ac:dyDescent="0.2"/>
    <row r="59" spans="1:1" ht="13.5" customHeight="1" x14ac:dyDescent="0.2"/>
    <row r="60" spans="1:1" ht="13.5" customHeight="1" x14ac:dyDescent="0.2"/>
    <row r="61" spans="1:1" ht="13.5" customHeight="1" x14ac:dyDescent="0.2"/>
    <row r="62" spans="1:1" ht="13.5" customHeight="1" x14ac:dyDescent="0.2"/>
    <row r="63" spans="1:1" ht="13.5" customHeight="1" x14ac:dyDescent="0.2"/>
    <row r="64" spans="1:1" ht="13.5" customHeight="1" x14ac:dyDescent="0.2"/>
  </sheetData>
  <mergeCells count="2">
    <mergeCell ref="A19:D19"/>
    <mergeCell ref="A28:D28"/>
  </mergeCells>
  <printOptions horizontalCentered="1"/>
  <pageMargins left="0.7" right="0.7" top="0.75" bottom="0.75" header="0.3" footer="0.3"/>
  <pageSetup paperSize="9" scale="80" orientation="portrait" r:id="rId1"/>
  <headerFooter>
    <oddFooter xml:space="preserve">&amp;C&amp;"Calibri,Regular"&amp;7&amp;K000000Fact book - Q2 2019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67"/>
  <sheetViews>
    <sheetView view="pageBreakPreview" topLeftCell="A37" zoomScaleNormal="100" zoomScaleSheetLayoutView="100" zoomScalePageLayoutView="70" workbookViewId="0">
      <selection activeCell="A2" sqref="A2:XFD2"/>
    </sheetView>
  </sheetViews>
  <sheetFormatPr defaultColWidth="9.140625" defaultRowHeight="11.25" x14ac:dyDescent="0.2"/>
  <cols>
    <col min="1" max="1" width="44.7109375" style="2" customWidth="1"/>
    <col min="2" max="2" width="4.7109375" style="2" customWidth="1"/>
    <col min="3" max="3" width="2.7109375" style="2" customWidth="1"/>
    <col min="4" max="4" width="57.140625" style="2" customWidth="1"/>
    <col min="5" max="5" width="6.5703125" style="2" customWidth="1"/>
    <col min="6" max="6" width="6.42578125" style="2" customWidth="1"/>
    <col min="7" max="16384" width="9.140625" style="2"/>
  </cols>
  <sheetData>
    <row r="1" spans="1:3" ht="13.5" customHeight="1" x14ac:dyDescent="0.2">
      <c r="A1" s="47" t="s">
        <v>84</v>
      </c>
    </row>
    <row r="2" spans="1:3" ht="13.5" customHeight="1" x14ac:dyDescent="0.2"/>
    <row r="3" spans="1:3" ht="13.5" customHeight="1" x14ac:dyDescent="0.2"/>
    <row r="4" spans="1:3" ht="13.5" customHeight="1" x14ac:dyDescent="0.2">
      <c r="A4" s="42" t="s">
        <v>83</v>
      </c>
      <c r="B4" s="46"/>
      <c r="C4" s="46"/>
    </row>
    <row r="5" spans="1:3" ht="13.5" customHeight="1" x14ac:dyDescent="0.2">
      <c r="A5" s="46" t="s">
        <v>81</v>
      </c>
      <c r="B5" s="46">
        <v>3</v>
      </c>
      <c r="C5" s="46"/>
    </row>
    <row r="6" spans="1:3" ht="13.5" customHeight="1" x14ac:dyDescent="0.2">
      <c r="A6" s="46" t="s">
        <v>1442</v>
      </c>
      <c r="B6" s="46">
        <v>4</v>
      </c>
      <c r="C6" s="46"/>
    </row>
    <row r="7" spans="1:3" s="2249" customFormat="1" ht="13.5" customHeight="1" x14ac:dyDescent="0.2">
      <c r="A7" s="46" t="s">
        <v>1443</v>
      </c>
      <c r="B7" s="46">
        <v>5</v>
      </c>
      <c r="C7" s="46"/>
    </row>
    <row r="8" spans="1:3" ht="13.5" customHeight="1" x14ac:dyDescent="0.2">
      <c r="A8" s="46" t="s">
        <v>79</v>
      </c>
      <c r="B8" s="46">
        <v>6</v>
      </c>
      <c r="C8" s="46"/>
    </row>
    <row r="9" spans="1:3" ht="13.5" customHeight="1" x14ac:dyDescent="0.2">
      <c r="A9" s="46" t="s">
        <v>77</v>
      </c>
      <c r="B9" s="46">
        <v>6</v>
      </c>
      <c r="C9" s="46"/>
    </row>
    <row r="10" spans="1:3" ht="13.5" customHeight="1" x14ac:dyDescent="0.2">
      <c r="A10" s="46"/>
      <c r="B10" s="46"/>
      <c r="C10" s="46"/>
    </row>
    <row r="11" spans="1:3" ht="13.5" customHeight="1" x14ac:dyDescent="0.2">
      <c r="A11" s="42" t="s">
        <v>74</v>
      </c>
      <c r="B11" s="46"/>
      <c r="C11" s="46"/>
    </row>
    <row r="12" spans="1:3" ht="13.5" customHeight="1" x14ac:dyDescent="0.2">
      <c r="A12" s="46" t="s">
        <v>983</v>
      </c>
      <c r="B12" s="46">
        <v>8</v>
      </c>
      <c r="C12" s="46"/>
    </row>
    <row r="13" spans="1:3" ht="13.5" customHeight="1" x14ac:dyDescent="0.2">
      <c r="A13" s="46" t="s">
        <v>72</v>
      </c>
      <c r="B13" s="46">
        <v>8</v>
      </c>
      <c r="C13" s="46"/>
    </row>
    <row r="14" spans="1:3" ht="13.5" customHeight="1" x14ac:dyDescent="0.2">
      <c r="A14" s="46" t="s">
        <v>984</v>
      </c>
      <c r="B14" s="46">
        <v>9</v>
      </c>
      <c r="C14" s="46"/>
    </row>
    <row r="15" spans="1:3" ht="13.5" customHeight="1" x14ac:dyDescent="0.2">
      <c r="A15" s="46" t="s">
        <v>69</v>
      </c>
      <c r="B15" s="46">
        <v>10</v>
      </c>
      <c r="C15" s="46"/>
    </row>
    <row r="16" spans="1:3" ht="13.5" customHeight="1" x14ac:dyDescent="0.2">
      <c r="A16" s="46" t="s">
        <v>67</v>
      </c>
      <c r="B16" s="46">
        <v>11</v>
      </c>
      <c r="C16" s="46"/>
    </row>
    <row r="17" spans="1:5" ht="13.5" customHeight="1" x14ac:dyDescent="0.2">
      <c r="A17" s="46" t="s">
        <v>66</v>
      </c>
      <c r="B17" s="46">
        <v>12</v>
      </c>
      <c r="C17" s="46"/>
    </row>
    <row r="18" spans="1:5" ht="13.5" customHeight="1" x14ac:dyDescent="0.2">
      <c r="A18" s="46" t="s">
        <v>64</v>
      </c>
      <c r="B18" s="46">
        <v>13</v>
      </c>
      <c r="C18" s="46"/>
    </row>
    <row r="19" spans="1:5" ht="13.5" customHeight="1" x14ac:dyDescent="0.2">
      <c r="A19" s="46" t="s">
        <v>899</v>
      </c>
      <c r="B19" s="46">
        <v>14</v>
      </c>
      <c r="C19" s="46"/>
    </row>
    <row r="20" spans="1:5" ht="13.5" customHeight="1" x14ac:dyDescent="0.2">
      <c r="A20" s="46" t="s">
        <v>63</v>
      </c>
      <c r="B20" s="46">
        <v>14</v>
      </c>
      <c r="C20" s="46"/>
    </row>
    <row r="21" spans="1:5" ht="13.5" customHeight="1" x14ac:dyDescent="0.2">
      <c r="A21" s="46" t="s">
        <v>61</v>
      </c>
      <c r="B21" s="46">
        <v>14</v>
      </c>
      <c r="C21" s="46"/>
    </row>
    <row r="22" spans="1:5" s="962" customFormat="1" ht="13.5" customHeight="1" x14ac:dyDescent="0.2">
      <c r="A22" s="46" t="s">
        <v>61</v>
      </c>
      <c r="B22" s="46">
        <v>15</v>
      </c>
      <c r="C22" s="46"/>
    </row>
    <row r="23" spans="1:5" ht="13.5" customHeight="1" x14ac:dyDescent="0.2">
      <c r="A23" s="46"/>
      <c r="C23" s="46"/>
    </row>
    <row r="24" spans="1:5" ht="13.5" customHeight="1" x14ac:dyDescent="0.2">
      <c r="A24" s="42" t="s">
        <v>58</v>
      </c>
      <c r="B24" s="46"/>
      <c r="C24" s="46"/>
    </row>
    <row r="25" spans="1:5" ht="13.5" customHeight="1" x14ac:dyDescent="0.2">
      <c r="A25" s="42" t="s">
        <v>190</v>
      </c>
      <c r="B25" s="46"/>
      <c r="C25" s="46"/>
    </row>
    <row r="26" spans="1:5" ht="13.5" customHeight="1" x14ac:dyDescent="0.2">
      <c r="A26" s="46" t="s">
        <v>713</v>
      </c>
      <c r="B26" s="46">
        <v>17</v>
      </c>
      <c r="C26" s="46"/>
    </row>
    <row r="27" spans="1:5" ht="13.5" customHeight="1" x14ac:dyDescent="0.2">
      <c r="A27" s="46" t="s">
        <v>714</v>
      </c>
      <c r="B27" s="46">
        <v>18</v>
      </c>
      <c r="C27" s="46"/>
    </row>
    <row r="28" spans="1:5" ht="13.5" customHeight="1" x14ac:dyDescent="0.2">
      <c r="A28" s="46" t="s">
        <v>719</v>
      </c>
      <c r="B28" s="46">
        <v>18</v>
      </c>
      <c r="C28" s="46"/>
    </row>
    <row r="29" spans="1:5" ht="13.5" customHeight="1" x14ac:dyDescent="0.2">
      <c r="A29" s="46" t="s">
        <v>715</v>
      </c>
      <c r="B29" s="46">
        <v>19</v>
      </c>
      <c r="C29" s="46"/>
      <c r="D29" s="46"/>
      <c r="E29" s="46"/>
    </row>
    <row r="30" spans="1:5" ht="13.5" customHeight="1" x14ac:dyDescent="0.2">
      <c r="A30" s="46" t="s">
        <v>716</v>
      </c>
      <c r="B30" s="46">
        <v>19</v>
      </c>
      <c r="C30" s="46"/>
      <c r="D30" s="46"/>
      <c r="E30" s="46"/>
    </row>
    <row r="31" spans="1:5" ht="13.5" customHeight="1" x14ac:dyDescent="0.2">
      <c r="A31" s="46" t="s">
        <v>717</v>
      </c>
      <c r="B31" s="46">
        <v>20</v>
      </c>
      <c r="C31" s="46"/>
      <c r="D31" s="46"/>
      <c r="E31" s="46"/>
    </row>
    <row r="32" spans="1:5" ht="13.5" customHeight="1" x14ac:dyDescent="0.2">
      <c r="B32" s="46"/>
      <c r="C32" s="46"/>
      <c r="D32" s="46"/>
      <c r="E32" s="46"/>
    </row>
    <row r="33" spans="1:5" ht="13.5" customHeight="1" x14ac:dyDescent="0.2">
      <c r="A33" s="42" t="s">
        <v>57</v>
      </c>
      <c r="C33" s="46"/>
      <c r="D33" s="46"/>
      <c r="E33" s="46"/>
    </row>
    <row r="34" spans="1:5" ht="13.5" customHeight="1" x14ac:dyDescent="0.2">
      <c r="A34" s="46" t="s">
        <v>56</v>
      </c>
      <c r="B34" s="46">
        <v>22</v>
      </c>
      <c r="C34" s="46"/>
      <c r="D34" s="46"/>
      <c r="E34" s="46"/>
    </row>
    <row r="35" spans="1:5" s="1235" customFormat="1" ht="13.5" customHeight="1" x14ac:dyDescent="0.2">
      <c r="A35" s="46" t="s">
        <v>897</v>
      </c>
      <c r="B35" s="46">
        <v>23</v>
      </c>
      <c r="C35" s="46"/>
      <c r="D35" s="46"/>
      <c r="E35" s="46"/>
    </row>
    <row r="36" spans="1:5" ht="13.5" customHeight="1" x14ac:dyDescent="0.2">
      <c r="A36" s="46" t="s">
        <v>55</v>
      </c>
      <c r="B36" s="46">
        <v>24</v>
      </c>
      <c r="C36" s="46"/>
      <c r="D36" s="46"/>
      <c r="E36" s="46"/>
    </row>
    <row r="37" spans="1:5" ht="13.5" customHeight="1" x14ac:dyDescent="0.2">
      <c r="B37" s="46"/>
      <c r="C37" s="46"/>
      <c r="D37" s="46"/>
      <c r="E37" s="46"/>
    </row>
    <row r="38" spans="1:5" ht="13.5" customHeight="1" x14ac:dyDescent="0.2">
      <c r="A38" s="42" t="s">
        <v>189</v>
      </c>
      <c r="B38" s="46"/>
      <c r="C38" s="46"/>
      <c r="D38" s="46"/>
      <c r="E38" s="46"/>
    </row>
    <row r="39" spans="1:5" ht="14.1" customHeight="1" x14ac:dyDescent="0.2">
      <c r="A39" s="46" t="s">
        <v>54</v>
      </c>
      <c r="B39" s="46">
        <v>26</v>
      </c>
      <c r="C39" s="46"/>
      <c r="D39" s="46"/>
      <c r="E39" s="46"/>
    </row>
    <row r="40" spans="1:5" ht="14.1" customHeight="1" x14ac:dyDescent="0.2">
      <c r="A40" s="46"/>
      <c r="B40" s="46"/>
      <c r="C40" s="46"/>
      <c r="D40" s="46"/>
      <c r="E40" s="46"/>
    </row>
    <row r="41" spans="1:5" ht="14.1" customHeight="1" x14ac:dyDescent="0.2">
      <c r="A41" s="42" t="s">
        <v>877</v>
      </c>
      <c r="B41" s="46"/>
      <c r="C41" s="46"/>
      <c r="D41" s="46"/>
      <c r="E41" s="46"/>
    </row>
    <row r="42" spans="1:5" ht="14.1" customHeight="1" x14ac:dyDescent="0.2">
      <c r="A42" s="46" t="s">
        <v>878</v>
      </c>
      <c r="B42" s="46">
        <v>28</v>
      </c>
      <c r="C42" s="46"/>
      <c r="D42" s="46"/>
      <c r="E42" s="46"/>
    </row>
    <row r="43" spans="1:5" ht="14.1" customHeight="1" x14ac:dyDescent="0.2">
      <c r="A43" s="46" t="s">
        <v>53</v>
      </c>
      <c r="B43" s="46">
        <v>28</v>
      </c>
    </row>
    <row r="44" spans="1:5" ht="12.75" x14ac:dyDescent="0.2">
      <c r="A44" s="46" t="s">
        <v>881</v>
      </c>
      <c r="B44" s="46">
        <v>29</v>
      </c>
    </row>
    <row r="45" spans="1:5" ht="12.75" x14ac:dyDescent="0.2">
      <c r="A45" s="46" t="s">
        <v>880</v>
      </c>
      <c r="B45" s="46">
        <v>29</v>
      </c>
    </row>
    <row r="46" spans="1:5" ht="12.75" x14ac:dyDescent="0.2">
      <c r="A46" s="46" t="s">
        <v>52</v>
      </c>
      <c r="B46" s="46">
        <v>30</v>
      </c>
    </row>
    <row r="47" spans="1:5" ht="12.75" x14ac:dyDescent="0.2">
      <c r="A47" s="46" t="s">
        <v>51</v>
      </c>
      <c r="B47" s="46">
        <v>31</v>
      </c>
    </row>
    <row r="48" spans="1:5" ht="12.75" x14ac:dyDescent="0.2">
      <c r="A48" s="46" t="s">
        <v>50</v>
      </c>
      <c r="B48" s="46">
        <v>32</v>
      </c>
    </row>
    <row r="50" spans="1:2" ht="12.75" x14ac:dyDescent="0.2">
      <c r="A50" s="42" t="s">
        <v>82</v>
      </c>
      <c r="B50" s="46"/>
    </row>
    <row r="51" spans="1:2" ht="12.75" x14ac:dyDescent="0.2">
      <c r="A51" s="46" t="s">
        <v>80</v>
      </c>
      <c r="B51" s="46">
        <v>34</v>
      </c>
    </row>
    <row r="52" spans="1:2" ht="12.75" x14ac:dyDescent="0.2">
      <c r="A52" s="921"/>
      <c r="B52" s="46"/>
    </row>
    <row r="53" spans="1:2" ht="12.75" x14ac:dyDescent="0.2">
      <c r="A53" s="42" t="s">
        <v>78</v>
      </c>
      <c r="B53" s="46"/>
    </row>
    <row r="54" spans="1:2" ht="12.75" x14ac:dyDescent="0.2">
      <c r="A54" s="46" t="s">
        <v>76</v>
      </c>
      <c r="B54" s="46">
        <v>36</v>
      </c>
    </row>
    <row r="55" spans="1:2" ht="12.75" x14ac:dyDescent="0.2">
      <c r="A55" s="46" t="s">
        <v>75</v>
      </c>
      <c r="B55" s="46">
        <v>49</v>
      </c>
    </row>
    <row r="56" spans="1:2" ht="12.75" x14ac:dyDescent="0.2">
      <c r="A56" s="46" t="s">
        <v>879</v>
      </c>
      <c r="B56" s="46">
        <v>51</v>
      </c>
    </row>
    <row r="57" spans="1:2" ht="12.75" x14ac:dyDescent="0.2">
      <c r="A57" s="46" t="s">
        <v>73</v>
      </c>
      <c r="B57" s="46">
        <v>52</v>
      </c>
    </row>
    <row r="58" spans="1:2" ht="12.75" x14ac:dyDescent="0.2">
      <c r="A58" s="46" t="s">
        <v>71</v>
      </c>
      <c r="B58" s="46">
        <v>53</v>
      </c>
    </row>
    <row r="59" spans="1:2" ht="12.75" x14ac:dyDescent="0.2">
      <c r="A59" s="46" t="s">
        <v>70</v>
      </c>
      <c r="B59" s="46">
        <v>65</v>
      </c>
    </row>
    <row r="60" spans="1:2" ht="12.75" x14ac:dyDescent="0.2">
      <c r="A60" s="46" t="s">
        <v>68</v>
      </c>
      <c r="B60" s="46">
        <v>66</v>
      </c>
    </row>
    <row r="61" spans="1:2" ht="12.75" x14ac:dyDescent="0.2">
      <c r="B61" s="46"/>
    </row>
    <row r="62" spans="1:2" ht="12.75" x14ac:dyDescent="0.2">
      <c r="A62" s="42" t="s">
        <v>65</v>
      </c>
      <c r="B62" s="46"/>
    </row>
    <row r="63" spans="1:2" ht="12.75" x14ac:dyDescent="0.2">
      <c r="A63" s="46" t="s">
        <v>1475</v>
      </c>
      <c r="B63" s="46">
        <v>72</v>
      </c>
    </row>
    <row r="64" spans="1:2" ht="12.75" x14ac:dyDescent="0.2">
      <c r="A64" s="46" t="s">
        <v>62</v>
      </c>
      <c r="B64" s="46">
        <v>73</v>
      </c>
    </row>
    <row r="65" spans="1:2" ht="12.75" x14ac:dyDescent="0.2">
      <c r="A65" s="46" t="s">
        <v>60</v>
      </c>
      <c r="B65" s="46">
        <v>73</v>
      </c>
    </row>
    <row r="66" spans="1:2" ht="12.75" x14ac:dyDescent="0.2">
      <c r="A66" s="46"/>
      <c r="B66" s="46"/>
    </row>
    <row r="67" spans="1:2" ht="12.75" x14ac:dyDescent="0.2">
      <c r="A67" s="46" t="s">
        <v>59</v>
      </c>
      <c r="B67" s="46">
        <v>76</v>
      </c>
    </row>
  </sheetData>
  <printOptions horizontalCentered="1"/>
  <pageMargins left="0.7" right="0.7" top="0.75" bottom="0.75" header="0.3" footer="0.3"/>
  <pageSetup paperSize="9" scale="75" firstPageNumber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B4D88-932D-4A25-B48C-F17758056884}">
  <sheetPr>
    <tabColor theme="5"/>
  </sheetPr>
  <dimension ref="F3:G3"/>
  <sheetViews>
    <sheetView view="pageBreakPreview" topLeftCell="A7" zoomScale="80" zoomScaleNormal="100" zoomScaleSheetLayoutView="80" zoomScalePageLayoutView="80" workbookViewId="0">
      <selection activeCell="O27" sqref="O27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7" ht="35.25" x14ac:dyDescent="0.5">
      <c r="F3" s="48"/>
      <c r="G3" s="4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02D24-1F58-4A2F-801A-18DC1DA8F6E6}">
  <sheetPr>
    <tabColor theme="9" tint="0.59999389629810485"/>
  </sheetPr>
  <dimension ref="A1:P72"/>
  <sheetViews>
    <sheetView view="pageBreakPreview" topLeftCell="A10" zoomScaleNormal="100" zoomScaleSheetLayoutView="100" workbookViewId="0">
      <selection activeCell="K71" sqref="K71"/>
    </sheetView>
  </sheetViews>
  <sheetFormatPr defaultColWidth="9.140625" defaultRowHeight="13.5" customHeight="1" x14ac:dyDescent="0.25"/>
  <cols>
    <col min="1" max="1" width="24.5703125" style="2345" customWidth="1"/>
    <col min="2" max="3" width="7.140625" style="2345" customWidth="1"/>
    <col min="4" max="4" width="7.140625" style="2346" customWidth="1"/>
    <col min="5" max="7" width="7.140625" style="2345" customWidth="1"/>
    <col min="8" max="11" width="8.140625" style="2345" customWidth="1"/>
    <col min="12" max="16384" width="9.140625" style="2345"/>
  </cols>
  <sheetData>
    <row r="1" spans="1:16" ht="13.5" customHeight="1" x14ac:dyDescent="0.2">
      <c r="A1" s="2699" t="s">
        <v>1333</v>
      </c>
      <c r="B1" s="2699" t="s">
        <v>86</v>
      </c>
      <c r="C1" s="2699" t="s">
        <v>86</v>
      </c>
      <c r="D1" s="2699" t="s">
        <v>86</v>
      </c>
      <c r="E1" s="1803"/>
      <c r="F1" s="1803"/>
      <c r="G1" s="1841"/>
      <c r="H1" s="2719" t="s">
        <v>1163</v>
      </c>
      <c r="I1" s="2720" t="s">
        <v>86</v>
      </c>
      <c r="J1" s="2700" t="s">
        <v>1257</v>
      </c>
      <c r="K1" s="2720" t="s">
        <v>86</v>
      </c>
    </row>
    <row r="2" spans="1:16" ht="13.5" customHeight="1" x14ac:dyDescent="0.2">
      <c r="A2" s="1840"/>
      <c r="B2" s="1840"/>
      <c r="C2" s="1840"/>
      <c r="D2" s="1840"/>
      <c r="E2" s="1840"/>
      <c r="F2" s="1840"/>
      <c r="G2" s="1839"/>
      <c r="H2" s="2110"/>
      <c r="I2" s="2109"/>
      <c r="J2" s="2701"/>
      <c r="K2" s="2721" t="s">
        <v>86</v>
      </c>
    </row>
    <row r="3" spans="1:16" ht="13.5" customHeight="1" thickBot="1" x14ac:dyDescent="0.25">
      <c r="A3" s="2087" t="s">
        <v>1055</v>
      </c>
      <c r="B3" s="2086" t="s">
        <v>1136</v>
      </c>
      <c r="C3" s="2086" t="s">
        <v>1135</v>
      </c>
      <c r="D3" s="2086" t="s">
        <v>1134</v>
      </c>
      <c r="E3" s="2086" t="s">
        <v>1143</v>
      </c>
      <c r="F3" s="2086" t="s">
        <v>1142</v>
      </c>
      <c r="G3" s="1836" t="s">
        <v>1141</v>
      </c>
      <c r="H3" s="2085" t="s">
        <v>1162</v>
      </c>
      <c r="I3" s="2084" t="s">
        <v>1161</v>
      </c>
      <c r="J3" s="1949" t="s">
        <v>1162</v>
      </c>
      <c r="K3" s="2084" t="s">
        <v>1161</v>
      </c>
    </row>
    <row r="4" spans="1:16" ht="13.5" customHeight="1" x14ac:dyDescent="0.2">
      <c r="A4" s="1833" t="s">
        <v>1160</v>
      </c>
      <c r="B4" s="1885">
        <v>208</v>
      </c>
      <c r="C4" s="1885">
        <v>213</v>
      </c>
      <c r="D4" s="1885">
        <v>230</v>
      </c>
      <c r="E4" s="1885">
        <v>234</v>
      </c>
      <c r="F4" s="1885">
        <v>234</v>
      </c>
      <c r="G4" s="1948">
        <v>228</v>
      </c>
      <c r="H4" s="1906">
        <v>-0.02</v>
      </c>
      <c r="I4" s="1905">
        <v>-0.11</v>
      </c>
      <c r="J4" s="1906">
        <v>-0.02</v>
      </c>
      <c r="K4" s="1905">
        <v>-0.1</v>
      </c>
    </row>
    <row r="5" spans="1:16" ht="13.5" customHeight="1" x14ac:dyDescent="0.2">
      <c r="A5" s="1809" t="s">
        <v>1159</v>
      </c>
      <c r="B5" s="1808">
        <v>127</v>
      </c>
      <c r="C5" s="1808">
        <v>105</v>
      </c>
      <c r="D5" s="1808">
        <v>107</v>
      </c>
      <c r="E5" s="1808">
        <v>93</v>
      </c>
      <c r="F5" s="1808">
        <v>151</v>
      </c>
      <c r="G5" s="1813">
        <v>118</v>
      </c>
      <c r="H5" s="2094">
        <v>0.21</v>
      </c>
      <c r="I5" s="2092">
        <v>-0.16</v>
      </c>
      <c r="J5" s="1938">
        <v>0.24</v>
      </c>
      <c r="K5" s="2092">
        <v>-0.17</v>
      </c>
    </row>
    <row r="6" spans="1:16" ht="13.5" customHeight="1" x14ac:dyDescent="0.2">
      <c r="A6" s="1809" t="s">
        <v>1158</v>
      </c>
      <c r="B6" s="1808">
        <v>57</v>
      </c>
      <c r="C6" s="1808">
        <v>77</v>
      </c>
      <c r="D6" s="1808">
        <v>26</v>
      </c>
      <c r="E6" s="1808">
        <v>111</v>
      </c>
      <c r="F6" s="1808">
        <v>109</v>
      </c>
      <c r="G6" s="1813">
        <v>162</v>
      </c>
      <c r="H6" s="2078"/>
      <c r="I6" s="2076"/>
      <c r="J6" s="2034"/>
      <c r="K6" s="2076"/>
    </row>
    <row r="7" spans="1:16" ht="13.5" customHeight="1" x14ac:dyDescent="0.2">
      <c r="A7" s="1809" t="s">
        <v>1157</v>
      </c>
      <c r="B7" s="1808">
        <v>1</v>
      </c>
      <c r="C7" s="1826">
        <v>0</v>
      </c>
      <c r="D7" s="1808">
        <v>1</v>
      </c>
      <c r="E7" s="1826">
        <v>0</v>
      </c>
      <c r="F7" s="1826">
        <v>0</v>
      </c>
      <c r="G7" s="1825">
        <v>0</v>
      </c>
      <c r="H7" s="2078"/>
      <c r="I7" s="2076"/>
      <c r="J7" s="2034"/>
      <c r="K7" s="2108"/>
    </row>
    <row r="8" spans="1:16" ht="13.5" customHeight="1" x14ac:dyDescent="0.2">
      <c r="A8" s="1783" t="s">
        <v>1156</v>
      </c>
      <c r="B8" s="1801">
        <v>393</v>
      </c>
      <c r="C8" s="1801">
        <v>395</v>
      </c>
      <c r="D8" s="1801">
        <v>364</v>
      </c>
      <c r="E8" s="1801">
        <v>438</v>
      </c>
      <c r="F8" s="1801">
        <v>494</v>
      </c>
      <c r="G8" s="1822">
        <v>508</v>
      </c>
      <c r="H8" s="2107">
        <v>-0.01</v>
      </c>
      <c r="I8" s="2106">
        <v>-0.2</v>
      </c>
      <c r="J8" s="1945">
        <v>0</v>
      </c>
      <c r="K8" s="2106">
        <v>-0.2</v>
      </c>
    </row>
    <row r="9" spans="1:16" ht="13.5" customHeight="1" x14ac:dyDescent="0.2">
      <c r="A9" s="1783" t="s">
        <v>1155</v>
      </c>
      <c r="B9" s="1801">
        <v>-230</v>
      </c>
      <c r="C9" s="1801">
        <v>-300</v>
      </c>
      <c r="D9" s="1801">
        <v>-235</v>
      </c>
      <c r="E9" s="1801">
        <v>-217</v>
      </c>
      <c r="F9" s="1801">
        <v>-213</v>
      </c>
      <c r="G9" s="1822">
        <v>-299</v>
      </c>
      <c r="H9" s="2107">
        <v>-0.23</v>
      </c>
      <c r="I9" s="2106">
        <v>0.08</v>
      </c>
      <c r="J9" s="1945">
        <v>-0.23</v>
      </c>
      <c r="K9" s="2106">
        <v>0.1</v>
      </c>
    </row>
    <row r="10" spans="1:16" ht="13.5" customHeight="1" x14ac:dyDescent="0.2">
      <c r="A10" s="1783" t="s">
        <v>1154</v>
      </c>
      <c r="B10" s="1801">
        <v>163</v>
      </c>
      <c r="C10" s="1801">
        <v>95</v>
      </c>
      <c r="D10" s="1801">
        <v>129</v>
      </c>
      <c r="E10" s="1801">
        <v>221</v>
      </c>
      <c r="F10" s="1801">
        <v>281</v>
      </c>
      <c r="G10" s="1822">
        <v>209</v>
      </c>
      <c r="H10" s="2107">
        <v>0.72</v>
      </c>
      <c r="I10" s="2106">
        <v>-0.42</v>
      </c>
      <c r="J10" s="1945">
        <v>0.74</v>
      </c>
      <c r="K10" s="2106">
        <v>-0.43</v>
      </c>
    </row>
    <row r="11" spans="1:16" ht="13.5" customHeight="1" x14ac:dyDescent="0.2">
      <c r="A11" s="1809" t="s">
        <v>1153</v>
      </c>
      <c r="B11" s="1808">
        <v>-12</v>
      </c>
      <c r="C11" s="1808">
        <v>44</v>
      </c>
      <c r="D11" s="1808">
        <v>13</v>
      </c>
      <c r="E11" s="1808">
        <v>-5</v>
      </c>
      <c r="F11" s="1808">
        <v>-65</v>
      </c>
      <c r="G11" s="1813">
        <v>-35</v>
      </c>
      <c r="H11" s="2078"/>
      <c r="I11" s="2076"/>
      <c r="J11" s="2034"/>
      <c r="K11" s="2076"/>
    </row>
    <row r="12" spans="1:16" ht="13.5" customHeight="1" x14ac:dyDescent="0.2">
      <c r="A12" s="1783" t="s">
        <v>1152</v>
      </c>
      <c r="B12" s="1801">
        <v>151</v>
      </c>
      <c r="C12" s="1801">
        <v>139</v>
      </c>
      <c r="D12" s="1801">
        <v>142</v>
      </c>
      <c r="E12" s="1801">
        <v>216</v>
      </c>
      <c r="F12" s="1801">
        <v>216</v>
      </c>
      <c r="G12" s="1822">
        <v>174</v>
      </c>
      <c r="H12" s="2107">
        <v>0.09</v>
      </c>
      <c r="I12" s="2106">
        <v>-0.3</v>
      </c>
      <c r="J12" s="1945">
        <v>0.09</v>
      </c>
      <c r="K12" s="2106">
        <v>-0.32</v>
      </c>
    </row>
    <row r="13" spans="1:16" ht="13.5" customHeight="1" x14ac:dyDescent="0.2">
      <c r="A13" s="1800"/>
      <c r="B13" s="1800"/>
      <c r="C13" s="1799"/>
      <c r="D13" s="1799"/>
      <c r="E13" s="1799"/>
      <c r="F13" s="1799"/>
      <c r="G13" s="1819"/>
      <c r="H13" s="2077"/>
      <c r="I13" s="2105"/>
      <c r="J13" s="2035"/>
      <c r="K13" s="2105"/>
    </row>
    <row r="14" spans="1:16" ht="13.5" customHeight="1" x14ac:dyDescent="0.2">
      <c r="A14" s="1809" t="s">
        <v>1151</v>
      </c>
      <c r="B14" s="1808">
        <v>59</v>
      </c>
      <c r="C14" s="1808">
        <v>76</v>
      </c>
      <c r="D14" s="1808">
        <v>65</v>
      </c>
      <c r="E14" s="1808">
        <v>50</v>
      </c>
      <c r="F14" s="1808">
        <v>43</v>
      </c>
      <c r="G14" s="1813">
        <v>59</v>
      </c>
      <c r="H14" s="2078"/>
      <c r="I14" s="2076"/>
      <c r="J14" s="2034"/>
      <c r="K14" s="2076"/>
    </row>
    <row r="15" spans="1:16" ht="13.5" customHeight="1" x14ac:dyDescent="0.2">
      <c r="A15" s="1809" t="s">
        <v>1260</v>
      </c>
      <c r="B15" s="1808">
        <v>5.7</v>
      </c>
      <c r="C15" s="1808">
        <v>5.3</v>
      </c>
      <c r="D15" s="1808">
        <v>5.5</v>
      </c>
      <c r="E15" s="1808">
        <v>8.6</v>
      </c>
      <c r="F15" s="1808">
        <v>8.4</v>
      </c>
      <c r="G15" s="1813">
        <v>6.8</v>
      </c>
      <c r="H15" s="2078"/>
      <c r="I15" s="2076"/>
      <c r="J15" s="2033"/>
      <c r="K15" s="2104"/>
    </row>
    <row r="16" spans="1:16" ht="13.5" customHeight="1" x14ac:dyDescent="0.2">
      <c r="A16" s="1809" t="s">
        <v>1259</v>
      </c>
      <c r="B16" s="1808">
        <v>8082</v>
      </c>
      <c r="C16" s="1808">
        <v>8309</v>
      </c>
      <c r="D16" s="1808">
        <v>7938</v>
      </c>
      <c r="E16" s="1808">
        <v>7462</v>
      </c>
      <c r="F16" s="1808">
        <v>7741</v>
      </c>
      <c r="G16" s="1813">
        <v>7669</v>
      </c>
      <c r="H16" s="2094">
        <v>-0.03</v>
      </c>
      <c r="I16" s="2092">
        <v>0.04</v>
      </c>
      <c r="J16" s="1938">
        <v>0</v>
      </c>
      <c r="K16" s="2092">
        <v>0</v>
      </c>
      <c r="L16" s="2368"/>
      <c r="M16" s="2368"/>
      <c r="N16" s="2368"/>
      <c r="O16" s="2368"/>
      <c r="P16" s="2368"/>
    </row>
    <row r="17" spans="1:16" ht="13.5" customHeight="1" x14ac:dyDescent="0.2">
      <c r="A17" s="1918" t="s">
        <v>1146</v>
      </c>
      <c r="B17" s="1808">
        <v>48117</v>
      </c>
      <c r="C17" s="1808">
        <v>49803</v>
      </c>
      <c r="D17" s="1808">
        <v>48246</v>
      </c>
      <c r="E17" s="1808">
        <v>37284</v>
      </c>
      <c r="F17" s="1808">
        <v>39196</v>
      </c>
      <c r="G17" s="1813">
        <v>38529</v>
      </c>
      <c r="H17" s="2094">
        <v>-0.03</v>
      </c>
      <c r="I17" s="2092">
        <v>0.23</v>
      </c>
      <c r="J17" s="1938">
        <v>0</v>
      </c>
      <c r="K17" s="2092">
        <v>0</v>
      </c>
      <c r="L17" s="2368"/>
      <c r="M17" s="2368"/>
      <c r="N17" s="2368"/>
      <c r="O17" s="2368"/>
      <c r="P17" s="2368"/>
    </row>
    <row r="18" spans="1:16" ht="13.5" customHeight="1" thickBot="1" x14ac:dyDescent="0.25">
      <c r="A18" s="1809" t="s">
        <v>1145</v>
      </c>
      <c r="B18" s="1808">
        <v>2929</v>
      </c>
      <c r="C18" s="1808">
        <v>3007</v>
      </c>
      <c r="D18" s="1808">
        <v>2981</v>
      </c>
      <c r="E18" s="1808">
        <v>3006</v>
      </c>
      <c r="F18" s="1808">
        <v>2958</v>
      </c>
      <c r="G18" s="1813">
        <v>2964</v>
      </c>
      <c r="H18" s="2103">
        <v>-0.03</v>
      </c>
      <c r="I18" s="2090">
        <v>-0.01</v>
      </c>
      <c r="J18" s="1937">
        <v>0</v>
      </c>
      <c r="K18" s="2102">
        <v>0</v>
      </c>
      <c r="L18" s="2368"/>
      <c r="M18" s="2368"/>
      <c r="N18" s="2368"/>
      <c r="O18" s="2368"/>
      <c r="P18" s="2368"/>
    </row>
    <row r="19" spans="1:16" ht="9.6" customHeight="1" thickBot="1" x14ac:dyDescent="0.25">
      <c r="A19" s="1809"/>
      <c r="B19" s="1809"/>
      <c r="C19" s="1808"/>
      <c r="D19" s="1808"/>
      <c r="E19" s="1808"/>
      <c r="F19" s="1808"/>
      <c r="G19" s="1808"/>
      <c r="H19" s="1810"/>
      <c r="I19" s="1810"/>
      <c r="J19" s="1936"/>
      <c r="K19" s="1936"/>
    </row>
    <row r="20" spans="1:16" ht="13.15" hidden="1" customHeight="1" thickBot="1" x14ac:dyDescent="0.25">
      <c r="A20" s="1809"/>
      <c r="B20" s="1809"/>
      <c r="C20" s="1808"/>
      <c r="D20" s="1808"/>
      <c r="E20" s="1808"/>
      <c r="F20" s="1808"/>
      <c r="G20" s="1808"/>
      <c r="H20" s="2101"/>
      <c r="I20" s="2101"/>
      <c r="J20" s="2100"/>
      <c r="K20" s="2100"/>
    </row>
    <row r="21" spans="1:16" ht="13.5" customHeight="1" x14ac:dyDescent="0.2">
      <c r="A21" s="1803" t="s">
        <v>1332</v>
      </c>
      <c r="B21" s="1803"/>
      <c r="C21" s="1803"/>
      <c r="D21" s="1803"/>
      <c r="E21" s="1803"/>
      <c r="F21" s="1803"/>
      <c r="G21" s="1841"/>
      <c r="H21" s="2719" t="s">
        <v>1163</v>
      </c>
      <c r="I21" s="2720" t="s">
        <v>86</v>
      </c>
      <c r="J21" s="2722"/>
      <c r="K21" s="2699" t="s">
        <v>86</v>
      </c>
    </row>
    <row r="22" spans="1:16" ht="13.5" customHeight="1" thickBot="1" x14ac:dyDescent="0.25">
      <c r="A22" s="2087" t="s">
        <v>1129</v>
      </c>
      <c r="B22" s="2086" t="s">
        <v>1136</v>
      </c>
      <c r="C22" s="2086" t="s">
        <v>1135</v>
      </c>
      <c r="D22" s="2086" t="s">
        <v>1134</v>
      </c>
      <c r="E22" s="2086" t="s">
        <v>1143</v>
      </c>
      <c r="F22" s="2086" t="s">
        <v>1142</v>
      </c>
      <c r="G22" s="1836" t="s">
        <v>1141</v>
      </c>
      <c r="H22" s="2085" t="s">
        <v>1162</v>
      </c>
      <c r="I22" s="2084" t="s">
        <v>1161</v>
      </c>
      <c r="J22" s="2083"/>
      <c r="K22" s="1789"/>
    </row>
    <row r="23" spans="1:16" ht="13.5" customHeight="1" x14ac:dyDescent="0.2">
      <c r="A23" s="2082" t="s">
        <v>1331</v>
      </c>
      <c r="B23" s="2049">
        <v>77.099999999999994</v>
      </c>
      <c r="C23" s="2049">
        <v>79</v>
      </c>
      <c r="D23" s="2049">
        <v>69.2</v>
      </c>
      <c r="E23" s="2049">
        <v>77</v>
      </c>
      <c r="F23" s="2049">
        <v>76.099999999999994</v>
      </c>
      <c r="G23" s="2048">
        <v>74.599999999999994</v>
      </c>
      <c r="H23" s="1906">
        <v>-0.02</v>
      </c>
      <c r="I23" s="1905">
        <v>0.01</v>
      </c>
      <c r="J23" s="2057"/>
      <c r="K23" s="2097"/>
      <c r="L23" s="2367"/>
      <c r="M23" s="2367"/>
      <c r="N23" s="2367"/>
      <c r="O23" s="2367"/>
      <c r="P23" s="2367"/>
    </row>
    <row r="24" spans="1:16" ht="13.5" customHeight="1" thickBot="1" x14ac:dyDescent="0.25">
      <c r="A24" s="2080" t="s">
        <v>1330</v>
      </c>
      <c r="B24" s="2040">
        <v>46.8</v>
      </c>
      <c r="C24" s="2040">
        <v>50.6</v>
      </c>
      <c r="D24" s="2040">
        <v>42.2</v>
      </c>
      <c r="E24" s="2040">
        <v>51.8</v>
      </c>
      <c r="F24" s="2040">
        <v>48.7</v>
      </c>
      <c r="G24" s="2044">
        <v>52.6</v>
      </c>
      <c r="H24" s="2099">
        <v>-0.08</v>
      </c>
      <c r="I24" s="2090">
        <v>-0.04</v>
      </c>
      <c r="J24" s="2057"/>
      <c r="K24" s="2097"/>
      <c r="L24" s="2367"/>
      <c r="M24" s="2367"/>
      <c r="N24" s="2367"/>
      <c r="O24" s="2367"/>
      <c r="P24" s="2367"/>
    </row>
    <row r="25" spans="1:16" ht="0.6" customHeight="1" x14ac:dyDescent="0.2">
      <c r="A25" s="2080"/>
      <c r="B25" s="1917"/>
      <c r="C25" s="2040"/>
      <c r="D25" s="2040"/>
      <c r="E25" s="2040"/>
      <c r="F25" s="2040"/>
      <c r="G25" s="2040"/>
      <c r="H25" s="2098"/>
      <c r="I25" s="2098"/>
      <c r="J25" s="2097"/>
      <c r="K25" s="2097"/>
    </row>
    <row r="26" spans="1:16" ht="13.5" customHeight="1" thickBot="1" x14ac:dyDescent="0.25">
      <c r="A26" s="2095"/>
      <c r="B26" s="2095"/>
      <c r="C26" s="2095"/>
      <c r="D26" s="2095"/>
      <c r="E26" s="2095"/>
      <c r="F26" s="2095"/>
      <c r="G26" s="2095"/>
      <c r="H26" s="2096"/>
      <c r="I26" s="2096"/>
      <c r="J26" s="2095"/>
      <c r="K26" s="2095"/>
    </row>
    <row r="27" spans="1:16" ht="11.25" customHeight="1" x14ac:dyDescent="0.2">
      <c r="A27" s="2699" t="s">
        <v>1329</v>
      </c>
      <c r="B27" s="2699" t="s">
        <v>86</v>
      </c>
      <c r="C27" s="2699" t="s">
        <v>86</v>
      </c>
      <c r="D27" s="1803"/>
      <c r="E27" s="1803"/>
      <c r="F27" s="1803"/>
      <c r="G27" s="1841"/>
      <c r="H27" s="2719" t="s">
        <v>1163</v>
      </c>
      <c r="I27" s="2720" t="s">
        <v>86</v>
      </c>
      <c r="J27" s="2722"/>
      <c r="K27" s="2699" t="s">
        <v>86</v>
      </c>
    </row>
    <row r="28" spans="1:16" ht="13.5" customHeight="1" x14ac:dyDescent="0.2">
      <c r="A28" s="2243"/>
      <c r="B28" s="2243"/>
      <c r="C28" s="2243"/>
      <c r="D28" s="1803"/>
      <c r="E28" s="1803"/>
      <c r="F28" s="1803"/>
      <c r="G28" s="1841"/>
      <c r="H28" s="2088"/>
      <c r="I28" s="2076"/>
      <c r="J28" s="2423"/>
      <c r="K28" s="2243"/>
    </row>
    <row r="29" spans="1:16" ht="13.5" customHeight="1" thickBot="1" x14ac:dyDescent="0.25">
      <c r="A29" s="2087" t="s">
        <v>1055</v>
      </c>
      <c r="B29" s="2086" t="s">
        <v>1136</v>
      </c>
      <c r="C29" s="2086" t="s">
        <v>1135</v>
      </c>
      <c r="D29" s="2086" t="s">
        <v>1134</v>
      </c>
      <c r="E29" s="2086" t="s">
        <v>1143</v>
      </c>
      <c r="F29" s="2086" t="s">
        <v>1142</v>
      </c>
      <c r="G29" s="1836" t="s">
        <v>1141</v>
      </c>
      <c r="H29" s="2085" t="s">
        <v>1162</v>
      </c>
      <c r="I29" s="2084" t="s">
        <v>1161</v>
      </c>
      <c r="J29" s="2423"/>
      <c r="K29" s="1789"/>
    </row>
    <row r="30" spans="1:16" ht="13.5" customHeight="1" x14ac:dyDescent="0.2">
      <c r="A30" s="2082" t="s">
        <v>1317</v>
      </c>
      <c r="B30" s="1976">
        <v>32.520000000000003</v>
      </c>
      <c r="C30" s="1885">
        <v>34</v>
      </c>
      <c r="D30" s="1885">
        <v>36</v>
      </c>
      <c r="E30" s="1885">
        <v>35</v>
      </c>
      <c r="F30" s="1885">
        <v>39</v>
      </c>
      <c r="G30" s="1948">
        <v>37</v>
      </c>
      <c r="H30" s="1906">
        <v>-0.04</v>
      </c>
      <c r="I30" s="1905">
        <v>-0.17</v>
      </c>
      <c r="J30" s="2423"/>
      <c r="K30" s="1784"/>
    </row>
    <row r="31" spans="1:16" ht="13.5" customHeight="1" x14ac:dyDescent="0.2">
      <c r="A31" s="2080" t="s">
        <v>1315</v>
      </c>
      <c r="B31" s="1917">
        <v>28.39</v>
      </c>
      <c r="C31" s="1808">
        <v>30</v>
      </c>
      <c r="D31" s="1808">
        <v>30</v>
      </c>
      <c r="E31" s="1808">
        <v>30</v>
      </c>
      <c r="F31" s="1808">
        <v>28</v>
      </c>
      <c r="G31" s="1813">
        <v>29</v>
      </c>
      <c r="H31" s="2094">
        <v>-0.05</v>
      </c>
      <c r="I31" s="2092">
        <v>0.01</v>
      </c>
      <c r="J31" s="2423"/>
      <c r="K31" s="1784"/>
    </row>
    <row r="32" spans="1:16" ht="13.5" customHeight="1" x14ac:dyDescent="0.2">
      <c r="A32" s="2080" t="s">
        <v>1313</v>
      </c>
      <c r="B32" s="1917">
        <v>80.48</v>
      </c>
      <c r="C32" s="1808">
        <v>82</v>
      </c>
      <c r="D32" s="1808">
        <v>93</v>
      </c>
      <c r="E32" s="1808">
        <v>93</v>
      </c>
      <c r="F32" s="1808">
        <v>91</v>
      </c>
      <c r="G32" s="1813">
        <v>88</v>
      </c>
      <c r="H32" s="2094">
        <v>-0.02</v>
      </c>
      <c r="I32" s="2092">
        <v>-0.12</v>
      </c>
      <c r="J32" s="2423"/>
      <c r="K32" s="1784"/>
    </row>
    <row r="33" spans="1:11" s="2357" customFormat="1" ht="13.5" customHeight="1" x14ac:dyDescent="0.2">
      <c r="A33" s="2080" t="s">
        <v>1310</v>
      </c>
      <c r="B33" s="1917">
        <v>52.7</v>
      </c>
      <c r="C33" s="1808">
        <v>55</v>
      </c>
      <c r="D33" s="1808">
        <v>56</v>
      </c>
      <c r="E33" s="1808">
        <v>55</v>
      </c>
      <c r="F33" s="1808">
        <v>53</v>
      </c>
      <c r="G33" s="1813">
        <v>52</v>
      </c>
      <c r="H33" s="2094">
        <v>-0.04</v>
      </c>
      <c r="I33" s="2092">
        <v>-0.01</v>
      </c>
      <c r="J33" s="2423"/>
      <c r="K33" s="1784"/>
    </row>
    <row r="34" spans="1:11" s="2357" customFormat="1" ht="13.5" customHeight="1" x14ac:dyDescent="0.2">
      <c r="A34" s="1800" t="s">
        <v>1307</v>
      </c>
      <c r="B34" s="1924">
        <v>194.09000000000003</v>
      </c>
      <c r="C34" s="1799">
        <v>201</v>
      </c>
      <c r="D34" s="1799">
        <v>215</v>
      </c>
      <c r="E34" s="1799">
        <v>213</v>
      </c>
      <c r="F34" s="1799">
        <v>211</v>
      </c>
      <c r="G34" s="1819">
        <v>206</v>
      </c>
      <c r="H34" s="2093">
        <v>-0.03</v>
      </c>
      <c r="I34" s="2092">
        <v>-0.08</v>
      </c>
      <c r="J34" s="2035"/>
      <c r="K34" s="1798"/>
    </row>
    <row r="35" spans="1:11" s="2357" customFormat="1" ht="13.5" customHeight="1" x14ac:dyDescent="0.2">
      <c r="A35" s="1800" t="s">
        <v>1304</v>
      </c>
      <c r="B35" s="1924">
        <v>12.22</v>
      </c>
      <c r="C35" s="1799">
        <v>10</v>
      </c>
      <c r="D35" s="1799">
        <v>12</v>
      </c>
      <c r="E35" s="1799">
        <v>13</v>
      </c>
      <c r="F35" s="1799">
        <v>16</v>
      </c>
      <c r="G35" s="1819">
        <v>17</v>
      </c>
      <c r="H35" s="2093">
        <v>0.22</v>
      </c>
      <c r="I35" s="2092">
        <v>-0.24</v>
      </c>
      <c r="J35" s="2035"/>
      <c r="K35" s="1798"/>
    </row>
    <row r="36" spans="1:11" ht="13.5" customHeight="1" thickBot="1" x14ac:dyDescent="0.25">
      <c r="A36" s="1800" t="s">
        <v>1124</v>
      </c>
      <c r="B36" s="1924">
        <v>1.6899999999999693</v>
      </c>
      <c r="C36" s="1799">
        <v>2</v>
      </c>
      <c r="D36" s="1799">
        <v>3</v>
      </c>
      <c r="E36" s="1799">
        <v>8</v>
      </c>
      <c r="F36" s="1799">
        <v>7</v>
      </c>
      <c r="G36" s="1819">
        <v>5</v>
      </c>
      <c r="H36" s="2091">
        <v>-0.16</v>
      </c>
      <c r="I36" s="2090">
        <v>-0.76</v>
      </c>
      <c r="J36" s="2072"/>
      <c r="K36" s="2071"/>
    </row>
    <row r="37" spans="1:11" ht="0.6" customHeight="1" x14ac:dyDescent="0.25">
      <c r="A37" s="1809"/>
      <c r="B37" s="1884"/>
      <c r="C37" s="1881"/>
      <c r="D37" s="1881"/>
      <c r="E37" s="1883"/>
      <c r="F37" s="1883"/>
      <c r="G37" s="1799"/>
      <c r="H37" s="2424"/>
      <c r="I37" s="2424"/>
      <c r="J37" s="2425"/>
      <c r="K37" s="2425"/>
    </row>
    <row r="38" spans="1:11" ht="13.5" customHeight="1" thickBot="1" x14ac:dyDescent="0.3">
      <c r="A38" s="1800"/>
      <c r="B38" s="1924"/>
      <c r="C38" s="1799"/>
      <c r="D38" s="1799"/>
      <c r="E38" s="1799"/>
      <c r="F38" s="1799"/>
      <c r="G38" s="1881"/>
      <c r="H38" s="2426"/>
      <c r="I38" s="2426"/>
      <c r="J38" s="2427"/>
      <c r="K38" s="2427"/>
    </row>
    <row r="39" spans="1:11" ht="13.5" customHeight="1" x14ac:dyDescent="0.2">
      <c r="A39" s="2699" t="s">
        <v>1328</v>
      </c>
      <c r="B39" s="2699" t="s">
        <v>86</v>
      </c>
      <c r="C39" s="2699" t="s">
        <v>86</v>
      </c>
      <c r="D39" s="1803"/>
      <c r="E39" s="1803"/>
      <c r="F39" s="1803"/>
      <c r="G39" s="1841"/>
      <c r="H39" s="2719" t="s">
        <v>1163</v>
      </c>
      <c r="I39" s="2720" t="s">
        <v>86</v>
      </c>
      <c r="J39" s="2722"/>
      <c r="K39" s="2699" t="s">
        <v>86</v>
      </c>
    </row>
    <row r="40" spans="1:11" ht="13.5" customHeight="1" x14ac:dyDescent="0.2">
      <c r="A40" s="2243"/>
      <c r="B40" s="2243"/>
      <c r="C40" s="2243"/>
      <c r="D40" s="1803"/>
      <c r="E40" s="1803"/>
      <c r="F40" s="1803"/>
      <c r="G40" s="1841"/>
      <c r="H40" s="2088"/>
      <c r="I40" s="2076"/>
      <c r="J40" s="2248"/>
      <c r="K40" s="2243"/>
    </row>
    <row r="41" spans="1:11" ht="13.5" customHeight="1" thickBot="1" x14ac:dyDescent="0.25">
      <c r="A41" s="2087" t="s">
        <v>1055</v>
      </c>
      <c r="B41" s="2086" t="s">
        <v>1136</v>
      </c>
      <c r="C41" s="2086" t="s">
        <v>1135</v>
      </c>
      <c r="D41" s="2086" t="s">
        <v>1134</v>
      </c>
      <c r="E41" s="2086" t="s">
        <v>1143</v>
      </c>
      <c r="F41" s="2086" t="s">
        <v>1142</v>
      </c>
      <c r="G41" s="1836" t="s">
        <v>1141</v>
      </c>
      <c r="H41" s="2085" t="s">
        <v>1162</v>
      </c>
      <c r="I41" s="2084" t="s">
        <v>1161</v>
      </c>
      <c r="J41" s="2083"/>
      <c r="K41" s="1789"/>
    </row>
    <row r="42" spans="1:11" ht="13.5" customHeight="1" x14ac:dyDescent="0.2">
      <c r="A42" s="2082" t="s">
        <v>1317</v>
      </c>
      <c r="B42" s="1976">
        <v>-29</v>
      </c>
      <c r="C42" s="1885">
        <v>10</v>
      </c>
      <c r="D42" s="1885">
        <v>-46</v>
      </c>
      <c r="E42" s="1885">
        <v>-17</v>
      </c>
      <c r="F42" s="1885">
        <v>-3</v>
      </c>
      <c r="G42" s="1948">
        <v>-28</v>
      </c>
      <c r="H42" s="1830"/>
      <c r="I42" s="1829"/>
      <c r="J42" s="2034"/>
      <c r="K42" s="1784"/>
    </row>
    <row r="43" spans="1:11" ht="13.5" customHeight="1" x14ac:dyDescent="0.2">
      <c r="A43" s="2080" t="s">
        <v>1315</v>
      </c>
      <c r="B43" s="1917">
        <v>-1</v>
      </c>
      <c r="C43" s="1826">
        <v>0</v>
      </c>
      <c r="D43" s="1808">
        <v>10</v>
      </c>
      <c r="E43" s="1808">
        <v>5</v>
      </c>
      <c r="F43" s="1808">
        <v>2</v>
      </c>
      <c r="G43" s="1813">
        <v>1</v>
      </c>
      <c r="H43" s="2078"/>
      <c r="I43" s="2076"/>
      <c r="J43" s="2034"/>
      <c r="K43" s="1784"/>
    </row>
    <row r="44" spans="1:11" ht="13.5" customHeight="1" x14ac:dyDescent="0.2">
      <c r="A44" s="2080" t="s">
        <v>1313</v>
      </c>
      <c r="B44" s="1917">
        <v>19</v>
      </c>
      <c r="C44" s="1808">
        <v>8</v>
      </c>
      <c r="D44" s="1808">
        <v>35</v>
      </c>
      <c r="E44" s="1808">
        <v>1</v>
      </c>
      <c r="F44" s="1808">
        <v>10</v>
      </c>
      <c r="G44" s="1813">
        <v>-12</v>
      </c>
      <c r="H44" s="2078"/>
      <c r="I44" s="2076"/>
      <c r="J44" s="2034"/>
      <c r="K44" s="1784"/>
    </row>
    <row r="45" spans="1:11" ht="13.5" customHeight="1" x14ac:dyDescent="0.2">
      <c r="A45" s="2080" t="s">
        <v>1310</v>
      </c>
      <c r="B45" s="1917">
        <v>-31</v>
      </c>
      <c r="C45" s="1808">
        <v>-2</v>
      </c>
      <c r="D45" s="1808">
        <v>-1</v>
      </c>
      <c r="E45" s="1808">
        <v>0.5</v>
      </c>
      <c r="F45" s="1826">
        <v>0</v>
      </c>
      <c r="G45" s="1813">
        <v>1</v>
      </c>
      <c r="H45" s="2078"/>
      <c r="I45" s="2076"/>
      <c r="J45" s="2034"/>
      <c r="K45" s="1784"/>
    </row>
    <row r="46" spans="1:11" ht="13.5" customHeight="1" x14ac:dyDescent="0.2">
      <c r="A46" s="1800" t="s">
        <v>1307</v>
      </c>
      <c r="B46" s="1924">
        <v>-42</v>
      </c>
      <c r="C46" s="1799">
        <v>16</v>
      </c>
      <c r="D46" s="1799">
        <v>-2</v>
      </c>
      <c r="E46" s="1799">
        <v>-11</v>
      </c>
      <c r="F46" s="1799">
        <v>9</v>
      </c>
      <c r="G46" s="1819">
        <v>-38</v>
      </c>
      <c r="H46" s="2077"/>
      <c r="I46" s="2076"/>
      <c r="J46" s="2035"/>
      <c r="K46" s="1798"/>
    </row>
    <row r="47" spans="1:11" ht="13.5" customHeight="1" x14ac:dyDescent="0.2">
      <c r="A47" s="1800" t="s">
        <v>1304</v>
      </c>
      <c r="B47" s="1924">
        <v>28</v>
      </c>
      <c r="C47" s="1799">
        <v>12</v>
      </c>
      <c r="D47" s="1799">
        <v>16</v>
      </c>
      <c r="E47" s="1799">
        <v>7</v>
      </c>
      <c r="F47" s="1799">
        <v>-74</v>
      </c>
      <c r="G47" s="1819">
        <v>4</v>
      </c>
      <c r="H47" s="2077"/>
      <c r="I47" s="2076"/>
      <c r="J47" s="2035"/>
      <c r="K47" s="1798"/>
    </row>
    <row r="48" spans="1:11" ht="13.15" customHeight="1" thickBot="1" x14ac:dyDescent="0.25">
      <c r="A48" s="1800" t="s">
        <v>1124</v>
      </c>
      <c r="B48" s="1924">
        <v>2</v>
      </c>
      <c r="C48" s="1799">
        <v>16</v>
      </c>
      <c r="D48" s="1799">
        <v>-1</v>
      </c>
      <c r="E48" s="1799">
        <v>-1</v>
      </c>
      <c r="F48" s="2089">
        <v>0</v>
      </c>
      <c r="G48" s="1819">
        <v>-1</v>
      </c>
      <c r="H48" s="2074"/>
      <c r="I48" s="2073"/>
      <c r="J48" s="2072"/>
      <c r="K48" s="2071"/>
    </row>
    <row r="49" spans="1:11" ht="0.6" customHeight="1" x14ac:dyDescent="0.25">
      <c r="A49" s="2425"/>
      <c r="B49" s="2425"/>
      <c r="C49" s="2425"/>
      <c r="D49" s="2425"/>
      <c r="E49" s="2425"/>
      <c r="F49" s="2425"/>
      <c r="G49" s="2425"/>
      <c r="H49" s="2424"/>
      <c r="I49" s="2424"/>
      <c r="J49" s="2428"/>
      <c r="K49" s="2428"/>
    </row>
    <row r="50" spans="1:11" ht="13.5" customHeight="1" thickBot="1" x14ac:dyDescent="0.3">
      <c r="A50" s="2425"/>
      <c r="B50" s="2425"/>
      <c r="C50" s="2425"/>
      <c r="D50" s="2425"/>
      <c r="E50" s="2425"/>
      <c r="F50" s="2425"/>
      <c r="G50" s="2425"/>
      <c r="H50" s="2429"/>
      <c r="I50" s="2429"/>
      <c r="J50" s="2428"/>
      <c r="K50" s="2428"/>
    </row>
    <row r="51" spans="1:11" ht="13.5" customHeight="1" x14ac:dyDescent="0.2">
      <c r="A51" s="2699" t="s">
        <v>1327</v>
      </c>
      <c r="B51" s="2699" t="s">
        <v>86</v>
      </c>
      <c r="C51" s="2699" t="s">
        <v>86</v>
      </c>
      <c r="D51" s="1803"/>
      <c r="E51" s="1803"/>
      <c r="F51" s="1803"/>
      <c r="G51" s="1841"/>
      <c r="H51" s="2719" t="s">
        <v>1163</v>
      </c>
      <c r="I51" s="2720" t="s">
        <v>86</v>
      </c>
      <c r="J51" s="2722"/>
      <c r="K51" s="2699" t="s">
        <v>86</v>
      </c>
    </row>
    <row r="52" spans="1:11" ht="13.5" customHeight="1" x14ac:dyDescent="0.2">
      <c r="A52" s="2243"/>
      <c r="B52" s="2243"/>
      <c r="C52" s="2243"/>
      <c r="D52" s="1803"/>
      <c r="E52" s="1803"/>
      <c r="F52" s="1803"/>
      <c r="G52" s="1841"/>
      <c r="H52" s="2088"/>
      <c r="I52" s="2076"/>
      <c r="J52" s="2248"/>
      <c r="K52" s="2243"/>
    </row>
    <row r="53" spans="1:11" ht="13.5" customHeight="1" thickBot="1" x14ac:dyDescent="0.25">
      <c r="A53" s="2087" t="s">
        <v>1129</v>
      </c>
      <c r="B53" s="2086" t="s">
        <v>1136</v>
      </c>
      <c r="C53" s="2086" t="s">
        <v>1135</v>
      </c>
      <c r="D53" s="2086" t="s">
        <v>1134</v>
      </c>
      <c r="E53" s="2086" t="s">
        <v>1143</v>
      </c>
      <c r="F53" s="2086" t="s">
        <v>1142</v>
      </c>
      <c r="G53" s="1836" t="s">
        <v>1141</v>
      </c>
      <c r="H53" s="2085" t="s">
        <v>1162</v>
      </c>
      <c r="I53" s="2084" t="s">
        <v>1161</v>
      </c>
      <c r="J53" s="2083"/>
      <c r="K53" s="1789"/>
    </row>
    <row r="54" spans="1:11" ht="13.5" customHeight="1" x14ac:dyDescent="0.2">
      <c r="A54" s="2082" t="s">
        <v>1317</v>
      </c>
      <c r="B54" s="2081">
        <v>9.8000000000000007</v>
      </c>
      <c r="C54" s="2049">
        <v>10.1</v>
      </c>
      <c r="D54" s="2049">
        <v>9.9</v>
      </c>
      <c r="E54" s="2049">
        <v>9.3000000000000007</v>
      </c>
      <c r="F54" s="2049">
        <v>9.8000000000000007</v>
      </c>
      <c r="G54" s="2048">
        <v>9.6</v>
      </c>
      <c r="H54" s="1830" t="s">
        <v>1326</v>
      </c>
      <c r="I54" s="1829" t="s">
        <v>1312</v>
      </c>
      <c r="J54" s="2034"/>
      <c r="K54" s="1784"/>
    </row>
    <row r="55" spans="1:11" ht="13.5" customHeight="1" x14ac:dyDescent="0.2">
      <c r="A55" s="2080" t="s">
        <v>1315</v>
      </c>
      <c r="B55" s="2079">
        <v>7.5</v>
      </c>
      <c r="C55" s="2040">
        <v>7.7</v>
      </c>
      <c r="D55" s="2040">
        <v>7.3</v>
      </c>
      <c r="E55" s="2040">
        <v>7.1</v>
      </c>
      <c r="F55" s="2040">
        <v>7.1</v>
      </c>
      <c r="G55" s="2044">
        <v>6.7</v>
      </c>
      <c r="H55" s="2078" t="s">
        <v>1326</v>
      </c>
      <c r="I55" s="2076" t="s">
        <v>1325</v>
      </c>
      <c r="J55" s="2034"/>
      <c r="K55" s="1784"/>
    </row>
    <row r="56" spans="1:11" ht="13.5" customHeight="1" x14ac:dyDescent="0.2">
      <c r="A56" s="2080" t="s">
        <v>1313</v>
      </c>
      <c r="B56" s="2079">
        <v>14.7</v>
      </c>
      <c r="C56" s="2040">
        <v>14.8</v>
      </c>
      <c r="D56" s="2040">
        <v>14.4</v>
      </c>
      <c r="E56" s="2040">
        <v>14.7</v>
      </c>
      <c r="F56" s="2040">
        <v>15</v>
      </c>
      <c r="G56" s="2044">
        <v>14.7</v>
      </c>
      <c r="H56" s="2078" t="s">
        <v>1324</v>
      </c>
      <c r="I56" s="2076" t="s">
        <v>1316</v>
      </c>
      <c r="J56" s="2034"/>
      <c r="K56" s="1784"/>
    </row>
    <row r="57" spans="1:11" ht="13.5" customHeight="1" x14ac:dyDescent="0.2">
      <c r="A57" s="2080" t="s">
        <v>1310</v>
      </c>
      <c r="B57" s="2079">
        <v>13.8</v>
      </c>
      <c r="C57" s="2040">
        <v>13.3</v>
      </c>
      <c r="D57" s="2040">
        <v>12.9</v>
      </c>
      <c r="E57" s="2040">
        <v>12.6</v>
      </c>
      <c r="F57" s="2040">
        <v>12.7</v>
      </c>
      <c r="G57" s="2044">
        <v>11.5</v>
      </c>
      <c r="H57" s="2078" t="s">
        <v>1305</v>
      </c>
      <c r="I57" s="2076" t="s">
        <v>1311</v>
      </c>
      <c r="J57" s="2034"/>
      <c r="K57" s="1784"/>
    </row>
    <row r="58" spans="1:11" ht="13.5" customHeight="1" x14ac:dyDescent="0.2">
      <c r="A58" s="1800" t="s">
        <v>1307</v>
      </c>
      <c r="B58" s="2075">
        <v>45.8</v>
      </c>
      <c r="C58" s="1900">
        <v>45.900000000000006</v>
      </c>
      <c r="D58" s="1900">
        <v>44.5</v>
      </c>
      <c r="E58" s="1900">
        <v>43.7</v>
      </c>
      <c r="F58" s="1900">
        <v>44.6</v>
      </c>
      <c r="G58" s="1899">
        <v>42.5</v>
      </c>
      <c r="H58" s="2077" t="s">
        <v>1312</v>
      </c>
      <c r="I58" s="2076" t="s">
        <v>1323</v>
      </c>
      <c r="J58" s="2035"/>
      <c r="K58" s="1798"/>
    </row>
    <row r="59" spans="1:11" ht="13.5" customHeight="1" x14ac:dyDescent="0.2">
      <c r="A59" s="1800" t="s">
        <v>1304</v>
      </c>
      <c r="B59" s="2075">
        <v>1.8</v>
      </c>
      <c r="C59" s="1900">
        <v>2</v>
      </c>
      <c r="D59" s="1900">
        <v>2.1</v>
      </c>
      <c r="E59" s="1900">
        <v>2.2999999999999998</v>
      </c>
      <c r="F59" s="1900">
        <v>2.4</v>
      </c>
      <c r="G59" s="1899">
        <v>2.4</v>
      </c>
      <c r="H59" s="2077" t="s">
        <v>1322</v>
      </c>
      <c r="I59" s="2076" t="s">
        <v>1321</v>
      </c>
      <c r="J59" s="2035"/>
      <c r="K59" s="1798"/>
    </row>
    <row r="60" spans="1:11" ht="11.45" customHeight="1" thickBot="1" x14ac:dyDescent="0.25">
      <c r="A60" s="1800" t="s">
        <v>1124</v>
      </c>
      <c r="B60" s="2075">
        <v>29.5</v>
      </c>
      <c r="C60" s="1900">
        <v>31.099999999999994</v>
      </c>
      <c r="D60" s="1900">
        <v>22.6</v>
      </c>
      <c r="E60" s="1900">
        <v>31</v>
      </c>
      <c r="F60" s="1900">
        <v>29.099999999999994</v>
      </c>
      <c r="G60" s="1899">
        <v>29.699999999999996</v>
      </c>
      <c r="H60" s="2074" t="s">
        <v>1320</v>
      </c>
      <c r="I60" s="2073" t="s">
        <v>1319</v>
      </c>
      <c r="J60" s="2072"/>
      <c r="K60" s="2071"/>
    </row>
    <row r="61" spans="1:11" ht="13.15" hidden="1" customHeight="1" x14ac:dyDescent="0.25">
      <c r="A61" s="2425"/>
      <c r="B61" s="2425"/>
      <c r="C61" s="2425"/>
      <c r="D61" s="2425"/>
      <c r="E61" s="2425"/>
      <c r="F61" s="2425"/>
      <c r="G61" s="2425"/>
      <c r="H61" s="2424"/>
      <c r="I61" s="2424"/>
      <c r="J61" s="2428"/>
      <c r="K61" s="2428"/>
    </row>
    <row r="62" spans="1:11" ht="13.5" customHeight="1" thickBot="1" x14ac:dyDescent="0.3">
      <c r="A62" s="2425"/>
      <c r="B62" s="2425"/>
      <c r="C62" s="2425"/>
      <c r="D62" s="2425"/>
      <c r="E62" s="2425"/>
      <c r="F62" s="2425"/>
      <c r="G62" s="2425"/>
      <c r="H62" s="2429"/>
      <c r="I62" s="2429"/>
      <c r="J62" s="2428"/>
      <c r="K62" s="2428"/>
    </row>
    <row r="63" spans="1:11" ht="13.5" customHeight="1" x14ac:dyDescent="0.2">
      <c r="A63" s="2699" t="s">
        <v>1318</v>
      </c>
      <c r="B63" s="2699" t="s">
        <v>86</v>
      </c>
      <c r="C63" s="2699" t="s">
        <v>86</v>
      </c>
      <c r="D63" s="1803"/>
      <c r="E63" s="1803"/>
      <c r="F63" s="1803"/>
      <c r="G63" s="1841"/>
      <c r="H63" s="2719" t="s">
        <v>1163</v>
      </c>
      <c r="I63" s="2720" t="s">
        <v>86</v>
      </c>
      <c r="J63" s="2722"/>
      <c r="K63" s="2699" t="s">
        <v>86</v>
      </c>
    </row>
    <row r="64" spans="1:11" ht="13.5" customHeight="1" x14ac:dyDescent="0.2">
      <c r="A64" s="2243"/>
      <c r="B64" s="2243"/>
      <c r="C64" s="2243"/>
      <c r="D64" s="1803"/>
      <c r="E64" s="1803"/>
      <c r="F64" s="1803"/>
      <c r="G64" s="1841"/>
      <c r="H64" s="2088"/>
      <c r="I64" s="2076"/>
      <c r="J64" s="2248"/>
      <c r="K64" s="2243"/>
    </row>
    <row r="65" spans="1:11" ht="13.5" customHeight="1" thickBot="1" x14ac:dyDescent="0.25">
      <c r="A65" s="2087" t="s">
        <v>1129</v>
      </c>
      <c r="B65" s="2086" t="s">
        <v>1136</v>
      </c>
      <c r="C65" s="2086" t="s">
        <v>1135</v>
      </c>
      <c r="D65" s="2086" t="s">
        <v>1134</v>
      </c>
      <c r="E65" s="2086" t="s">
        <v>1143</v>
      </c>
      <c r="F65" s="2086" t="s">
        <v>1142</v>
      </c>
      <c r="G65" s="1836" t="s">
        <v>1141</v>
      </c>
      <c r="H65" s="2085" t="s">
        <v>1162</v>
      </c>
      <c r="I65" s="2084" t="s">
        <v>1161</v>
      </c>
      <c r="J65" s="2083"/>
      <c r="K65" s="1789"/>
    </row>
    <row r="66" spans="1:11" ht="13.5" customHeight="1" x14ac:dyDescent="0.2">
      <c r="A66" s="2082" t="s">
        <v>1317</v>
      </c>
      <c r="B66" s="2081">
        <v>4.9000000000000004</v>
      </c>
      <c r="C66" s="2049">
        <v>5.5</v>
      </c>
      <c r="D66" s="2049">
        <v>5.9</v>
      </c>
      <c r="E66" s="2049">
        <v>5.8</v>
      </c>
      <c r="F66" s="2049">
        <v>5</v>
      </c>
      <c r="G66" s="2048">
        <v>5</v>
      </c>
      <c r="H66" s="1830" t="s">
        <v>1300</v>
      </c>
      <c r="I66" s="1829" t="s">
        <v>1316</v>
      </c>
      <c r="J66" s="2034"/>
      <c r="K66" s="1784"/>
    </row>
    <row r="67" spans="1:11" ht="13.5" customHeight="1" x14ac:dyDescent="0.2">
      <c r="A67" s="2080" t="s">
        <v>1315</v>
      </c>
      <c r="B67" s="2079">
        <v>4.5</v>
      </c>
      <c r="C67" s="2040">
        <v>6.3</v>
      </c>
      <c r="D67" s="2040">
        <v>5</v>
      </c>
      <c r="E67" s="2040">
        <v>4</v>
      </c>
      <c r="F67" s="2040">
        <v>5.2</v>
      </c>
      <c r="G67" s="2044">
        <v>4.8</v>
      </c>
      <c r="H67" s="2078" t="s">
        <v>1302</v>
      </c>
      <c r="I67" s="2076" t="s">
        <v>1314</v>
      </c>
      <c r="J67" s="2034"/>
      <c r="K67" s="1784"/>
    </row>
    <row r="68" spans="1:11" ht="13.5" customHeight="1" x14ac:dyDescent="0.2">
      <c r="A68" s="2080" t="s">
        <v>1313</v>
      </c>
      <c r="B68" s="2079">
        <v>7.6</v>
      </c>
      <c r="C68" s="2040">
        <v>7.6</v>
      </c>
      <c r="D68" s="2040">
        <v>7.4</v>
      </c>
      <c r="E68" s="2040">
        <v>7.6</v>
      </c>
      <c r="F68" s="2040">
        <v>7</v>
      </c>
      <c r="G68" s="2044">
        <v>7.8</v>
      </c>
      <c r="H68" s="2078" t="s">
        <v>1312</v>
      </c>
      <c r="I68" s="2076" t="s">
        <v>1311</v>
      </c>
      <c r="J68" s="2034"/>
      <c r="K68" s="1784"/>
    </row>
    <row r="69" spans="1:11" ht="13.5" customHeight="1" x14ac:dyDescent="0.2">
      <c r="A69" s="2080" t="s">
        <v>1310</v>
      </c>
      <c r="B69" s="2079">
        <v>7.2</v>
      </c>
      <c r="C69" s="2040">
        <v>6.4</v>
      </c>
      <c r="D69" s="2040">
        <v>6.5</v>
      </c>
      <c r="E69" s="2040">
        <v>7.2</v>
      </c>
      <c r="F69" s="2040">
        <v>6.1</v>
      </c>
      <c r="G69" s="2044">
        <v>6.2</v>
      </c>
      <c r="H69" s="2078" t="s">
        <v>1309</v>
      </c>
      <c r="I69" s="2076" t="s">
        <v>1308</v>
      </c>
      <c r="J69" s="2034"/>
      <c r="K69" s="1784"/>
    </row>
    <row r="70" spans="1:11" ht="13.5" customHeight="1" x14ac:dyDescent="0.2">
      <c r="A70" s="1800" t="s">
        <v>1307</v>
      </c>
      <c r="B70" s="2075">
        <v>24.2</v>
      </c>
      <c r="C70" s="1900">
        <v>25.799999999999997</v>
      </c>
      <c r="D70" s="1900">
        <v>24.8</v>
      </c>
      <c r="E70" s="1900">
        <v>24.6</v>
      </c>
      <c r="F70" s="1900">
        <v>23.3</v>
      </c>
      <c r="G70" s="1899">
        <v>23.8</v>
      </c>
      <c r="H70" s="2077" t="s">
        <v>1306</v>
      </c>
      <c r="I70" s="2076" t="s">
        <v>1305</v>
      </c>
      <c r="J70" s="2035"/>
      <c r="K70" s="1798"/>
    </row>
    <row r="71" spans="1:11" ht="13.5" customHeight="1" x14ac:dyDescent="0.2">
      <c r="A71" s="1800" t="s">
        <v>1304</v>
      </c>
      <c r="B71" s="2075">
        <v>0.5</v>
      </c>
      <c r="C71" s="1900">
        <v>0.6</v>
      </c>
      <c r="D71" s="1900">
        <v>0.5</v>
      </c>
      <c r="E71" s="1900">
        <v>0.5</v>
      </c>
      <c r="F71" s="1900">
        <v>0.7</v>
      </c>
      <c r="G71" s="1899">
        <v>0.8</v>
      </c>
      <c r="H71" s="2077" t="s">
        <v>1303</v>
      </c>
      <c r="I71" s="2076" t="s">
        <v>1302</v>
      </c>
      <c r="J71" s="2035"/>
      <c r="K71" s="1798"/>
    </row>
    <row r="72" spans="1:11" ht="13.5" customHeight="1" thickBot="1" x14ac:dyDescent="0.25">
      <c r="A72" s="1800" t="s">
        <v>1124</v>
      </c>
      <c r="B72" s="2075">
        <v>22.100000000000005</v>
      </c>
      <c r="C72" s="1900">
        <v>24.200000000000003</v>
      </c>
      <c r="D72" s="1900">
        <v>16.900000000000002</v>
      </c>
      <c r="E72" s="1900">
        <v>26.700000000000003</v>
      </c>
      <c r="F72" s="1900">
        <v>24.700000000000003</v>
      </c>
      <c r="G72" s="1899">
        <v>28</v>
      </c>
      <c r="H72" s="2074" t="s">
        <v>1301</v>
      </c>
      <c r="I72" s="2073" t="s">
        <v>1300</v>
      </c>
      <c r="J72" s="2072"/>
      <c r="K72" s="2071"/>
    </row>
  </sheetData>
  <mergeCells count="18">
    <mergeCell ref="A51:C51"/>
    <mergeCell ref="H51:I51"/>
    <mergeCell ref="J51:K51"/>
    <mergeCell ref="A63:C63"/>
    <mergeCell ref="H63:I63"/>
    <mergeCell ref="J63:K63"/>
    <mergeCell ref="A27:C27"/>
    <mergeCell ref="H27:I27"/>
    <mergeCell ref="J27:K27"/>
    <mergeCell ref="A39:C39"/>
    <mergeCell ref="H39:I39"/>
    <mergeCell ref="J39:K39"/>
    <mergeCell ref="A1:D1"/>
    <mergeCell ref="H1:I1"/>
    <mergeCell ref="J1:K1"/>
    <mergeCell ref="J2:K2"/>
    <mergeCell ref="H21:I21"/>
    <mergeCell ref="J21:K21"/>
  </mergeCells>
  <printOptions horizontalCentered="1"/>
  <pageMargins left="1" right="1" top="1" bottom="1" header="0.5" footer="0.5"/>
  <pageSetup paperSize="9" scale="76" fitToWidth="0" fitToHeight="0" orientation="portrait" r:id="rId1"/>
  <headerFooter>
    <oddHeader>&amp;R&amp;"Arial,Normal"&amp;8Wholesale Banking</oddHeader>
    <oddFooter>&amp;C&amp;"Calibri,Regular"&amp;7&amp;K000000Fact book - Q2 2019</oddFooter>
  </headerFooter>
  <ignoredErrors>
    <ignoredError sqref="H66:I72 H54:I60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D70DF-2DD0-40C3-8CF1-EE96FD368C66}">
  <sheetPr>
    <tabColor theme="5"/>
  </sheetPr>
  <dimension ref="F3"/>
  <sheetViews>
    <sheetView view="pageBreakPreview" zoomScale="60" zoomScaleNormal="100" zoomScalePageLayoutView="80" workbookViewId="0">
      <selection activeCell="A8" sqref="A8:A9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48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7DE3-3E2C-42BC-8E9B-36ED02DFBE71}">
  <sheetPr>
    <tabColor theme="9" tint="0.59999389629810485"/>
  </sheetPr>
  <dimension ref="A1:K66"/>
  <sheetViews>
    <sheetView view="pageBreakPreview" zoomScaleNormal="85" zoomScaleSheetLayoutView="100" workbookViewId="0">
      <selection activeCell="I63" sqref="I63"/>
    </sheetView>
  </sheetViews>
  <sheetFormatPr defaultColWidth="9.140625" defaultRowHeight="11.25" x14ac:dyDescent="0.2"/>
  <cols>
    <col min="1" max="1" width="30.42578125" style="1397" customWidth="1"/>
    <col min="2" max="3" width="7.5703125" style="1397" customWidth="1"/>
    <col min="4" max="4" width="9.42578125" style="1397" customWidth="1"/>
    <col min="5" max="5" width="7.140625" style="1397" customWidth="1"/>
    <col min="6" max="6" width="8.28515625" style="1397" customWidth="1"/>
    <col min="7" max="8" width="7.140625" style="1397" customWidth="1"/>
    <col min="9" max="10" width="8.42578125" style="1397" customWidth="1"/>
    <col min="11" max="16384" width="9.140625" style="1397"/>
  </cols>
  <sheetData>
    <row r="1" spans="1:11" ht="16.899999999999999" customHeight="1" x14ac:dyDescent="0.2">
      <c r="A1" s="2699" t="s">
        <v>1349</v>
      </c>
      <c r="B1" s="2699" t="s">
        <v>86</v>
      </c>
      <c r="C1" s="2699" t="s">
        <v>86</v>
      </c>
      <c r="D1" s="2699" t="s">
        <v>86</v>
      </c>
      <c r="E1" s="2699" t="s">
        <v>86</v>
      </c>
      <c r="F1" s="2699" t="s">
        <v>86</v>
      </c>
      <c r="G1" s="1841"/>
      <c r="H1" s="2723" t="s">
        <v>1163</v>
      </c>
      <c r="I1" s="2724" t="s">
        <v>86</v>
      </c>
      <c r="J1" s="2700" t="s">
        <v>1257</v>
      </c>
      <c r="K1" s="2724" t="s">
        <v>86</v>
      </c>
    </row>
    <row r="2" spans="1:11" ht="13.5" customHeight="1" x14ac:dyDescent="0.2">
      <c r="A2" s="1840"/>
      <c r="B2" s="1840"/>
      <c r="C2" s="1840"/>
      <c r="D2" s="1840"/>
      <c r="E2" s="1840"/>
      <c r="F2" s="1840"/>
      <c r="G2" s="1839"/>
      <c r="H2" s="2131"/>
      <c r="I2" s="2130"/>
      <c r="J2" s="2701"/>
      <c r="K2" s="2725" t="s">
        <v>86</v>
      </c>
    </row>
    <row r="3" spans="1:11" ht="13.5" customHeight="1" thickBot="1" x14ac:dyDescent="0.25">
      <c r="A3" s="2116" t="s">
        <v>1055</v>
      </c>
      <c r="B3" s="2115" t="s">
        <v>1136</v>
      </c>
      <c r="C3" s="2115" t="s">
        <v>1135</v>
      </c>
      <c r="D3" s="2115" t="s">
        <v>1134</v>
      </c>
      <c r="E3" s="2115" t="s">
        <v>1143</v>
      </c>
      <c r="F3" s="2115" t="s">
        <v>1142</v>
      </c>
      <c r="G3" s="1836" t="s">
        <v>1141</v>
      </c>
      <c r="H3" s="2114" t="s">
        <v>1162</v>
      </c>
      <c r="I3" s="2113" t="s">
        <v>1161</v>
      </c>
      <c r="J3" s="1949" t="s">
        <v>1162</v>
      </c>
      <c r="K3" s="2113" t="s">
        <v>1161</v>
      </c>
    </row>
    <row r="4" spans="1:11" ht="13.5" customHeight="1" x14ac:dyDescent="0.2">
      <c r="A4" s="1833" t="s">
        <v>1160</v>
      </c>
      <c r="B4" s="1976">
        <v>14</v>
      </c>
      <c r="C4" s="1976">
        <v>13</v>
      </c>
      <c r="D4" s="1976">
        <v>15</v>
      </c>
      <c r="E4" s="1976">
        <v>18</v>
      </c>
      <c r="F4" s="1976">
        <v>18</v>
      </c>
      <c r="G4" s="1975">
        <v>18</v>
      </c>
      <c r="H4" s="1906">
        <v>0.08</v>
      </c>
      <c r="I4" s="1905">
        <v>-0.22</v>
      </c>
      <c r="J4" s="1906">
        <v>0.08</v>
      </c>
      <c r="K4" s="1905">
        <v>-0.22</v>
      </c>
    </row>
    <row r="5" spans="1:11" ht="13.5" customHeight="1" x14ac:dyDescent="0.2">
      <c r="A5" s="1809" t="s">
        <v>1159</v>
      </c>
      <c r="B5" s="1917">
        <v>349</v>
      </c>
      <c r="C5" s="1917">
        <v>337</v>
      </c>
      <c r="D5" s="1917">
        <v>342</v>
      </c>
      <c r="E5" s="1917">
        <v>342</v>
      </c>
      <c r="F5" s="1917">
        <v>362</v>
      </c>
      <c r="G5" s="1916">
        <v>361</v>
      </c>
      <c r="H5" s="2122">
        <v>0.04</v>
      </c>
      <c r="I5" s="2121">
        <v>-0.04</v>
      </c>
      <c r="J5" s="1938">
        <v>0.04</v>
      </c>
      <c r="K5" s="2121">
        <v>-0.04</v>
      </c>
    </row>
    <row r="6" spans="1:11" ht="13.5" customHeight="1" x14ac:dyDescent="0.2">
      <c r="A6" s="1809" t="s">
        <v>1158</v>
      </c>
      <c r="B6" s="1917">
        <v>17</v>
      </c>
      <c r="C6" s="1917">
        <v>45</v>
      </c>
      <c r="D6" s="1917">
        <v>33</v>
      </c>
      <c r="E6" s="1917">
        <v>30</v>
      </c>
      <c r="F6" s="1917">
        <v>38</v>
      </c>
      <c r="G6" s="1916">
        <v>64</v>
      </c>
      <c r="H6" s="2122">
        <v>-0.62</v>
      </c>
      <c r="I6" s="2121">
        <v>-0.55000000000000004</v>
      </c>
      <c r="J6" s="1938">
        <v>-0.62</v>
      </c>
      <c r="K6" s="2121">
        <v>-0.55000000000000004</v>
      </c>
    </row>
    <row r="7" spans="1:11" ht="13.5" customHeight="1" x14ac:dyDescent="0.2">
      <c r="A7" s="1809" t="s">
        <v>1157</v>
      </c>
      <c r="B7" s="1917">
        <v>13</v>
      </c>
      <c r="C7" s="1917">
        <v>9</v>
      </c>
      <c r="D7" s="1917">
        <v>15</v>
      </c>
      <c r="E7" s="1917">
        <v>10</v>
      </c>
      <c r="F7" s="1917">
        <v>8</v>
      </c>
      <c r="G7" s="1916">
        <v>4</v>
      </c>
      <c r="H7" s="2122"/>
      <c r="I7" s="2121"/>
      <c r="J7" s="1938"/>
      <c r="K7" s="2489"/>
    </row>
    <row r="8" spans="1:11" ht="13.5" customHeight="1" x14ac:dyDescent="0.2">
      <c r="A8" s="1783" t="s">
        <v>1156</v>
      </c>
      <c r="B8" s="1882">
        <v>393</v>
      </c>
      <c r="C8" s="1882">
        <v>404</v>
      </c>
      <c r="D8" s="1882">
        <v>405</v>
      </c>
      <c r="E8" s="1882">
        <v>400</v>
      </c>
      <c r="F8" s="1882">
        <v>426</v>
      </c>
      <c r="G8" s="1927">
        <v>447</v>
      </c>
      <c r="H8" s="2127">
        <v>-0.03</v>
      </c>
      <c r="I8" s="2126">
        <v>-0.08</v>
      </c>
      <c r="J8" s="1945">
        <v>-0.03</v>
      </c>
      <c r="K8" s="2126">
        <v>-0.08</v>
      </c>
    </row>
    <row r="9" spans="1:11" ht="13.5" customHeight="1" x14ac:dyDescent="0.2">
      <c r="A9" s="1783" t="s">
        <v>1155</v>
      </c>
      <c r="B9" s="1882">
        <v>-179</v>
      </c>
      <c r="C9" s="1882">
        <v>-189</v>
      </c>
      <c r="D9" s="1882">
        <v>-194</v>
      </c>
      <c r="E9" s="1882">
        <v>-182</v>
      </c>
      <c r="F9" s="1882">
        <v>-180</v>
      </c>
      <c r="G9" s="1927">
        <v>-204</v>
      </c>
      <c r="H9" s="2127">
        <v>-0.05</v>
      </c>
      <c r="I9" s="2126">
        <v>-0.01</v>
      </c>
      <c r="J9" s="1945">
        <v>-0.05</v>
      </c>
      <c r="K9" s="2126">
        <v>-0.01</v>
      </c>
    </row>
    <row r="10" spans="1:11" ht="13.5" customHeight="1" x14ac:dyDescent="0.2">
      <c r="A10" s="1783" t="s">
        <v>1154</v>
      </c>
      <c r="B10" s="1882">
        <v>214</v>
      </c>
      <c r="C10" s="1882">
        <v>215</v>
      </c>
      <c r="D10" s="1882">
        <v>211</v>
      </c>
      <c r="E10" s="1882">
        <v>218</v>
      </c>
      <c r="F10" s="1882">
        <v>246</v>
      </c>
      <c r="G10" s="1927">
        <v>243</v>
      </c>
      <c r="H10" s="2127">
        <v>0</v>
      </c>
      <c r="I10" s="2126">
        <v>-0.13</v>
      </c>
      <c r="J10" s="1945">
        <v>0</v>
      </c>
      <c r="K10" s="2126">
        <v>-0.13</v>
      </c>
    </row>
    <row r="11" spans="1:11" ht="13.5" customHeight="1" x14ac:dyDescent="0.2">
      <c r="A11" s="1809" t="s">
        <v>1153</v>
      </c>
      <c r="B11" s="1917">
        <v>-1</v>
      </c>
      <c r="C11" s="1917" t="s">
        <v>323</v>
      </c>
      <c r="D11" s="1917">
        <v>-4</v>
      </c>
      <c r="E11" s="1917" t="s">
        <v>323</v>
      </c>
      <c r="F11" s="1917" t="s">
        <v>323</v>
      </c>
      <c r="G11" s="1916" t="s">
        <v>323</v>
      </c>
      <c r="H11" s="2120"/>
      <c r="I11" s="2119"/>
      <c r="J11" s="2036"/>
      <c r="K11" s="2119"/>
    </row>
    <row r="12" spans="1:11" ht="13.5" customHeight="1" x14ac:dyDescent="0.2">
      <c r="A12" s="1783" t="s">
        <v>1152</v>
      </c>
      <c r="B12" s="1882">
        <v>213</v>
      </c>
      <c r="C12" s="1882">
        <v>215</v>
      </c>
      <c r="D12" s="1882">
        <v>207</v>
      </c>
      <c r="E12" s="1882">
        <v>218</v>
      </c>
      <c r="F12" s="1882">
        <v>246</v>
      </c>
      <c r="G12" s="1927">
        <v>243</v>
      </c>
      <c r="H12" s="2127">
        <v>-0.01</v>
      </c>
      <c r="I12" s="2126">
        <v>-0.13</v>
      </c>
      <c r="J12" s="1945">
        <v>-0.01</v>
      </c>
      <c r="K12" s="2126">
        <v>-0.13</v>
      </c>
    </row>
    <row r="13" spans="1:11" ht="13.5" customHeight="1" x14ac:dyDescent="0.2">
      <c r="A13" s="1800"/>
      <c r="B13" s="1924"/>
      <c r="C13" s="1924"/>
      <c r="D13" s="1924"/>
      <c r="E13" s="1924"/>
      <c r="F13" s="1924"/>
      <c r="G13" s="1923"/>
      <c r="H13" s="2125"/>
      <c r="I13" s="2124"/>
      <c r="J13" s="2035"/>
      <c r="K13" s="2124"/>
    </row>
    <row r="14" spans="1:11" ht="13.5" customHeight="1" x14ac:dyDescent="0.2">
      <c r="A14" s="1809" t="s">
        <v>1151</v>
      </c>
      <c r="B14" s="1917">
        <v>45.547073791348602</v>
      </c>
      <c r="C14" s="1917">
        <v>46.782178217821787</v>
      </c>
      <c r="D14" s="1917">
        <v>47.901234567901234</v>
      </c>
      <c r="E14" s="1917">
        <v>45.5</v>
      </c>
      <c r="F14" s="1917">
        <v>42.25352112676056</v>
      </c>
      <c r="G14" s="1916">
        <v>45.63758389261745</v>
      </c>
      <c r="H14" s="2120"/>
      <c r="I14" s="2119"/>
      <c r="J14" s="2034"/>
      <c r="K14" s="2119"/>
    </row>
    <row r="15" spans="1:11" ht="13.5" customHeight="1" x14ac:dyDescent="0.2">
      <c r="A15" s="1809" t="s">
        <v>1260</v>
      </c>
      <c r="B15" s="1917">
        <v>32</v>
      </c>
      <c r="C15" s="1917">
        <v>31</v>
      </c>
      <c r="D15" s="1917">
        <v>28.4</v>
      </c>
      <c r="E15" s="1917">
        <v>28</v>
      </c>
      <c r="F15" s="1917">
        <v>31.3</v>
      </c>
      <c r="G15" s="1916">
        <v>28.6</v>
      </c>
      <c r="H15" s="2120"/>
      <c r="I15" s="2119"/>
      <c r="J15" s="2033"/>
      <c r="K15" s="2133"/>
    </row>
    <row r="16" spans="1:11" ht="13.5" customHeight="1" x14ac:dyDescent="0.2">
      <c r="A16" s="1809" t="s">
        <v>1259</v>
      </c>
      <c r="B16" s="1917">
        <v>2017</v>
      </c>
      <c r="C16" s="1917">
        <v>1968</v>
      </c>
      <c r="D16" s="1917">
        <v>2276</v>
      </c>
      <c r="E16" s="1917">
        <v>2207</v>
      </c>
      <c r="F16" s="1917">
        <v>2440</v>
      </c>
      <c r="G16" s="1916">
        <v>2358</v>
      </c>
      <c r="H16" s="2122">
        <v>0.02</v>
      </c>
      <c r="I16" s="2121">
        <v>-0.17</v>
      </c>
      <c r="J16" s="1938">
        <v>0.02</v>
      </c>
      <c r="K16" s="2121">
        <v>-0.18</v>
      </c>
    </row>
    <row r="17" spans="1:11" ht="13.5" customHeight="1" x14ac:dyDescent="0.2">
      <c r="A17" s="1918" t="s">
        <v>1146</v>
      </c>
      <c r="B17" s="1917">
        <v>5542</v>
      </c>
      <c r="C17" s="1917">
        <v>5481</v>
      </c>
      <c r="D17" s="1917">
        <v>5577</v>
      </c>
      <c r="E17" s="1917">
        <v>5330</v>
      </c>
      <c r="F17" s="1917">
        <v>5518</v>
      </c>
      <c r="G17" s="1916">
        <v>5525</v>
      </c>
      <c r="H17" s="2122">
        <v>0.01</v>
      </c>
      <c r="I17" s="2121">
        <v>0</v>
      </c>
      <c r="J17" s="1938">
        <v>0</v>
      </c>
      <c r="K17" s="2121">
        <v>-0.01</v>
      </c>
    </row>
    <row r="18" spans="1:11" ht="13.5" customHeight="1" thickBot="1" x14ac:dyDescent="0.25">
      <c r="A18" s="1809" t="s">
        <v>1145</v>
      </c>
      <c r="B18" s="1917">
        <v>2714</v>
      </c>
      <c r="C18" s="1917">
        <v>2699</v>
      </c>
      <c r="D18" s="1917">
        <v>2712</v>
      </c>
      <c r="E18" s="1917">
        <v>2925</v>
      </c>
      <c r="F18" s="1917">
        <v>2948</v>
      </c>
      <c r="G18" s="1916">
        <v>3463</v>
      </c>
      <c r="H18" s="2112">
        <v>0.01</v>
      </c>
      <c r="I18" s="2111">
        <v>-0.08</v>
      </c>
      <c r="J18" s="1937">
        <v>0.01</v>
      </c>
      <c r="K18" s="2132">
        <v>-0.08</v>
      </c>
    </row>
    <row r="19" spans="1:11" ht="13.5" customHeight="1" thickBot="1" x14ac:dyDescent="0.25">
      <c r="A19" s="1809"/>
      <c r="B19" s="1809"/>
      <c r="C19" s="1808"/>
      <c r="D19" s="1808"/>
      <c r="E19" s="1808"/>
      <c r="F19" s="1808"/>
      <c r="G19" s="1808"/>
      <c r="H19" s="1810"/>
      <c r="I19" s="1810"/>
      <c r="J19" s="1936"/>
      <c r="K19" s="1936"/>
    </row>
    <row r="20" spans="1:11" ht="13.5" hidden="1" customHeight="1" thickBot="1" x14ac:dyDescent="0.25">
      <c r="A20" s="2699" t="s">
        <v>1348</v>
      </c>
      <c r="B20" s="2699" t="s">
        <v>86</v>
      </c>
      <c r="C20" s="2699" t="s">
        <v>86</v>
      </c>
      <c r="D20" s="2699" t="s">
        <v>86</v>
      </c>
      <c r="E20" s="2699" t="s">
        <v>86</v>
      </c>
      <c r="F20" s="2699" t="s">
        <v>86</v>
      </c>
      <c r="G20" s="2699" t="s">
        <v>86</v>
      </c>
      <c r="H20" s="2703" t="s">
        <v>86</v>
      </c>
      <c r="I20" s="2703" t="s">
        <v>86</v>
      </c>
      <c r="J20" s="2699" t="s">
        <v>86</v>
      </c>
      <c r="K20" s="2699" t="s">
        <v>86</v>
      </c>
    </row>
    <row r="21" spans="1:11" ht="13.5" customHeight="1" x14ac:dyDescent="0.2">
      <c r="A21" s="1803"/>
      <c r="B21" s="1803"/>
      <c r="C21" s="1803"/>
      <c r="D21" s="1803"/>
      <c r="E21" s="1803"/>
      <c r="F21" s="1803"/>
      <c r="G21" s="1841"/>
      <c r="H21" s="2723" t="s">
        <v>1163</v>
      </c>
      <c r="I21" s="2724" t="s">
        <v>86</v>
      </c>
      <c r="J21" s="2722"/>
      <c r="K21" s="2699" t="s">
        <v>86</v>
      </c>
    </row>
    <row r="22" spans="1:11" ht="13.5" customHeight="1" x14ac:dyDescent="0.2">
      <c r="A22" s="1840"/>
      <c r="B22" s="1840"/>
      <c r="C22" s="1840"/>
      <c r="D22" s="1840"/>
      <c r="E22" s="1840"/>
      <c r="F22" s="1840"/>
      <c r="G22" s="1839"/>
      <c r="H22" s="2131"/>
      <c r="I22" s="2130"/>
      <c r="J22" s="2701"/>
      <c r="K22" s="2726" t="s">
        <v>86</v>
      </c>
    </row>
    <row r="23" spans="1:11" ht="13.5" customHeight="1" thickBot="1" x14ac:dyDescent="0.25">
      <c r="A23" s="2116" t="s">
        <v>1055</v>
      </c>
      <c r="B23" s="2115" t="s">
        <v>1136</v>
      </c>
      <c r="C23" s="2115" t="s">
        <v>1135</v>
      </c>
      <c r="D23" s="2115" t="s">
        <v>1134</v>
      </c>
      <c r="E23" s="2115" t="s">
        <v>1143</v>
      </c>
      <c r="F23" s="2115" t="s">
        <v>1142</v>
      </c>
      <c r="G23" s="1836" t="s">
        <v>1141</v>
      </c>
      <c r="H23" s="2114" t="s">
        <v>1162</v>
      </c>
      <c r="I23" s="2113" t="s">
        <v>1161</v>
      </c>
      <c r="J23" s="2083"/>
      <c r="K23" s="1789"/>
    </row>
    <row r="24" spans="1:11" ht="12.75" customHeight="1" x14ac:dyDescent="0.2">
      <c r="A24" s="1833" t="s">
        <v>1160</v>
      </c>
      <c r="B24" s="2129">
        <v>0</v>
      </c>
      <c r="C24" s="1976">
        <v>-1</v>
      </c>
      <c r="D24" s="2129">
        <v>0</v>
      </c>
      <c r="E24" s="1976">
        <v>-1</v>
      </c>
      <c r="F24" s="1976">
        <v>-1</v>
      </c>
      <c r="G24" s="1975">
        <v>-1</v>
      </c>
      <c r="H24" s="1906"/>
      <c r="I24" s="1905"/>
      <c r="J24" s="2034"/>
      <c r="K24" s="1784"/>
    </row>
    <row r="25" spans="1:11" ht="12.75" customHeight="1" x14ac:dyDescent="0.2">
      <c r="A25" s="1809" t="s">
        <v>1159</v>
      </c>
      <c r="B25" s="1917">
        <v>220</v>
      </c>
      <c r="C25" s="1917">
        <v>220</v>
      </c>
      <c r="D25" s="1917">
        <v>222</v>
      </c>
      <c r="E25" s="1917">
        <v>219</v>
      </c>
      <c r="F25" s="1917">
        <v>229</v>
      </c>
      <c r="G25" s="1916">
        <v>229</v>
      </c>
      <c r="H25" s="2122">
        <v>0</v>
      </c>
      <c r="I25" s="2121">
        <v>-0.04</v>
      </c>
      <c r="J25" s="2034"/>
      <c r="K25" s="1784"/>
    </row>
    <row r="26" spans="1:11" ht="12.75" customHeight="1" x14ac:dyDescent="0.2">
      <c r="A26" s="1809" t="s">
        <v>1158</v>
      </c>
      <c r="B26" s="1917">
        <v>-1</v>
      </c>
      <c r="C26" s="1974">
        <v>0</v>
      </c>
      <c r="D26" s="1917">
        <v>2</v>
      </c>
      <c r="E26" s="1917">
        <v>-1</v>
      </c>
      <c r="F26" s="1917">
        <v>3</v>
      </c>
      <c r="G26" s="1916">
        <v>5</v>
      </c>
      <c r="H26" s="2122"/>
      <c r="I26" s="2121"/>
      <c r="J26" s="2034"/>
      <c r="K26" s="1784"/>
    </row>
    <row r="27" spans="1:11" ht="12.75" customHeight="1" x14ac:dyDescent="0.2">
      <c r="A27" s="1809" t="s">
        <v>1157</v>
      </c>
      <c r="B27" s="1917">
        <v>2</v>
      </c>
      <c r="C27" s="1917">
        <v>1</v>
      </c>
      <c r="D27" s="1917">
        <v>5</v>
      </c>
      <c r="E27" s="1917">
        <v>1</v>
      </c>
      <c r="F27" s="1917">
        <v>2</v>
      </c>
      <c r="G27" s="1916">
        <v>1</v>
      </c>
      <c r="H27" s="2122"/>
      <c r="I27" s="2121"/>
      <c r="J27" s="2034"/>
      <c r="K27" s="2100"/>
    </row>
    <row r="28" spans="1:11" ht="12.75" customHeight="1" x14ac:dyDescent="0.2">
      <c r="A28" s="1783" t="s">
        <v>1156</v>
      </c>
      <c r="B28" s="1882">
        <v>221</v>
      </c>
      <c r="C28" s="1882">
        <v>220</v>
      </c>
      <c r="D28" s="1882">
        <v>229</v>
      </c>
      <c r="E28" s="1882">
        <v>218</v>
      </c>
      <c r="F28" s="1882">
        <v>233</v>
      </c>
      <c r="G28" s="1927">
        <v>234</v>
      </c>
      <c r="H28" s="2127">
        <v>0</v>
      </c>
      <c r="I28" s="2126">
        <v>-0.05</v>
      </c>
      <c r="J28" s="2035"/>
      <c r="K28" s="1798"/>
    </row>
    <row r="29" spans="1:11" ht="12.75" customHeight="1" x14ac:dyDescent="0.2">
      <c r="A29" s="1783" t="s">
        <v>1155</v>
      </c>
      <c r="B29" s="1882">
        <v>-73</v>
      </c>
      <c r="C29" s="1882">
        <v>-73</v>
      </c>
      <c r="D29" s="1882">
        <v>-79</v>
      </c>
      <c r="E29" s="1882">
        <v>-72</v>
      </c>
      <c r="F29" s="1882">
        <v>-71</v>
      </c>
      <c r="G29" s="1927">
        <v>-74</v>
      </c>
      <c r="H29" s="2127">
        <v>0</v>
      </c>
      <c r="I29" s="2126">
        <v>0.03</v>
      </c>
      <c r="J29" s="2035"/>
      <c r="K29" s="1798"/>
    </row>
    <row r="30" spans="1:11" ht="12.75" customHeight="1" x14ac:dyDescent="0.2">
      <c r="A30" s="1783" t="s">
        <v>1154</v>
      </c>
      <c r="B30" s="1882">
        <v>148</v>
      </c>
      <c r="C30" s="1882">
        <v>147</v>
      </c>
      <c r="D30" s="1882">
        <v>150</v>
      </c>
      <c r="E30" s="1882">
        <v>146</v>
      </c>
      <c r="F30" s="1882">
        <v>162</v>
      </c>
      <c r="G30" s="1927">
        <v>160</v>
      </c>
      <c r="H30" s="2127">
        <v>0.01</v>
      </c>
      <c r="I30" s="2126">
        <v>-0.09</v>
      </c>
      <c r="J30" s="2035"/>
      <c r="K30" s="1798"/>
    </row>
    <row r="31" spans="1:11" ht="12.75" customHeight="1" x14ac:dyDescent="0.2">
      <c r="A31" s="1809" t="s">
        <v>1153</v>
      </c>
      <c r="B31" s="1974">
        <v>0</v>
      </c>
      <c r="C31" s="1974">
        <v>0</v>
      </c>
      <c r="D31" s="1974">
        <v>0</v>
      </c>
      <c r="E31" s="1974">
        <v>0</v>
      </c>
      <c r="F31" s="1974">
        <v>0</v>
      </c>
      <c r="G31" s="2128">
        <v>0</v>
      </c>
      <c r="H31" s="2120"/>
      <c r="I31" s="2119"/>
      <c r="J31" s="2036"/>
      <c r="K31" s="1784"/>
    </row>
    <row r="32" spans="1:11" ht="12.75" customHeight="1" x14ac:dyDescent="0.2">
      <c r="A32" s="1783" t="s">
        <v>1152</v>
      </c>
      <c r="B32" s="1882">
        <v>148</v>
      </c>
      <c r="C32" s="1882">
        <v>147</v>
      </c>
      <c r="D32" s="1882">
        <v>150</v>
      </c>
      <c r="E32" s="1882">
        <v>146</v>
      </c>
      <c r="F32" s="1882">
        <v>162</v>
      </c>
      <c r="G32" s="1927">
        <v>160</v>
      </c>
      <c r="H32" s="2127">
        <v>0.01</v>
      </c>
      <c r="I32" s="2126">
        <v>-0.09</v>
      </c>
      <c r="J32" s="2035"/>
      <c r="K32" s="1798"/>
    </row>
    <row r="33" spans="1:11" ht="13.5" customHeight="1" x14ac:dyDescent="0.2">
      <c r="A33" s="1800"/>
      <c r="B33" s="1924"/>
      <c r="C33" s="1924"/>
      <c r="D33" s="1924"/>
      <c r="E33" s="1924"/>
      <c r="F33" s="1924"/>
      <c r="G33" s="1923"/>
      <c r="H33" s="2125"/>
      <c r="I33" s="2124"/>
      <c r="J33" s="2035"/>
      <c r="K33" s="1798"/>
    </row>
    <row r="34" spans="1:11" ht="13.5" customHeight="1" x14ac:dyDescent="0.2">
      <c r="A34" s="2430" t="s">
        <v>1347</v>
      </c>
      <c r="B34" s="2040">
        <v>33.031674208144793</v>
      </c>
      <c r="C34" s="2040">
        <v>33.181818181818187</v>
      </c>
      <c r="D34" s="2040">
        <v>34.497816593886469</v>
      </c>
      <c r="E34" s="2040">
        <v>33.027522935779821</v>
      </c>
      <c r="F34" s="2040">
        <v>30.472103004291846</v>
      </c>
      <c r="G34" s="2044">
        <v>31.623931623931622</v>
      </c>
      <c r="H34" s="2120"/>
      <c r="I34" s="2119"/>
      <c r="J34" s="2034"/>
      <c r="K34" s="1784"/>
    </row>
    <row r="35" spans="1:11" ht="13.5" customHeight="1" x14ac:dyDescent="0.2">
      <c r="A35" s="2430" t="s">
        <v>1346</v>
      </c>
      <c r="B35" s="2040">
        <v>40</v>
      </c>
      <c r="C35" s="2040">
        <v>42</v>
      </c>
      <c r="D35" s="2040">
        <v>43.3</v>
      </c>
      <c r="E35" s="2040">
        <v>40.5</v>
      </c>
      <c r="F35" s="2040">
        <v>43.5</v>
      </c>
      <c r="G35" s="2044">
        <v>42.8</v>
      </c>
      <c r="H35" s="2120"/>
      <c r="I35" s="2119"/>
      <c r="J35" s="2033"/>
      <c r="K35" s="2123"/>
    </row>
    <row r="36" spans="1:11" ht="12.75" customHeight="1" x14ac:dyDescent="0.2">
      <c r="A36" s="2430" t="s">
        <v>1259</v>
      </c>
      <c r="B36" s="1808">
        <v>263</v>
      </c>
      <c r="C36" s="1808">
        <v>262</v>
      </c>
      <c r="D36" s="1808">
        <v>261</v>
      </c>
      <c r="E36" s="1808">
        <v>266</v>
      </c>
      <c r="F36" s="1808">
        <v>266</v>
      </c>
      <c r="G36" s="1813">
        <v>256</v>
      </c>
      <c r="H36" s="2122">
        <v>0</v>
      </c>
      <c r="I36" s="2121">
        <v>0</v>
      </c>
      <c r="J36" s="2034"/>
      <c r="K36" s="1784"/>
    </row>
    <row r="37" spans="1:11" ht="13.5" customHeight="1" x14ac:dyDescent="0.2">
      <c r="A37" s="2430" t="s">
        <v>1146</v>
      </c>
      <c r="B37" s="1808">
        <v>954</v>
      </c>
      <c r="C37" s="1808">
        <v>942</v>
      </c>
      <c r="D37" s="1808">
        <v>1001</v>
      </c>
      <c r="E37" s="1808">
        <v>951</v>
      </c>
      <c r="F37" s="1808">
        <v>956</v>
      </c>
      <c r="G37" s="1813">
        <v>996</v>
      </c>
      <c r="H37" s="2122">
        <v>0.01</v>
      </c>
      <c r="I37" s="2121">
        <v>0</v>
      </c>
      <c r="J37" s="2034"/>
      <c r="K37" s="1784"/>
    </row>
    <row r="38" spans="1:11" x14ac:dyDescent="0.2">
      <c r="A38" s="2430" t="s">
        <v>1345</v>
      </c>
      <c r="B38" s="2040">
        <v>113.9</v>
      </c>
      <c r="C38" s="2040">
        <v>113.4</v>
      </c>
      <c r="D38" s="2040">
        <v>106.5</v>
      </c>
      <c r="E38" s="2040">
        <v>115.2</v>
      </c>
      <c r="F38" s="2040">
        <v>112.5</v>
      </c>
      <c r="G38" s="2044">
        <v>110.5</v>
      </c>
      <c r="H38" s="2122">
        <v>0</v>
      </c>
      <c r="I38" s="2121">
        <v>-0.01</v>
      </c>
      <c r="J38" s="2118"/>
      <c r="K38" s="2100"/>
    </row>
    <row r="39" spans="1:11" x14ac:dyDescent="0.2">
      <c r="A39" s="2430" t="s">
        <v>1344</v>
      </c>
      <c r="B39" s="2040">
        <v>108.6</v>
      </c>
      <c r="C39" s="2040">
        <v>103.8</v>
      </c>
      <c r="D39" s="2040">
        <v>98.3</v>
      </c>
      <c r="E39" s="2040">
        <v>101.6</v>
      </c>
      <c r="F39" s="2040">
        <v>100.9</v>
      </c>
      <c r="G39" s="2044">
        <v>105.3</v>
      </c>
      <c r="H39" s="2122">
        <v>0.05</v>
      </c>
      <c r="I39" s="2121">
        <v>0.08</v>
      </c>
      <c r="J39" s="2118"/>
      <c r="K39" s="2100"/>
    </row>
    <row r="40" spans="1:11" ht="22.5" x14ac:dyDescent="0.2">
      <c r="A40" s="2431" t="s">
        <v>1343</v>
      </c>
      <c r="B40" s="2040">
        <v>0.8</v>
      </c>
      <c r="C40" s="2040">
        <v>-0.4</v>
      </c>
      <c r="D40" s="2040">
        <v>-0.2</v>
      </c>
      <c r="E40" s="2040">
        <v>0.3</v>
      </c>
      <c r="F40" s="2040">
        <v>-0.2</v>
      </c>
      <c r="G40" s="2044">
        <v>-0.8</v>
      </c>
      <c r="H40" s="2120"/>
      <c r="I40" s="2119"/>
      <c r="J40" s="2118"/>
      <c r="K40" s="2100"/>
    </row>
    <row r="41" spans="1:11" ht="12.75" customHeight="1" x14ac:dyDescent="0.2">
      <c r="A41" s="2430" t="s">
        <v>1342</v>
      </c>
      <c r="B41" s="2040">
        <v>2</v>
      </c>
      <c r="C41" s="2040">
        <v>0.1</v>
      </c>
      <c r="D41" s="2040">
        <v>-1.2</v>
      </c>
      <c r="E41" s="2040">
        <v>-0.4</v>
      </c>
      <c r="F41" s="2040">
        <v>-4.3</v>
      </c>
      <c r="G41" s="2044">
        <v>-1.6</v>
      </c>
      <c r="H41" s="2120"/>
      <c r="I41" s="2119"/>
      <c r="J41" s="2118"/>
      <c r="K41" s="2100"/>
    </row>
    <row r="42" spans="1:11" ht="12" thickBot="1" x14ac:dyDescent="0.25">
      <c r="A42" s="2430" t="s">
        <v>1145</v>
      </c>
      <c r="B42" s="1808">
        <v>851</v>
      </c>
      <c r="C42" s="1808">
        <v>820</v>
      </c>
      <c r="D42" s="1808">
        <v>800</v>
      </c>
      <c r="E42" s="1808">
        <v>796</v>
      </c>
      <c r="F42" s="1808">
        <v>752</v>
      </c>
      <c r="G42" s="1813">
        <v>753</v>
      </c>
      <c r="H42" s="2112">
        <v>0.04</v>
      </c>
      <c r="I42" s="2111">
        <v>0.13</v>
      </c>
      <c r="J42" s="2118"/>
      <c r="K42" s="2100"/>
    </row>
    <row r="43" spans="1:11" ht="13.5" customHeight="1" x14ac:dyDescent="0.2">
      <c r="A43" s="2430"/>
      <c r="B43" s="1917"/>
      <c r="C43" s="1917"/>
      <c r="D43" s="1917"/>
      <c r="E43" s="1917"/>
      <c r="F43" s="1917"/>
      <c r="G43" s="1917"/>
      <c r="H43" s="1810"/>
      <c r="I43" s="1810"/>
      <c r="J43" s="2100"/>
      <c r="K43" s="2100"/>
    </row>
    <row r="44" spans="1:11" ht="13.5" customHeight="1" x14ac:dyDescent="0.2">
      <c r="A44" s="2430"/>
      <c r="B44" s="1917"/>
      <c r="C44" s="1917"/>
      <c r="D44" s="1917"/>
      <c r="E44" s="1917"/>
      <c r="F44" s="1917"/>
      <c r="G44" s="1917"/>
      <c r="H44" s="1784"/>
      <c r="I44" s="1784"/>
      <c r="J44" s="2100"/>
      <c r="K44" s="2100"/>
    </row>
    <row r="45" spans="1:11" ht="12" thickBot="1" x14ac:dyDescent="0.25">
      <c r="A45" s="1809"/>
      <c r="B45" s="1809"/>
      <c r="C45" s="1808"/>
      <c r="D45" s="1808"/>
      <c r="E45" s="1808"/>
      <c r="F45" s="1808"/>
      <c r="G45" s="1808"/>
      <c r="H45" s="2101"/>
      <c r="I45" s="2101"/>
      <c r="J45" s="2117"/>
      <c r="K45" s="2117"/>
    </row>
    <row r="46" spans="1:11" ht="13.5" customHeight="1" x14ac:dyDescent="0.2">
      <c r="A46" s="2699" t="s">
        <v>1341</v>
      </c>
      <c r="B46" s="2699" t="s">
        <v>86</v>
      </c>
      <c r="C46" s="2699" t="s">
        <v>86</v>
      </c>
      <c r="D46" s="2699" t="s">
        <v>86</v>
      </c>
      <c r="E46" s="1803"/>
      <c r="F46" s="1803"/>
      <c r="G46" s="1841"/>
      <c r="H46" s="2723" t="s">
        <v>1163</v>
      </c>
      <c r="I46" s="2724" t="s">
        <v>86</v>
      </c>
      <c r="J46" s="2723" t="s">
        <v>1257</v>
      </c>
      <c r="K46" s="2724" t="s">
        <v>86</v>
      </c>
    </row>
    <row r="47" spans="1:11" ht="13.5" customHeight="1" thickBot="1" x14ac:dyDescent="0.25">
      <c r="A47" s="2116" t="s">
        <v>1129</v>
      </c>
      <c r="B47" s="2115" t="s">
        <v>1136</v>
      </c>
      <c r="C47" s="2115" t="s">
        <v>1135</v>
      </c>
      <c r="D47" s="2115" t="s">
        <v>1134</v>
      </c>
      <c r="E47" s="2115" t="s">
        <v>1143</v>
      </c>
      <c r="F47" s="2115" t="s">
        <v>1142</v>
      </c>
      <c r="G47" s="1836" t="s">
        <v>1141</v>
      </c>
      <c r="H47" s="2114" t="s">
        <v>1162</v>
      </c>
      <c r="I47" s="2113" t="s">
        <v>1161</v>
      </c>
      <c r="J47" s="2114" t="s">
        <v>1162</v>
      </c>
      <c r="K47" s="2113" t="s">
        <v>1161</v>
      </c>
    </row>
    <row r="48" spans="1:11" ht="13.5" customHeight="1" x14ac:dyDescent="0.2">
      <c r="A48" s="1909" t="s">
        <v>1331</v>
      </c>
      <c r="B48" s="2504">
        <v>8.5</v>
      </c>
      <c r="C48" s="2504">
        <v>8.1999999999999993</v>
      </c>
      <c r="D48" s="2504">
        <v>8.1</v>
      </c>
      <c r="E48" s="2504">
        <v>9.1999999999999993</v>
      </c>
      <c r="F48" s="2505">
        <v>9.1</v>
      </c>
      <c r="G48" s="2506">
        <v>9.5</v>
      </c>
      <c r="H48" s="1906">
        <v>0.04</v>
      </c>
      <c r="I48" s="1905">
        <v>-7.0000000000000007E-2</v>
      </c>
      <c r="J48" s="1906">
        <v>0.04</v>
      </c>
      <c r="K48" s="1905">
        <v>-7.0000000000000007E-2</v>
      </c>
    </row>
    <row r="49" spans="1:11" ht="15" customHeight="1" thickBot="1" x14ac:dyDescent="0.25">
      <c r="A49" s="1849" t="s">
        <v>1330</v>
      </c>
      <c r="B49" s="2507">
        <v>11.9</v>
      </c>
      <c r="C49" s="2508">
        <v>11.4</v>
      </c>
      <c r="D49" s="2509">
        <v>11.2</v>
      </c>
      <c r="E49" s="2509">
        <v>12.7</v>
      </c>
      <c r="F49" s="2509">
        <v>12.1</v>
      </c>
      <c r="G49" s="2510">
        <v>12.6</v>
      </c>
      <c r="H49" s="2112">
        <v>0.04</v>
      </c>
      <c r="I49" s="2111">
        <v>-0.02</v>
      </c>
      <c r="J49" s="2112">
        <v>0.04</v>
      </c>
      <c r="K49" s="2111">
        <v>-0.02</v>
      </c>
    </row>
    <row r="50" spans="1:11" ht="13.5" customHeight="1" x14ac:dyDescent="0.2">
      <c r="A50" s="2705"/>
      <c r="B50" s="2705" t="s">
        <v>86</v>
      </c>
      <c r="C50" s="2705" t="s">
        <v>86</v>
      </c>
      <c r="D50" s="2705" t="s">
        <v>86</v>
      </c>
      <c r="E50" s="2705" t="s">
        <v>86</v>
      </c>
      <c r="F50" s="2705" t="s">
        <v>86</v>
      </c>
      <c r="G50" s="2705" t="s">
        <v>86</v>
      </c>
      <c r="H50" s="2706" t="s">
        <v>86</v>
      </c>
      <c r="I50" s="2706" t="s">
        <v>86</v>
      </c>
      <c r="J50" s="2706" t="s">
        <v>86</v>
      </c>
      <c r="K50" s="2706" t="s">
        <v>86</v>
      </c>
    </row>
    <row r="51" spans="1:11" ht="13.5" customHeight="1" x14ac:dyDescent="0.25">
      <c r="A51" s="2425"/>
      <c r="B51" s="2425"/>
      <c r="C51" s="2425"/>
      <c r="D51" s="2425"/>
      <c r="E51" s="2425"/>
      <c r="F51" s="2425"/>
      <c r="G51" s="2425"/>
      <c r="H51" s="2425"/>
      <c r="I51" s="2425"/>
      <c r="J51" s="2425"/>
      <c r="K51" s="2425"/>
    </row>
    <row r="52" spans="1:11" ht="32.25" customHeight="1" x14ac:dyDescent="0.25">
      <c r="A52" s="2699" t="s">
        <v>1340</v>
      </c>
      <c r="B52" s="2699" t="s">
        <v>86</v>
      </c>
      <c r="C52" s="2699" t="s">
        <v>86</v>
      </c>
      <c r="D52" s="2699" t="s">
        <v>86</v>
      </c>
      <c r="E52" s="2425"/>
      <c r="F52" s="2425"/>
      <c r="G52" s="2425"/>
      <c r="H52" s="2425"/>
      <c r="I52" s="2425"/>
      <c r="J52" s="2425"/>
      <c r="K52" s="2425"/>
    </row>
    <row r="53" spans="1:11" ht="13.5" customHeight="1" x14ac:dyDescent="0.25">
      <c r="A53" s="2432" t="s">
        <v>1136</v>
      </c>
      <c r="B53" s="2425"/>
      <c r="C53" s="2433"/>
      <c r="D53" s="2433"/>
      <c r="E53" s="2433"/>
      <c r="F53" s="2433"/>
      <c r="G53" s="2425"/>
      <c r="H53" s="2425"/>
      <c r="I53" s="2425"/>
      <c r="J53" s="2425"/>
      <c r="K53" s="2425"/>
    </row>
    <row r="54" spans="1:11" ht="39" customHeight="1" x14ac:dyDescent="0.25">
      <c r="A54" s="2434"/>
      <c r="B54" s="2435"/>
      <c r="C54" s="2435" t="s">
        <v>1339</v>
      </c>
      <c r="D54" s="2435" t="s">
        <v>1338</v>
      </c>
      <c r="E54" s="2435" t="s">
        <v>1337</v>
      </c>
      <c r="F54" s="2436" t="s">
        <v>1124</v>
      </c>
      <c r="G54" s="2425"/>
      <c r="H54" s="2425"/>
      <c r="I54" s="2425"/>
      <c r="J54" s="2425"/>
      <c r="K54" s="2425"/>
    </row>
    <row r="55" spans="1:11" ht="13.5" customHeight="1" thickBot="1" x14ac:dyDescent="0.3">
      <c r="A55" s="2437" t="s">
        <v>1055</v>
      </c>
      <c r="B55" s="2438"/>
      <c r="C55" s="2438"/>
      <c r="D55" s="2438"/>
      <c r="E55" s="2438"/>
      <c r="F55" s="2439"/>
      <c r="G55" s="2425"/>
      <c r="H55" s="2425"/>
      <c r="I55" s="2425"/>
      <c r="J55" s="2425"/>
      <c r="K55" s="2425"/>
    </row>
    <row r="56" spans="1:11" ht="13.5" customHeight="1" x14ac:dyDescent="0.25">
      <c r="A56" s="2440" t="s">
        <v>1160</v>
      </c>
      <c r="B56" s="2441"/>
      <c r="C56" s="2572" t="s">
        <v>323</v>
      </c>
      <c r="D56" s="2572" t="s">
        <v>323</v>
      </c>
      <c r="E56" s="2572" t="s">
        <v>323</v>
      </c>
      <c r="F56" s="2572" t="s">
        <v>323</v>
      </c>
      <c r="G56" s="2425"/>
      <c r="H56" s="2425"/>
      <c r="I56" s="2425"/>
      <c r="J56" s="2425"/>
      <c r="K56" s="2425"/>
    </row>
    <row r="57" spans="1:11" ht="13.5" customHeight="1" x14ac:dyDescent="0.25">
      <c r="A57" s="2442" t="s">
        <v>1159</v>
      </c>
      <c r="B57" s="2443"/>
      <c r="C57" s="2573" t="s">
        <v>323</v>
      </c>
      <c r="D57" s="2573" t="s">
        <v>323</v>
      </c>
      <c r="E57" s="2573">
        <v>15</v>
      </c>
      <c r="F57" s="2573">
        <v>-1</v>
      </c>
      <c r="G57" s="2425"/>
      <c r="H57" s="2425"/>
      <c r="I57" s="2425"/>
      <c r="J57" s="2425"/>
      <c r="K57" s="2425"/>
    </row>
    <row r="58" spans="1:11" ht="13.5" customHeight="1" x14ac:dyDescent="0.25">
      <c r="A58" s="2442" t="s">
        <v>1158</v>
      </c>
      <c r="B58" s="2443"/>
      <c r="C58" s="2573">
        <v>220</v>
      </c>
      <c r="D58" s="2573">
        <v>77</v>
      </c>
      <c r="E58" s="2573">
        <v>48</v>
      </c>
      <c r="F58" s="2573">
        <v>4</v>
      </c>
      <c r="G58" s="2425"/>
      <c r="H58" s="2425"/>
      <c r="I58" s="2425"/>
      <c r="J58" s="2425"/>
      <c r="K58" s="2425"/>
    </row>
    <row r="59" spans="1:11" ht="13.5" customHeight="1" x14ac:dyDescent="0.25">
      <c r="A59" s="2442" t="s">
        <v>1157</v>
      </c>
      <c r="B59" s="2443"/>
      <c r="C59" s="2573">
        <v>-1</v>
      </c>
      <c r="D59" s="2573">
        <v>10</v>
      </c>
      <c r="E59" s="2573">
        <v>7</v>
      </c>
      <c r="F59" s="2573">
        <v>1</v>
      </c>
      <c r="G59" s="2425"/>
      <c r="H59" s="2425"/>
      <c r="I59" s="2425"/>
      <c r="J59" s="2425"/>
      <c r="K59" s="2425"/>
    </row>
    <row r="60" spans="1:11" ht="15" x14ac:dyDescent="0.25">
      <c r="A60" s="2444" t="s">
        <v>1336</v>
      </c>
      <c r="B60" s="2445"/>
      <c r="C60" s="2574">
        <v>2</v>
      </c>
      <c r="D60" s="2574">
        <v>12</v>
      </c>
      <c r="E60" s="2574" t="s">
        <v>314</v>
      </c>
      <c r="F60" s="2574">
        <v>-1</v>
      </c>
      <c r="G60" s="2425"/>
      <c r="H60" s="2425"/>
      <c r="I60" s="2425"/>
      <c r="J60" s="2425"/>
      <c r="K60" s="2425"/>
    </row>
    <row r="61" spans="1:11" ht="15" x14ac:dyDescent="0.25">
      <c r="A61" s="2444" t="s">
        <v>1335</v>
      </c>
      <c r="B61" s="2445"/>
      <c r="C61" s="2574">
        <v>221</v>
      </c>
      <c r="D61" s="2574">
        <v>99</v>
      </c>
      <c r="E61" s="2574">
        <v>70</v>
      </c>
      <c r="F61" s="2574">
        <v>3</v>
      </c>
      <c r="G61" s="2425"/>
      <c r="H61" s="2425"/>
      <c r="I61" s="2425"/>
      <c r="J61" s="2425"/>
      <c r="K61" s="2425"/>
    </row>
    <row r="62" spans="1:11" ht="15" x14ac:dyDescent="0.25">
      <c r="A62" s="2444" t="s">
        <v>1154</v>
      </c>
      <c r="B62" s="2445"/>
      <c r="C62" s="2574">
        <v>-73</v>
      </c>
      <c r="D62" s="2574">
        <v>-25</v>
      </c>
      <c r="E62" s="2574">
        <v>-66</v>
      </c>
      <c r="F62" s="2574">
        <v>-15</v>
      </c>
      <c r="G62" s="2425"/>
      <c r="H62" s="2425"/>
      <c r="I62" s="2425"/>
      <c r="J62" s="2425"/>
      <c r="K62" s="2425"/>
    </row>
    <row r="63" spans="1:11" ht="15" x14ac:dyDescent="0.25">
      <c r="A63" s="2430" t="s">
        <v>1153</v>
      </c>
      <c r="B63" s="2446"/>
      <c r="C63" s="2575">
        <v>148</v>
      </c>
      <c r="D63" s="2575">
        <v>74</v>
      </c>
      <c r="E63" s="2575">
        <v>4</v>
      </c>
      <c r="F63" s="2575">
        <v>-12</v>
      </c>
      <c r="G63" s="2425"/>
      <c r="H63" s="2425"/>
      <c r="I63" s="2425"/>
      <c r="J63" s="2425"/>
      <c r="K63" s="2425"/>
    </row>
    <row r="64" spans="1:11" ht="15" x14ac:dyDescent="0.25">
      <c r="A64" s="2444" t="s">
        <v>1152</v>
      </c>
      <c r="B64" s="2445"/>
      <c r="C64" s="2574" t="s">
        <v>314</v>
      </c>
      <c r="D64" s="2574" t="s">
        <v>314</v>
      </c>
      <c r="E64" s="2574">
        <v>-1</v>
      </c>
      <c r="F64" s="2574" t="s">
        <v>314</v>
      </c>
      <c r="G64" s="2425"/>
      <c r="H64" s="2425"/>
      <c r="I64" s="2425"/>
      <c r="J64" s="2425"/>
      <c r="K64" s="2425"/>
    </row>
    <row r="65" spans="1:11" ht="15" x14ac:dyDescent="0.25">
      <c r="A65" s="2430" t="s">
        <v>1334</v>
      </c>
      <c r="B65" s="2447"/>
      <c r="C65" s="2576">
        <v>148</v>
      </c>
      <c r="D65" s="2575">
        <v>74</v>
      </c>
      <c r="E65" s="2576">
        <v>3</v>
      </c>
      <c r="F65" s="2576">
        <v>-12</v>
      </c>
      <c r="G65" s="2425"/>
      <c r="H65" s="2425"/>
      <c r="I65" s="2425"/>
      <c r="J65" s="2425"/>
      <c r="K65" s="2425"/>
    </row>
    <row r="66" spans="1:11" ht="15" x14ac:dyDescent="0.25">
      <c r="A66"/>
      <c r="B66"/>
      <c r="C66"/>
      <c r="D66"/>
      <c r="E66"/>
      <c r="F66"/>
      <c r="G66"/>
      <c r="H66"/>
      <c r="I66"/>
      <c r="J66"/>
      <c r="K66"/>
    </row>
  </sheetData>
  <mergeCells count="13">
    <mergeCell ref="A52:D52"/>
    <mergeCell ref="A1:F1"/>
    <mergeCell ref="H1:I1"/>
    <mergeCell ref="J1:K1"/>
    <mergeCell ref="J2:K2"/>
    <mergeCell ref="A20:K20"/>
    <mergeCell ref="H21:I21"/>
    <mergeCell ref="J21:K21"/>
    <mergeCell ref="J22:K22"/>
    <mergeCell ref="A46:D46"/>
    <mergeCell ref="H46:I46"/>
    <mergeCell ref="J46:K46"/>
    <mergeCell ref="A50:K50"/>
  </mergeCells>
  <printOptions horizontalCentered="1"/>
  <pageMargins left="0.7" right="0.7" top="0.75" bottom="0.75" header="0.3" footer="0.3"/>
  <pageSetup paperSize="9" scale="80" orientation="portrait" r:id="rId1"/>
  <headerFooter>
    <oddFooter>&amp;C&amp;"Calibri,Regular"&amp;7&amp;K000000Fact book - Q2  2019</oddFooter>
  </headerFooter>
  <ignoredErrors>
    <ignoredError sqref="C56:F65 C11:K11" numberStoredAsText="1"/>
  </ignoredError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0BB4C-27CD-498A-BB35-07084980E1D3}">
  <sheetPr>
    <tabColor theme="9" tint="0.59999389629810485"/>
  </sheetPr>
  <dimension ref="A1:K56"/>
  <sheetViews>
    <sheetView view="pageLayout" zoomScaleNormal="100" zoomScaleSheetLayoutView="100" workbookViewId="0">
      <selection activeCell="B31" sqref="B31:G42"/>
    </sheetView>
  </sheetViews>
  <sheetFormatPr defaultColWidth="8.5703125" defaultRowHeight="11.25" x14ac:dyDescent="0.2"/>
  <cols>
    <col min="1" max="1" width="24.28515625" style="1397" customWidth="1"/>
    <col min="2" max="7" width="8.5703125" style="1397"/>
    <col min="8" max="9" width="8.5703125" style="1397" customWidth="1"/>
    <col min="10" max="16384" width="8.5703125" style="1399"/>
  </cols>
  <sheetData>
    <row r="1" spans="1:11" ht="13.5" customHeight="1" x14ac:dyDescent="0.2">
      <c r="A1" s="2699" t="s">
        <v>1353</v>
      </c>
      <c r="B1" s="2699" t="s">
        <v>86</v>
      </c>
      <c r="C1" s="2699" t="s">
        <v>86</v>
      </c>
      <c r="D1" s="2699" t="s">
        <v>86</v>
      </c>
      <c r="E1" s="2699" t="s">
        <v>86</v>
      </c>
      <c r="F1" s="2699" t="s">
        <v>86</v>
      </c>
      <c r="G1" s="1841"/>
      <c r="H1" s="2727" t="s">
        <v>1163</v>
      </c>
      <c r="I1" s="2728" t="s">
        <v>86</v>
      </c>
    </row>
    <row r="2" spans="1:11" ht="13.5" customHeight="1" x14ac:dyDescent="0.2">
      <c r="A2" s="1840"/>
      <c r="B2" s="1840"/>
      <c r="C2" s="1840"/>
      <c r="D2" s="1840"/>
      <c r="E2" s="1840"/>
      <c r="F2" s="1840"/>
      <c r="G2" s="1839"/>
      <c r="H2" s="2149"/>
      <c r="I2" s="2148"/>
    </row>
    <row r="3" spans="1:11" s="1680" customFormat="1" ht="13.5" customHeight="1" thickBot="1" x14ac:dyDescent="0.3">
      <c r="A3" s="2147" t="s">
        <v>1055</v>
      </c>
      <c r="B3" s="2146" t="s">
        <v>1136</v>
      </c>
      <c r="C3" s="2146" t="s">
        <v>1135</v>
      </c>
      <c r="D3" s="2146" t="s">
        <v>1134</v>
      </c>
      <c r="E3" s="2146" t="s">
        <v>1143</v>
      </c>
      <c r="F3" s="2146" t="s">
        <v>1142</v>
      </c>
      <c r="G3" s="1836" t="s">
        <v>1141</v>
      </c>
      <c r="H3" s="2145" t="s">
        <v>1162</v>
      </c>
      <c r="I3" s="2144" t="s">
        <v>1161</v>
      </c>
      <c r="J3" s="2449"/>
      <c r="K3" s="2449"/>
    </row>
    <row r="4" spans="1:11" s="1398" customFormat="1" ht="13.5" customHeight="1" x14ac:dyDescent="0.2">
      <c r="A4" s="1833" t="s">
        <v>1160</v>
      </c>
      <c r="B4" s="1933">
        <v>15</v>
      </c>
      <c r="C4" s="1933">
        <v>14</v>
      </c>
      <c r="D4" s="1933">
        <v>14</v>
      </c>
      <c r="E4" s="1933">
        <v>15</v>
      </c>
      <c r="F4" s="1933">
        <v>16</v>
      </c>
      <c r="G4" s="1932">
        <v>16</v>
      </c>
      <c r="H4" s="1906">
        <v>7.0000000000000007E-2</v>
      </c>
      <c r="I4" s="1905">
        <v>-0.06</v>
      </c>
      <c r="J4" s="2450"/>
      <c r="K4" s="2450"/>
    </row>
    <row r="5" spans="1:11" s="1398" customFormat="1" ht="13.5" customHeight="1" x14ac:dyDescent="0.2">
      <c r="A5" s="1809" t="s">
        <v>1159</v>
      </c>
      <c r="B5" s="1931">
        <v>48</v>
      </c>
      <c r="C5" s="1931">
        <v>42</v>
      </c>
      <c r="D5" s="1931">
        <v>46</v>
      </c>
      <c r="E5" s="1931">
        <v>40</v>
      </c>
      <c r="F5" s="1931">
        <v>45</v>
      </c>
      <c r="G5" s="1930">
        <v>31</v>
      </c>
      <c r="H5" s="2137">
        <v>0.14000000000000001</v>
      </c>
      <c r="I5" s="2136">
        <v>7.0000000000000007E-2</v>
      </c>
      <c r="J5" s="2450"/>
      <c r="K5" s="2450"/>
    </row>
    <row r="6" spans="1:11" s="1398" customFormat="1" ht="13.5" customHeight="1" x14ac:dyDescent="0.2">
      <c r="A6" s="1809" t="s">
        <v>1158</v>
      </c>
      <c r="B6" s="1931">
        <v>7</v>
      </c>
      <c r="C6" s="1931">
        <v>15</v>
      </c>
      <c r="D6" s="1931">
        <v>7</v>
      </c>
      <c r="E6" s="1931">
        <v>6</v>
      </c>
      <c r="F6" s="1931">
        <v>9</v>
      </c>
      <c r="G6" s="1930">
        <v>8</v>
      </c>
      <c r="H6" s="2137">
        <v>-0.53</v>
      </c>
      <c r="I6" s="2136">
        <v>-0.22</v>
      </c>
      <c r="J6" s="2450"/>
      <c r="K6" s="2450"/>
    </row>
    <row r="7" spans="1:11" s="1398" customFormat="1" ht="13.5" customHeight="1" x14ac:dyDescent="0.2">
      <c r="A7" s="1809" t="s">
        <v>1157</v>
      </c>
      <c r="B7" s="2491">
        <v>0</v>
      </c>
      <c r="C7" s="2491">
        <v>0</v>
      </c>
      <c r="D7" s="2491">
        <v>0</v>
      </c>
      <c r="E7" s="2491">
        <v>0</v>
      </c>
      <c r="F7" s="2491">
        <v>0</v>
      </c>
      <c r="G7" s="2560">
        <v>0</v>
      </c>
      <c r="H7" s="2143" t="s">
        <v>86</v>
      </c>
      <c r="I7" s="2136"/>
      <c r="J7" s="2450"/>
      <c r="K7" s="2450"/>
    </row>
    <row r="8" spans="1:11" s="1767" customFormat="1" ht="13.5" customHeight="1" x14ac:dyDescent="0.2">
      <c r="A8" s="1783" t="s">
        <v>1156</v>
      </c>
      <c r="B8" s="2520">
        <v>70</v>
      </c>
      <c r="C8" s="2520">
        <v>71</v>
      </c>
      <c r="D8" s="2520">
        <v>67</v>
      </c>
      <c r="E8" s="2520">
        <v>61</v>
      </c>
      <c r="F8" s="2520">
        <v>70</v>
      </c>
      <c r="G8" s="2533">
        <v>55</v>
      </c>
      <c r="H8" s="2152">
        <v>-0.01</v>
      </c>
      <c r="I8" s="2151">
        <v>0</v>
      </c>
      <c r="J8" s="2451"/>
      <c r="K8" s="2451"/>
    </row>
    <row r="9" spans="1:11" s="1767" customFormat="1" ht="13.5" customHeight="1" x14ac:dyDescent="0.2">
      <c r="A9" s="1783" t="s">
        <v>1155</v>
      </c>
      <c r="B9" s="2520">
        <v>-66</v>
      </c>
      <c r="C9" s="2520">
        <v>-67</v>
      </c>
      <c r="D9" s="2520">
        <v>-52</v>
      </c>
      <c r="E9" s="2520">
        <v>-53</v>
      </c>
      <c r="F9" s="2520">
        <v>-56</v>
      </c>
      <c r="G9" s="2533">
        <v>-57</v>
      </c>
      <c r="H9" s="2152">
        <v>-0.01</v>
      </c>
      <c r="I9" s="2151">
        <v>0.18</v>
      </c>
      <c r="J9" s="2451"/>
      <c r="K9" s="2451"/>
    </row>
    <row r="10" spans="1:11" s="1767" customFormat="1" ht="13.5" customHeight="1" x14ac:dyDescent="0.2">
      <c r="A10" s="1783" t="s">
        <v>1154</v>
      </c>
      <c r="B10" s="2520">
        <v>4</v>
      </c>
      <c r="C10" s="2520">
        <v>4</v>
      </c>
      <c r="D10" s="2520">
        <v>15</v>
      </c>
      <c r="E10" s="2520">
        <v>8</v>
      </c>
      <c r="F10" s="2520">
        <v>14</v>
      </c>
      <c r="G10" s="2533">
        <v>-2</v>
      </c>
      <c r="H10" s="2141"/>
      <c r="I10" s="2140"/>
      <c r="J10" s="2451"/>
      <c r="K10" s="2451"/>
    </row>
    <row r="11" spans="1:11" s="1398" customFormat="1" ht="13.5" customHeight="1" x14ac:dyDescent="0.2">
      <c r="A11" s="1809" t="s">
        <v>1153</v>
      </c>
      <c r="B11" s="1931">
        <v>-1</v>
      </c>
      <c r="C11" s="2491">
        <v>0</v>
      </c>
      <c r="D11" s="2491">
        <v>0</v>
      </c>
      <c r="E11" s="2491">
        <v>0</v>
      </c>
      <c r="F11" s="2491">
        <v>0</v>
      </c>
      <c r="G11" s="2560">
        <v>0</v>
      </c>
      <c r="H11" s="2143"/>
      <c r="I11" s="2142"/>
      <c r="J11" s="2450"/>
      <c r="K11" s="2450"/>
    </row>
    <row r="12" spans="1:11" s="1767" customFormat="1" ht="13.5" customHeight="1" x14ac:dyDescent="0.2">
      <c r="A12" s="1783" t="s">
        <v>1152</v>
      </c>
      <c r="B12" s="2520">
        <v>3</v>
      </c>
      <c r="C12" s="2520">
        <v>4</v>
      </c>
      <c r="D12" s="2520">
        <v>15</v>
      </c>
      <c r="E12" s="2520">
        <v>8</v>
      </c>
      <c r="F12" s="2520">
        <v>14</v>
      </c>
      <c r="G12" s="2533">
        <v>-2</v>
      </c>
      <c r="H12" s="2141"/>
      <c r="I12" s="2140"/>
      <c r="J12" s="2451"/>
      <c r="K12" s="2451"/>
    </row>
    <row r="13" spans="1:11" ht="13.5" customHeight="1" x14ac:dyDescent="0.2">
      <c r="A13" s="1800"/>
      <c r="B13" s="2534"/>
      <c r="C13" s="2534"/>
      <c r="D13" s="2534"/>
      <c r="E13" s="2534"/>
      <c r="F13" s="2534"/>
      <c r="G13" s="2535"/>
      <c r="H13" s="2139" t="s">
        <v>86</v>
      </c>
      <c r="I13" s="2138" t="s">
        <v>86</v>
      </c>
      <c r="J13" s="2452"/>
      <c r="K13" s="2452"/>
    </row>
    <row r="14" spans="1:11" s="1398" customFormat="1" ht="13.5" customHeight="1" x14ac:dyDescent="0.2">
      <c r="A14" s="1809" t="s">
        <v>1151</v>
      </c>
      <c r="B14" s="1931">
        <v>94.285714285714278</v>
      </c>
      <c r="C14" s="1931">
        <v>94.366197183098592</v>
      </c>
      <c r="D14" s="1931">
        <v>77.611940298507463</v>
      </c>
      <c r="E14" s="1931">
        <v>86.885245901639337</v>
      </c>
      <c r="F14" s="1931">
        <v>80</v>
      </c>
      <c r="G14" s="1930">
        <v>103.63636363636364</v>
      </c>
      <c r="H14" s="2143" t="s">
        <v>86</v>
      </c>
      <c r="I14" s="2142" t="s">
        <v>86</v>
      </c>
      <c r="J14" s="2450"/>
      <c r="K14" s="2450"/>
    </row>
    <row r="15" spans="1:11" s="1398" customFormat="1" ht="13.5" customHeight="1" x14ac:dyDescent="0.2">
      <c r="A15" s="1809" t="s">
        <v>1260</v>
      </c>
      <c r="B15" s="1931">
        <v>2</v>
      </c>
      <c r="C15" s="1931">
        <v>3</v>
      </c>
      <c r="D15" s="1931">
        <v>11.6</v>
      </c>
      <c r="E15" s="1931">
        <v>6.2</v>
      </c>
      <c r="F15" s="1931">
        <v>10.3</v>
      </c>
      <c r="G15" s="1930">
        <v>-1.7</v>
      </c>
      <c r="H15" s="2143" t="s">
        <v>86</v>
      </c>
      <c r="I15" s="2142" t="s">
        <v>86</v>
      </c>
      <c r="J15" s="2450"/>
      <c r="K15" s="2450"/>
    </row>
    <row r="16" spans="1:11" s="1398" customFormat="1" ht="13.5" customHeight="1" x14ac:dyDescent="0.2">
      <c r="A16" s="1809" t="s">
        <v>1259</v>
      </c>
      <c r="B16" s="1931">
        <v>450</v>
      </c>
      <c r="C16" s="1931">
        <v>432</v>
      </c>
      <c r="D16" s="1931">
        <v>446</v>
      </c>
      <c r="E16" s="1931">
        <v>388</v>
      </c>
      <c r="F16" s="1931">
        <v>419</v>
      </c>
      <c r="G16" s="1930">
        <v>406</v>
      </c>
      <c r="H16" s="2137">
        <v>0.04</v>
      </c>
      <c r="I16" s="2136">
        <v>7.0000000000000007E-2</v>
      </c>
      <c r="J16" s="2450"/>
      <c r="K16" s="2450"/>
    </row>
    <row r="17" spans="1:11" s="1398" customFormat="1" ht="13.5" customHeight="1" x14ac:dyDescent="0.2">
      <c r="A17" s="1918" t="s">
        <v>1146</v>
      </c>
      <c r="B17" s="1931">
        <v>2507</v>
      </c>
      <c r="C17" s="1931">
        <v>2421</v>
      </c>
      <c r="D17" s="1931">
        <v>2506</v>
      </c>
      <c r="E17" s="1931">
        <v>1912</v>
      </c>
      <c r="F17" s="1931">
        <v>2051</v>
      </c>
      <c r="G17" s="1930">
        <v>2052</v>
      </c>
      <c r="H17" s="2137">
        <v>0.04</v>
      </c>
      <c r="I17" s="2136">
        <v>0.22</v>
      </c>
      <c r="J17" s="2450"/>
      <c r="K17" s="2450"/>
    </row>
    <row r="18" spans="1:11" s="1398" customFormat="1" ht="13.5" customHeight="1" thickBot="1" x14ac:dyDescent="0.25">
      <c r="A18" s="1809" t="s">
        <v>1145</v>
      </c>
      <c r="B18" s="1931">
        <v>876</v>
      </c>
      <c r="C18" s="1931">
        <v>850</v>
      </c>
      <c r="D18" s="1931">
        <v>848</v>
      </c>
      <c r="E18" s="1931">
        <v>850</v>
      </c>
      <c r="F18" s="1931">
        <v>885</v>
      </c>
      <c r="G18" s="1930">
        <v>893</v>
      </c>
      <c r="H18" s="2135">
        <v>0.03</v>
      </c>
      <c r="I18" s="2134">
        <v>-0.01</v>
      </c>
      <c r="J18" s="2450"/>
      <c r="K18" s="2450"/>
    </row>
    <row r="19" spans="1:11" s="1398" customFormat="1" ht="13.5" customHeight="1" x14ac:dyDescent="0.2">
      <c r="A19" s="1809"/>
      <c r="B19" s="1809"/>
      <c r="C19" s="1808"/>
      <c r="D19" s="1808"/>
      <c r="E19" s="1808"/>
      <c r="F19" s="1808"/>
      <c r="G19" s="1808"/>
      <c r="H19" s="1810"/>
      <c r="I19" s="1810"/>
      <c r="J19" s="2450"/>
      <c r="K19" s="2450"/>
    </row>
    <row r="20" spans="1:11" s="1398" customFormat="1" ht="13.5" customHeight="1" thickBot="1" x14ac:dyDescent="0.25">
      <c r="A20" s="1809"/>
      <c r="B20" s="1809"/>
      <c r="C20" s="1808"/>
      <c r="D20" s="1808"/>
      <c r="E20" s="1808"/>
      <c r="F20" s="1808"/>
      <c r="G20" s="1808"/>
      <c r="H20" s="2101"/>
      <c r="I20" s="2101"/>
      <c r="J20" s="2450"/>
      <c r="K20" s="2450"/>
    </row>
    <row r="21" spans="1:11" s="1401" customFormat="1" ht="13.5" customHeight="1" x14ac:dyDescent="0.2">
      <c r="A21" s="2699" t="s">
        <v>1352</v>
      </c>
      <c r="B21" s="2699" t="s">
        <v>86</v>
      </c>
      <c r="C21" s="2699" t="s">
        <v>86</v>
      </c>
      <c r="D21" s="2699" t="s">
        <v>86</v>
      </c>
      <c r="E21" s="1803"/>
      <c r="F21" s="1803"/>
      <c r="G21" s="1841"/>
      <c r="H21" s="2727" t="s">
        <v>1163</v>
      </c>
      <c r="I21" s="2728" t="s">
        <v>86</v>
      </c>
      <c r="J21" s="2453"/>
      <c r="K21" s="2453"/>
    </row>
    <row r="22" spans="1:11" s="1045" customFormat="1" ht="13.5" customHeight="1" thickBot="1" x14ac:dyDescent="0.25">
      <c r="A22" s="2147" t="s">
        <v>1129</v>
      </c>
      <c r="B22" s="2146" t="s">
        <v>1136</v>
      </c>
      <c r="C22" s="2146" t="s">
        <v>1135</v>
      </c>
      <c r="D22" s="2146" t="s">
        <v>1134</v>
      </c>
      <c r="E22" s="2146" t="s">
        <v>1143</v>
      </c>
      <c r="F22" s="2146" t="s">
        <v>1142</v>
      </c>
      <c r="G22" s="1836" t="s">
        <v>1141</v>
      </c>
      <c r="H22" s="2145" t="s">
        <v>1162</v>
      </c>
      <c r="I22" s="2144" t="s">
        <v>1161</v>
      </c>
    </row>
    <row r="23" spans="1:11" s="179" customFormat="1" ht="13.5" customHeight="1" x14ac:dyDescent="0.2">
      <c r="A23" s="1807" t="s">
        <v>1351</v>
      </c>
      <c r="B23" s="2578">
        <v>85.4</v>
      </c>
      <c r="C23" s="2578">
        <v>83.9</v>
      </c>
      <c r="D23" s="2578">
        <v>80.099999999999994</v>
      </c>
      <c r="E23" s="2578">
        <v>86.6</v>
      </c>
      <c r="F23" s="2578">
        <v>85</v>
      </c>
      <c r="G23" s="2579">
        <v>84.2</v>
      </c>
      <c r="H23" s="2137">
        <v>0.02</v>
      </c>
      <c r="I23" s="2136">
        <v>0</v>
      </c>
    </row>
    <row r="24" spans="1:11" s="1678" customFormat="1" ht="13.5" customHeight="1" x14ac:dyDescent="0.2">
      <c r="A24" s="1849" t="s">
        <v>1331</v>
      </c>
      <c r="B24" s="2517">
        <v>8.5</v>
      </c>
      <c r="C24" s="2517">
        <v>8.1999999999999993</v>
      </c>
      <c r="D24" s="2517">
        <v>8</v>
      </c>
      <c r="E24" s="2517">
        <v>7.8</v>
      </c>
      <c r="F24" s="2539">
        <v>7.6</v>
      </c>
      <c r="G24" s="2577">
        <v>8</v>
      </c>
      <c r="H24" s="2137">
        <v>0.04</v>
      </c>
      <c r="I24" s="2136">
        <v>0.12</v>
      </c>
    </row>
    <row r="25" spans="1:11" ht="13.5" customHeight="1" thickBot="1" x14ac:dyDescent="0.25">
      <c r="A25" s="1849" t="s">
        <v>1330</v>
      </c>
      <c r="B25" s="2517">
        <v>11.9</v>
      </c>
      <c r="C25" s="2536">
        <v>11.4</v>
      </c>
      <c r="D25" s="2537">
        <v>11</v>
      </c>
      <c r="E25" s="2537">
        <v>9.8000000000000007</v>
      </c>
      <c r="F25" s="2537">
        <v>9.5</v>
      </c>
      <c r="G25" s="2538">
        <v>9.9</v>
      </c>
      <c r="H25" s="2135">
        <v>0.04</v>
      </c>
      <c r="I25" s="2134">
        <v>0.25</v>
      </c>
    </row>
    <row r="26" spans="1:11" s="1679" customFormat="1" ht="13.5" customHeight="1" x14ac:dyDescent="0.25">
      <c r="A26" s="2705"/>
      <c r="B26" s="2705" t="s">
        <v>86</v>
      </c>
      <c r="C26" s="2705" t="s">
        <v>86</v>
      </c>
      <c r="D26" s="2705" t="s">
        <v>86</v>
      </c>
      <c r="E26" s="2705" t="s">
        <v>86</v>
      </c>
      <c r="F26" s="2705" t="s">
        <v>86</v>
      </c>
      <c r="G26" s="2705" t="s">
        <v>86</v>
      </c>
      <c r="H26" s="2706" t="s">
        <v>86</v>
      </c>
      <c r="I26" s="2706" t="s">
        <v>86</v>
      </c>
    </row>
    <row r="27" spans="1:11" s="1679" customFormat="1" ht="13.5" customHeight="1" thickBot="1" x14ac:dyDescent="0.3">
      <c r="A27" s="2425"/>
      <c r="B27" s="2425"/>
      <c r="C27" s="2425"/>
      <c r="D27" s="2425"/>
      <c r="E27" s="2425"/>
      <c r="F27" s="2425"/>
      <c r="G27" s="2425"/>
      <c r="H27" s="2429"/>
      <c r="I27" s="2429"/>
    </row>
    <row r="28" spans="1:11" s="1679" customFormat="1" ht="13.5" customHeight="1" x14ac:dyDescent="0.25">
      <c r="A28" s="2699" t="s">
        <v>1350</v>
      </c>
      <c r="B28" s="2699" t="s">
        <v>86</v>
      </c>
      <c r="C28" s="2699" t="s">
        <v>86</v>
      </c>
      <c r="D28" s="2699" t="s">
        <v>86</v>
      </c>
      <c r="E28" s="2425"/>
      <c r="F28" s="2425"/>
      <c r="G28" s="2448"/>
      <c r="H28" s="2727" t="s">
        <v>1163</v>
      </c>
      <c r="I28" s="2728" t="s">
        <v>86</v>
      </c>
    </row>
    <row r="29" spans="1:11" ht="13.5" customHeight="1" x14ac:dyDescent="0.25">
      <c r="A29" s="2252"/>
      <c r="B29" s="2252"/>
      <c r="C29" s="2252"/>
      <c r="D29" s="2252"/>
      <c r="E29" s="2425"/>
      <c r="F29" s="2425"/>
      <c r="G29" s="2448"/>
      <c r="H29" s="2149"/>
      <c r="I29" s="2148"/>
      <c r="J29" s="2452"/>
      <c r="K29" s="2452"/>
    </row>
    <row r="30" spans="1:11" ht="13.5" customHeight="1" thickBot="1" x14ac:dyDescent="0.25">
      <c r="A30" s="2147" t="s">
        <v>1055</v>
      </c>
      <c r="B30" s="2146" t="s">
        <v>1136</v>
      </c>
      <c r="C30" s="2146" t="s">
        <v>1135</v>
      </c>
      <c r="D30" s="2146" t="s">
        <v>1134</v>
      </c>
      <c r="E30" s="2146" t="s">
        <v>1143</v>
      </c>
      <c r="F30" s="2146" t="s">
        <v>1142</v>
      </c>
      <c r="G30" s="1836" t="s">
        <v>1141</v>
      </c>
      <c r="H30" s="2145" t="s">
        <v>1162</v>
      </c>
      <c r="I30" s="2144" t="s">
        <v>1161</v>
      </c>
      <c r="J30" s="2452"/>
      <c r="K30" s="2452"/>
    </row>
    <row r="31" spans="1:11" ht="13.5" customHeight="1" x14ac:dyDescent="0.2">
      <c r="A31" s="1833" t="s">
        <v>1160</v>
      </c>
      <c r="B31" s="1933">
        <v>-1</v>
      </c>
      <c r="C31" s="2490">
        <v>0</v>
      </c>
      <c r="D31" s="1933">
        <v>1</v>
      </c>
      <c r="E31" s="1933">
        <v>4</v>
      </c>
      <c r="F31" s="1933">
        <v>3</v>
      </c>
      <c r="G31" s="1932">
        <v>3</v>
      </c>
      <c r="H31" s="1830"/>
      <c r="I31" s="1829"/>
      <c r="J31" s="2452"/>
      <c r="K31" s="2452"/>
    </row>
    <row r="32" spans="1:11" s="1680" customFormat="1" ht="13.5" customHeight="1" x14ac:dyDescent="0.2">
      <c r="A32" s="1809" t="s">
        <v>1159</v>
      </c>
      <c r="B32" s="1931">
        <v>4</v>
      </c>
      <c r="C32" s="1931">
        <v>1</v>
      </c>
      <c r="D32" s="1931">
        <v>-1</v>
      </c>
      <c r="E32" s="1931">
        <v>8</v>
      </c>
      <c r="F32" s="1931">
        <v>12</v>
      </c>
      <c r="G32" s="1930">
        <v>9</v>
      </c>
      <c r="H32" s="2143"/>
      <c r="I32" s="2142"/>
      <c r="J32" s="2449"/>
      <c r="K32" s="2449"/>
    </row>
    <row r="33" spans="1:11" s="1398" customFormat="1" ht="13.5" customHeight="1" x14ac:dyDescent="0.2">
      <c r="A33" s="1809" t="s">
        <v>1158</v>
      </c>
      <c r="B33" s="1931">
        <v>1</v>
      </c>
      <c r="C33" s="1931">
        <v>-1</v>
      </c>
      <c r="D33" s="1931">
        <v>-2</v>
      </c>
      <c r="E33" s="1931">
        <v>2</v>
      </c>
      <c r="F33" s="2491">
        <v>0</v>
      </c>
      <c r="G33" s="1930">
        <v>2</v>
      </c>
      <c r="H33" s="2143"/>
      <c r="I33" s="2142"/>
      <c r="J33" s="2450"/>
      <c r="K33" s="2450"/>
    </row>
    <row r="34" spans="1:11" s="1398" customFormat="1" ht="13.5" customHeight="1" x14ac:dyDescent="0.2">
      <c r="A34" s="1809" t="s">
        <v>1157</v>
      </c>
      <c r="B34" s="1931">
        <v>-1</v>
      </c>
      <c r="C34" s="1931">
        <v>4</v>
      </c>
      <c r="D34" s="2491">
        <v>0</v>
      </c>
      <c r="E34" s="1931">
        <v>1</v>
      </c>
      <c r="F34" s="1931">
        <v>1</v>
      </c>
      <c r="G34" s="2560">
        <v>0</v>
      </c>
      <c r="H34" s="2143"/>
      <c r="I34" s="2142"/>
      <c r="J34" s="2450"/>
      <c r="K34" s="2450"/>
    </row>
    <row r="35" spans="1:11" s="1398" customFormat="1" ht="13.5" customHeight="1" x14ac:dyDescent="0.2">
      <c r="A35" s="1783" t="s">
        <v>1156</v>
      </c>
      <c r="B35" s="2520">
        <v>3</v>
      </c>
      <c r="C35" s="2520">
        <v>4</v>
      </c>
      <c r="D35" s="2520">
        <v>-2</v>
      </c>
      <c r="E35" s="2520">
        <v>15</v>
      </c>
      <c r="F35" s="2520">
        <v>16</v>
      </c>
      <c r="G35" s="2533">
        <v>14</v>
      </c>
      <c r="H35" s="2141"/>
      <c r="I35" s="2140"/>
      <c r="J35" s="2450"/>
      <c r="K35" s="2450"/>
    </row>
    <row r="36" spans="1:11" s="1398" customFormat="1" ht="13.5" customHeight="1" x14ac:dyDescent="0.2">
      <c r="A36" s="1783" t="s">
        <v>1155</v>
      </c>
      <c r="B36" s="2520">
        <v>-15</v>
      </c>
      <c r="C36" s="2520">
        <v>-20</v>
      </c>
      <c r="D36" s="2520">
        <v>-30</v>
      </c>
      <c r="E36" s="2520">
        <v>-25</v>
      </c>
      <c r="F36" s="2520">
        <v>-19</v>
      </c>
      <c r="G36" s="2533">
        <v>-21</v>
      </c>
      <c r="H36" s="2141"/>
      <c r="I36" s="2140"/>
      <c r="J36" s="2450"/>
      <c r="K36" s="2450"/>
    </row>
    <row r="37" spans="1:11" s="1768" customFormat="1" ht="13.5" customHeight="1" x14ac:dyDescent="0.2">
      <c r="A37" s="1783" t="s">
        <v>1154</v>
      </c>
      <c r="B37" s="2520">
        <v>-12</v>
      </c>
      <c r="C37" s="2520">
        <v>-16</v>
      </c>
      <c r="D37" s="2520">
        <v>-32</v>
      </c>
      <c r="E37" s="2520">
        <v>-10</v>
      </c>
      <c r="F37" s="2520">
        <v>-3</v>
      </c>
      <c r="G37" s="2533">
        <v>-7</v>
      </c>
      <c r="H37" s="2141"/>
      <c r="I37" s="2140"/>
      <c r="J37" s="2450"/>
      <c r="K37" s="2450"/>
    </row>
    <row r="38" spans="1:11" s="1768" customFormat="1" ht="13.5" customHeight="1" x14ac:dyDescent="0.2">
      <c r="A38" s="1809" t="s">
        <v>1153</v>
      </c>
      <c r="B38" s="2491">
        <v>0</v>
      </c>
      <c r="C38" s="2491">
        <v>0</v>
      </c>
      <c r="D38" s="1931">
        <v>-4</v>
      </c>
      <c r="E38" s="2491">
        <v>0</v>
      </c>
      <c r="F38" s="2491">
        <v>0</v>
      </c>
      <c r="G38" s="2560">
        <v>0</v>
      </c>
      <c r="H38" s="2143"/>
      <c r="I38" s="2142"/>
      <c r="J38" s="2450"/>
      <c r="K38" s="2450"/>
    </row>
    <row r="39" spans="1:11" s="1768" customFormat="1" ht="13.5" customHeight="1" x14ac:dyDescent="0.2">
      <c r="A39" s="1783" t="s">
        <v>1152</v>
      </c>
      <c r="B39" s="2520">
        <v>-12</v>
      </c>
      <c r="C39" s="2520">
        <v>-16</v>
      </c>
      <c r="D39" s="2520">
        <v>-36</v>
      </c>
      <c r="E39" s="2520">
        <v>-10</v>
      </c>
      <c r="F39" s="2520">
        <v>-3</v>
      </c>
      <c r="G39" s="2533">
        <v>-7</v>
      </c>
      <c r="H39" s="2141"/>
      <c r="I39" s="2140"/>
      <c r="J39" s="2450"/>
      <c r="K39" s="2450"/>
    </row>
    <row r="40" spans="1:11" s="1398" customFormat="1" ht="13.5" customHeight="1" x14ac:dyDescent="0.2">
      <c r="A40" s="1800"/>
      <c r="B40" s="2534"/>
      <c r="C40" s="2534"/>
      <c r="D40" s="2534"/>
      <c r="E40" s="2534"/>
      <c r="F40" s="2534"/>
      <c r="G40" s="2535"/>
      <c r="H40" s="2139"/>
      <c r="I40" s="2138"/>
      <c r="J40" s="2450"/>
      <c r="K40" s="2450"/>
    </row>
    <row r="41" spans="1:11" s="1767" customFormat="1" ht="13.5" customHeight="1" x14ac:dyDescent="0.2">
      <c r="A41" s="1809" t="s">
        <v>1259</v>
      </c>
      <c r="B41" s="1931">
        <v>35</v>
      </c>
      <c r="C41" s="1931">
        <v>40</v>
      </c>
      <c r="D41" s="1931">
        <v>45</v>
      </c>
      <c r="E41" s="1931">
        <v>105</v>
      </c>
      <c r="F41" s="1931">
        <v>179</v>
      </c>
      <c r="G41" s="1930">
        <v>170</v>
      </c>
      <c r="H41" s="2137"/>
      <c r="I41" s="2136"/>
      <c r="J41" s="2451"/>
      <c r="K41" s="2451"/>
    </row>
    <row r="42" spans="1:11" s="1401" customFormat="1" ht="13.5" customHeight="1" thickBot="1" x14ac:dyDescent="0.25">
      <c r="A42" s="1809" t="s">
        <v>1145</v>
      </c>
      <c r="B42" s="1931">
        <v>364</v>
      </c>
      <c r="C42" s="1931">
        <v>411</v>
      </c>
      <c r="D42" s="1931">
        <v>448</v>
      </c>
      <c r="E42" s="1931">
        <v>590</v>
      </c>
      <c r="F42" s="1931">
        <v>611</v>
      </c>
      <c r="G42" s="1930">
        <v>633</v>
      </c>
      <c r="H42" s="2135">
        <v>-0.11</v>
      </c>
      <c r="I42" s="2134">
        <v>-0.4</v>
      </c>
      <c r="J42" s="2453"/>
      <c r="K42" s="2453"/>
    </row>
    <row r="43" spans="1:11" s="1767" customFormat="1" ht="13.5" customHeight="1" x14ac:dyDescent="0.25">
      <c r="A43" s="2456"/>
      <c r="B43" s="2457"/>
      <c r="C43" s="2457"/>
      <c r="D43" s="2457"/>
      <c r="E43" s="2457"/>
      <c r="F43" s="2457"/>
      <c r="G43" s="2465"/>
      <c r="H43" s="2465"/>
      <c r="I43" s="2451"/>
      <c r="J43" s="2451"/>
      <c r="K43" s="2451"/>
    </row>
    <row r="44" spans="1:11" s="1767" customFormat="1" ht="13.5" customHeight="1" x14ac:dyDescent="0.25">
      <c r="A44" s="2456"/>
      <c r="B44" s="2457"/>
      <c r="C44" s="2457"/>
      <c r="D44" s="2457"/>
      <c r="E44" s="2457"/>
      <c r="F44" s="2457"/>
      <c r="G44" s="2465"/>
      <c r="H44" s="2465"/>
      <c r="I44" s="2451"/>
      <c r="J44" s="2451"/>
      <c r="K44" s="2451"/>
    </row>
    <row r="45" spans="1:11" ht="13.5" customHeight="1" x14ac:dyDescent="0.2">
      <c r="A45" s="2458"/>
      <c r="B45" s="2458"/>
      <c r="C45" s="2458"/>
      <c r="D45" s="2458"/>
      <c r="E45" s="2458"/>
      <c r="F45" s="2458"/>
      <c r="G45" s="2452"/>
      <c r="H45" s="2452"/>
      <c r="I45" s="2452"/>
      <c r="J45" s="2452"/>
      <c r="K45" s="2452"/>
    </row>
    <row r="46" spans="1:11" ht="13.5" customHeight="1" x14ac:dyDescent="0.2">
      <c r="A46" s="2458"/>
      <c r="B46" s="2458"/>
      <c r="C46" s="2458"/>
      <c r="D46" s="2458"/>
      <c r="E46" s="2458"/>
      <c r="F46" s="2458"/>
      <c r="G46" s="2458"/>
      <c r="H46" s="2458"/>
      <c r="I46" s="2458"/>
      <c r="J46" s="2452"/>
      <c r="K46" s="2452"/>
    </row>
    <row r="47" spans="1:11" ht="13.5" customHeight="1" x14ac:dyDescent="0.2">
      <c r="A47" s="2458"/>
      <c r="B47" s="2458"/>
      <c r="C47" s="2458"/>
      <c r="D47" s="2458"/>
      <c r="E47" s="2458"/>
      <c r="F47" s="2452"/>
      <c r="G47" s="2452"/>
      <c r="H47" s="2452"/>
      <c r="I47" s="2452"/>
      <c r="J47" s="2452"/>
      <c r="K47" s="2452"/>
    </row>
    <row r="48" spans="1:11" s="1045" customFormat="1" ht="13.5" customHeight="1" x14ac:dyDescent="0.2">
      <c r="A48" s="2369"/>
      <c r="B48" s="2459"/>
      <c r="C48" s="2459"/>
      <c r="D48" s="2459"/>
      <c r="E48" s="2459"/>
      <c r="F48" s="2454"/>
      <c r="G48" s="2464"/>
      <c r="H48" s="2454"/>
      <c r="I48" s="2454"/>
      <c r="J48" s="2454"/>
      <c r="K48" s="2454"/>
    </row>
    <row r="49" spans="1:11" s="179" customFormat="1" ht="13.5" customHeight="1" x14ac:dyDescent="0.2">
      <c r="A49" s="2455"/>
      <c r="B49" s="2455"/>
      <c r="C49" s="2455"/>
      <c r="D49" s="2455"/>
      <c r="E49" s="2455"/>
      <c r="F49" s="2455"/>
      <c r="G49" s="2455"/>
      <c r="H49" s="2455"/>
      <c r="I49" s="2455"/>
      <c r="J49" s="2455"/>
      <c r="K49" s="2455"/>
    </row>
    <row r="50" spans="1:11" s="1678" customFormat="1" ht="13.5" customHeight="1" x14ac:dyDescent="0.2">
      <c r="A50" s="2356"/>
      <c r="B50" s="2460"/>
      <c r="C50" s="2460"/>
      <c r="D50" s="2460"/>
      <c r="E50" s="2460"/>
      <c r="F50" s="2460"/>
      <c r="G50" s="2460"/>
      <c r="H50" s="2460"/>
      <c r="I50" s="2356"/>
      <c r="J50" s="2356"/>
      <c r="K50" s="2356"/>
    </row>
    <row r="51" spans="1:11" s="1679" customFormat="1" ht="13.5" customHeight="1" x14ac:dyDescent="0.25">
      <c r="A51" s="2461"/>
      <c r="B51" s="2462"/>
      <c r="C51" s="2462"/>
      <c r="D51" s="2462"/>
      <c r="E51" s="2462"/>
      <c r="F51" s="2462"/>
      <c r="G51" s="2463"/>
      <c r="H51" s="2463"/>
      <c r="I51" s="2417"/>
    </row>
    <row r="52" spans="1:11" s="1679" customFormat="1" x14ac:dyDescent="0.25">
      <c r="A52" s="2461"/>
      <c r="B52" s="2462"/>
      <c r="C52" s="2462"/>
      <c r="D52" s="2462"/>
      <c r="E52" s="2462"/>
      <c r="F52" s="2462"/>
      <c r="G52" s="2463"/>
      <c r="H52" s="2463"/>
      <c r="I52" s="2417"/>
    </row>
    <row r="53" spans="1:11" x14ac:dyDescent="0.2">
      <c r="A53" s="2452"/>
      <c r="B53" s="2452"/>
      <c r="C53" s="2452"/>
      <c r="D53" s="2452"/>
      <c r="E53" s="2452"/>
      <c r="F53" s="2452"/>
      <c r="G53" s="2452"/>
      <c r="H53" s="2452"/>
      <c r="I53" s="2452"/>
    </row>
    <row r="54" spans="1:11" x14ac:dyDescent="0.2">
      <c r="I54" s="1399"/>
    </row>
    <row r="55" spans="1:11" x14ac:dyDescent="0.2">
      <c r="A55" s="1399"/>
      <c r="B55" s="1399"/>
      <c r="C55" s="1399"/>
      <c r="D55" s="1399"/>
      <c r="E55" s="1399"/>
      <c r="F55" s="1399"/>
      <c r="G55" s="1399"/>
      <c r="H55" s="1399"/>
      <c r="I55" s="1399"/>
    </row>
    <row r="56" spans="1:11" x14ac:dyDescent="0.2">
      <c r="A56" s="1399"/>
      <c r="B56" s="1399"/>
      <c r="C56" s="1399"/>
      <c r="D56" s="1399"/>
      <c r="E56" s="1399"/>
      <c r="F56" s="1399"/>
      <c r="G56" s="1399"/>
      <c r="H56" s="1399"/>
      <c r="I56" s="1399"/>
    </row>
  </sheetData>
  <mergeCells count="7">
    <mergeCell ref="A28:D28"/>
    <mergeCell ref="H28:I28"/>
    <mergeCell ref="A1:F1"/>
    <mergeCell ref="H1:I1"/>
    <mergeCell ref="A21:D21"/>
    <mergeCell ref="H21:I21"/>
    <mergeCell ref="A26:I26"/>
  </mergeCells>
  <printOptions horizontalCentered="1"/>
  <pageMargins left="0.7" right="0.7" top="0.75" bottom="0.75" header="0.3" footer="0.3"/>
  <pageSetup paperSize="9" scale="80" orientation="portrait" r:id="rId1"/>
  <headerFooter>
    <oddFooter>&amp;C&amp;"Calibri,Regular"&amp;7&amp;K000000Fact book - Q2  2019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B2DEF-B467-49CB-AAC0-042B002709F5}">
  <dimension ref="A1:AA143"/>
  <sheetViews>
    <sheetView view="pageBreakPreview" zoomScaleNormal="100" zoomScaleSheetLayoutView="100" workbookViewId="0">
      <selection activeCell="H25" sqref="H25"/>
    </sheetView>
  </sheetViews>
  <sheetFormatPr defaultColWidth="9.140625" defaultRowHeight="15" x14ac:dyDescent="0.25"/>
  <cols>
    <col min="1" max="1" width="34.28515625" style="180" customWidth="1"/>
    <col min="2" max="2" width="9.140625" style="180" customWidth="1"/>
    <col min="3" max="9" width="9.140625" style="180"/>
    <col min="10" max="10" width="34.85546875" style="180" bestFit="1" customWidth="1"/>
    <col min="11" max="11" width="9.140625" style="180" customWidth="1"/>
    <col min="12" max="16384" width="9.140625" style="180"/>
  </cols>
  <sheetData>
    <row r="1" spans="1:27" ht="15" customHeight="1" x14ac:dyDescent="0.25">
      <c r="A1" s="2699" t="s">
        <v>1164</v>
      </c>
      <c r="B1" s="2699" t="s">
        <v>86</v>
      </c>
      <c r="C1" s="2699" t="s">
        <v>86</v>
      </c>
      <c r="D1" s="2699" t="s">
        <v>86</v>
      </c>
      <c r="E1" s="2699" t="s">
        <v>86</v>
      </c>
      <c r="F1" s="2699" t="s">
        <v>86</v>
      </c>
      <c r="G1" s="1841"/>
      <c r="H1" s="2733" t="s">
        <v>1163</v>
      </c>
      <c r="I1" s="2734" t="s">
        <v>86</v>
      </c>
      <c r="J1" s="2699" t="s">
        <v>1201</v>
      </c>
      <c r="K1" s="2699" t="s">
        <v>86</v>
      </c>
      <c r="L1" s="2699" t="s">
        <v>86</v>
      </c>
      <c r="M1" s="2699" t="s">
        <v>86</v>
      </c>
      <c r="N1" s="1803"/>
      <c r="O1" s="1803"/>
      <c r="P1" s="1803"/>
      <c r="Q1" s="2699"/>
      <c r="R1" s="2699" t="s">
        <v>86</v>
      </c>
    </row>
    <row r="2" spans="1:27" ht="15" customHeight="1" thickBot="1" x14ac:dyDescent="0.3">
      <c r="A2" s="1840"/>
      <c r="B2" s="1840"/>
      <c r="C2" s="1840"/>
      <c r="D2" s="1840"/>
      <c r="E2" s="1840"/>
      <c r="F2" s="1840"/>
      <c r="G2" s="1839"/>
      <c r="H2" s="1838"/>
      <c r="I2" s="1837"/>
      <c r="J2" s="1856" t="s">
        <v>1055</v>
      </c>
      <c r="K2" s="1855" t="s">
        <v>1136</v>
      </c>
      <c r="L2" s="1855" t="s">
        <v>1135</v>
      </c>
      <c r="M2" s="1855" t="s">
        <v>1134</v>
      </c>
      <c r="N2" s="1855" t="s">
        <v>1143</v>
      </c>
      <c r="O2" s="1855" t="s">
        <v>1142</v>
      </c>
      <c r="P2" s="1855" t="s">
        <v>1141</v>
      </c>
      <c r="Q2" s="1789"/>
      <c r="R2" s="1789"/>
    </row>
    <row r="3" spans="1:27" ht="15" customHeight="1" thickBot="1" x14ac:dyDescent="0.3">
      <c r="A3" s="1796" t="s">
        <v>1055</v>
      </c>
      <c r="B3" s="1795" t="s">
        <v>1136</v>
      </c>
      <c r="C3" s="1795" t="s">
        <v>1135</v>
      </c>
      <c r="D3" s="1795" t="s">
        <v>1134</v>
      </c>
      <c r="E3" s="1795" t="s">
        <v>1143</v>
      </c>
      <c r="F3" s="1795" t="s">
        <v>1142</v>
      </c>
      <c r="G3" s="1836" t="s">
        <v>1141</v>
      </c>
      <c r="H3" s="1835" t="s">
        <v>1162</v>
      </c>
      <c r="I3" s="1834" t="s">
        <v>1161</v>
      </c>
      <c r="J3" s="1854" t="s">
        <v>1200</v>
      </c>
      <c r="K3" s="1853"/>
      <c r="L3" s="1853"/>
      <c r="M3" s="1853"/>
      <c r="N3" s="1853"/>
      <c r="O3" s="1853"/>
      <c r="P3" s="1853"/>
      <c r="Q3" s="1789"/>
      <c r="R3" s="1789"/>
    </row>
    <row r="4" spans="1:27" ht="15" customHeight="1" x14ac:dyDescent="0.25">
      <c r="A4" s="1833" t="s">
        <v>1160</v>
      </c>
      <c r="B4" s="1832">
        <v>0</v>
      </c>
      <c r="C4" s="1832">
        <v>0</v>
      </c>
      <c r="D4" s="1832">
        <v>0</v>
      </c>
      <c r="E4" s="1832">
        <v>0</v>
      </c>
      <c r="F4" s="1832">
        <v>0</v>
      </c>
      <c r="G4" s="1831">
        <v>0</v>
      </c>
      <c r="H4" s="1830"/>
      <c r="I4" s="1829"/>
      <c r="J4" s="1786" t="s">
        <v>1199</v>
      </c>
      <c r="K4" s="1806">
        <v>6.8789999999999996</v>
      </c>
      <c r="L4" s="1806">
        <v>6.7962150000000001</v>
      </c>
      <c r="M4" s="1806">
        <v>7.1</v>
      </c>
      <c r="N4" s="1806">
        <v>7.2</v>
      </c>
      <c r="O4" s="1806">
        <v>5.6</v>
      </c>
      <c r="P4" s="1806">
        <v>29</v>
      </c>
      <c r="Q4" s="1789"/>
      <c r="R4" s="1789"/>
    </row>
    <row r="5" spans="1:27" ht="15" customHeight="1" x14ac:dyDescent="0.25">
      <c r="A5" s="1809" t="s">
        <v>1159</v>
      </c>
      <c r="B5" s="1808">
        <v>77</v>
      </c>
      <c r="C5" s="1808">
        <v>74</v>
      </c>
      <c r="D5" s="1808">
        <v>75</v>
      </c>
      <c r="E5" s="1808">
        <v>75</v>
      </c>
      <c r="F5" s="1808">
        <v>76</v>
      </c>
      <c r="G5" s="1813">
        <v>92</v>
      </c>
      <c r="H5" s="1816">
        <v>0.04</v>
      </c>
      <c r="I5" s="1815">
        <v>0.01</v>
      </c>
      <c r="J5" s="1786" t="s">
        <v>1198</v>
      </c>
      <c r="K5" s="1806">
        <v>1.1000000000000001</v>
      </c>
      <c r="L5" s="1806">
        <v>-0.56095700000000004</v>
      </c>
      <c r="M5" s="1806">
        <v>5.3</v>
      </c>
      <c r="N5" s="1792">
        <v>0</v>
      </c>
      <c r="O5" s="1806">
        <v>0.6</v>
      </c>
      <c r="P5" s="1806">
        <v>0.76</v>
      </c>
      <c r="Q5" s="1789"/>
      <c r="R5" s="1789"/>
    </row>
    <row r="6" spans="1:27" ht="15" customHeight="1" x14ac:dyDescent="0.25">
      <c r="A6" s="1809" t="s">
        <v>1158</v>
      </c>
      <c r="B6" s="1808">
        <v>10</v>
      </c>
      <c r="C6" s="1808">
        <v>31</v>
      </c>
      <c r="D6" s="1808">
        <v>26</v>
      </c>
      <c r="E6" s="1808">
        <v>23</v>
      </c>
      <c r="F6" s="1808">
        <v>26</v>
      </c>
      <c r="G6" s="1813">
        <v>49</v>
      </c>
      <c r="H6" s="1816">
        <v>-0.68</v>
      </c>
      <c r="I6" s="1815">
        <v>-0.62</v>
      </c>
      <c r="J6" s="1786" t="s">
        <v>1197</v>
      </c>
      <c r="K6" s="1792">
        <v>0</v>
      </c>
      <c r="L6" s="1792">
        <v>0</v>
      </c>
      <c r="M6" s="1806">
        <v>-3.2</v>
      </c>
      <c r="N6" s="1792">
        <v>0</v>
      </c>
      <c r="O6" s="1806">
        <v>1</v>
      </c>
      <c r="P6" s="1806">
        <v>-1.4</v>
      </c>
      <c r="Q6" s="1789"/>
      <c r="R6" s="1789"/>
    </row>
    <row r="7" spans="1:27" ht="15" customHeight="1" x14ac:dyDescent="0.25">
      <c r="A7" s="1809" t="s">
        <v>1157</v>
      </c>
      <c r="B7" s="1808">
        <v>12</v>
      </c>
      <c r="C7" s="1808">
        <v>4</v>
      </c>
      <c r="D7" s="1808">
        <v>10</v>
      </c>
      <c r="E7" s="1808">
        <v>8</v>
      </c>
      <c r="F7" s="1808">
        <v>5</v>
      </c>
      <c r="G7" s="1813">
        <v>3</v>
      </c>
      <c r="H7" s="1816"/>
      <c r="I7" s="1815"/>
      <c r="J7" s="1786" t="s">
        <v>1196</v>
      </c>
      <c r="K7" s="1792">
        <v>0</v>
      </c>
      <c r="L7" s="1806">
        <v>1.5157780000000001</v>
      </c>
      <c r="M7" s="1792">
        <v>0</v>
      </c>
      <c r="N7" s="1806">
        <v>0.5</v>
      </c>
      <c r="O7" s="1806">
        <v>0.8</v>
      </c>
      <c r="P7" s="1806">
        <v>-3.9</v>
      </c>
      <c r="Q7" s="1789"/>
      <c r="R7" s="1789"/>
    </row>
    <row r="8" spans="1:27" ht="15" customHeight="1" x14ac:dyDescent="0.25">
      <c r="A8" s="1783" t="s">
        <v>1156</v>
      </c>
      <c r="B8" s="1801">
        <v>99</v>
      </c>
      <c r="C8" s="1801">
        <v>109</v>
      </c>
      <c r="D8" s="1801">
        <v>111</v>
      </c>
      <c r="E8" s="1801">
        <v>106</v>
      </c>
      <c r="F8" s="1801">
        <v>107</v>
      </c>
      <c r="G8" s="1822">
        <v>144</v>
      </c>
      <c r="H8" s="1828">
        <v>-0.09</v>
      </c>
      <c r="I8" s="1827">
        <v>-7.0000000000000007E-2</v>
      </c>
      <c r="J8" s="1786" t="s">
        <v>1195</v>
      </c>
      <c r="K8" s="1806">
        <v>-3.4079999999999999</v>
      </c>
      <c r="L8" s="1806">
        <v>-4.3344830000000005</v>
      </c>
      <c r="M8" s="1806">
        <v>-3.3999999999999986</v>
      </c>
      <c r="N8" s="1806">
        <v>-7.8</v>
      </c>
      <c r="O8" s="1806">
        <v>-8.6</v>
      </c>
      <c r="P8" s="1806">
        <v>-6.4600000000000044</v>
      </c>
      <c r="Q8" s="1789"/>
      <c r="R8" s="1789"/>
      <c r="S8" s="2382"/>
    </row>
    <row r="9" spans="1:27" ht="15" customHeight="1" x14ac:dyDescent="0.25">
      <c r="A9" s="1783" t="s">
        <v>1155</v>
      </c>
      <c r="B9" s="1801">
        <v>-25</v>
      </c>
      <c r="C9" s="1801">
        <v>-29</v>
      </c>
      <c r="D9" s="1801">
        <v>-33</v>
      </c>
      <c r="E9" s="1801">
        <v>-32</v>
      </c>
      <c r="F9" s="1801">
        <v>-34</v>
      </c>
      <c r="G9" s="1822">
        <v>-52</v>
      </c>
      <c r="H9" s="1828">
        <v>-0.14000000000000001</v>
      </c>
      <c r="I9" s="1827">
        <v>-0.26</v>
      </c>
      <c r="J9" s="1851" t="s">
        <v>1194</v>
      </c>
      <c r="K9" s="1850">
        <v>5.1459999999999999</v>
      </c>
      <c r="L9" s="1850">
        <v>3.8919999999999999</v>
      </c>
      <c r="M9" s="1850">
        <v>5.4</v>
      </c>
      <c r="N9" s="1852">
        <v>0</v>
      </c>
      <c r="O9" s="1850">
        <v>-0.6</v>
      </c>
      <c r="P9" s="1850">
        <v>18</v>
      </c>
      <c r="Q9" s="1789"/>
      <c r="R9" s="1789"/>
      <c r="S9" s="2382"/>
    </row>
    <row r="10" spans="1:27" ht="15" customHeight="1" x14ac:dyDescent="0.25">
      <c r="A10" s="1783" t="s">
        <v>1154</v>
      </c>
      <c r="B10" s="1801">
        <v>74</v>
      </c>
      <c r="C10" s="1801">
        <v>80</v>
      </c>
      <c r="D10" s="1801">
        <v>78</v>
      </c>
      <c r="E10" s="1801">
        <v>74</v>
      </c>
      <c r="F10" s="1801">
        <v>73</v>
      </c>
      <c r="G10" s="1822">
        <v>92</v>
      </c>
      <c r="H10" s="1821"/>
      <c r="I10" s="1820"/>
      <c r="J10" s="1851" t="s">
        <v>1193</v>
      </c>
      <c r="K10" s="1850">
        <v>55.585000000000001</v>
      </c>
      <c r="L10" s="1850">
        <v>53.198</v>
      </c>
      <c r="M10" s="1850">
        <v>51.821849999999991</v>
      </c>
      <c r="N10" s="1850">
        <v>56.4</v>
      </c>
      <c r="O10" s="1850">
        <v>53.5</v>
      </c>
      <c r="P10" s="1850">
        <v>63.1</v>
      </c>
      <c r="Q10" s="1789"/>
      <c r="R10" s="1789"/>
      <c r="S10" s="2382"/>
    </row>
    <row r="11" spans="1:27" ht="15" customHeight="1" x14ac:dyDescent="0.25">
      <c r="A11" s="1809" t="s">
        <v>1153</v>
      </c>
      <c r="B11" s="1826">
        <v>0</v>
      </c>
      <c r="C11" s="1826">
        <v>0</v>
      </c>
      <c r="D11" s="1826">
        <v>0</v>
      </c>
      <c r="E11" s="1826">
        <v>0</v>
      </c>
      <c r="F11" s="1826">
        <v>0</v>
      </c>
      <c r="G11" s="1825">
        <v>0</v>
      </c>
      <c r="H11" s="1824"/>
      <c r="I11" s="1823"/>
      <c r="J11" s="1851" t="s">
        <v>1192</v>
      </c>
      <c r="K11" s="1850">
        <v>18.856000000000002</v>
      </c>
      <c r="L11" s="1850">
        <v>18.344999999999999</v>
      </c>
      <c r="M11" s="1850">
        <v>18.037839999999999</v>
      </c>
      <c r="N11" s="1850">
        <v>17.7</v>
      </c>
      <c r="O11" s="1850">
        <v>17.5</v>
      </c>
      <c r="P11" s="1850">
        <v>22.6</v>
      </c>
      <c r="Q11" s="1789"/>
      <c r="R11" s="1789"/>
      <c r="S11" s="2382"/>
    </row>
    <row r="12" spans="1:27" ht="15" customHeight="1" x14ac:dyDescent="0.25">
      <c r="A12" s="1783" t="s">
        <v>1152</v>
      </c>
      <c r="B12" s="1801">
        <v>74</v>
      </c>
      <c r="C12" s="1801">
        <v>80</v>
      </c>
      <c r="D12" s="1801">
        <v>78</v>
      </c>
      <c r="E12" s="1801">
        <v>74</v>
      </c>
      <c r="F12" s="1801">
        <v>73</v>
      </c>
      <c r="G12" s="1822">
        <v>92</v>
      </c>
      <c r="H12" s="1821"/>
      <c r="I12" s="1820"/>
      <c r="J12" s="1783" t="s">
        <v>1191</v>
      </c>
      <c r="K12" s="1805">
        <v>79.587000000000003</v>
      </c>
      <c r="L12" s="1805">
        <v>75.435000000000002</v>
      </c>
      <c r="M12" s="1805">
        <v>75.272489999999991</v>
      </c>
      <c r="N12" s="1805">
        <v>74</v>
      </c>
      <c r="O12" s="1805">
        <v>70</v>
      </c>
      <c r="P12" s="1805">
        <v>103.7</v>
      </c>
      <c r="Q12" s="1784"/>
      <c r="R12" s="1784"/>
      <c r="S12" s="2403"/>
    </row>
    <row r="13" spans="1:27" ht="15" customHeight="1" x14ac:dyDescent="0.25">
      <c r="A13" s="1800"/>
      <c r="B13" s="1800"/>
      <c r="C13" s="1799"/>
      <c r="D13" s="1799"/>
      <c r="E13" s="1799"/>
      <c r="F13" s="1799"/>
      <c r="G13" s="1819"/>
      <c r="H13" s="1818"/>
      <c r="I13" s="1817"/>
      <c r="J13" s="1849" t="s">
        <v>1190</v>
      </c>
      <c r="K13" s="1847">
        <v>-5.3080000000000069</v>
      </c>
      <c r="L13" s="1847">
        <v>4.4110000000000014</v>
      </c>
      <c r="M13" s="1847">
        <v>2</v>
      </c>
      <c r="N13" s="1848">
        <v>0</v>
      </c>
      <c r="O13" s="1847">
        <v>3</v>
      </c>
      <c r="P13" s="1847">
        <v>-11</v>
      </c>
      <c r="Q13" s="1784"/>
      <c r="R13" s="1784"/>
      <c r="S13" s="2382"/>
    </row>
    <row r="14" spans="1:27" ht="15" customHeight="1" x14ac:dyDescent="0.25">
      <c r="A14" s="1809" t="s">
        <v>1151</v>
      </c>
      <c r="B14" s="1808">
        <v>25</v>
      </c>
      <c r="C14" s="1808">
        <v>26</v>
      </c>
      <c r="D14" s="1808">
        <v>30</v>
      </c>
      <c r="E14" s="1808">
        <v>30</v>
      </c>
      <c r="F14" s="1808">
        <v>32</v>
      </c>
      <c r="G14" s="1813">
        <v>36</v>
      </c>
      <c r="H14" s="1816"/>
      <c r="I14" s="1815"/>
      <c r="J14" s="1783" t="s">
        <v>1152</v>
      </c>
      <c r="K14" s="1805">
        <v>74.278999999999996</v>
      </c>
      <c r="L14" s="1805">
        <v>79.846000000000004</v>
      </c>
      <c r="M14" s="1805">
        <v>77.663945999999981</v>
      </c>
      <c r="N14" s="1805">
        <v>74</v>
      </c>
      <c r="O14" s="1805">
        <v>73</v>
      </c>
      <c r="P14" s="1805">
        <v>92.3</v>
      </c>
      <c r="Q14" s="1784"/>
      <c r="R14" s="1784"/>
      <c r="S14" s="2382"/>
      <c r="W14" s="2400"/>
      <c r="X14" s="2400"/>
      <c r="Y14" s="2400"/>
      <c r="Z14" s="2400"/>
      <c r="AA14" s="2400"/>
    </row>
    <row r="15" spans="1:27" ht="15" customHeight="1" x14ac:dyDescent="0.25">
      <c r="A15" s="1809" t="s">
        <v>1150</v>
      </c>
      <c r="B15" s="1808">
        <v>20</v>
      </c>
      <c r="C15" s="1808">
        <v>21</v>
      </c>
      <c r="D15" s="1808">
        <v>19</v>
      </c>
      <c r="E15" s="1808">
        <v>18</v>
      </c>
      <c r="F15" s="1808">
        <v>16</v>
      </c>
      <c r="G15" s="1813">
        <v>17</v>
      </c>
      <c r="H15" s="1816"/>
      <c r="I15" s="1815"/>
      <c r="J15" s="1846" t="s">
        <v>1189</v>
      </c>
      <c r="K15" s="1845">
        <v>4.88</v>
      </c>
      <c r="L15" s="1845">
        <v>4.5999999999999996</v>
      </c>
      <c r="M15" s="1845">
        <v>4.5999999999999996</v>
      </c>
      <c r="N15" s="1845">
        <v>4.5</v>
      </c>
      <c r="O15" s="1845">
        <v>4.5999999999999996</v>
      </c>
      <c r="P15" s="1845">
        <v>4.5999999999999996</v>
      </c>
      <c r="Q15" s="1844"/>
      <c r="R15" s="1844"/>
      <c r="W15" s="2400"/>
      <c r="X15" s="2400"/>
      <c r="Y15" s="2400"/>
      <c r="Z15" s="2400"/>
      <c r="AA15" s="2400"/>
    </row>
    <row r="16" spans="1:27" ht="15" customHeight="1" x14ac:dyDescent="0.25">
      <c r="A16" s="1809" t="s">
        <v>1149</v>
      </c>
      <c r="B16" s="1808">
        <v>1269</v>
      </c>
      <c r="C16" s="1808">
        <v>1234</v>
      </c>
      <c r="D16" s="1808">
        <v>1524</v>
      </c>
      <c r="E16" s="1808">
        <v>1448</v>
      </c>
      <c r="F16" s="1808">
        <v>1576</v>
      </c>
      <c r="G16" s="1813">
        <v>1526</v>
      </c>
      <c r="H16" s="1816"/>
      <c r="I16" s="1815"/>
      <c r="J16" s="1846"/>
      <c r="K16" s="1845"/>
      <c r="L16" s="1845"/>
      <c r="M16" s="1845"/>
      <c r="N16" s="1845"/>
      <c r="O16" s="1845"/>
      <c r="P16" s="1845"/>
      <c r="Q16" s="1844"/>
      <c r="R16" s="1844"/>
      <c r="W16" s="2400"/>
      <c r="X16" s="2400"/>
      <c r="Y16" s="2400"/>
      <c r="Z16" s="2400"/>
      <c r="AA16" s="2400"/>
    </row>
    <row r="17" spans="1:27" ht="15" customHeight="1" x14ac:dyDescent="0.25">
      <c r="A17" s="1809" t="s">
        <v>1148</v>
      </c>
      <c r="B17" s="2040">
        <v>46.1</v>
      </c>
      <c r="C17" s="2040">
        <v>45.1</v>
      </c>
      <c r="D17" s="2040">
        <v>41.9</v>
      </c>
      <c r="E17" s="2040">
        <v>45</v>
      </c>
      <c r="F17" s="2040">
        <v>44</v>
      </c>
      <c r="G17" s="2044">
        <v>67.3</v>
      </c>
      <c r="H17" s="1816">
        <v>0.02</v>
      </c>
      <c r="I17" s="1815">
        <v>0.05</v>
      </c>
      <c r="J17" s="2425"/>
      <c r="K17" s="2425"/>
      <c r="L17" s="2425"/>
      <c r="M17" s="2425"/>
      <c r="N17" s="2425"/>
      <c r="O17" s="2425"/>
      <c r="P17" s="2425"/>
      <c r="Q17" s="2425"/>
      <c r="R17" s="2425"/>
      <c r="W17" s="2400"/>
      <c r="X17" s="2400"/>
      <c r="Y17" s="2400"/>
      <c r="Z17" s="2400"/>
      <c r="AA17" s="2400"/>
    </row>
    <row r="18" spans="1:27" ht="15" customHeight="1" x14ac:dyDescent="0.25">
      <c r="A18" s="1809" t="s">
        <v>1147</v>
      </c>
      <c r="B18" s="1808">
        <v>1247</v>
      </c>
      <c r="C18" s="1808">
        <v>1298</v>
      </c>
      <c r="D18" s="1808">
        <v>961</v>
      </c>
      <c r="E18" s="1808">
        <v>932</v>
      </c>
      <c r="F18" s="1808">
        <v>987</v>
      </c>
      <c r="G18" s="1813">
        <v>1867</v>
      </c>
      <c r="H18" s="1816">
        <v>-0.04</v>
      </c>
      <c r="I18" s="1815">
        <v>0.26</v>
      </c>
      <c r="J18" s="2466" t="s">
        <v>1188</v>
      </c>
      <c r="K18" s="2735" t="s">
        <v>1187</v>
      </c>
      <c r="L18" s="2735" t="s">
        <v>86</v>
      </c>
      <c r="M18" s="2735" t="s">
        <v>86</v>
      </c>
      <c r="N18" s="2735" t="s">
        <v>86</v>
      </c>
      <c r="O18" s="2735" t="s">
        <v>86</v>
      </c>
      <c r="P18" s="2735" t="s">
        <v>86</v>
      </c>
      <c r="Q18" s="2735" t="s">
        <v>86</v>
      </c>
      <c r="R18" s="2735" t="s">
        <v>86</v>
      </c>
      <c r="W18" s="2400"/>
      <c r="X18" s="2400"/>
      <c r="Y18" s="2400"/>
      <c r="Z18" s="2400"/>
      <c r="AA18" s="2400"/>
    </row>
    <row r="19" spans="1:27" ht="15" customHeight="1" x14ac:dyDescent="0.25">
      <c r="A19" s="1809" t="s">
        <v>1146</v>
      </c>
      <c r="B19" s="1808">
        <v>1910</v>
      </c>
      <c r="C19" s="1808">
        <v>1910</v>
      </c>
      <c r="D19" s="1808">
        <v>1815</v>
      </c>
      <c r="E19" s="1808">
        <v>1822.6486389102579</v>
      </c>
      <c r="F19" s="1808">
        <v>1802.2752373535989</v>
      </c>
      <c r="G19" s="1813">
        <v>1802.2404129958022</v>
      </c>
      <c r="H19" s="1816">
        <v>0</v>
      </c>
      <c r="I19" s="1815">
        <v>0.06</v>
      </c>
      <c r="J19" s="2467"/>
      <c r="K19" s="2735" t="s">
        <v>86</v>
      </c>
      <c r="L19" s="2735" t="s">
        <v>86</v>
      </c>
      <c r="M19" s="2735" t="s">
        <v>86</v>
      </c>
      <c r="N19" s="2735" t="s">
        <v>86</v>
      </c>
      <c r="O19" s="2735" t="s">
        <v>86</v>
      </c>
      <c r="P19" s="2735" t="s">
        <v>86</v>
      </c>
      <c r="Q19" s="2735" t="s">
        <v>86</v>
      </c>
      <c r="R19" s="2735" t="s">
        <v>86</v>
      </c>
      <c r="W19" s="2400"/>
      <c r="X19" s="2400"/>
      <c r="Y19" s="2400"/>
      <c r="Z19" s="2400"/>
      <c r="AA19" s="2400"/>
    </row>
    <row r="20" spans="1:27" ht="15" customHeight="1" thickBot="1" x14ac:dyDescent="0.3">
      <c r="A20" s="1809" t="s">
        <v>1145</v>
      </c>
      <c r="B20" s="1814">
        <v>623</v>
      </c>
      <c r="C20" s="1808">
        <v>618</v>
      </c>
      <c r="D20" s="1808">
        <v>616</v>
      </c>
      <c r="E20" s="1808">
        <v>689.3</v>
      </c>
      <c r="F20" s="1808">
        <v>700</v>
      </c>
      <c r="G20" s="1813">
        <v>1184</v>
      </c>
      <c r="H20" s="1812">
        <v>0.01</v>
      </c>
      <c r="I20" s="1811">
        <v>-0.11</v>
      </c>
      <c r="J20" s="2466" t="s">
        <v>1186</v>
      </c>
      <c r="K20" s="2735" t="s">
        <v>1185</v>
      </c>
      <c r="L20" s="2736" t="s">
        <v>86</v>
      </c>
      <c r="M20" s="2736" t="s">
        <v>86</v>
      </c>
      <c r="N20" s="2736" t="s">
        <v>86</v>
      </c>
      <c r="O20" s="2736" t="s">
        <v>86</v>
      </c>
      <c r="P20" s="2736" t="s">
        <v>86</v>
      </c>
      <c r="Q20" s="2736" t="s">
        <v>86</v>
      </c>
      <c r="R20" s="2468"/>
      <c r="W20" s="2400"/>
      <c r="X20" s="2400"/>
      <c r="Y20" s="2400"/>
      <c r="Z20" s="2400"/>
      <c r="AA20" s="2400"/>
    </row>
    <row r="21" spans="1:27" ht="15.75" customHeight="1" x14ac:dyDescent="0.25">
      <c r="A21" s="1809"/>
      <c r="B21" s="1809"/>
      <c r="C21" s="1808"/>
      <c r="D21" s="1808"/>
      <c r="E21" s="1808"/>
      <c r="F21" s="1808"/>
      <c r="G21" s="1808"/>
      <c r="H21" s="1810"/>
      <c r="I21" s="1810"/>
      <c r="J21" s="2469"/>
      <c r="K21" s="2736" t="s">
        <v>86</v>
      </c>
      <c r="L21" s="2736" t="s">
        <v>86</v>
      </c>
      <c r="M21" s="2736" t="s">
        <v>86</v>
      </c>
      <c r="N21" s="2736" t="s">
        <v>86</v>
      </c>
      <c r="O21" s="2736" t="s">
        <v>86</v>
      </c>
      <c r="P21" s="2736" t="s">
        <v>86</v>
      </c>
      <c r="Q21" s="2736" t="s">
        <v>86</v>
      </c>
      <c r="R21" s="2468"/>
      <c r="W21" s="2400"/>
      <c r="X21" s="2400"/>
      <c r="Y21" s="2400"/>
      <c r="Z21" s="2400"/>
      <c r="AA21" s="2400"/>
    </row>
    <row r="22" spans="1:27" ht="15" customHeight="1" x14ac:dyDescent="0.25">
      <c r="A22" s="1809"/>
      <c r="B22" s="1809"/>
      <c r="C22" s="1808"/>
      <c r="D22" s="1808"/>
      <c r="E22" s="1808"/>
      <c r="F22" s="1808"/>
      <c r="G22" s="1808"/>
      <c r="H22" s="1784"/>
      <c r="I22" s="1784"/>
      <c r="J22" s="2466" t="s">
        <v>1184</v>
      </c>
      <c r="K22" s="2735" t="s">
        <v>1183</v>
      </c>
      <c r="L22" s="2735" t="s">
        <v>86</v>
      </c>
      <c r="M22" s="2735" t="s">
        <v>86</v>
      </c>
      <c r="N22" s="2735" t="s">
        <v>86</v>
      </c>
      <c r="O22" s="2735" t="s">
        <v>86</v>
      </c>
      <c r="P22" s="2735" t="s">
        <v>86</v>
      </c>
      <c r="Q22" s="2735" t="s">
        <v>86</v>
      </c>
      <c r="R22" s="2735" t="s">
        <v>86</v>
      </c>
      <c r="W22" s="2400"/>
      <c r="X22" s="2400"/>
      <c r="Y22" s="2400"/>
      <c r="Z22" s="2400"/>
      <c r="AA22" s="2400"/>
    </row>
    <row r="23" spans="1:27" ht="15" customHeight="1" x14ac:dyDescent="0.25">
      <c r="A23" s="2699" t="s">
        <v>1144</v>
      </c>
      <c r="B23" s="2699" t="s">
        <v>86</v>
      </c>
      <c r="C23" s="2699" t="s">
        <v>86</v>
      </c>
      <c r="D23" s="2699" t="s">
        <v>86</v>
      </c>
      <c r="E23" s="1803"/>
      <c r="F23" s="1803"/>
      <c r="G23" s="1803"/>
      <c r="H23" s="2699"/>
      <c r="I23" s="2699" t="s">
        <v>86</v>
      </c>
      <c r="J23" s="2470"/>
      <c r="K23" s="2735" t="s">
        <v>86</v>
      </c>
      <c r="L23" s="2735" t="s">
        <v>86</v>
      </c>
      <c r="M23" s="2735" t="s">
        <v>86</v>
      </c>
      <c r="N23" s="2735" t="s">
        <v>86</v>
      </c>
      <c r="O23" s="2735" t="s">
        <v>86</v>
      </c>
      <c r="P23" s="2735" t="s">
        <v>86</v>
      </c>
      <c r="Q23" s="2735" t="s">
        <v>86</v>
      </c>
      <c r="R23" s="2735" t="s">
        <v>86</v>
      </c>
      <c r="W23" s="2400"/>
      <c r="X23" s="2400"/>
      <c r="Y23" s="2400"/>
      <c r="Z23" s="2400"/>
      <c r="AA23" s="2400"/>
    </row>
    <row r="24" spans="1:27" ht="15" customHeight="1" thickBot="1" x14ac:dyDescent="0.3">
      <c r="A24" s="1796" t="s">
        <v>1055</v>
      </c>
      <c r="B24" s="1795" t="s">
        <v>1136</v>
      </c>
      <c r="C24" s="1795" t="s">
        <v>1135</v>
      </c>
      <c r="D24" s="1795" t="s">
        <v>1134</v>
      </c>
      <c r="E24" s="1795" t="s">
        <v>1143</v>
      </c>
      <c r="F24" s="1795" t="s">
        <v>1142</v>
      </c>
      <c r="G24" s="1795" t="s">
        <v>1141</v>
      </c>
      <c r="H24" s="1789"/>
      <c r="I24" s="1789"/>
      <c r="J24" s="2466" t="s">
        <v>1182</v>
      </c>
      <c r="K24" s="2731" t="s">
        <v>1181</v>
      </c>
      <c r="L24" s="2731" t="s">
        <v>86</v>
      </c>
      <c r="M24" s="2731" t="s">
        <v>86</v>
      </c>
      <c r="N24" s="2731" t="s">
        <v>86</v>
      </c>
      <c r="O24" s="2731" t="s">
        <v>86</v>
      </c>
      <c r="P24" s="2731" t="s">
        <v>86</v>
      </c>
      <c r="Q24" s="2731" t="s">
        <v>86</v>
      </c>
      <c r="R24" s="2471"/>
      <c r="W24" s="2400"/>
      <c r="X24" s="2400"/>
      <c r="Y24" s="2400"/>
      <c r="Z24" s="2400"/>
      <c r="AA24" s="2400"/>
    </row>
    <row r="25" spans="1:27" ht="15" customHeight="1" x14ac:dyDescent="0.25">
      <c r="A25" s="1807" t="s">
        <v>1140</v>
      </c>
      <c r="B25" s="2492"/>
      <c r="C25" s="2492"/>
      <c r="D25" s="2492"/>
      <c r="E25" s="2492"/>
      <c r="F25" s="2492"/>
      <c r="G25" s="2492">
        <v>602.51900999999998</v>
      </c>
      <c r="H25" s="1789"/>
      <c r="I25" s="1789"/>
      <c r="J25" s="2466"/>
      <c r="K25" s="2731" t="s">
        <v>86</v>
      </c>
      <c r="L25" s="2731" t="s">
        <v>86</v>
      </c>
      <c r="M25" s="2731" t="s">
        <v>86</v>
      </c>
      <c r="N25" s="2731" t="s">
        <v>86</v>
      </c>
      <c r="O25" s="2731" t="s">
        <v>86</v>
      </c>
      <c r="P25" s="2731" t="s">
        <v>86</v>
      </c>
      <c r="Q25" s="2731" t="s">
        <v>86</v>
      </c>
      <c r="R25" s="2471"/>
      <c r="W25" s="2400"/>
      <c r="X25" s="2400"/>
      <c r="Y25" s="2400"/>
      <c r="Z25" s="2400"/>
      <c r="AA25" s="2400"/>
    </row>
    <row r="26" spans="1:27" ht="15" customHeight="1" x14ac:dyDescent="0.25">
      <c r="A26" s="1786" t="s">
        <v>1133</v>
      </c>
      <c r="B26" s="2493">
        <v>374.2</v>
      </c>
      <c r="C26" s="2493">
        <v>311.39999999999998</v>
      </c>
      <c r="D26" s="2493">
        <v>303.3</v>
      </c>
      <c r="E26" s="2493">
        <v>259.10000000000002</v>
      </c>
      <c r="F26" s="2493">
        <v>277.8</v>
      </c>
      <c r="G26" s="2493">
        <v>265.92346500000002</v>
      </c>
      <c r="H26" s="1789"/>
      <c r="I26" s="1789"/>
      <c r="J26" s="2472" t="s">
        <v>1180</v>
      </c>
      <c r="K26" s="2732" t="s">
        <v>1179</v>
      </c>
      <c r="L26" s="2732" t="s">
        <v>86</v>
      </c>
      <c r="M26" s="2732" t="s">
        <v>86</v>
      </c>
      <c r="N26" s="2732" t="s">
        <v>86</v>
      </c>
      <c r="O26" s="2732" t="s">
        <v>86</v>
      </c>
      <c r="P26" s="2732" t="s">
        <v>86</v>
      </c>
      <c r="Q26" s="2732" t="s">
        <v>86</v>
      </c>
      <c r="R26" s="2473"/>
      <c r="W26" s="2400"/>
      <c r="X26" s="2400"/>
      <c r="Y26" s="2400"/>
      <c r="Z26" s="2400"/>
      <c r="AA26" s="2400"/>
    </row>
    <row r="27" spans="1:27" ht="15" customHeight="1" x14ac:dyDescent="0.25">
      <c r="A27" s="1786" t="s">
        <v>1132</v>
      </c>
      <c r="B27" s="2493">
        <v>404.3</v>
      </c>
      <c r="C27" s="2493">
        <v>458.7</v>
      </c>
      <c r="D27" s="2493">
        <v>286.89999999999998</v>
      </c>
      <c r="E27" s="2493">
        <v>288.89999999999998</v>
      </c>
      <c r="F27" s="2493">
        <v>259.7</v>
      </c>
      <c r="G27" s="2493">
        <v>448.045996</v>
      </c>
      <c r="H27" s="1789"/>
      <c r="I27" s="1789"/>
      <c r="J27" s="2472"/>
      <c r="K27" s="2732" t="s">
        <v>86</v>
      </c>
      <c r="L27" s="2732" t="s">
        <v>86</v>
      </c>
      <c r="M27" s="2732" t="s">
        <v>86</v>
      </c>
      <c r="N27" s="2732" t="s">
        <v>86</v>
      </c>
      <c r="O27" s="2732" t="s">
        <v>86</v>
      </c>
      <c r="P27" s="2732" t="s">
        <v>86</v>
      </c>
      <c r="Q27" s="2732" t="s">
        <v>86</v>
      </c>
      <c r="R27" s="2473"/>
      <c r="W27" s="2400"/>
      <c r="X27" s="2400"/>
      <c r="Y27" s="2400"/>
      <c r="Z27" s="2400"/>
      <c r="AA27" s="2400"/>
    </row>
    <row r="28" spans="1:27" ht="15" customHeight="1" x14ac:dyDescent="0.25">
      <c r="A28" s="1786" t="s">
        <v>1131</v>
      </c>
      <c r="B28" s="2493">
        <v>468.7</v>
      </c>
      <c r="C28" s="2493">
        <v>527.70000000000005</v>
      </c>
      <c r="D28" s="2493">
        <v>371.3</v>
      </c>
      <c r="E28" s="2493">
        <v>383.9</v>
      </c>
      <c r="F28" s="2493">
        <v>449.3</v>
      </c>
      <c r="G28" s="2493">
        <v>550.021072</v>
      </c>
      <c r="H28" s="1789"/>
      <c r="I28" s="1789"/>
      <c r="J28" s="2472" t="s">
        <v>1178</v>
      </c>
      <c r="K28" s="2732" t="s">
        <v>1177</v>
      </c>
      <c r="L28" s="2732" t="s">
        <v>86</v>
      </c>
      <c r="M28" s="2732" t="s">
        <v>86</v>
      </c>
      <c r="N28" s="2732" t="s">
        <v>86</v>
      </c>
      <c r="O28" s="2732" t="s">
        <v>86</v>
      </c>
      <c r="P28" s="2732" t="s">
        <v>86</v>
      </c>
      <c r="Q28" s="2732" t="s">
        <v>86</v>
      </c>
      <c r="R28" s="2473"/>
      <c r="W28" s="2400"/>
      <c r="X28" s="2400"/>
      <c r="Y28" s="2400"/>
      <c r="Z28" s="2400"/>
      <c r="AA28" s="2400"/>
    </row>
    <row r="29" spans="1:27" ht="15" customHeight="1" x14ac:dyDescent="0.25">
      <c r="A29" s="1783" t="s">
        <v>326</v>
      </c>
      <c r="B29" s="1801">
        <v>1247.2</v>
      </c>
      <c r="C29" s="1801">
        <v>1297.8</v>
      </c>
      <c r="D29" s="1801">
        <v>961.2</v>
      </c>
      <c r="E29" s="1801">
        <v>931.9</v>
      </c>
      <c r="F29" s="1801">
        <v>986.8</v>
      </c>
      <c r="G29" s="1801">
        <v>1866.5095430000001</v>
      </c>
      <c r="H29" s="1784"/>
      <c r="I29" s="1784"/>
      <c r="J29" s="2471"/>
      <c r="K29" s="2732" t="s">
        <v>86</v>
      </c>
      <c r="L29" s="2732" t="s">
        <v>86</v>
      </c>
      <c r="M29" s="2732" t="s">
        <v>86</v>
      </c>
      <c r="N29" s="2732" t="s">
        <v>86</v>
      </c>
      <c r="O29" s="2732" t="s">
        <v>86</v>
      </c>
      <c r="P29" s="2732" t="s">
        <v>86</v>
      </c>
      <c r="Q29" s="2732" t="s">
        <v>86</v>
      </c>
      <c r="R29" s="2473"/>
      <c r="W29" s="2400"/>
      <c r="X29" s="2400"/>
      <c r="Y29" s="2400"/>
      <c r="Z29" s="2400"/>
      <c r="AA29" s="2400"/>
    </row>
    <row r="30" spans="1:27" ht="15" customHeight="1" x14ac:dyDescent="0.25">
      <c r="A30" s="2705"/>
      <c r="B30" s="2705" t="s">
        <v>86</v>
      </c>
      <c r="C30" s="2705" t="s">
        <v>86</v>
      </c>
      <c r="D30" s="2705" t="s">
        <v>86</v>
      </c>
      <c r="E30" s="2705" t="s">
        <v>86</v>
      </c>
      <c r="F30" s="2705" t="s">
        <v>86</v>
      </c>
      <c r="G30" s="2705" t="s">
        <v>86</v>
      </c>
      <c r="H30" s="2705" t="s">
        <v>86</v>
      </c>
      <c r="I30" s="2705" t="s">
        <v>86</v>
      </c>
      <c r="J30" s="1786"/>
      <c r="K30" s="1791"/>
      <c r="L30" s="1791"/>
      <c r="M30" s="1791"/>
      <c r="N30" s="1791"/>
      <c r="O30" s="1791"/>
      <c r="P30" s="1791"/>
      <c r="Q30" s="1789"/>
      <c r="R30" s="1789"/>
      <c r="W30" s="2400"/>
      <c r="X30" s="2400"/>
      <c r="Y30" s="2400"/>
      <c r="Z30" s="2400"/>
      <c r="AA30" s="2400"/>
    </row>
    <row r="31" spans="1:27" ht="15" customHeight="1" x14ac:dyDescent="0.25">
      <c r="A31" s="2425"/>
      <c r="B31" s="2425"/>
      <c r="C31" s="2425"/>
      <c r="D31" s="2425"/>
      <c r="E31" s="2425"/>
      <c r="F31" s="2425"/>
      <c r="G31" s="2425"/>
      <c r="H31" s="2425"/>
      <c r="I31" s="2425"/>
      <c r="J31" s="1786"/>
      <c r="K31" s="1791"/>
      <c r="L31" s="1791"/>
      <c r="M31" s="1791"/>
      <c r="N31" s="1791"/>
      <c r="O31" s="1791"/>
      <c r="P31" s="1791"/>
      <c r="Q31" s="1789"/>
      <c r="R31" s="1789"/>
      <c r="S31" s="2402"/>
      <c r="T31" s="2401"/>
      <c r="U31" s="2401"/>
      <c r="W31" s="2400"/>
      <c r="X31" s="2400"/>
      <c r="Y31" s="2400"/>
      <c r="Z31" s="2400"/>
      <c r="AA31" s="2400"/>
    </row>
    <row r="32" spans="1:27" ht="15" customHeight="1" thickBot="1" x14ac:dyDescent="0.3">
      <c r="A32" s="1803" t="s">
        <v>1139</v>
      </c>
      <c r="B32" s="2729" t="s">
        <v>1138</v>
      </c>
      <c r="C32" s="2729" t="s">
        <v>86</v>
      </c>
      <c r="D32" s="2729" t="s">
        <v>86</v>
      </c>
      <c r="E32" s="2729" t="s">
        <v>1137</v>
      </c>
      <c r="F32" s="2729" t="s">
        <v>86</v>
      </c>
      <c r="G32" s="2729" t="s">
        <v>86</v>
      </c>
      <c r="H32" s="2699"/>
      <c r="I32" s="2699" t="s">
        <v>86</v>
      </c>
      <c r="J32" s="2699" t="s">
        <v>1176</v>
      </c>
      <c r="K32" s="2730" t="s">
        <v>86</v>
      </c>
      <c r="L32" s="2730" t="s">
        <v>86</v>
      </c>
      <c r="M32" s="2730" t="s">
        <v>86</v>
      </c>
      <c r="N32" s="1843"/>
      <c r="O32" s="1843"/>
      <c r="P32" s="1843"/>
      <c r="Q32" s="1789"/>
      <c r="R32" s="1789"/>
      <c r="S32" s="2401"/>
      <c r="T32" s="2401"/>
      <c r="U32" s="2401"/>
      <c r="W32" s="2400"/>
      <c r="X32" s="2400"/>
      <c r="Y32" s="2400"/>
      <c r="Z32" s="2400"/>
      <c r="AA32" s="2400"/>
    </row>
    <row r="33" spans="1:27" ht="15" customHeight="1" thickBot="1" x14ac:dyDescent="0.3">
      <c r="A33" s="1796" t="s">
        <v>1129</v>
      </c>
      <c r="B33" s="1802" t="s">
        <v>1136</v>
      </c>
      <c r="C33" s="1802" t="s">
        <v>1135</v>
      </c>
      <c r="D33" s="1802" t="s">
        <v>1134</v>
      </c>
      <c r="E33" s="1802" t="s">
        <v>1136</v>
      </c>
      <c r="F33" s="1802" t="s">
        <v>1135</v>
      </c>
      <c r="G33" s="1802" t="s">
        <v>1134</v>
      </c>
      <c r="H33" s="1789"/>
      <c r="I33" s="1789"/>
      <c r="J33" s="2474"/>
      <c r="K33" s="2475"/>
      <c r="L33" s="2476" t="s">
        <v>1055</v>
      </c>
      <c r="M33" s="2477"/>
      <c r="N33" s="2477"/>
      <c r="O33" s="2477" t="s">
        <v>1175</v>
      </c>
      <c r="P33" s="2478"/>
      <c r="Q33" s="1789"/>
      <c r="R33" s="1789"/>
      <c r="S33" s="2401"/>
      <c r="T33" s="2401"/>
      <c r="U33" s="2401"/>
      <c r="W33" s="2400"/>
      <c r="X33" s="2400"/>
      <c r="Y33" s="2400"/>
      <c r="Z33" s="2400"/>
      <c r="AA33" s="2400"/>
    </row>
    <row r="34" spans="1:27" ht="15" customHeight="1" thickBot="1" x14ac:dyDescent="0.3">
      <c r="A34" s="1786" t="s">
        <v>1133</v>
      </c>
      <c r="B34" s="1791">
        <v>17.681000000000001</v>
      </c>
      <c r="C34" s="1791">
        <v>17.457000000000001</v>
      </c>
      <c r="D34" s="1791">
        <v>16.530268892999999</v>
      </c>
      <c r="E34" s="1791">
        <v>7.1</v>
      </c>
      <c r="F34" s="1791">
        <v>7.11</v>
      </c>
      <c r="G34" s="1791">
        <v>5.53</v>
      </c>
      <c r="H34" s="1789"/>
      <c r="I34" s="1789"/>
      <c r="J34" s="2588" t="s">
        <v>1055</v>
      </c>
      <c r="K34" s="2585" t="s">
        <v>1136</v>
      </c>
      <c r="L34" s="2586" t="s">
        <v>1135</v>
      </c>
      <c r="M34" s="2587" t="s">
        <v>1134</v>
      </c>
      <c r="N34" s="2585" t="s">
        <v>1136</v>
      </c>
      <c r="O34" s="2585" t="s">
        <v>1135</v>
      </c>
      <c r="P34" s="2585" t="s">
        <v>1134</v>
      </c>
      <c r="Q34" s="1842"/>
      <c r="R34" s="1789"/>
      <c r="S34" s="2402"/>
      <c r="T34" s="2401"/>
      <c r="U34" s="2401"/>
      <c r="W34" s="2400"/>
      <c r="X34" s="2400"/>
      <c r="Y34" s="2400"/>
      <c r="Z34" s="2400"/>
      <c r="AA34" s="2400"/>
    </row>
    <row r="35" spans="1:27" ht="15" customHeight="1" x14ac:dyDescent="0.25">
      <c r="A35" s="1786" t="s">
        <v>1132</v>
      </c>
      <c r="B35" s="1791">
        <v>13.587999999999999</v>
      </c>
      <c r="C35" s="1791">
        <v>13.222</v>
      </c>
      <c r="D35" s="1791">
        <v>12.158775575</v>
      </c>
      <c r="E35" s="1791">
        <v>8.77</v>
      </c>
      <c r="F35" s="1791">
        <v>8.98</v>
      </c>
      <c r="G35" s="1791">
        <v>8.3000000000000007</v>
      </c>
      <c r="H35" s="1789"/>
      <c r="I35" s="1789"/>
      <c r="J35" s="2479" t="s">
        <v>1133</v>
      </c>
      <c r="K35" s="2580">
        <v>940.8</v>
      </c>
      <c r="L35" s="2580">
        <v>1041.5999999999999</v>
      </c>
      <c r="M35" s="2580">
        <v>1006.5</v>
      </c>
      <c r="N35" s="2580">
        <v>46.4</v>
      </c>
      <c r="O35" s="2580">
        <v>52.3</v>
      </c>
      <c r="P35" s="2580">
        <v>52</v>
      </c>
      <c r="Q35" s="1784"/>
      <c r="R35" s="1784"/>
      <c r="S35" s="2401"/>
      <c r="T35" s="2401"/>
      <c r="U35" s="2401"/>
      <c r="W35" s="2400"/>
      <c r="X35" s="2400"/>
      <c r="Y35" s="2400"/>
      <c r="Z35" s="2400"/>
      <c r="AA35" s="2400"/>
    </row>
    <row r="36" spans="1:27" ht="15" customHeight="1" x14ac:dyDescent="0.25">
      <c r="A36" s="1786" t="s">
        <v>1131</v>
      </c>
      <c r="B36" s="1791">
        <v>14.795</v>
      </c>
      <c r="C36" s="1791">
        <v>14.374000000000001</v>
      </c>
      <c r="D36" s="1791">
        <v>13.166281637000001</v>
      </c>
      <c r="E36" s="1791">
        <v>10.19</v>
      </c>
      <c r="F36" s="1791">
        <v>11.18</v>
      </c>
      <c r="G36" s="1791">
        <v>10.08</v>
      </c>
      <c r="H36" s="1789"/>
      <c r="I36" s="1789"/>
      <c r="J36" s="2479" t="s">
        <v>1132</v>
      </c>
      <c r="K36" s="2580">
        <v>381.7</v>
      </c>
      <c r="L36" s="2580">
        <v>365.6</v>
      </c>
      <c r="M36" s="2580">
        <v>315.7</v>
      </c>
      <c r="N36" s="2580">
        <v>7.9</v>
      </c>
      <c r="O36" s="2580">
        <v>7.5</v>
      </c>
      <c r="P36" s="2580">
        <v>6.7</v>
      </c>
      <c r="Q36" s="1784"/>
      <c r="R36" s="1784"/>
      <c r="S36" s="2401"/>
      <c r="T36" s="2401"/>
      <c r="U36" s="2401"/>
      <c r="W36" s="2400"/>
      <c r="X36" s="2400"/>
      <c r="Y36" s="2400"/>
      <c r="Z36" s="2400"/>
      <c r="AA36" s="2400"/>
    </row>
    <row r="37" spans="1:27" ht="15" customHeight="1" x14ac:dyDescent="0.25">
      <c r="A37" s="1783" t="s">
        <v>326</v>
      </c>
      <c r="B37" s="1782">
        <v>46.064</v>
      </c>
      <c r="C37" s="1782">
        <v>45.053000000000004</v>
      </c>
      <c r="D37" s="1782">
        <v>41.855326105000003</v>
      </c>
      <c r="E37" s="1801"/>
      <c r="F37" s="1801"/>
      <c r="G37" s="1801"/>
      <c r="H37" s="1784"/>
      <c r="I37" s="1784"/>
      <c r="J37" s="2479" t="s">
        <v>1131</v>
      </c>
      <c r="K37" s="2580">
        <v>1051.5999999999999</v>
      </c>
      <c r="L37" s="2580">
        <v>1054.2</v>
      </c>
      <c r="M37" s="2580">
        <v>1000</v>
      </c>
      <c r="N37" s="2580">
        <v>45.4</v>
      </c>
      <c r="O37" s="2580">
        <v>45.6</v>
      </c>
      <c r="P37" s="2580">
        <v>43.4</v>
      </c>
      <c r="Q37" s="1798"/>
      <c r="R37" s="1798"/>
    </row>
    <row r="38" spans="1:27" ht="15" customHeight="1" x14ac:dyDescent="0.25">
      <c r="A38" s="1800"/>
      <c r="B38" s="1799"/>
      <c r="C38" s="1799"/>
      <c r="D38" s="1799"/>
      <c r="E38" s="1799"/>
      <c r="F38" s="1799"/>
      <c r="G38" s="1799"/>
      <c r="H38" s="1784"/>
      <c r="I38" s="1784"/>
      <c r="J38" s="1783" t="s">
        <v>326</v>
      </c>
      <c r="K38" s="1882">
        <v>2374.1</v>
      </c>
      <c r="L38" s="1882">
        <v>2461.4</v>
      </c>
      <c r="M38" s="1882">
        <v>2322.1999999999998</v>
      </c>
      <c r="N38" s="1882">
        <v>25.9</v>
      </c>
      <c r="O38" s="1882">
        <v>26.9</v>
      </c>
      <c r="P38" s="1882">
        <v>26</v>
      </c>
      <c r="Q38" s="1784"/>
      <c r="R38" s="1784"/>
    </row>
    <row r="39" spans="1:27" ht="15" customHeight="1" x14ac:dyDescent="0.25">
      <c r="A39" s="1800"/>
      <c r="B39" s="1799"/>
      <c r="C39" s="1799"/>
      <c r="D39" s="1799"/>
      <c r="E39" s="1799"/>
      <c r="F39" s="1799"/>
      <c r="G39" s="1799"/>
      <c r="H39" s="1798"/>
      <c r="I39" s="1798"/>
      <c r="J39" s="2382"/>
      <c r="K39" s="2481"/>
      <c r="L39" s="2481"/>
      <c r="M39" s="2481"/>
      <c r="N39" s="2482"/>
      <c r="O39" s="2482"/>
      <c r="P39" s="2482"/>
      <c r="Q39" s="1789"/>
      <c r="R39" s="1789"/>
    </row>
    <row r="40" spans="1:27" ht="15" customHeight="1" x14ac:dyDescent="0.25">
      <c r="A40" s="2699" t="s">
        <v>1130</v>
      </c>
      <c r="B40" s="2699" t="s">
        <v>86</v>
      </c>
      <c r="C40" s="2699" t="s">
        <v>86</v>
      </c>
      <c r="D40" s="2699" t="s">
        <v>86</v>
      </c>
      <c r="E40" s="2699" t="s">
        <v>86</v>
      </c>
      <c r="F40" s="2699" t="s">
        <v>86</v>
      </c>
      <c r="G40" s="1797"/>
      <c r="H40" s="2699"/>
      <c r="I40" s="2699" t="s">
        <v>86</v>
      </c>
      <c r="J40" s="2382"/>
      <c r="K40" s="2481"/>
      <c r="L40" s="2481"/>
      <c r="M40" s="2481"/>
      <c r="N40" s="2482"/>
      <c r="O40" s="2482"/>
      <c r="P40" s="2482"/>
      <c r="Q40" s="1789"/>
      <c r="R40" s="1789"/>
    </row>
    <row r="41" spans="1:27" ht="15" customHeight="1" thickBot="1" x14ac:dyDescent="0.3">
      <c r="A41" s="1796" t="s">
        <v>1129</v>
      </c>
      <c r="B41" s="1795" t="s">
        <v>1128</v>
      </c>
      <c r="C41" s="1795" t="s">
        <v>1127</v>
      </c>
      <c r="D41" s="1795" t="s">
        <v>1126</v>
      </c>
      <c r="E41" s="1795" t="s">
        <v>1125</v>
      </c>
      <c r="F41" s="1795" t="s">
        <v>1124</v>
      </c>
      <c r="G41" s="1790"/>
      <c r="H41" s="1789"/>
      <c r="I41" s="1789"/>
      <c r="J41" s="2699" t="s">
        <v>1174</v>
      </c>
      <c r="K41" s="2699" t="s">
        <v>86</v>
      </c>
      <c r="L41" s="2699" t="s">
        <v>86</v>
      </c>
      <c r="M41" s="2699" t="s">
        <v>86</v>
      </c>
      <c r="N41" s="1803"/>
      <c r="O41" s="1803"/>
      <c r="P41" s="1803"/>
      <c r="Q41" s="1789"/>
      <c r="R41" s="1789"/>
    </row>
    <row r="42" spans="1:27" ht="15" customHeight="1" thickBot="1" x14ac:dyDescent="0.3">
      <c r="A42" s="1794" t="s">
        <v>1123</v>
      </c>
      <c r="B42" s="1793">
        <v>2.0969162309999998</v>
      </c>
      <c r="C42" s="1793">
        <v>6.5540000000000003</v>
      </c>
      <c r="D42" s="1793">
        <v>1.413752262</v>
      </c>
      <c r="E42" s="1793"/>
      <c r="F42" s="1793"/>
      <c r="G42" s="1791"/>
      <c r="H42" s="1789"/>
      <c r="I42" s="1789"/>
      <c r="J42" s="2474"/>
      <c r="K42" s="2483"/>
      <c r="L42" s="2483"/>
      <c r="M42" s="2483"/>
      <c r="N42" s="2483"/>
      <c r="O42" s="2483"/>
      <c r="P42" s="2483"/>
      <c r="Q42" s="1789"/>
      <c r="R42" s="1789"/>
    </row>
    <row r="43" spans="1:27" ht="15" customHeight="1" thickBot="1" x14ac:dyDescent="0.3">
      <c r="A43" s="1786" t="s">
        <v>1122</v>
      </c>
      <c r="B43" s="1791">
        <v>0</v>
      </c>
      <c r="C43" s="1791">
        <v>0</v>
      </c>
      <c r="D43" s="1791">
        <v>0</v>
      </c>
      <c r="E43" s="1792"/>
      <c r="F43" s="1792"/>
      <c r="G43" s="1791"/>
      <c r="H43" s="1789"/>
      <c r="I43" s="1789"/>
      <c r="J43" s="2588" t="s">
        <v>1055</v>
      </c>
      <c r="K43" s="2582" t="s">
        <v>1128</v>
      </c>
      <c r="L43" s="2583" t="s">
        <v>1127</v>
      </c>
      <c r="M43" s="2584" t="s">
        <v>1126</v>
      </c>
      <c r="N43" s="2737" t="s">
        <v>1169</v>
      </c>
      <c r="O43" s="2738" t="s">
        <v>86</v>
      </c>
      <c r="P43" s="2484"/>
      <c r="Q43" s="1789"/>
      <c r="R43" s="1789"/>
    </row>
    <row r="44" spans="1:27" ht="15" customHeight="1" x14ac:dyDescent="0.25">
      <c r="A44" s="1786" t="s">
        <v>1121</v>
      </c>
      <c r="B44" s="1791">
        <v>1.1485477100000001</v>
      </c>
      <c r="C44" s="1791">
        <v>2.426382244</v>
      </c>
      <c r="D44" s="1791">
        <v>0</v>
      </c>
      <c r="E44" s="1792"/>
      <c r="F44" s="1792"/>
      <c r="G44" s="1791"/>
      <c r="H44" s="1789"/>
      <c r="I44" s="1789"/>
      <c r="J44" s="2485" t="s">
        <v>1173</v>
      </c>
      <c r="K44" s="2589">
        <v>591.90395345085255</v>
      </c>
      <c r="L44" s="2589">
        <v>632.50766488134138</v>
      </c>
      <c r="M44" s="2589">
        <v>226.34815218332295</v>
      </c>
      <c r="N44" s="2589">
        <v>1628.066603</v>
      </c>
      <c r="O44" s="2486"/>
      <c r="P44" s="2480"/>
      <c r="Q44" s="1789"/>
      <c r="R44" s="1789"/>
    </row>
    <row r="45" spans="1:27" ht="15" customHeight="1" x14ac:dyDescent="0.25">
      <c r="A45" s="1786" t="s">
        <v>1120</v>
      </c>
      <c r="B45" s="1791">
        <v>0</v>
      </c>
      <c r="C45" s="1791">
        <v>3.5043981419999999</v>
      </c>
      <c r="D45" s="1791">
        <v>1.3392095909999999</v>
      </c>
      <c r="E45" s="1792"/>
      <c r="F45" s="1792"/>
      <c r="G45" s="1791"/>
      <c r="H45" s="1789"/>
      <c r="I45" s="1789"/>
      <c r="J45" s="2487" t="s">
        <v>1172</v>
      </c>
      <c r="K45" s="2581">
        <v>1179.863711581901</v>
      </c>
      <c r="L45" s="2581">
        <v>1170.0145346807556</v>
      </c>
      <c r="M45" s="2581">
        <v>485.90177101276163</v>
      </c>
      <c r="N45" s="2581">
        <v>2765.5361271000302</v>
      </c>
      <c r="O45" s="2480"/>
      <c r="P45" s="2480"/>
      <c r="Q45" s="1784"/>
      <c r="R45" s="1784"/>
    </row>
    <row r="46" spans="1:27" ht="15" customHeight="1" x14ac:dyDescent="0.25">
      <c r="A46" s="1786" t="s">
        <v>1119</v>
      </c>
      <c r="B46" s="1791">
        <v>0.403606256</v>
      </c>
      <c r="C46" s="1791">
        <v>0</v>
      </c>
      <c r="D46" s="1791">
        <v>0</v>
      </c>
      <c r="E46" s="1792"/>
      <c r="F46" s="1792"/>
      <c r="G46" s="1791"/>
      <c r="H46" s="1789"/>
      <c r="I46" s="1789"/>
      <c r="J46" s="2487" t="s">
        <v>1171</v>
      </c>
      <c r="K46" s="2581">
        <v>587.95975813104849</v>
      </c>
      <c r="L46" s="2581">
        <v>537.50686979941418</v>
      </c>
      <c r="M46" s="2581">
        <v>259.55361882943868</v>
      </c>
      <c r="N46" s="2581">
        <v>1137.4695241000302</v>
      </c>
      <c r="O46" s="2480"/>
      <c r="P46" s="2480"/>
      <c r="Q46" s="1789"/>
      <c r="R46" s="1789"/>
    </row>
    <row r="47" spans="1:27" ht="15" customHeight="1" x14ac:dyDescent="0.25">
      <c r="A47" s="1786" t="s">
        <v>1118</v>
      </c>
      <c r="B47" s="1787">
        <v>0.52665646399999999</v>
      </c>
      <c r="C47" s="1787">
        <v>0.60119077600000004</v>
      </c>
      <c r="D47" s="1787">
        <v>7.4542668000000006E-2</v>
      </c>
      <c r="E47" s="1848"/>
      <c r="F47" s="1848"/>
      <c r="G47" s="1787"/>
      <c r="H47" s="1784"/>
      <c r="I47" s="1784"/>
      <c r="J47" s="2487" t="s">
        <v>1168</v>
      </c>
      <c r="K47" s="2590">
        <v>1.99</v>
      </c>
      <c r="L47" s="2590">
        <v>1.85</v>
      </c>
      <c r="M47" s="2590">
        <v>2.15</v>
      </c>
      <c r="N47" s="2590">
        <v>1.7</v>
      </c>
      <c r="O47" s="2480"/>
      <c r="P47" s="2480"/>
      <c r="Q47" s="1784"/>
      <c r="R47" s="1784"/>
    </row>
    <row r="48" spans="1:27" ht="15" customHeight="1" x14ac:dyDescent="0.25">
      <c r="A48" s="1783" t="s">
        <v>1117</v>
      </c>
      <c r="B48" s="1782">
        <v>15.58434329</v>
      </c>
      <c r="C48" s="1782">
        <v>7.0350000000000001</v>
      </c>
      <c r="D48" s="1782">
        <v>13.381257</v>
      </c>
      <c r="E48" s="2015"/>
      <c r="F48" s="2015"/>
      <c r="G48" s="1790"/>
      <c r="H48" s="1789"/>
      <c r="I48" s="1789"/>
      <c r="J48" s="2425"/>
      <c r="K48" s="2425"/>
      <c r="L48" s="2425"/>
      <c r="M48" s="2425"/>
      <c r="N48" s="2425"/>
      <c r="O48" s="2425"/>
      <c r="P48" s="2428"/>
      <c r="Q48" s="2428"/>
      <c r="R48" s="2428"/>
    </row>
    <row r="49" spans="1:18" ht="15" customHeight="1" x14ac:dyDescent="0.25">
      <c r="A49" s="1786" t="s">
        <v>1116</v>
      </c>
      <c r="B49" s="1791">
        <v>0</v>
      </c>
      <c r="C49" s="1788">
        <v>0.98619379900000004</v>
      </c>
      <c r="D49" s="1788">
        <v>1.2471195669999999</v>
      </c>
      <c r="E49" s="1792"/>
      <c r="F49" s="1792"/>
      <c r="G49" s="1787"/>
      <c r="H49" s="1784"/>
      <c r="I49" s="1784"/>
      <c r="J49" s="2425"/>
      <c r="K49" s="2425"/>
      <c r="L49" s="2425"/>
      <c r="M49" s="2425"/>
      <c r="N49" s="2425"/>
      <c r="O49" s="2425"/>
      <c r="P49" s="2428"/>
      <c r="Q49" s="2428"/>
      <c r="R49" s="2428"/>
    </row>
    <row r="50" spans="1:18" ht="15" customHeight="1" x14ac:dyDescent="0.25">
      <c r="A50" s="1786" t="s">
        <v>1115</v>
      </c>
      <c r="B50" s="2494">
        <v>15.538519409999999</v>
      </c>
      <c r="C50" s="2494">
        <v>6.0488062009999997</v>
      </c>
      <c r="D50" s="2494">
        <v>12.134137429999999</v>
      </c>
      <c r="E50" s="1848"/>
      <c r="F50" s="1848"/>
      <c r="G50" s="1785"/>
      <c r="H50" s="1784"/>
      <c r="I50" s="1784"/>
      <c r="J50" s="2699" t="s">
        <v>1170</v>
      </c>
      <c r="K50" s="2699" t="s">
        <v>86</v>
      </c>
      <c r="L50" s="2699" t="s">
        <v>86</v>
      </c>
      <c r="M50" s="2699" t="s">
        <v>86</v>
      </c>
      <c r="N50" s="1803"/>
      <c r="O50" s="1803"/>
      <c r="P50" s="2428"/>
      <c r="Q50" s="2428"/>
      <c r="R50" s="2428"/>
    </row>
    <row r="51" spans="1:18" ht="15" customHeight="1" thickBot="1" x14ac:dyDescent="0.3">
      <c r="A51" s="1783" t="s">
        <v>1114</v>
      </c>
      <c r="B51" s="1782">
        <v>17.681259529999998</v>
      </c>
      <c r="C51" s="1782">
        <v>13.589</v>
      </c>
      <c r="D51" s="1782">
        <v>14.79500926</v>
      </c>
      <c r="E51" s="2015"/>
      <c r="F51" s="2015"/>
      <c r="G51" s="2428"/>
      <c r="H51" s="2428"/>
      <c r="I51" s="2428"/>
      <c r="J51" s="2474"/>
      <c r="K51" s="2483"/>
      <c r="L51" s="2483"/>
      <c r="M51" s="2483"/>
      <c r="N51" s="2483"/>
      <c r="O51" s="2483"/>
      <c r="P51" s="2425"/>
      <c r="Q51" s="2425"/>
      <c r="R51" s="2425"/>
    </row>
    <row r="52" spans="1:18" ht="15" customHeight="1" thickBot="1" x14ac:dyDescent="0.3">
      <c r="A52" s="2390"/>
      <c r="B52" s="2399"/>
      <c r="C52" s="2399"/>
      <c r="D52" s="2399"/>
      <c r="E52" s="2399"/>
      <c r="F52" s="2399"/>
      <c r="G52" s="2396"/>
      <c r="H52" s="2399"/>
      <c r="I52" s="2399"/>
      <c r="J52" s="2588" t="s">
        <v>1055</v>
      </c>
      <c r="K52" s="2582" t="s">
        <v>1128</v>
      </c>
      <c r="L52" s="2583" t="s">
        <v>1127</v>
      </c>
      <c r="M52" s="2584" t="s">
        <v>1126</v>
      </c>
      <c r="N52" s="2737" t="s">
        <v>1169</v>
      </c>
      <c r="O52" s="2738" t="s">
        <v>86</v>
      </c>
      <c r="P52" s="2488"/>
      <c r="Q52" s="2425"/>
      <c r="R52" s="2425"/>
    </row>
    <row r="53" spans="1:18" ht="15" customHeight="1" x14ac:dyDescent="0.25">
      <c r="A53" s="2390"/>
      <c r="B53" s="2399"/>
      <c r="C53" s="2399"/>
      <c r="D53" s="2399"/>
      <c r="E53" s="2399"/>
      <c r="F53" s="2399"/>
      <c r="G53" s="2396"/>
      <c r="H53" s="2399"/>
      <c r="I53" s="2399"/>
      <c r="J53" s="2485" t="s">
        <v>1168</v>
      </c>
      <c r="K53" s="2591">
        <v>1.99</v>
      </c>
      <c r="L53" s="2591">
        <v>1.85</v>
      </c>
      <c r="M53" s="2591">
        <v>2.15</v>
      </c>
      <c r="N53" s="2591">
        <v>1.7</v>
      </c>
      <c r="O53" s="2486"/>
      <c r="P53" s="2425"/>
      <c r="Q53" s="2425"/>
      <c r="R53" s="2425"/>
    </row>
    <row r="54" spans="1:18" ht="15" customHeight="1" x14ac:dyDescent="0.25">
      <c r="A54" s="2397"/>
      <c r="B54" s="2395"/>
      <c r="C54" s="2395"/>
      <c r="D54" s="2395"/>
      <c r="E54" s="2395"/>
      <c r="F54" s="2395"/>
      <c r="G54" s="2396"/>
      <c r="H54" s="2395"/>
      <c r="I54" s="2395"/>
      <c r="J54" s="2487" t="s">
        <v>1167</v>
      </c>
      <c r="K54" s="2590">
        <v>1.86</v>
      </c>
      <c r="L54" s="2590">
        <v>1.83</v>
      </c>
      <c r="M54" s="2590">
        <v>2.11</v>
      </c>
      <c r="N54" s="2590">
        <v>1.71</v>
      </c>
      <c r="O54" s="2480"/>
      <c r="P54" s="2425"/>
      <c r="Q54" s="2425"/>
      <c r="R54" s="2425"/>
    </row>
    <row r="55" spans="1:18" x14ac:dyDescent="0.25">
      <c r="A55" s="2390"/>
      <c r="B55" s="2399"/>
      <c r="C55" s="2399"/>
      <c r="D55" s="2399"/>
      <c r="E55" s="2399"/>
      <c r="F55" s="2399"/>
      <c r="G55" s="2396"/>
      <c r="H55" s="2398"/>
      <c r="I55" s="2398"/>
      <c r="J55" s="2487" t="s">
        <v>1166</v>
      </c>
      <c r="K55" s="2590">
        <v>2.04</v>
      </c>
      <c r="L55" s="2590">
        <v>1.91</v>
      </c>
      <c r="M55" s="2590">
        <v>2.16</v>
      </c>
      <c r="N55" s="2590">
        <v>1.71</v>
      </c>
      <c r="O55" s="2480"/>
      <c r="P55" s="2425"/>
      <c r="Q55" s="2425"/>
      <c r="R55" s="2425"/>
    </row>
    <row r="56" spans="1:18" x14ac:dyDescent="0.25">
      <c r="A56" s="2390"/>
      <c r="B56" s="2399"/>
      <c r="C56" s="2399"/>
      <c r="D56" s="2399"/>
      <c r="E56" s="2399"/>
      <c r="F56" s="2399"/>
      <c r="G56" s="2396"/>
      <c r="H56" s="2398"/>
      <c r="I56" s="2398"/>
      <c r="J56" s="2487" t="s">
        <v>1165</v>
      </c>
      <c r="K56" s="2590">
        <v>2.0299999999999998</v>
      </c>
      <c r="L56" s="2590">
        <v>1.84</v>
      </c>
      <c r="M56" s="2590">
        <v>2.25</v>
      </c>
      <c r="N56" s="2590">
        <v>1.77</v>
      </c>
      <c r="O56" s="2480"/>
      <c r="P56" s="2425"/>
      <c r="Q56" s="2425"/>
      <c r="R56" s="2425"/>
    </row>
    <row r="57" spans="1:18" x14ac:dyDescent="0.25">
      <c r="A57" s="2397"/>
      <c r="B57" s="2395"/>
      <c r="C57" s="2395"/>
      <c r="D57" s="2395"/>
      <c r="E57" s="2395"/>
      <c r="F57" s="2395"/>
      <c r="G57" s="2396"/>
      <c r="H57" s="2395"/>
      <c r="I57" s="2395"/>
      <c r="J57"/>
      <c r="K57"/>
      <c r="L57"/>
      <c r="M57"/>
      <c r="N57"/>
      <c r="O57"/>
      <c r="P57"/>
      <c r="Q57"/>
      <c r="R57"/>
    </row>
    <row r="58" spans="1:18" x14ac:dyDescent="0.25">
      <c r="G58" s="2394"/>
      <c r="H58" s="2383"/>
      <c r="I58" s="2383"/>
      <c r="J58" s="2390"/>
      <c r="K58" s="2389"/>
      <c r="L58" s="2389"/>
      <c r="M58" s="2389"/>
      <c r="N58" s="2389"/>
      <c r="O58" s="2393"/>
      <c r="P58" s="2383"/>
    </row>
    <row r="59" spans="1:18" x14ac:dyDescent="0.25">
      <c r="A59" s="2382"/>
      <c r="G59" s="2383"/>
      <c r="H59" s="2383"/>
      <c r="I59" s="2383"/>
      <c r="J59" s="2390"/>
      <c r="K59" s="2389"/>
      <c r="L59" s="2389"/>
      <c r="M59" s="2389"/>
      <c r="N59" s="2389"/>
      <c r="O59" s="2392"/>
      <c r="P59" s="2383"/>
    </row>
    <row r="60" spans="1:18" ht="15.75" customHeight="1" x14ac:dyDescent="0.25">
      <c r="A60" s="2386"/>
      <c r="B60" s="2385"/>
      <c r="C60" s="2385"/>
      <c r="D60" s="2385"/>
      <c r="E60" s="2385"/>
      <c r="F60" s="2385"/>
      <c r="G60" s="2385"/>
      <c r="H60" s="2383"/>
      <c r="I60" s="2383"/>
      <c r="J60" s="2390"/>
      <c r="K60" s="2389"/>
      <c r="L60" s="2389"/>
      <c r="M60" s="2389"/>
      <c r="N60" s="2389"/>
      <c r="O60" s="2391"/>
      <c r="P60" s="2383"/>
    </row>
    <row r="61" spans="1:18" ht="15.75" customHeight="1" x14ac:dyDescent="0.25">
      <c r="A61" s="2386"/>
      <c r="B61" s="2385"/>
      <c r="C61" s="2385"/>
      <c r="D61" s="2385"/>
      <c r="E61" s="2385"/>
      <c r="F61" s="2385"/>
      <c r="G61" s="2385"/>
      <c r="J61" s="2390"/>
      <c r="K61" s="2389"/>
      <c r="L61" s="2389"/>
      <c r="M61" s="2389"/>
      <c r="N61" s="2389"/>
      <c r="O61" s="2388"/>
      <c r="P61" s="2383"/>
    </row>
    <row r="62" spans="1:18" x14ac:dyDescent="0.25">
      <c r="A62" s="2386"/>
      <c r="B62" s="2385"/>
      <c r="C62" s="2385"/>
      <c r="D62" s="2385"/>
      <c r="E62" s="2385"/>
      <c r="F62" s="2385"/>
      <c r="G62" s="2385"/>
      <c r="J62" s="2384"/>
      <c r="K62" s="2387"/>
      <c r="L62" s="2387"/>
      <c r="M62" s="2387"/>
      <c r="N62" s="2387"/>
      <c r="O62" s="2387"/>
      <c r="P62" s="2383"/>
    </row>
    <row r="63" spans="1:18" x14ac:dyDescent="0.25">
      <c r="A63" s="2386"/>
      <c r="B63" s="2385"/>
      <c r="C63" s="2385"/>
      <c r="D63" s="2385"/>
      <c r="E63" s="2385"/>
      <c r="F63" s="2385"/>
      <c r="G63" s="2385"/>
      <c r="J63" s="2384"/>
      <c r="K63" s="2383"/>
      <c r="L63" s="2383"/>
      <c r="M63" s="2383"/>
      <c r="N63" s="2383"/>
      <c r="O63" s="2383"/>
    </row>
    <row r="64" spans="1:18" x14ac:dyDescent="0.25">
      <c r="A64" s="2382"/>
      <c r="B64" s="2381"/>
      <c r="C64" s="2381"/>
      <c r="D64" s="2381"/>
      <c r="E64" s="2381"/>
      <c r="F64" s="2381"/>
    </row>
    <row r="65" spans="1:14" x14ac:dyDescent="0.25">
      <c r="A65" s="2372"/>
      <c r="B65" s="2371"/>
      <c r="C65" s="2371"/>
      <c r="D65" s="2371"/>
      <c r="E65" s="2371"/>
    </row>
    <row r="66" spans="1:14" x14ac:dyDescent="0.25">
      <c r="A66" s="2372"/>
      <c r="B66" s="2371"/>
      <c r="C66" s="2371"/>
      <c r="D66" s="2371"/>
      <c r="E66" s="2371"/>
    </row>
    <row r="67" spans="1:14" x14ac:dyDescent="0.25">
      <c r="A67" s="2372"/>
      <c r="B67" s="2371"/>
      <c r="C67" s="2371"/>
      <c r="D67" s="2371"/>
      <c r="E67" s="2371"/>
    </row>
    <row r="70" spans="1:14" x14ac:dyDescent="0.25">
      <c r="N70" s="2380"/>
    </row>
    <row r="71" spans="1:14" x14ac:dyDescent="0.25">
      <c r="A71" s="2372"/>
      <c r="B71" s="2371"/>
      <c r="C71" s="2371"/>
      <c r="D71" s="2371"/>
      <c r="E71" s="2371"/>
      <c r="K71" s="2380"/>
      <c r="L71" s="2380"/>
      <c r="N71" s="2380"/>
    </row>
    <row r="72" spans="1:14" x14ac:dyDescent="0.25">
      <c r="N72" s="2380"/>
    </row>
    <row r="73" spans="1:14" x14ac:dyDescent="0.25">
      <c r="K73" s="2379"/>
      <c r="L73" s="2379"/>
      <c r="M73" s="2379"/>
      <c r="N73" s="2379"/>
    </row>
    <row r="75" spans="1:14" x14ac:dyDescent="0.25">
      <c r="A75" s="2378"/>
      <c r="B75" s="2377"/>
      <c r="C75" s="2377"/>
      <c r="D75" s="2377"/>
      <c r="E75" s="2377"/>
      <c r="F75" s="2376"/>
    </row>
    <row r="76" spans="1:14" x14ac:dyDescent="0.25">
      <c r="F76" s="2375"/>
    </row>
    <row r="77" spans="1:14" x14ac:dyDescent="0.25">
      <c r="A77" s="181"/>
      <c r="B77" s="2373"/>
      <c r="C77" s="2374"/>
      <c r="D77" s="2373"/>
      <c r="E77" s="2373"/>
    </row>
    <row r="78" spans="1:14" x14ac:dyDescent="0.25">
      <c r="A78" s="2372"/>
      <c r="B78" s="2371"/>
      <c r="C78" s="2371"/>
      <c r="D78" s="2371"/>
      <c r="E78" s="2371"/>
    </row>
    <row r="79" spans="1:14" x14ac:dyDescent="0.25">
      <c r="A79" s="2372"/>
      <c r="B79" s="2371"/>
      <c r="C79" s="2371"/>
      <c r="D79" s="2371"/>
      <c r="E79" s="2371"/>
    </row>
    <row r="80" spans="1:14" x14ac:dyDescent="0.25">
      <c r="A80" s="2372"/>
      <c r="B80" s="2371"/>
      <c r="C80" s="2371"/>
      <c r="D80" s="2371"/>
      <c r="E80" s="2371"/>
    </row>
    <row r="84" spans="1:5" x14ac:dyDescent="0.25">
      <c r="A84" s="2372"/>
      <c r="B84" s="2371"/>
      <c r="C84" s="2371"/>
      <c r="D84" s="2371"/>
      <c r="E84" s="2371"/>
    </row>
    <row r="143" spans="1:1" x14ac:dyDescent="0.25">
      <c r="A143" s="2370" t="s">
        <v>1441</v>
      </c>
    </row>
  </sheetData>
  <mergeCells count="23">
    <mergeCell ref="J41:M41"/>
    <mergeCell ref="N43:O43"/>
    <mergeCell ref="J50:M50"/>
    <mergeCell ref="N52:O52"/>
    <mergeCell ref="A40:F40"/>
    <mergeCell ref="H40:I40"/>
    <mergeCell ref="K24:Q25"/>
    <mergeCell ref="K26:Q27"/>
    <mergeCell ref="K28:Q29"/>
    <mergeCell ref="A1:F1"/>
    <mergeCell ref="H1:I1"/>
    <mergeCell ref="A23:D23"/>
    <mergeCell ref="H23:I23"/>
    <mergeCell ref="J1:M1"/>
    <mergeCell ref="Q1:R1"/>
    <mergeCell ref="K18:R19"/>
    <mergeCell ref="K20:Q21"/>
    <mergeCell ref="K22:R23"/>
    <mergeCell ref="A30:I30"/>
    <mergeCell ref="B32:D32"/>
    <mergeCell ref="E32:G32"/>
    <mergeCell ref="H32:I32"/>
    <mergeCell ref="J32:M32"/>
  </mergeCells>
  <pageMargins left="0.7" right="0.7" top="0.75" bottom="0.75" header="0.3" footer="0.3"/>
  <pageSetup paperSize="9" scale="80" orientation="portrait" r:id="rId1"/>
  <rowBreaks count="1" manualBreakCount="1">
    <brk id="65" max="18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ECBAA-4A8C-4B58-8991-BBA651992265}">
  <sheetPr>
    <tabColor theme="9" tint="0.59999389629810485"/>
  </sheetPr>
  <dimension ref="A1:K62"/>
  <sheetViews>
    <sheetView view="pageLayout" zoomScaleNormal="100" zoomScaleSheetLayoutView="90" workbookViewId="0">
      <selection activeCell="E53" sqref="E53"/>
    </sheetView>
  </sheetViews>
  <sheetFormatPr defaultRowHeight="15" x14ac:dyDescent="0.25"/>
  <cols>
    <col min="1" max="1" width="19.7109375" customWidth="1"/>
    <col min="2" max="5" width="8.7109375" customWidth="1"/>
    <col min="6" max="6" width="9.28515625" customWidth="1"/>
    <col min="7" max="11" width="8.7109375" customWidth="1"/>
  </cols>
  <sheetData>
    <row r="1" spans="1:11" ht="13.5" customHeight="1" x14ac:dyDescent="0.25">
      <c r="A1" s="2699" t="s">
        <v>1419</v>
      </c>
      <c r="B1" s="2699" t="s">
        <v>86</v>
      </c>
      <c r="C1" s="2699" t="s">
        <v>86</v>
      </c>
      <c r="D1" s="2699" t="s">
        <v>86</v>
      </c>
      <c r="E1" s="2699" t="s">
        <v>86</v>
      </c>
      <c r="F1" s="2699" t="s">
        <v>86</v>
      </c>
      <c r="G1" s="1803"/>
      <c r="H1" s="1803"/>
      <c r="I1" s="1803"/>
      <c r="J1" s="1803"/>
      <c r="K1" s="1803"/>
    </row>
    <row r="2" spans="1:11" ht="13.5" customHeight="1" x14ac:dyDescent="0.25">
      <c r="A2" s="1840"/>
      <c r="B2" s="1840"/>
      <c r="C2" s="1840"/>
      <c r="D2" s="1840"/>
      <c r="E2" s="1840"/>
      <c r="F2" s="1840"/>
      <c r="G2" s="1840"/>
      <c r="H2" s="1840"/>
      <c r="I2" s="1840"/>
      <c r="J2" s="1840"/>
      <c r="K2" s="1840"/>
    </row>
    <row r="3" spans="1:11" ht="13.5" customHeight="1" thickBot="1" x14ac:dyDescent="0.3">
      <c r="A3" s="2154" t="s">
        <v>1055</v>
      </c>
      <c r="B3" s="2153" t="s">
        <v>1365</v>
      </c>
      <c r="C3" s="2153" t="s">
        <v>1364</v>
      </c>
      <c r="D3" s="2153" t="s">
        <v>1418</v>
      </c>
      <c r="E3" s="2153" t="s">
        <v>1362</v>
      </c>
      <c r="F3" s="2153" t="s">
        <v>1417</v>
      </c>
      <c r="G3" s="2153" t="s">
        <v>1360</v>
      </c>
      <c r="H3" s="2153" t="s">
        <v>1359</v>
      </c>
      <c r="I3" s="2153" t="s">
        <v>1358</v>
      </c>
      <c r="J3" s="2153" t="s">
        <v>1357</v>
      </c>
      <c r="K3" s="2153" t="s">
        <v>1356</v>
      </c>
    </row>
    <row r="4" spans="1:11" ht="13.5" customHeight="1" x14ac:dyDescent="0.25">
      <c r="A4" s="1833" t="s">
        <v>1383</v>
      </c>
      <c r="B4" s="1885">
        <v>306500</v>
      </c>
      <c r="C4" s="1885">
        <v>300233.22657019185</v>
      </c>
      <c r="D4" s="1885">
        <v>282600</v>
      </c>
      <c r="E4" s="1885">
        <v>311549.05888333044</v>
      </c>
      <c r="F4" s="1885">
        <v>306982</v>
      </c>
      <c r="G4" s="1885">
        <v>320072</v>
      </c>
      <c r="H4" s="1885">
        <v>330407.98833992844</v>
      </c>
      <c r="I4" s="1885">
        <v>330899.66093333415</v>
      </c>
      <c r="J4" s="1885">
        <v>332127.50620208198</v>
      </c>
      <c r="K4" s="1885">
        <v>330055.29341387289</v>
      </c>
    </row>
    <row r="5" spans="1:11" ht="13.5" customHeight="1" x14ac:dyDescent="0.25">
      <c r="A5" s="1809" t="s">
        <v>1382</v>
      </c>
      <c r="B5" s="1808">
        <v>3794</v>
      </c>
      <c r="C5" s="1808">
        <v>999.99999999999977</v>
      </c>
      <c r="D5" s="1808">
        <v>-1900</v>
      </c>
      <c r="E5" s="1808">
        <v>-576</v>
      </c>
      <c r="F5" s="1808">
        <v>-5680</v>
      </c>
      <c r="G5" s="1808">
        <v>-3592</v>
      </c>
      <c r="H5" s="1808">
        <v>-1035</v>
      </c>
      <c r="I5" s="1808">
        <v>311</v>
      </c>
      <c r="J5" s="1808">
        <v>1926</v>
      </c>
      <c r="K5" s="1808">
        <v>1276</v>
      </c>
    </row>
    <row r="6" spans="1:11" ht="13.5" customHeight="1" x14ac:dyDescent="0.25">
      <c r="A6" s="1809"/>
      <c r="B6" s="1808"/>
      <c r="C6" s="1808"/>
      <c r="D6" s="1808"/>
      <c r="E6" s="1808"/>
      <c r="F6" s="1808"/>
      <c r="G6" s="1808"/>
      <c r="H6" s="1808"/>
      <c r="I6" s="1808"/>
      <c r="J6" s="1808"/>
      <c r="K6" s="1808"/>
    </row>
    <row r="7" spans="1:11" ht="13.5" customHeight="1" thickBot="1" x14ac:dyDescent="0.3">
      <c r="A7" s="2154" t="s">
        <v>1055</v>
      </c>
      <c r="B7" s="2153" t="s">
        <v>1416</v>
      </c>
      <c r="C7" s="2153" t="s">
        <v>1415</v>
      </c>
      <c r="D7" s="2153" t="s">
        <v>1414</v>
      </c>
      <c r="E7" s="2153" t="s">
        <v>1413</v>
      </c>
      <c r="F7" s="2153" t="s">
        <v>1412</v>
      </c>
      <c r="G7" s="2153" t="s">
        <v>1411</v>
      </c>
      <c r="H7" s="2153" t="s">
        <v>1410</v>
      </c>
      <c r="I7" s="2153" t="s">
        <v>1409</v>
      </c>
      <c r="J7" s="2153" t="s">
        <v>1408</v>
      </c>
      <c r="K7" s="2153" t="s">
        <v>1407</v>
      </c>
    </row>
    <row r="8" spans="1:11" ht="13.5" customHeight="1" x14ac:dyDescent="0.25">
      <c r="A8" s="1833" t="s">
        <v>1383</v>
      </c>
      <c r="B8" s="1885">
        <v>322710.14995601552</v>
      </c>
      <c r="C8" s="1885">
        <v>318051</v>
      </c>
      <c r="D8" s="1885">
        <v>300538</v>
      </c>
      <c r="E8" s="1885">
        <v>291126</v>
      </c>
      <c r="F8" s="1885">
        <v>288695</v>
      </c>
      <c r="G8" s="1885">
        <v>274146</v>
      </c>
      <c r="H8" s="1885">
        <v>286170</v>
      </c>
      <c r="I8" s="1885">
        <v>290114</v>
      </c>
      <c r="J8" s="1885">
        <v>262293</v>
      </c>
      <c r="K8" s="1885">
        <v>253688</v>
      </c>
    </row>
    <row r="9" spans="1:11" ht="13.5" customHeight="1" x14ac:dyDescent="0.25">
      <c r="A9" s="1809" t="s">
        <v>1382</v>
      </c>
      <c r="B9" s="1808">
        <v>-183</v>
      </c>
      <c r="C9" s="1808">
        <v>9589</v>
      </c>
      <c r="D9" s="1808">
        <v>5802</v>
      </c>
      <c r="E9" s="1808">
        <v>4091</v>
      </c>
      <c r="F9" s="1808">
        <v>1823</v>
      </c>
      <c r="G9" s="1808">
        <v>2756</v>
      </c>
      <c r="H9" s="1808">
        <v>3133</v>
      </c>
      <c r="I9" s="1808">
        <v>7173</v>
      </c>
      <c r="J9" s="1808">
        <v>6597</v>
      </c>
      <c r="K9" s="1808">
        <v>3155</v>
      </c>
    </row>
    <row r="10" spans="1:11" ht="13.5" customHeight="1" x14ac:dyDescent="0.25">
      <c r="A10" s="1800"/>
      <c r="B10" s="1799"/>
      <c r="C10" s="1799"/>
      <c r="D10" s="1799"/>
      <c r="E10" s="1799"/>
      <c r="F10" s="1799"/>
      <c r="G10" s="1799"/>
      <c r="H10" s="1799"/>
      <c r="I10" s="1799"/>
      <c r="J10" s="1799"/>
      <c r="K10" s="1799"/>
    </row>
    <row r="11" spans="1:11" ht="13.5" customHeight="1" thickBot="1" x14ac:dyDescent="0.3">
      <c r="A11" s="2154" t="s">
        <v>1055</v>
      </c>
      <c r="B11" s="2153" t="s">
        <v>1406</v>
      </c>
      <c r="C11" s="2153" t="s">
        <v>1405</v>
      </c>
      <c r="D11" s="2153" t="s">
        <v>1404</v>
      </c>
      <c r="E11" s="2153" t="s">
        <v>1403</v>
      </c>
      <c r="F11" s="2153" t="s">
        <v>1402</v>
      </c>
      <c r="G11" s="2153" t="s">
        <v>1401</v>
      </c>
      <c r="H11" s="2153" t="s">
        <v>1400</v>
      </c>
      <c r="I11" s="2153" t="s">
        <v>1399</v>
      </c>
      <c r="J11" s="2153" t="s">
        <v>1398</v>
      </c>
      <c r="K11" s="2153" t="s">
        <v>1397</v>
      </c>
    </row>
    <row r="12" spans="1:11" ht="13.5" customHeight="1" x14ac:dyDescent="0.25">
      <c r="A12" s="1833" t="s">
        <v>1383</v>
      </c>
      <c r="B12" s="1885">
        <v>248859</v>
      </c>
      <c r="C12" s="1885">
        <v>238762</v>
      </c>
      <c r="D12" s="1885">
        <v>232108</v>
      </c>
      <c r="E12" s="1885">
        <v>226323</v>
      </c>
      <c r="F12" s="1885">
        <v>217390</v>
      </c>
      <c r="G12" s="1885">
        <v>220835</v>
      </c>
      <c r="H12" s="1885">
        <v>218151</v>
      </c>
      <c r="I12" s="1885">
        <v>210589</v>
      </c>
      <c r="J12" s="1885">
        <v>199951</v>
      </c>
      <c r="K12" s="1885">
        <v>197521</v>
      </c>
    </row>
    <row r="13" spans="1:11" ht="13.5" customHeight="1" x14ac:dyDescent="0.25">
      <c r="A13" s="1809" t="s">
        <v>1382</v>
      </c>
      <c r="B13" s="1808">
        <v>4861</v>
      </c>
      <c r="C13" s="1808">
        <v>3820</v>
      </c>
      <c r="D13" s="1808">
        <v>2123</v>
      </c>
      <c r="E13" s="1808">
        <v>2335</v>
      </c>
      <c r="F13" s="1808">
        <v>2680</v>
      </c>
      <c r="G13" s="1808">
        <v>-726</v>
      </c>
      <c r="H13" s="1808">
        <v>3087</v>
      </c>
      <c r="I13" s="1808">
        <v>2643</v>
      </c>
      <c r="J13" s="1808">
        <v>2176</v>
      </c>
      <c r="K13" s="1808">
        <v>1221</v>
      </c>
    </row>
    <row r="14" spans="1:11" ht="13.5" customHeight="1" x14ac:dyDescent="0.25">
      <c r="A14" s="1800"/>
      <c r="B14" s="1799"/>
      <c r="C14" s="1799"/>
      <c r="D14" s="1799"/>
      <c r="E14" s="1799"/>
      <c r="F14" s="1799"/>
      <c r="G14" s="1799"/>
      <c r="H14" s="1799"/>
      <c r="I14" s="1799"/>
      <c r="J14" s="1799"/>
      <c r="K14" s="1799"/>
    </row>
    <row r="15" spans="1:11" ht="13.5" customHeight="1" thickBot="1" x14ac:dyDescent="0.3">
      <c r="A15" s="2154" t="s">
        <v>1055</v>
      </c>
      <c r="B15" s="2153" t="s">
        <v>1396</v>
      </c>
      <c r="C15" s="2153" t="s">
        <v>1395</v>
      </c>
      <c r="D15" s="2153" t="s">
        <v>1394</v>
      </c>
      <c r="E15" s="2153" t="s">
        <v>1393</v>
      </c>
      <c r="F15" s="2153" t="s">
        <v>1392</v>
      </c>
      <c r="G15" s="2153" t="s">
        <v>1391</v>
      </c>
      <c r="H15" s="2153" t="s">
        <v>1390</v>
      </c>
      <c r="I15" s="2153" t="s">
        <v>1389</v>
      </c>
      <c r="J15" s="2153" t="s">
        <v>1388</v>
      </c>
      <c r="K15" s="2153" t="s">
        <v>1387</v>
      </c>
    </row>
    <row r="16" spans="1:11" ht="13.5" customHeight="1" x14ac:dyDescent="0.25">
      <c r="A16" s="1833" t="s">
        <v>1383</v>
      </c>
      <c r="B16" s="1885">
        <v>187222</v>
      </c>
      <c r="C16" s="1885">
        <v>178233</v>
      </c>
      <c r="D16" s="1885">
        <v>190046</v>
      </c>
      <c r="E16" s="1885">
        <v>189844</v>
      </c>
      <c r="F16" s="1885">
        <v>189287</v>
      </c>
      <c r="G16" s="1885">
        <v>180427</v>
      </c>
      <c r="H16" s="1885">
        <v>170360</v>
      </c>
      <c r="I16" s="1885">
        <v>170214</v>
      </c>
      <c r="J16" s="1885">
        <v>159396</v>
      </c>
      <c r="K16" s="1885">
        <v>148848</v>
      </c>
    </row>
    <row r="17" spans="1:11" ht="13.5" customHeight="1" x14ac:dyDescent="0.25">
      <c r="A17" s="1809" t="s">
        <v>1382</v>
      </c>
      <c r="B17" s="1808">
        <v>1749</v>
      </c>
      <c r="C17" s="1808">
        <v>-713</v>
      </c>
      <c r="D17" s="1808">
        <v>1724</v>
      </c>
      <c r="E17" s="1808">
        <v>2297</v>
      </c>
      <c r="F17" s="1808">
        <v>816</v>
      </c>
      <c r="G17" s="1808">
        <v>3244</v>
      </c>
      <c r="H17" s="1808">
        <v>2105</v>
      </c>
      <c r="I17" s="1808">
        <v>3365</v>
      </c>
      <c r="J17" s="1808">
        <v>3435</v>
      </c>
      <c r="K17" s="1808">
        <v>2978</v>
      </c>
    </row>
    <row r="18" spans="1:11" ht="13.5" customHeight="1" x14ac:dyDescent="0.25">
      <c r="A18" s="1800"/>
      <c r="B18" s="1799"/>
      <c r="C18" s="1799"/>
      <c r="D18" s="1799"/>
      <c r="E18" s="1799"/>
      <c r="F18" s="1799"/>
      <c r="G18" s="1799"/>
      <c r="H18" s="1799"/>
      <c r="I18" s="1799"/>
      <c r="J18" s="1799"/>
      <c r="K18" s="1799"/>
    </row>
    <row r="19" spans="1:11" ht="13.5" customHeight="1" thickBot="1" x14ac:dyDescent="0.3">
      <c r="A19" s="2154" t="s">
        <v>1055</v>
      </c>
      <c r="B19" s="2153" t="s">
        <v>1386</v>
      </c>
      <c r="C19" s="2153" t="s">
        <v>1385</v>
      </c>
      <c r="D19" s="2153" t="s">
        <v>1384</v>
      </c>
      <c r="E19" s="1790"/>
      <c r="F19" s="1790"/>
      <c r="G19" s="1790"/>
      <c r="H19" s="1790"/>
      <c r="I19" s="1790"/>
      <c r="J19" s="1790"/>
      <c r="K19" s="1790"/>
    </row>
    <row r="20" spans="1:11" ht="13.5" customHeight="1" x14ac:dyDescent="0.25">
      <c r="A20" s="1833" t="s">
        <v>1383</v>
      </c>
      <c r="B20" s="1885">
        <v>136081</v>
      </c>
      <c r="C20" s="1885">
        <v>124444</v>
      </c>
      <c r="D20" s="1885">
        <v>125546</v>
      </c>
      <c r="E20" s="1808"/>
      <c r="F20" s="1808"/>
      <c r="G20" s="1808"/>
      <c r="H20" s="1808"/>
      <c r="I20" s="1808"/>
      <c r="J20" s="1808"/>
      <c r="K20" s="1808"/>
    </row>
    <row r="21" spans="1:11" ht="13.5" customHeight="1" x14ac:dyDescent="0.25">
      <c r="A21" s="1809" t="s">
        <v>1382</v>
      </c>
      <c r="B21" s="1808">
        <v>2818</v>
      </c>
      <c r="C21" s="1808">
        <v>68</v>
      </c>
      <c r="D21" s="1808">
        <v>-2414</v>
      </c>
      <c r="E21" s="1808"/>
      <c r="F21" s="1808"/>
      <c r="G21" s="1808"/>
      <c r="H21" s="1808"/>
      <c r="I21" s="1808"/>
      <c r="J21" s="1808"/>
      <c r="K21" s="1808"/>
    </row>
    <row r="22" spans="1:11" ht="13.5" customHeight="1" x14ac:dyDescent="0.25">
      <c r="A22" s="1809"/>
      <c r="B22" s="1809"/>
      <c r="C22" s="1808"/>
      <c r="D22" s="1808"/>
      <c r="E22" s="1808"/>
      <c r="F22" s="1808"/>
      <c r="G22" s="1808"/>
      <c r="H22" s="1808"/>
      <c r="I22" s="1808"/>
      <c r="J22" s="1808"/>
      <c r="K22" s="1808"/>
    </row>
    <row r="23" spans="1:11" ht="13.5" customHeight="1" x14ac:dyDescent="0.25">
      <c r="A23" s="2739" t="s">
        <v>1381</v>
      </c>
      <c r="B23" s="2739" t="s">
        <v>86</v>
      </c>
      <c r="C23" s="2739" t="s">
        <v>86</v>
      </c>
      <c r="D23" s="2739" t="s">
        <v>86</v>
      </c>
      <c r="E23" s="2739" t="s">
        <v>86</v>
      </c>
      <c r="F23" s="2739" t="s">
        <v>86</v>
      </c>
      <c r="G23" s="2739" t="s">
        <v>86</v>
      </c>
      <c r="H23" s="2739" t="s">
        <v>86</v>
      </c>
      <c r="I23" s="2739" t="s">
        <v>86</v>
      </c>
      <c r="J23" s="2739" t="s">
        <v>86</v>
      </c>
      <c r="K23" s="2739" t="s">
        <v>86</v>
      </c>
    </row>
    <row r="24" spans="1:11" ht="13.5" customHeight="1" x14ac:dyDescent="0.25">
      <c r="A24" s="2739" t="s">
        <v>1380</v>
      </c>
      <c r="B24" s="2739" t="s">
        <v>86</v>
      </c>
      <c r="C24" s="2739" t="s">
        <v>86</v>
      </c>
      <c r="D24" s="2739" t="s">
        <v>86</v>
      </c>
      <c r="E24" s="2739" t="s">
        <v>86</v>
      </c>
      <c r="F24" s="2739" t="s">
        <v>86</v>
      </c>
      <c r="G24" s="2739" t="s">
        <v>86</v>
      </c>
      <c r="H24" s="2739" t="s">
        <v>86</v>
      </c>
      <c r="I24" s="2739" t="s">
        <v>86</v>
      </c>
      <c r="J24" s="2739" t="s">
        <v>86</v>
      </c>
      <c r="K24" s="2739" t="s">
        <v>86</v>
      </c>
    </row>
    <row r="25" spans="1:11" x14ac:dyDescent="0.25">
      <c r="A25" s="1809"/>
      <c r="B25" s="1809"/>
      <c r="C25" s="1808"/>
      <c r="D25" s="1808"/>
      <c r="E25" s="1808"/>
      <c r="F25" s="1808"/>
      <c r="G25" s="1808"/>
      <c r="H25" s="1808"/>
      <c r="I25" s="1808"/>
      <c r="J25" s="1808"/>
      <c r="K25" s="1808"/>
    </row>
    <row r="26" spans="1:11" ht="13.5" customHeight="1" x14ac:dyDescent="0.25">
      <c r="A26" s="2699" t="s">
        <v>1379</v>
      </c>
      <c r="B26" s="2699" t="s">
        <v>86</v>
      </c>
      <c r="C26" s="2699" t="s">
        <v>86</v>
      </c>
      <c r="D26" s="2699" t="s">
        <v>86</v>
      </c>
      <c r="E26" s="1803"/>
      <c r="F26" s="1803"/>
      <c r="G26" s="1803"/>
      <c r="H26" s="1803"/>
      <c r="I26" s="1803"/>
      <c r="J26" s="1803"/>
      <c r="K26" s="1803"/>
    </row>
    <row r="27" spans="1:11" ht="22.9" customHeight="1" thickBot="1" x14ac:dyDescent="0.3">
      <c r="A27" s="2158" t="s">
        <v>1365</v>
      </c>
      <c r="B27" s="2156" t="s">
        <v>1378</v>
      </c>
      <c r="C27" s="2157" t="s">
        <v>1377</v>
      </c>
      <c r="D27" s="2156" t="s">
        <v>1376</v>
      </c>
      <c r="E27" s="2157" t="s">
        <v>1375</v>
      </c>
      <c r="F27" s="2156" t="s">
        <v>1374</v>
      </c>
      <c r="G27" s="1790"/>
      <c r="H27" s="1790"/>
      <c r="I27" s="1790"/>
      <c r="J27" s="1790"/>
      <c r="K27" s="1790"/>
    </row>
    <row r="28" spans="1:11" ht="13.5" customHeight="1" x14ac:dyDescent="0.25">
      <c r="A28" s="1807" t="s">
        <v>1140</v>
      </c>
      <c r="B28" s="2150">
        <v>18.457999999999998</v>
      </c>
      <c r="C28" s="2150">
        <v>29.890195137931009</v>
      </c>
      <c r="D28" s="2150">
        <v>32.165999999999997</v>
      </c>
      <c r="E28" s="2150">
        <v>4.1680000000000001</v>
      </c>
      <c r="F28" s="2150">
        <v>84.682195137931004</v>
      </c>
      <c r="G28" s="1790"/>
      <c r="H28" s="1790"/>
      <c r="I28" s="1790"/>
      <c r="J28" s="1790"/>
      <c r="K28" s="1790"/>
    </row>
    <row r="29" spans="1:11" ht="13.5" customHeight="1" x14ac:dyDescent="0.25">
      <c r="A29" s="1786" t="s">
        <v>1133</v>
      </c>
      <c r="B29" s="1791">
        <v>8.3989999999999991</v>
      </c>
      <c r="C29" s="1791">
        <v>27.573</v>
      </c>
      <c r="D29" s="1791">
        <v>4.4470000000000001</v>
      </c>
      <c r="E29" s="1791">
        <v>17.681000000000001</v>
      </c>
      <c r="F29" s="1791">
        <v>58.1</v>
      </c>
      <c r="G29" s="1791"/>
      <c r="H29" s="1791"/>
      <c r="I29" s="1791"/>
      <c r="J29" s="1791"/>
      <c r="K29" s="1791"/>
    </row>
    <row r="30" spans="1:11" ht="13.5" customHeight="1" x14ac:dyDescent="0.25">
      <c r="A30" s="1849" t="s">
        <v>1132</v>
      </c>
      <c r="B30" s="1787">
        <v>3.5939999999999999</v>
      </c>
      <c r="C30" s="1787">
        <v>6.7943180397356553</v>
      </c>
      <c r="D30" s="1787">
        <v>5.9320000000000004</v>
      </c>
      <c r="E30" s="1787">
        <v>13.589</v>
      </c>
      <c r="F30" s="1787">
        <v>29.909318039735656</v>
      </c>
      <c r="G30" s="1787"/>
      <c r="H30" s="1787"/>
      <c r="I30" s="1787"/>
      <c r="J30" s="1787"/>
      <c r="K30" s="1787"/>
    </row>
    <row r="31" spans="1:11" ht="13.5" customHeight="1" x14ac:dyDescent="0.25">
      <c r="A31" s="1849" t="s">
        <v>1131</v>
      </c>
      <c r="B31" s="1787">
        <v>32.366</v>
      </c>
      <c r="C31" s="1904">
        <v>21.117379742256638</v>
      </c>
      <c r="D31" s="1785">
        <v>8.3759999999999994</v>
      </c>
      <c r="E31" s="1785">
        <v>14.795</v>
      </c>
      <c r="F31" s="1785">
        <v>76.654379742256637</v>
      </c>
      <c r="G31" s="1785"/>
      <c r="H31" s="1785"/>
      <c r="I31" s="1785"/>
      <c r="J31" s="1785"/>
      <c r="K31" s="1785"/>
    </row>
    <row r="32" spans="1:11" ht="27" customHeight="1" x14ac:dyDescent="0.25">
      <c r="A32" s="1786" t="s">
        <v>1373</v>
      </c>
      <c r="B32" s="1791">
        <v>-0.49199999999999999</v>
      </c>
      <c r="C32" s="1791">
        <v>0</v>
      </c>
      <c r="D32" s="1791">
        <v>57.69</v>
      </c>
      <c r="E32" s="1791">
        <v>0</v>
      </c>
      <c r="F32" s="1791">
        <v>57.198</v>
      </c>
      <c r="G32" s="1785"/>
      <c r="H32" s="1785"/>
      <c r="I32" s="1785"/>
      <c r="J32" s="1785"/>
      <c r="K32" s="1785"/>
    </row>
    <row r="33" spans="1:11" ht="13.5" customHeight="1" x14ac:dyDescent="0.25">
      <c r="A33" s="1783" t="s">
        <v>1372</v>
      </c>
      <c r="B33" s="2155">
        <v>62.325000000000003</v>
      </c>
      <c r="C33" s="2155">
        <v>85.374892919923298</v>
      </c>
      <c r="D33" s="2155">
        <v>108.61199999999999</v>
      </c>
      <c r="E33" s="2155">
        <v>50.234000000000002</v>
      </c>
      <c r="F33" s="2155">
        <v>306.54589291992329</v>
      </c>
      <c r="G33" s="1785"/>
      <c r="H33" s="1785"/>
      <c r="I33" s="1785"/>
      <c r="J33" s="1785"/>
      <c r="K33" s="1785"/>
    </row>
    <row r="34" spans="1:11" ht="13.5" customHeight="1" x14ac:dyDescent="0.25">
      <c r="A34" s="2705"/>
      <c r="B34" s="2705" t="s">
        <v>86</v>
      </c>
      <c r="C34" s="2705" t="s">
        <v>86</v>
      </c>
      <c r="D34" s="2705" t="s">
        <v>86</v>
      </c>
      <c r="E34" s="2705" t="s">
        <v>86</v>
      </c>
      <c r="F34" s="2705" t="s">
        <v>86</v>
      </c>
      <c r="G34" s="2705" t="s">
        <v>86</v>
      </c>
      <c r="H34" s="2705" t="s">
        <v>86</v>
      </c>
      <c r="I34" s="2705" t="s">
        <v>86</v>
      </c>
      <c r="J34" s="2705" t="s">
        <v>86</v>
      </c>
      <c r="K34" s="2705" t="s">
        <v>86</v>
      </c>
    </row>
    <row r="35" spans="1:11" ht="13.5" customHeight="1" x14ac:dyDescent="0.25">
      <c r="A35" s="2425"/>
      <c r="B35" s="2425"/>
      <c r="C35" s="2425"/>
      <c r="D35" s="2425"/>
      <c r="E35" s="2425"/>
      <c r="F35" s="2425"/>
      <c r="G35" s="2425"/>
      <c r="H35" s="2425"/>
      <c r="I35" s="2425"/>
      <c r="J35" s="2425"/>
      <c r="K35" s="2425"/>
    </row>
    <row r="36" spans="1:11" x14ac:dyDescent="0.25">
      <c r="A36" s="2699" t="s">
        <v>1371</v>
      </c>
      <c r="B36" s="2699" t="s">
        <v>86</v>
      </c>
      <c r="C36" s="2699" t="s">
        <v>86</v>
      </c>
      <c r="D36" s="2699" t="s">
        <v>86</v>
      </c>
      <c r="E36" s="2425"/>
      <c r="F36" s="2425"/>
      <c r="G36" s="2425"/>
      <c r="H36" s="2425"/>
      <c r="I36" s="2425"/>
      <c r="J36" s="2425"/>
      <c r="K36" s="2425"/>
    </row>
    <row r="37" spans="1:11" ht="13.5" customHeight="1" thickBot="1" x14ac:dyDescent="0.3">
      <c r="A37" s="2154" t="s">
        <v>1129</v>
      </c>
      <c r="B37" s="2153" t="s">
        <v>1365</v>
      </c>
      <c r="C37" s="2153" t="s">
        <v>1364</v>
      </c>
      <c r="D37" s="2153" t="s">
        <v>1363</v>
      </c>
      <c r="E37" s="2153" t="s">
        <v>1362</v>
      </c>
      <c r="F37" s="2153" t="s">
        <v>1361</v>
      </c>
      <c r="G37" s="2153" t="s">
        <v>1360</v>
      </c>
      <c r="H37" s="2153" t="s">
        <v>1359</v>
      </c>
      <c r="I37" s="2153" t="s">
        <v>1358</v>
      </c>
      <c r="J37" s="2153" t="s">
        <v>1357</v>
      </c>
      <c r="K37" s="2153" t="s">
        <v>1356</v>
      </c>
    </row>
    <row r="38" spans="1:11" ht="13.5" customHeight="1" x14ac:dyDescent="0.25">
      <c r="A38" s="1833" t="s">
        <v>1370</v>
      </c>
      <c r="B38" s="2556">
        <v>0.1</v>
      </c>
      <c r="C38" s="2556">
        <v>-0.2</v>
      </c>
      <c r="D38" s="2556">
        <v>-0.6</v>
      </c>
      <c r="E38" s="2556">
        <v>-0.24399999999999999</v>
      </c>
      <c r="F38" s="2556">
        <v>-0.75</v>
      </c>
      <c r="G38" s="2556">
        <v>-0.34799999999999998</v>
      </c>
      <c r="H38" s="2556">
        <v>0</v>
      </c>
      <c r="I38" s="2556">
        <v>-0.14599999999999999</v>
      </c>
      <c r="J38" s="2556">
        <v>0.28999999999999998</v>
      </c>
      <c r="K38" s="2556">
        <v>0.26100000000000001</v>
      </c>
    </row>
    <row r="39" spans="1:11" ht="13.5" customHeight="1" x14ac:dyDescent="0.25">
      <c r="A39" s="1809" t="s">
        <v>1369</v>
      </c>
      <c r="B39" s="2558">
        <v>1.4</v>
      </c>
      <c r="C39" s="2558">
        <v>0.7</v>
      </c>
      <c r="D39" s="2558">
        <v>0</v>
      </c>
      <c r="E39" s="2558">
        <v>5.6000000000000001E-2</v>
      </c>
      <c r="F39" s="2558">
        <v>-0.63100000000000001</v>
      </c>
      <c r="G39" s="2558">
        <v>-1.25</v>
      </c>
      <c r="H39" s="2558">
        <v>-1.4159999999999999</v>
      </c>
      <c r="I39" s="2558">
        <v>-0.26700000000000002</v>
      </c>
      <c r="J39" s="2558">
        <v>0.28000000000000003</v>
      </c>
      <c r="K39" s="2558">
        <v>0.82200000000000006</v>
      </c>
    </row>
    <row r="40" spans="1:11" ht="13.5" customHeight="1" x14ac:dyDescent="0.25">
      <c r="A40" s="1809" t="s">
        <v>1368</v>
      </c>
      <c r="B40" s="2558">
        <v>2</v>
      </c>
      <c r="C40" s="2558">
        <v>0.1</v>
      </c>
      <c r="D40" s="2558">
        <v>-1.2</v>
      </c>
      <c r="E40" s="2558">
        <v>-0.44700000000000001</v>
      </c>
      <c r="F40" s="2558">
        <v>-4.3339999999999996</v>
      </c>
      <c r="G40" s="2558">
        <v>-1.9610000000000001</v>
      </c>
      <c r="H40" s="2558">
        <v>0.52979999999999983</v>
      </c>
      <c r="I40" s="2558">
        <v>0.41380000000000006</v>
      </c>
      <c r="J40" s="2558">
        <v>0.94980000000000009</v>
      </c>
      <c r="K40" s="2558">
        <v>-0.22900000000000004</v>
      </c>
    </row>
    <row r="41" spans="1:11" ht="13.5" customHeight="1" x14ac:dyDescent="0.25">
      <c r="A41" s="1809" t="s">
        <v>340</v>
      </c>
      <c r="B41" s="2558">
        <v>0.3</v>
      </c>
      <c r="C41" s="2558">
        <v>0.4</v>
      </c>
      <c r="D41" s="2558">
        <v>-0.1</v>
      </c>
      <c r="E41" s="2558">
        <v>5.8999999999999997E-2</v>
      </c>
      <c r="F41" s="2558">
        <v>0</v>
      </c>
      <c r="G41" s="2558">
        <v>0</v>
      </c>
      <c r="H41" s="2558">
        <v>-9.6000000000000002E-2</v>
      </c>
      <c r="I41" s="2558">
        <v>0.309</v>
      </c>
      <c r="J41" s="2558">
        <v>0.39500000000000002</v>
      </c>
      <c r="K41" s="2558">
        <v>0.39100000000000001</v>
      </c>
    </row>
    <row r="42" spans="1:11" ht="13.5" customHeight="1" x14ac:dyDescent="0.25">
      <c r="A42" s="1783" t="s">
        <v>326</v>
      </c>
      <c r="B42" s="2592">
        <v>3.8</v>
      </c>
      <c r="C42" s="2592">
        <v>0.99999999999999978</v>
      </c>
      <c r="D42" s="2592">
        <v>-1.9</v>
      </c>
      <c r="E42" s="2592">
        <v>-0.57599999999999996</v>
      </c>
      <c r="F42" s="2592">
        <v>-5.68</v>
      </c>
      <c r="G42" s="2592">
        <v>-3.5920000000000001</v>
      </c>
      <c r="H42" s="2592">
        <v>-1.0349999999999999</v>
      </c>
      <c r="I42" s="2592">
        <v>0.311</v>
      </c>
      <c r="J42" s="2592">
        <v>1.9259999999999999</v>
      </c>
      <c r="K42" s="2592">
        <v>1.276</v>
      </c>
    </row>
    <row r="43" spans="1:11" ht="23.25" customHeight="1" x14ac:dyDescent="0.25">
      <c r="A43" s="1800"/>
      <c r="B43" s="1800"/>
      <c r="C43" s="1799"/>
      <c r="D43" s="1799"/>
      <c r="E43" s="1799"/>
      <c r="F43" s="1799"/>
      <c r="G43" s="1799"/>
      <c r="H43" s="1799"/>
      <c r="I43" s="1799"/>
      <c r="J43" s="1799"/>
      <c r="K43" s="1799"/>
    </row>
    <row r="44" spans="1:11" ht="13.5" customHeight="1" x14ac:dyDescent="0.25">
      <c r="A44" s="1800"/>
      <c r="B44" s="1800"/>
      <c r="C44" s="1799"/>
      <c r="D44" s="1799"/>
      <c r="E44" s="1799"/>
      <c r="F44" s="1799"/>
      <c r="G44" s="1799"/>
      <c r="H44" s="1799"/>
      <c r="I44" s="1799"/>
      <c r="J44" s="1799"/>
      <c r="K44" s="1799"/>
    </row>
    <row r="45" spans="1:11" ht="13.5" customHeight="1" x14ac:dyDescent="0.25">
      <c r="A45" s="2699" t="s">
        <v>1367</v>
      </c>
      <c r="B45" s="2699" t="s">
        <v>86</v>
      </c>
      <c r="C45" s="2699" t="s">
        <v>86</v>
      </c>
      <c r="D45" s="2699" t="s">
        <v>86</v>
      </c>
      <c r="E45" s="2425"/>
      <c r="F45" s="2425"/>
      <c r="G45" s="2425"/>
      <c r="H45" s="2425"/>
      <c r="I45" s="2425"/>
      <c r="J45" s="2425"/>
      <c r="K45" s="2425"/>
    </row>
    <row r="46" spans="1:11" ht="13.5" customHeight="1" thickBot="1" x14ac:dyDescent="0.3">
      <c r="A46" s="2154" t="s">
        <v>1366</v>
      </c>
      <c r="B46" s="2153" t="s">
        <v>1365</v>
      </c>
      <c r="C46" s="2153" t="s">
        <v>1364</v>
      </c>
      <c r="D46" s="2153" t="s">
        <v>1363</v>
      </c>
      <c r="E46" s="2153" t="s">
        <v>1362</v>
      </c>
      <c r="F46" s="2153" t="s">
        <v>1361</v>
      </c>
      <c r="G46" s="2153" t="s">
        <v>1360</v>
      </c>
      <c r="H46" s="2153" t="s">
        <v>1359</v>
      </c>
      <c r="I46" s="2153" t="s">
        <v>1358</v>
      </c>
      <c r="J46" s="2153" t="s">
        <v>1357</v>
      </c>
      <c r="K46" s="2153" t="s">
        <v>1356</v>
      </c>
    </row>
    <row r="47" spans="1:11" x14ac:dyDescent="0.25">
      <c r="A47" s="1833" t="s">
        <v>1355</v>
      </c>
      <c r="B47" s="1976">
        <v>42</v>
      </c>
      <c r="C47" s="1976">
        <v>43</v>
      </c>
      <c r="D47" s="1976">
        <v>40</v>
      </c>
      <c r="E47" s="1976">
        <v>42.675528154284763</v>
      </c>
      <c r="F47" s="1976">
        <v>42.325851369752293</v>
      </c>
      <c r="G47" s="1976">
        <v>41.064489223579727</v>
      </c>
      <c r="H47" s="1976">
        <v>41.475897389659423</v>
      </c>
      <c r="I47" s="1976">
        <v>41.3266521572234</v>
      </c>
      <c r="J47" s="1976">
        <v>40.354115534719355</v>
      </c>
      <c r="K47" s="1976">
        <v>38.432351014632943</v>
      </c>
    </row>
    <row r="48" spans="1:11" ht="13.5" customHeight="1" x14ac:dyDescent="0.25">
      <c r="A48" s="1809" t="s">
        <v>1354</v>
      </c>
      <c r="B48" s="1917">
        <v>58</v>
      </c>
      <c r="C48" s="1917">
        <v>57</v>
      </c>
      <c r="D48" s="1917">
        <v>58</v>
      </c>
      <c r="E48" s="1917">
        <v>55.323466056451068</v>
      </c>
      <c r="F48" s="1917">
        <v>55.790264642842331</v>
      </c>
      <c r="G48" s="1917">
        <v>56.940737854358574</v>
      </c>
      <c r="H48" s="1917">
        <v>56.518174096205122</v>
      </c>
      <c r="I48" s="1917">
        <v>56.680322084469402</v>
      </c>
      <c r="J48" s="1917">
        <v>57.532317205698916</v>
      </c>
      <c r="K48" s="1917">
        <v>59.233625667607917</v>
      </c>
    </row>
    <row r="49" spans="1:11" ht="13.5" customHeight="1" x14ac:dyDescent="0.25">
      <c r="A49" s="1809" t="s">
        <v>332</v>
      </c>
      <c r="B49" s="1974">
        <v>0</v>
      </c>
      <c r="C49" s="1974">
        <v>0</v>
      </c>
      <c r="D49" s="1917">
        <v>2</v>
      </c>
      <c r="E49" s="1917">
        <v>2.0010057892641648</v>
      </c>
      <c r="F49" s="1917">
        <v>1.883883987405369</v>
      </c>
      <c r="G49" s="1917">
        <v>1.9947729220617008</v>
      </c>
      <c r="H49" s="1917">
        <v>2.0059285141354577</v>
      </c>
      <c r="I49" s="1917">
        <v>1.993025758307196</v>
      </c>
      <c r="J49" s="1917">
        <v>2.1135672595817239</v>
      </c>
      <c r="K49" s="1917">
        <v>2.3340233177591316</v>
      </c>
    </row>
    <row r="50" spans="1:11" ht="13.5" customHeight="1" x14ac:dyDescent="0.25"/>
    <row r="51" spans="1:11" ht="13.5" customHeight="1" x14ac:dyDescent="0.25"/>
    <row r="52" spans="1:11" ht="13.5" customHeight="1" x14ac:dyDescent="0.25">
      <c r="A52" s="2405"/>
      <c r="B52" s="2406"/>
      <c r="C52" s="2406"/>
      <c r="D52" s="2406"/>
      <c r="E52" s="2406"/>
      <c r="F52" s="2406"/>
      <c r="G52" s="2406"/>
      <c r="H52" s="2406"/>
      <c r="I52" s="2406"/>
      <c r="J52" s="2406"/>
      <c r="K52" s="2406"/>
    </row>
    <row r="53" spans="1:11" ht="13.5" customHeight="1" x14ac:dyDescent="0.25">
      <c r="A53" s="2405"/>
      <c r="B53" s="2406"/>
      <c r="C53" s="2406"/>
      <c r="D53" s="2406"/>
      <c r="E53" s="2406"/>
      <c r="F53" s="2406"/>
      <c r="G53" s="2406"/>
      <c r="H53" s="2406"/>
      <c r="I53" s="2406"/>
      <c r="J53" s="2406"/>
      <c r="K53" s="2406"/>
    </row>
    <row r="54" spans="1:11" ht="13.5" customHeight="1" x14ac:dyDescent="0.25">
      <c r="A54" s="2405"/>
      <c r="B54" s="2406"/>
      <c r="C54" s="2406"/>
      <c r="D54" s="2406"/>
      <c r="E54" s="2406"/>
      <c r="F54" s="2406"/>
      <c r="G54" s="2406"/>
      <c r="H54" s="2406"/>
      <c r="I54" s="2406"/>
      <c r="J54" s="2406"/>
      <c r="K54" s="2406"/>
    </row>
    <row r="55" spans="1:11" ht="13.5" customHeight="1" x14ac:dyDescent="0.25">
      <c r="B55" s="2404"/>
      <c r="K55" s="2404"/>
    </row>
    <row r="56" spans="1:11" ht="13.5" customHeight="1" x14ac:dyDescent="0.25">
      <c r="A56" s="2405"/>
      <c r="K56" s="2404"/>
    </row>
    <row r="57" spans="1:11" ht="13.5" customHeight="1" x14ac:dyDescent="0.25"/>
    <row r="58" spans="1:11" ht="13.5" customHeight="1" x14ac:dyDescent="0.25"/>
    <row r="59" spans="1:11" ht="13.5" customHeight="1" x14ac:dyDescent="0.25"/>
    <row r="60" spans="1:11" ht="13.5" customHeight="1" x14ac:dyDescent="0.25"/>
    <row r="61" spans="1:11" ht="13.5" customHeight="1" x14ac:dyDescent="0.25"/>
    <row r="62" spans="1:11" ht="13.5" customHeight="1" x14ac:dyDescent="0.25"/>
  </sheetData>
  <mergeCells count="7">
    <mergeCell ref="A45:D45"/>
    <mergeCell ref="A1:F1"/>
    <mergeCell ref="A23:K23"/>
    <mergeCell ref="A24:K24"/>
    <mergeCell ref="A26:D26"/>
    <mergeCell ref="A34:K34"/>
    <mergeCell ref="A36:D36"/>
  </mergeCells>
  <printOptions horizontalCentered="1"/>
  <pageMargins left="0.7" right="0.7" top="0.75" bottom="0.75" header="0.3" footer="0.3"/>
  <pageSetup paperSize="9" scale="80" orientation="portrait" r:id="rId1"/>
  <headerFooter>
    <oddFooter>&amp;C&amp;"Arial,Regular"&amp;7&amp;K000000Fact book - Q2 2019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35CFC-0D2C-4781-9767-E7EDBFF7CE6F}">
  <sheetPr>
    <tabColor theme="5"/>
  </sheetPr>
  <dimension ref="F3"/>
  <sheetViews>
    <sheetView view="pageBreakPreview" topLeftCell="A19" zoomScaleNormal="100" zoomScaleSheetLayoutView="100" zoomScalePageLayoutView="80" workbookViewId="0">
      <selection activeCell="A8" sqref="A8:A9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48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E2F20-96D8-4E0D-8A06-0022FBAAB5F2}">
  <sheetPr>
    <tabColor theme="0" tint="-0.34998626667073579"/>
  </sheetPr>
  <dimension ref="A1:I79"/>
  <sheetViews>
    <sheetView view="pageLayout" zoomScale="90" zoomScaleNormal="85" zoomScaleSheetLayoutView="90" zoomScalePageLayoutView="90" workbookViewId="0">
      <selection activeCell="F41" sqref="F41"/>
    </sheetView>
  </sheetViews>
  <sheetFormatPr defaultColWidth="9.140625" defaultRowHeight="11.25" x14ac:dyDescent="0.2"/>
  <cols>
    <col min="1" max="1" width="28.140625" style="1535" customWidth="1"/>
    <col min="2" max="2" width="9.85546875" style="1536" customWidth="1"/>
    <col min="3" max="6" width="8.42578125" style="1535" customWidth="1"/>
    <col min="7" max="7" width="6.7109375" style="1535" customWidth="1"/>
    <col min="8" max="8" width="7.140625" style="1535" customWidth="1"/>
    <col min="9" max="16384" width="9.140625" style="1535"/>
  </cols>
  <sheetData>
    <row r="1" spans="1:9" ht="13.5" customHeight="1" x14ac:dyDescent="0.2">
      <c r="A1" s="1542"/>
      <c r="B1" s="1538"/>
      <c r="C1" s="1542"/>
      <c r="D1" s="1542"/>
      <c r="E1" s="1542"/>
      <c r="F1" s="1542"/>
      <c r="G1" s="1537"/>
      <c r="H1" s="1537"/>
    </row>
    <row r="2" spans="1:9" ht="13.5" customHeight="1" thickBot="1" x14ac:dyDescent="0.25">
      <c r="A2" s="2252" t="s">
        <v>1428</v>
      </c>
      <c r="B2" s="2252"/>
      <c r="C2" s="2252"/>
      <c r="D2" s="2252"/>
      <c r="E2" s="2252"/>
      <c r="F2" s="2252"/>
      <c r="G2" s="1803"/>
      <c r="H2" s="2166"/>
      <c r="I2" s="2166"/>
    </row>
    <row r="3" spans="1:9" ht="13.5" customHeight="1" x14ac:dyDescent="0.2">
      <c r="A3" s="1840"/>
      <c r="B3" s="1840"/>
      <c r="C3" s="1840"/>
      <c r="D3" s="1840"/>
      <c r="E3" s="1840"/>
      <c r="F3" s="1840"/>
      <c r="G3" s="1839"/>
      <c r="H3" s="2740" t="s">
        <v>1427</v>
      </c>
      <c r="I3" s="2741" t="s">
        <v>86</v>
      </c>
    </row>
    <row r="4" spans="1:9" ht="27.75" customHeight="1" thickBot="1" x14ac:dyDescent="0.25">
      <c r="A4" s="2165" t="s">
        <v>1055</v>
      </c>
      <c r="B4" s="2164" t="s">
        <v>1136</v>
      </c>
      <c r="C4" s="2164" t="s">
        <v>1135</v>
      </c>
      <c r="D4" s="2164" t="s">
        <v>1134</v>
      </c>
      <c r="E4" s="2164" t="s">
        <v>1143</v>
      </c>
      <c r="F4" s="2164" t="s">
        <v>1142</v>
      </c>
      <c r="G4" s="1836" t="s">
        <v>1141</v>
      </c>
      <c r="H4" s="2495" t="s">
        <v>1426</v>
      </c>
      <c r="I4" s="2496" t="s">
        <v>1425</v>
      </c>
    </row>
    <row r="5" spans="1:9" ht="13.5" customHeight="1" x14ac:dyDescent="0.2">
      <c r="A5" s="1833" t="s">
        <v>1160</v>
      </c>
      <c r="B5" s="1933">
        <v>-23</v>
      </c>
      <c r="C5" s="1933">
        <v>-21</v>
      </c>
      <c r="D5" s="1933">
        <v>15</v>
      </c>
      <c r="E5" s="1933">
        <v>35</v>
      </c>
      <c r="F5" s="1933">
        <v>5</v>
      </c>
      <c r="G5" s="1932">
        <v>5</v>
      </c>
      <c r="H5" s="2163"/>
      <c r="I5" s="1948"/>
    </row>
    <row r="6" spans="1:9" ht="13.5" customHeight="1" x14ac:dyDescent="0.2">
      <c r="A6" s="1809" t="s">
        <v>1159</v>
      </c>
      <c r="B6" s="1931">
        <v>-7</v>
      </c>
      <c r="C6" s="1931">
        <v>11</v>
      </c>
      <c r="D6" s="1931">
        <v>-8</v>
      </c>
      <c r="E6" s="1931">
        <v>-9</v>
      </c>
      <c r="F6" s="1931">
        <v>-6</v>
      </c>
      <c r="G6" s="1930">
        <v>-3</v>
      </c>
      <c r="H6" s="2162"/>
      <c r="I6" s="2161"/>
    </row>
    <row r="7" spans="1:9" ht="13.5" customHeight="1" x14ac:dyDescent="0.2">
      <c r="A7" s="1809" t="s">
        <v>1158</v>
      </c>
      <c r="B7" s="1931">
        <v>110</v>
      </c>
      <c r="C7" s="1931">
        <v>47</v>
      </c>
      <c r="D7" s="1931">
        <v>13</v>
      </c>
      <c r="E7" s="1931">
        <v>-12</v>
      </c>
      <c r="F7" s="1931">
        <v>42</v>
      </c>
      <c r="G7" s="1930">
        <v>7</v>
      </c>
      <c r="H7" s="2162"/>
      <c r="I7" s="2161"/>
    </row>
    <row r="8" spans="1:9" ht="13.5" customHeight="1" x14ac:dyDescent="0.2">
      <c r="A8" s="1809" t="s">
        <v>1157</v>
      </c>
      <c r="B8" s="1931">
        <v>24</v>
      </c>
      <c r="C8" s="1931">
        <v>43</v>
      </c>
      <c r="D8" s="1931">
        <v>55</v>
      </c>
      <c r="E8" s="1931">
        <v>52</v>
      </c>
      <c r="F8" s="1931">
        <v>389</v>
      </c>
      <c r="G8" s="1930">
        <v>31</v>
      </c>
      <c r="H8" s="2162"/>
      <c r="I8" s="2161"/>
    </row>
    <row r="9" spans="1:9" ht="13.5" customHeight="1" x14ac:dyDescent="0.2">
      <c r="A9" s="1809" t="s">
        <v>1424</v>
      </c>
      <c r="B9" s="1931">
        <v>104</v>
      </c>
      <c r="C9" s="1931">
        <v>80</v>
      </c>
      <c r="D9" s="1931">
        <v>75</v>
      </c>
      <c r="E9" s="1931">
        <v>66</v>
      </c>
      <c r="F9" s="1931">
        <v>430</v>
      </c>
      <c r="G9" s="1930">
        <v>40</v>
      </c>
      <c r="H9" s="2162"/>
      <c r="I9" s="2161"/>
    </row>
    <row r="10" spans="1:9" ht="13.5" customHeight="1" x14ac:dyDescent="0.2">
      <c r="A10" s="1809" t="s">
        <v>1423</v>
      </c>
      <c r="B10" s="1931">
        <v>-64</v>
      </c>
      <c r="C10" s="1931">
        <v>-152</v>
      </c>
      <c r="D10" s="1931">
        <v>-215</v>
      </c>
      <c r="E10" s="1931">
        <v>-18</v>
      </c>
      <c r="F10" s="1931">
        <v>-33</v>
      </c>
      <c r="G10" s="1930">
        <v>-28</v>
      </c>
      <c r="H10" s="2162"/>
      <c r="I10" s="2161"/>
    </row>
    <row r="11" spans="1:9" ht="13.5" customHeight="1" x14ac:dyDescent="0.2">
      <c r="A11" s="1809" t="s">
        <v>1422</v>
      </c>
      <c r="B11" s="1931">
        <v>40</v>
      </c>
      <c r="C11" s="1931">
        <v>-72</v>
      </c>
      <c r="D11" s="1931">
        <v>-140</v>
      </c>
      <c r="E11" s="1931">
        <v>48</v>
      </c>
      <c r="F11" s="1931">
        <v>397</v>
      </c>
      <c r="G11" s="1930">
        <v>12</v>
      </c>
      <c r="H11" s="2162"/>
      <c r="I11" s="2161"/>
    </row>
    <row r="12" spans="1:9" ht="13.5" customHeight="1" x14ac:dyDescent="0.2">
      <c r="A12" s="1809" t="s">
        <v>1153</v>
      </c>
      <c r="B12" s="1931">
        <v>4</v>
      </c>
      <c r="C12" s="1931">
        <v>-1</v>
      </c>
      <c r="D12" s="1931">
        <v>13</v>
      </c>
      <c r="E12" s="1931">
        <v>8</v>
      </c>
      <c r="F12" s="1931">
        <v>9</v>
      </c>
      <c r="G12" s="1930">
        <v>-4</v>
      </c>
      <c r="H12" s="2162"/>
      <c r="I12" s="2161"/>
    </row>
    <row r="13" spans="1:9" ht="13.5" customHeight="1" x14ac:dyDescent="0.2">
      <c r="A13" s="1809" t="s">
        <v>1421</v>
      </c>
      <c r="B13" s="1931">
        <v>44</v>
      </c>
      <c r="C13" s="1931">
        <v>-73</v>
      </c>
      <c r="D13" s="1931">
        <v>-127</v>
      </c>
      <c r="E13" s="1931">
        <v>56</v>
      </c>
      <c r="F13" s="1931">
        <v>406</v>
      </c>
      <c r="G13" s="1930">
        <v>8</v>
      </c>
      <c r="H13" s="2162"/>
      <c r="I13" s="2161"/>
    </row>
    <row r="14" spans="1:9" ht="13.5" customHeight="1" x14ac:dyDescent="0.2">
      <c r="A14" s="1809"/>
      <c r="B14" s="1931"/>
      <c r="C14" s="1931"/>
      <c r="D14" s="1931"/>
      <c r="E14" s="1931"/>
      <c r="F14" s="1931"/>
      <c r="G14" s="1930"/>
      <c r="H14" s="2162"/>
      <c r="I14" s="2161"/>
    </row>
    <row r="15" spans="1:9" ht="13.5" customHeight="1" x14ac:dyDescent="0.2">
      <c r="A15" s="1809" t="s">
        <v>1259</v>
      </c>
      <c r="B15" s="1931">
        <v>2245</v>
      </c>
      <c r="C15" s="1931">
        <v>2716</v>
      </c>
      <c r="D15" s="1931">
        <v>2237</v>
      </c>
      <c r="E15" s="1931">
        <v>2560</v>
      </c>
      <c r="F15" s="1931">
        <v>2385</v>
      </c>
      <c r="G15" s="1930">
        <v>2395</v>
      </c>
      <c r="H15" s="2497"/>
      <c r="I15" s="2498"/>
    </row>
    <row r="16" spans="1:9" ht="13.5" customHeight="1" x14ac:dyDescent="0.2">
      <c r="A16" s="1809" t="s">
        <v>1420</v>
      </c>
      <c r="B16" s="1931">
        <v>14815</v>
      </c>
      <c r="C16" s="1931">
        <v>17911</v>
      </c>
      <c r="D16" s="1931">
        <v>16264</v>
      </c>
      <c r="E16" s="1931">
        <v>17559</v>
      </c>
      <c r="F16" s="1931">
        <v>17512</v>
      </c>
      <c r="G16" s="1930">
        <v>18668.204654283007</v>
      </c>
      <c r="H16" s="2497"/>
      <c r="I16" s="2498"/>
    </row>
    <row r="17" spans="1:9" s="1537" customFormat="1" ht="13.5" customHeight="1" thickBot="1" x14ac:dyDescent="0.25">
      <c r="A17" s="1809" t="s">
        <v>1145</v>
      </c>
      <c r="B17" s="1931">
        <v>9528</v>
      </c>
      <c r="C17" s="1931">
        <v>9358</v>
      </c>
      <c r="D17" s="1931">
        <v>9363</v>
      </c>
      <c r="E17" s="1931">
        <v>9215</v>
      </c>
      <c r="F17" s="1931">
        <v>9272</v>
      </c>
      <c r="G17" s="1930">
        <v>9202</v>
      </c>
      <c r="H17" s="2160">
        <v>0.02</v>
      </c>
      <c r="I17" s="2159">
        <v>0.03</v>
      </c>
    </row>
    <row r="18" spans="1:9" s="1537" customFormat="1" ht="13.5" customHeight="1" x14ac:dyDescent="0.2">
      <c r="A18" s="1539"/>
      <c r="B18" s="1541"/>
      <c r="C18" s="1539"/>
      <c r="D18" s="1539"/>
      <c r="E18" s="1539"/>
      <c r="F18" s="1539"/>
      <c r="G18" s="1540"/>
      <c r="H18" s="1540"/>
    </row>
    <row r="19" spans="1:9" s="1537" customFormat="1" ht="13.5" customHeight="1" x14ac:dyDescent="0.2">
      <c r="B19" s="1538"/>
      <c r="C19" s="1539"/>
      <c r="D19" s="1539"/>
      <c r="E19" s="1539"/>
      <c r="F19" s="1539"/>
      <c r="G19" s="1540"/>
      <c r="H19" s="1540"/>
    </row>
    <row r="20" spans="1:9" s="1537" customFormat="1" x14ac:dyDescent="0.2">
      <c r="B20" s="1538"/>
      <c r="C20" s="1539"/>
      <c r="D20" s="1539"/>
      <c r="E20" s="1539"/>
      <c r="F20" s="1539"/>
      <c r="G20" s="1540"/>
      <c r="H20" s="1540"/>
    </row>
    <row r="21" spans="1:9" s="1537" customFormat="1" x14ac:dyDescent="0.2">
      <c r="B21" s="1538"/>
      <c r="G21" s="1540"/>
      <c r="H21" s="1540"/>
    </row>
    <row r="22" spans="1:9" s="1537" customFormat="1" x14ac:dyDescent="0.2">
      <c r="B22" s="1538"/>
      <c r="G22" s="1540"/>
      <c r="H22" s="1540"/>
    </row>
    <row r="23" spans="1:9" s="1537" customFormat="1" x14ac:dyDescent="0.2">
      <c r="B23" s="1538"/>
      <c r="G23" s="1540"/>
      <c r="H23" s="1540"/>
    </row>
    <row r="24" spans="1:9" s="1537" customFormat="1" x14ac:dyDescent="0.2">
      <c r="B24" s="1538"/>
      <c r="H24" s="1539"/>
    </row>
    <row r="25" spans="1:9" s="1537" customFormat="1" x14ac:dyDescent="0.2">
      <c r="B25" s="1538"/>
    </row>
    <row r="26" spans="1:9" s="1537" customFormat="1" x14ac:dyDescent="0.2">
      <c r="B26" s="1538"/>
    </row>
    <row r="27" spans="1:9" s="1537" customFormat="1" x14ac:dyDescent="0.2">
      <c r="B27" s="1538"/>
    </row>
    <row r="28" spans="1:9" s="1537" customFormat="1" x14ac:dyDescent="0.2">
      <c r="B28" s="1538"/>
    </row>
    <row r="29" spans="1:9" s="1537" customFormat="1" x14ac:dyDescent="0.2">
      <c r="B29" s="1538"/>
    </row>
    <row r="30" spans="1:9" s="1537" customFormat="1" x14ac:dyDescent="0.2">
      <c r="B30" s="1538"/>
    </row>
    <row r="31" spans="1:9" s="1537" customFormat="1" x14ac:dyDescent="0.2">
      <c r="B31" s="1538"/>
    </row>
    <row r="32" spans="1:9" s="1537" customFormat="1" x14ac:dyDescent="0.2">
      <c r="B32" s="1538"/>
    </row>
    <row r="33" spans="2:7" s="1537" customFormat="1" x14ac:dyDescent="0.2">
      <c r="B33" s="1538"/>
    </row>
    <row r="34" spans="2:7" s="1537" customFormat="1" x14ac:dyDescent="0.2">
      <c r="B34" s="1538"/>
      <c r="G34" s="1539"/>
    </row>
    <row r="35" spans="2:7" s="1537" customFormat="1" x14ac:dyDescent="0.2">
      <c r="B35" s="1538"/>
      <c r="G35" s="1539"/>
    </row>
    <row r="36" spans="2:7" s="1537" customFormat="1" x14ac:dyDescent="0.2">
      <c r="B36" s="1538"/>
    </row>
    <row r="37" spans="2:7" s="1537" customFormat="1" x14ac:dyDescent="0.2">
      <c r="B37" s="1538"/>
    </row>
    <row r="38" spans="2:7" s="1537" customFormat="1" x14ac:dyDescent="0.2">
      <c r="B38" s="1538"/>
    </row>
    <row r="39" spans="2:7" s="1537" customFormat="1" x14ac:dyDescent="0.2">
      <c r="B39" s="1538"/>
    </row>
    <row r="40" spans="2:7" s="1537" customFormat="1" x14ac:dyDescent="0.2">
      <c r="B40" s="1538"/>
    </row>
    <row r="41" spans="2:7" s="1537" customFormat="1" x14ac:dyDescent="0.2">
      <c r="B41" s="1538"/>
    </row>
    <row r="42" spans="2:7" s="1537" customFormat="1" x14ac:dyDescent="0.2">
      <c r="B42" s="1538"/>
    </row>
    <row r="43" spans="2:7" s="1537" customFormat="1" x14ac:dyDescent="0.2">
      <c r="B43" s="1538"/>
    </row>
    <row r="44" spans="2:7" s="1537" customFormat="1" x14ac:dyDescent="0.2">
      <c r="B44" s="1538"/>
    </row>
    <row r="45" spans="2:7" s="1537" customFormat="1" x14ac:dyDescent="0.2">
      <c r="B45" s="1538"/>
    </row>
    <row r="46" spans="2:7" s="1537" customFormat="1" x14ac:dyDescent="0.2">
      <c r="B46" s="1538"/>
    </row>
    <row r="47" spans="2:7" s="1537" customFormat="1" x14ac:dyDescent="0.2">
      <c r="B47" s="1538"/>
    </row>
    <row r="48" spans="2:7" s="1537" customFormat="1" x14ac:dyDescent="0.2">
      <c r="B48" s="1538"/>
    </row>
    <row r="49" spans="2:2" s="1537" customFormat="1" x14ac:dyDescent="0.2">
      <c r="B49" s="1538"/>
    </row>
    <row r="50" spans="2:2" s="1537" customFormat="1" x14ac:dyDescent="0.2">
      <c r="B50" s="1538"/>
    </row>
    <row r="51" spans="2:2" s="1537" customFormat="1" x14ac:dyDescent="0.2">
      <c r="B51" s="1538"/>
    </row>
    <row r="52" spans="2:2" s="1537" customFormat="1" x14ac:dyDescent="0.2">
      <c r="B52" s="1538"/>
    </row>
    <row r="53" spans="2:2" s="1537" customFormat="1" x14ac:dyDescent="0.2">
      <c r="B53" s="1538"/>
    </row>
    <row r="54" spans="2:2" s="1537" customFormat="1" x14ac:dyDescent="0.2">
      <c r="B54" s="1538"/>
    </row>
    <row r="55" spans="2:2" s="1537" customFormat="1" x14ac:dyDescent="0.2">
      <c r="B55" s="1538"/>
    </row>
    <row r="56" spans="2:2" s="1537" customFormat="1" x14ac:dyDescent="0.2">
      <c r="B56" s="1538"/>
    </row>
    <row r="57" spans="2:2" s="1537" customFormat="1" x14ac:dyDescent="0.2">
      <c r="B57" s="1538"/>
    </row>
    <row r="58" spans="2:2" s="1537" customFormat="1" x14ac:dyDescent="0.2">
      <c r="B58" s="1538"/>
    </row>
    <row r="59" spans="2:2" s="1537" customFormat="1" x14ac:dyDescent="0.2">
      <c r="B59" s="1538"/>
    </row>
    <row r="60" spans="2:2" s="1537" customFormat="1" x14ac:dyDescent="0.2">
      <c r="B60" s="1538"/>
    </row>
    <row r="61" spans="2:2" s="1537" customFormat="1" x14ac:dyDescent="0.2">
      <c r="B61" s="1538"/>
    </row>
    <row r="62" spans="2:2" s="1537" customFormat="1" x14ac:dyDescent="0.2">
      <c r="B62" s="1538"/>
    </row>
    <row r="63" spans="2:2" s="1537" customFormat="1" x14ac:dyDescent="0.2">
      <c r="B63" s="1538"/>
    </row>
    <row r="64" spans="2:2" s="1537" customFormat="1" x14ac:dyDescent="0.2">
      <c r="B64" s="1538"/>
    </row>
    <row r="65" spans="2:2" s="1537" customFormat="1" x14ac:dyDescent="0.2">
      <c r="B65" s="1538"/>
    </row>
    <row r="66" spans="2:2" s="1537" customFormat="1" x14ac:dyDescent="0.2">
      <c r="B66" s="1538"/>
    </row>
    <row r="67" spans="2:2" s="1537" customFormat="1" x14ac:dyDescent="0.2">
      <c r="B67" s="1538"/>
    </row>
    <row r="68" spans="2:2" s="1537" customFormat="1" x14ac:dyDescent="0.2">
      <c r="B68" s="1538"/>
    </row>
    <row r="69" spans="2:2" s="1537" customFormat="1" x14ac:dyDescent="0.2">
      <c r="B69" s="1538"/>
    </row>
    <row r="70" spans="2:2" s="1537" customFormat="1" x14ac:dyDescent="0.2">
      <c r="B70" s="1538"/>
    </row>
    <row r="71" spans="2:2" s="1537" customFormat="1" x14ac:dyDescent="0.2">
      <c r="B71" s="1538"/>
    </row>
    <row r="72" spans="2:2" s="1537" customFormat="1" x14ac:dyDescent="0.2">
      <c r="B72" s="1538"/>
    </row>
    <row r="73" spans="2:2" s="1537" customFormat="1" x14ac:dyDescent="0.2">
      <c r="B73" s="1538"/>
    </row>
    <row r="74" spans="2:2" s="1537" customFormat="1" x14ac:dyDescent="0.2">
      <c r="B74" s="1538"/>
    </row>
    <row r="75" spans="2:2" s="1537" customFormat="1" x14ac:dyDescent="0.2">
      <c r="B75" s="1538"/>
    </row>
    <row r="76" spans="2:2" s="1537" customFormat="1" x14ac:dyDescent="0.2">
      <c r="B76" s="1538"/>
    </row>
    <row r="77" spans="2:2" s="1537" customFormat="1" x14ac:dyDescent="0.2">
      <c r="B77" s="1538"/>
    </row>
    <row r="78" spans="2:2" s="1537" customFormat="1" x14ac:dyDescent="0.2">
      <c r="B78" s="1538"/>
    </row>
    <row r="79" spans="2:2" s="1537" customFormat="1" x14ac:dyDescent="0.2">
      <c r="B79" s="1538"/>
    </row>
  </sheetData>
  <mergeCells count="1">
    <mergeCell ref="H3:I3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theme="5"/>
  </sheetPr>
  <dimension ref="F3"/>
  <sheetViews>
    <sheetView view="pageBreakPreview" zoomScaleNormal="100" zoomScaleSheetLayoutView="100" zoomScalePageLayoutView="80" workbookViewId="0">
      <selection activeCell="O32" sqref="O32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48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colBreaks count="1" manualBreakCount="1">
    <brk id="14" max="62" man="1"/>
  </col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5"/>
  </sheetPr>
  <dimension ref="F3"/>
  <sheetViews>
    <sheetView view="pageLayout" topLeftCell="L40" zoomScale="90" zoomScaleNormal="100" zoomScaleSheetLayoutView="70" zoomScalePageLayoutView="90" workbookViewId="0">
      <selection activeCell="N49" sqref="N49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48" t="s">
        <v>85</v>
      </c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63101-F49D-44AB-898C-97291B8ADE4E}">
  <dimension ref="A1:V35"/>
  <sheetViews>
    <sheetView view="pageLayout" topLeftCell="A5" zoomScaleNormal="100" zoomScaleSheetLayoutView="85" workbookViewId="0">
      <selection activeCell="I35" sqref="I35"/>
    </sheetView>
  </sheetViews>
  <sheetFormatPr defaultRowHeight="15" x14ac:dyDescent="0.25"/>
  <cols>
    <col min="1" max="1" width="8.140625" customWidth="1"/>
    <col min="2" max="10" width="11.42578125" customWidth="1"/>
    <col min="11" max="11" width="19.42578125" bestFit="1" customWidth="1"/>
    <col min="12" max="12" width="18.85546875" customWidth="1"/>
    <col min="14" max="14" width="10.42578125" customWidth="1"/>
    <col min="18" max="18" width="12" customWidth="1"/>
    <col min="19" max="19" width="10" customWidth="1"/>
  </cols>
  <sheetData>
    <row r="1" spans="1:22" ht="14.25" customHeight="1" x14ac:dyDescent="0.25">
      <c r="A1" s="209" t="s">
        <v>851</v>
      </c>
      <c r="B1" s="1599"/>
      <c r="C1" s="1599"/>
      <c r="D1" s="1599"/>
      <c r="E1" s="1599"/>
      <c r="F1" s="1599"/>
      <c r="G1" s="945"/>
      <c r="H1" s="1599"/>
      <c r="J1" s="590"/>
    </row>
    <row r="2" spans="1:22" ht="14.25" customHeight="1" x14ac:dyDescent="0.25">
      <c r="A2" s="2742" t="s">
        <v>850</v>
      </c>
      <c r="B2" s="2743"/>
      <c r="C2" s="2743"/>
      <c r="D2" s="2743"/>
      <c r="E2" s="2743"/>
      <c r="F2" s="2744"/>
      <c r="G2" s="2745" t="s">
        <v>849</v>
      </c>
      <c r="H2" s="2746"/>
      <c r="I2" s="2747"/>
      <c r="J2" s="944"/>
      <c r="L2" s="2172"/>
    </row>
    <row r="3" spans="1:22" s="1879" customFormat="1" ht="24" x14ac:dyDescent="0.25">
      <c r="A3" s="2171" t="s">
        <v>343</v>
      </c>
      <c r="B3" s="1602" t="s">
        <v>386</v>
      </c>
      <c r="C3" s="1602" t="s">
        <v>385</v>
      </c>
      <c r="D3" s="1602" t="s">
        <v>384</v>
      </c>
      <c r="E3" s="1602" t="s">
        <v>383</v>
      </c>
      <c r="F3" s="2170" t="s">
        <v>382</v>
      </c>
      <c r="G3" s="1601" t="s">
        <v>776</v>
      </c>
      <c r="H3" s="1601" t="s">
        <v>383</v>
      </c>
      <c r="I3" s="1601" t="s">
        <v>385</v>
      </c>
      <c r="J3" s="1125" t="s">
        <v>775</v>
      </c>
      <c r="L3" s="2168"/>
      <c r="M3" s="2169"/>
      <c r="N3" s="2169"/>
      <c r="O3" s="2168"/>
      <c r="P3" s="2168"/>
      <c r="Q3" s="2168"/>
      <c r="R3" s="2168"/>
      <c r="S3" s="2168"/>
      <c r="T3" s="2168"/>
    </row>
    <row r="4" spans="1:22" ht="13.5" customHeight="1" x14ac:dyDescent="0.25">
      <c r="A4" s="1123" t="s">
        <v>354</v>
      </c>
      <c r="B4" s="1122">
        <v>163.23129678221503</v>
      </c>
      <c r="C4" s="1122">
        <v>125.24847772693984</v>
      </c>
      <c r="D4" s="1122">
        <v>29.577674897748835</v>
      </c>
      <c r="E4" s="1122">
        <v>27.392963000000002</v>
      </c>
      <c r="F4" s="1121">
        <v>4.8560721863327165</v>
      </c>
      <c r="G4" s="942">
        <v>18.87211357540988</v>
      </c>
      <c r="H4" s="201">
        <v>27.392963000000002</v>
      </c>
      <c r="I4" s="942">
        <v>28.012800877525766</v>
      </c>
      <c r="J4" s="1119">
        <v>350.30648459323646</v>
      </c>
      <c r="L4" s="1604"/>
      <c r="M4" s="1604"/>
      <c r="N4" s="1604"/>
      <c r="O4" s="1604"/>
      <c r="P4" s="1604"/>
      <c r="Q4" s="1604"/>
      <c r="R4" s="1604"/>
      <c r="S4" s="1604"/>
      <c r="T4" s="604"/>
      <c r="U4" s="604"/>
      <c r="V4" s="604"/>
    </row>
    <row r="5" spans="1:22" ht="13.5" customHeight="1" x14ac:dyDescent="0.25">
      <c r="A5" s="1123" t="s">
        <v>355</v>
      </c>
      <c r="B5" s="1122">
        <v>161.69990097086827</v>
      </c>
      <c r="C5" s="1122">
        <v>128.68626234642511</v>
      </c>
      <c r="D5" s="1122">
        <v>29.458624442830896</v>
      </c>
      <c r="E5" s="1122">
        <v>28.644242999999999</v>
      </c>
      <c r="F5" s="1121">
        <v>4.6589802195096697</v>
      </c>
      <c r="G5" s="942">
        <v>18.727277392008286</v>
      </c>
      <c r="H5" s="201">
        <v>28.644242999999999</v>
      </c>
      <c r="I5" s="942">
        <v>28.594334204278724</v>
      </c>
      <c r="J5" s="1119">
        <v>353.14801097963397</v>
      </c>
      <c r="L5" s="1604"/>
      <c r="M5" s="1604"/>
      <c r="N5" s="1604"/>
      <c r="O5" s="1604"/>
      <c r="P5" s="1604"/>
      <c r="Q5" s="1604"/>
      <c r="R5" s="1604"/>
      <c r="S5" s="1604"/>
      <c r="T5" s="604"/>
      <c r="U5" s="604"/>
      <c r="V5" s="604"/>
    </row>
    <row r="6" spans="1:22" ht="13.5" customHeight="1" x14ac:dyDescent="0.25">
      <c r="A6" s="1123" t="s">
        <v>356</v>
      </c>
      <c r="B6" s="1122">
        <v>156.6537698477475</v>
      </c>
      <c r="C6" s="1122">
        <v>129.49763772222454</v>
      </c>
      <c r="D6" s="1122">
        <v>29.333187588430388</v>
      </c>
      <c r="E6" s="1122">
        <v>26.120191234181998</v>
      </c>
      <c r="F6" s="1121">
        <v>4.6460146762524905</v>
      </c>
      <c r="G6" s="942">
        <v>19.142959131120691</v>
      </c>
      <c r="H6" s="201">
        <v>26.120191234181998</v>
      </c>
      <c r="I6" s="942">
        <v>28.979556901755792</v>
      </c>
      <c r="J6" s="1119">
        <v>346.25080106883695</v>
      </c>
      <c r="L6" s="1604"/>
      <c r="M6" s="1604"/>
      <c r="N6" s="1604"/>
      <c r="O6" s="1604"/>
      <c r="P6" s="1604"/>
      <c r="Q6" s="1604"/>
      <c r="R6" s="1604"/>
      <c r="S6" s="1604"/>
      <c r="T6" s="604"/>
      <c r="U6" s="604"/>
      <c r="V6" s="604"/>
    </row>
    <row r="7" spans="1:22" ht="13.5" customHeight="1" x14ac:dyDescent="0.25">
      <c r="A7" s="1123" t="s">
        <v>357</v>
      </c>
      <c r="B7" s="1122">
        <v>156.2834633369655</v>
      </c>
      <c r="C7" s="1122">
        <v>130.10628407790463</v>
      </c>
      <c r="D7" s="1122">
        <v>29.163547548182979</v>
      </c>
      <c r="E7" s="1122">
        <v>34.408369</v>
      </c>
      <c r="F7" s="1121">
        <v>5.2285524686082461</v>
      </c>
      <c r="G7" s="942">
        <v>19.424848460958998</v>
      </c>
      <c r="H7" s="1124">
        <v>34.408369</v>
      </c>
      <c r="I7" s="942">
        <v>28.965377381254811</v>
      </c>
      <c r="J7" s="1119">
        <v>355.19021643166138</v>
      </c>
      <c r="K7" s="589"/>
      <c r="L7" s="1604"/>
      <c r="M7" s="1604"/>
      <c r="N7" s="1604"/>
      <c r="O7" s="1604"/>
      <c r="P7" s="1604"/>
      <c r="Q7" s="1604"/>
      <c r="R7" s="1604"/>
      <c r="S7" s="1604"/>
      <c r="T7" s="604"/>
      <c r="U7" s="604"/>
      <c r="V7" s="604"/>
    </row>
    <row r="8" spans="1:22" ht="13.5" customHeight="1" x14ac:dyDescent="0.25">
      <c r="A8" s="1123" t="s">
        <v>381</v>
      </c>
      <c r="B8" s="1122">
        <v>148.51430618343645</v>
      </c>
      <c r="C8" s="1122">
        <v>123.72123018196838</v>
      </c>
      <c r="D8" s="1122">
        <v>28.438548370072898</v>
      </c>
      <c r="E8" s="1122">
        <v>35.276477103234292</v>
      </c>
      <c r="F8" s="1121">
        <v>4.4032512500009391</v>
      </c>
      <c r="G8" s="942">
        <v>19.569254938596007</v>
      </c>
      <c r="H8" s="201">
        <v>35.276477103234292</v>
      </c>
      <c r="I8" s="942">
        <v>28.799081278355771</v>
      </c>
      <c r="J8" s="1119">
        <v>340.35381308871297</v>
      </c>
      <c r="K8" s="589"/>
      <c r="L8" s="1604"/>
      <c r="M8" s="1604"/>
      <c r="N8" s="1604"/>
      <c r="O8" s="1604"/>
      <c r="P8" s="1604"/>
      <c r="Q8" s="1604"/>
      <c r="R8" s="1604"/>
      <c r="S8" s="1604"/>
      <c r="T8" s="604"/>
      <c r="U8" s="604"/>
      <c r="V8" s="604"/>
    </row>
    <row r="9" spans="1:22" ht="13.5" customHeight="1" x14ac:dyDescent="0.25">
      <c r="A9" s="1123" t="s">
        <v>359</v>
      </c>
      <c r="B9" s="1122">
        <v>146.94835276476152</v>
      </c>
      <c r="C9" s="1122">
        <v>125.25674454968396</v>
      </c>
      <c r="D9" s="1122">
        <v>28.865797581079057</v>
      </c>
      <c r="E9" s="1122">
        <v>36.870469811562451</v>
      </c>
      <c r="F9" s="1121">
        <v>5.3070232710134295</v>
      </c>
      <c r="G9" s="942">
        <v>19.682158389771732</v>
      </c>
      <c r="H9" s="201">
        <v>36.870469811562451</v>
      </c>
      <c r="I9" s="942">
        <v>28.780704092786273</v>
      </c>
      <c r="J9" s="1119">
        <v>343.24838797810037</v>
      </c>
      <c r="L9" s="1604"/>
      <c r="M9" s="1604"/>
      <c r="N9" s="1604"/>
      <c r="O9" s="1604"/>
      <c r="P9" s="1604"/>
      <c r="Q9" s="1604"/>
      <c r="R9" s="1604"/>
      <c r="S9" s="1604"/>
      <c r="T9" s="604"/>
      <c r="U9" s="604"/>
      <c r="V9" s="604"/>
    </row>
    <row r="10" spans="1:22" ht="13.5" customHeight="1" x14ac:dyDescent="0.25">
      <c r="A10" s="1123" t="s">
        <v>360</v>
      </c>
      <c r="B10" s="1122">
        <v>143.91675807308684</v>
      </c>
      <c r="C10" s="1122">
        <v>125.02745958712059</v>
      </c>
      <c r="D10" s="1122">
        <v>27.984664025552863</v>
      </c>
      <c r="E10" s="1122">
        <v>39.713667999999998</v>
      </c>
      <c r="F10" s="1121">
        <v>5.8087598866655625</v>
      </c>
      <c r="G10" s="942">
        <v>19.998694085314316</v>
      </c>
      <c r="H10" s="201">
        <v>39.713667999999998</v>
      </c>
      <c r="I10" s="942">
        <v>28.850997793224568</v>
      </c>
      <c r="J10" s="1119">
        <v>342.45130957242583</v>
      </c>
      <c r="K10" s="589"/>
      <c r="L10" s="1604"/>
      <c r="M10" s="1604"/>
      <c r="N10" s="1604"/>
      <c r="O10" s="1604"/>
      <c r="P10" s="1604"/>
      <c r="Q10" s="1604"/>
      <c r="R10" s="1604"/>
      <c r="S10" s="1604"/>
      <c r="T10" s="604"/>
      <c r="U10" s="604"/>
      <c r="V10" s="604"/>
    </row>
    <row r="11" spans="1:22" ht="13.5" customHeight="1" x14ac:dyDescent="0.25">
      <c r="A11" s="1123" t="s">
        <v>345</v>
      </c>
      <c r="B11" s="1122">
        <v>145.8449991209188</v>
      </c>
      <c r="C11" s="1122">
        <v>126.24797089955871</v>
      </c>
      <c r="D11" s="1122">
        <v>27.723349685720713</v>
      </c>
      <c r="E11" s="1122">
        <v>40.809472</v>
      </c>
      <c r="F11" s="1121">
        <v>5.7585031195677034</v>
      </c>
      <c r="G11" s="942">
        <v>20.750818097479975</v>
      </c>
      <c r="H11" s="201">
        <v>40.809472</v>
      </c>
      <c r="I11" s="942">
        <v>29.220314696017894</v>
      </c>
      <c r="J11" s="1119">
        <v>346.38429482576595</v>
      </c>
      <c r="K11" s="589"/>
      <c r="L11" s="1604"/>
      <c r="M11" s="1604"/>
      <c r="N11" s="1604"/>
      <c r="O11" s="1604"/>
      <c r="P11" s="1604"/>
      <c r="Q11" s="1604"/>
      <c r="R11" s="1604"/>
      <c r="S11" s="1604"/>
      <c r="T11" s="604"/>
      <c r="U11" s="604"/>
      <c r="V11" s="604"/>
    </row>
    <row r="12" spans="1:22" ht="13.5" customHeight="1" x14ac:dyDescent="0.25">
      <c r="A12" s="1123" t="s">
        <v>361</v>
      </c>
      <c r="B12" s="1122">
        <v>144.47634833432065</v>
      </c>
      <c r="C12" s="1122">
        <v>126.55514614383659</v>
      </c>
      <c r="D12" s="1122">
        <v>28.298320649334574</v>
      </c>
      <c r="E12" s="1122">
        <v>42.563318000000002</v>
      </c>
      <c r="F12" s="1121">
        <v>5.1830472331914477</v>
      </c>
      <c r="G12" s="942">
        <v>21.126714080691372</v>
      </c>
      <c r="H12" s="201">
        <v>42.563318000000002</v>
      </c>
      <c r="I12" s="942">
        <v>29.484479129122686</v>
      </c>
      <c r="J12" s="1119">
        <v>347.07618036068328</v>
      </c>
      <c r="K12" s="589"/>
      <c r="L12" s="1604"/>
      <c r="M12" s="1604"/>
      <c r="N12" s="1604"/>
      <c r="O12" s="1604"/>
      <c r="P12" s="1604"/>
      <c r="Q12" s="1604"/>
      <c r="R12" s="1604"/>
      <c r="S12" s="1604"/>
      <c r="T12" s="604"/>
      <c r="U12" s="604"/>
      <c r="V12" s="604"/>
    </row>
    <row r="13" spans="1:22" ht="13.5" customHeight="1" x14ac:dyDescent="0.25">
      <c r="A13" s="1123" t="s">
        <v>362</v>
      </c>
      <c r="B13" s="1122">
        <v>147.57353661104349</v>
      </c>
      <c r="C13" s="1122">
        <v>128.83688928318716</v>
      </c>
      <c r="D13" s="1122">
        <v>28.479810828424014</v>
      </c>
      <c r="E13" s="1122">
        <v>49.320723000000001</v>
      </c>
      <c r="F13" s="1121">
        <v>5.6045786241039321</v>
      </c>
      <c r="G13" s="942">
        <v>21.358344994128295</v>
      </c>
      <c r="H13" s="201">
        <v>49.320723000000001</v>
      </c>
      <c r="I13" s="942">
        <v>29.539646091682226</v>
      </c>
      <c r="J13" s="1119">
        <v>359.81553834675861</v>
      </c>
      <c r="K13" s="589"/>
      <c r="L13" s="1604"/>
      <c r="M13" s="1604"/>
      <c r="N13" s="1604"/>
      <c r="O13" s="1604"/>
      <c r="P13" s="1604"/>
      <c r="Q13" s="1604"/>
      <c r="R13" s="1604"/>
      <c r="S13" s="1604"/>
      <c r="T13" s="604"/>
      <c r="U13" s="604"/>
      <c r="V13" s="604"/>
    </row>
    <row r="14" spans="1:22" ht="13.5" customHeight="1" x14ac:dyDescent="0.25">
      <c r="A14" s="1123" t="s">
        <v>352</v>
      </c>
      <c r="B14" s="1122">
        <v>143.78151748039048</v>
      </c>
      <c r="C14" s="1122">
        <v>125.93057882087889</v>
      </c>
      <c r="D14" s="1122">
        <v>28.054300524751163</v>
      </c>
      <c r="E14" s="1122">
        <v>44.508420000000001</v>
      </c>
      <c r="F14" s="1121">
        <v>5.8102083389784189</v>
      </c>
      <c r="G14" s="942">
        <v>21.620766233761831</v>
      </c>
      <c r="H14" s="201">
        <v>44.508420000000001</v>
      </c>
      <c r="I14" s="942">
        <v>29.64313240500719</v>
      </c>
      <c r="J14" s="1119">
        <v>348.08502516499897</v>
      </c>
      <c r="K14" s="589"/>
      <c r="L14" s="1604"/>
      <c r="M14" s="1604"/>
      <c r="N14" s="1604"/>
      <c r="O14" s="1604"/>
      <c r="P14" s="1604"/>
      <c r="Q14" s="1604"/>
      <c r="R14" s="1604"/>
      <c r="S14" s="1604"/>
      <c r="T14" s="604"/>
      <c r="U14" s="604"/>
      <c r="V14" s="604"/>
    </row>
    <row r="15" spans="1:22" ht="13.5" customHeight="1" x14ac:dyDescent="0.25">
      <c r="A15" s="1123" t="s">
        <v>250</v>
      </c>
      <c r="B15" s="1122">
        <v>149.96778900026283</v>
      </c>
      <c r="C15" s="1122">
        <v>128.65738900530326</v>
      </c>
      <c r="D15" s="1122">
        <v>27.858975156928746</v>
      </c>
      <c r="E15" s="1122">
        <v>46.231977000000001</v>
      </c>
      <c r="F15" s="1121">
        <v>5.0043545969021421</v>
      </c>
      <c r="G15" s="942">
        <v>21.943040587538306</v>
      </c>
      <c r="H15" s="201">
        <v>46.231977000000001</v>
      </c>
      <c r="I15" s="942">
        <v>29.677520134409686</v>
      </c>
      <c r="J15" s="1119">
        <v>357.72048475939704</v>
      </c>
      <c r="K15" s="589"/>
      <c r="L15" s="1604"/>
      <c r="M15" s="1604"/>
      <c r="N15" s="1604"/>
      <c r="O15" s="1604"/>
      <c r="P15" s="1604"/>
      <c r="Q15" s="1604"/>
      <c r="R15" s="1604"/>
      <c r="S15" s="1604"/>
      <c r="T15" s="604"/>
      <c r="U15" s="604"/>
      <c r="V15" s="604"/>
    </row>
    <row r="16" spans="1:22" ht="13.5" customHeight="1" x14ac:dyDescent="0.25">
      <c r="A16" s="1123" t="s">
        <v>251</v>
      </c>
      <c r="B16" s="1122">
        <v>147.4377713990113</v>
      </c>
      <c r="C16" s="1122">
        <v>130.47011111911166</v>
      </c>
      <c r="D16" s="1122">
        <v>28.114068988630052</v>
      </c>
      <c r="E16" s="1122">
        <v>46.945017</v>
      </c>
      <c r="F16" s="1121">
        <v>4.6131314929684928</v>
      </c>
      <c r="G16" s="942">
        <v>21.616913255775451</v>
      </c>
      <c r="H16" s="201">
        <v>46.945017</v>
      </c>
      <c r="I16" s="942">
        <v>29.549917671840653</v>
      </c>
      <c r="J16" s="1119">
        <v>357.58009999972148</v>
      </c>
      <c r="K16" s="589"/>
      <c r="L16" s="1604"/>
      <c r="M16" s="1604"/>
      <c r="N16" s="1604"/>
      <c r="O16" s="1604"/>
      <c r="P16" s="1604"/>
      <c r="Q16" s="1604"/>
      <c r="R16" s="1604"/>
      <c r="S16" s="1604"/>
      <c r="T16" s="604"/>
      <c r="U16" s="604"/>
      <c r="V16" s="604"/>
    </row>
    <row r="17" spans="1:22" ht="13.5" customHeight="1" x14ac:dyDescent="0.25">
      <c r="A17" s="1123" t="s">
        <v>252</v>
      </c>
      <c r="B17" s="1122">
        <v>146.06525389121373</v>
      </c>
      <c r="C17" s="1122">
        <v>126.9985850881984</v>
      </c>
      <c r="D17" s="1122">
        <v>27.996236766816811</v>
      </c>
      <c r="E17" s="1122">
        <v>43.784286000000002</v>
      </c>
      <c r="F17" s="1121">
        <v>4.4923882541233704</v>
      </c>
      <c r="G17" s="942">
        <v>21.140411118149778</v>
      </c>
      <c r="H17" s="201">
        <v>43.784286000000002</v>
      </c>
      <c r="I17" s="942">
        <v>27.8591280115856</v>
      </c>
      <c r="J17" s="1119">
        <v>349.33675000035237</v>
      </c>
      <c r="K17" s="589"/>
      <c r="L17" s="1604"/>
      <c r="M17" s="1604"/>
      <c r="N17" s="1604"/>
      <c r="O17" s="1604"/>
      <c r="P17" s="1604"/>
      <c r="Q17" s="1604"/>
      <c r="R17" s="1604"/>
      <c r="S17" s="1604"/>
      <c r="T17" s="604"/>
      <c r="U17" s="604"/>
      <c r="V17" s="604"/>
    </row>
    <row r="18" spans="1:22" ht="13.5" customHeight="1" x14ac:dyDescent="0.25">
      <c r="A18" s="943" t="s">
        <v>253</v>
      </c>
      <c r="B18" s="202">
        <v>145.26866887731182</v>
      </c>
      <c r="C18" s="202">
        <v>130.23153946655165</v>
      </c>
      <c r="D18" s="202">
        <v>27.918527235066406</v>
      </c>
      <c r="E18" s="202">
        <v>32.27364</v>
      </c>
      <c r="F18" s="1120">
        <v>5.2279537354331422</v>
      </c>
      <c r="G18" s="942">
        <v>21.523412396846599</v>
      </c>
      <c r="H18" s="202">
        <v>32.27364</v>
      </c>
      <c r="I18" s="942">
        <v>30.135555523181271</v>
      </c>
      <c r="J18" s="1119">
        <v>340.92032931436302</v>
      </c>
      <c r="K18" s="589"/>
      <c r="L18" s="1604"/>
      <c r="M18" s="1604"/>
      <c r="N18" s="1604"/>
      <c r="O18" s="1604"/>
      <c r="P18" s="1604"/>
      <c r="Q18" s="1604"/>
      <c r="R18" s="1604"/>
      <c r="S18" s="1604"/>
      <c r="T18" s="604"/>
      <c r="U18" s="604"/>
      <c r="V18" s="604"/>
    </row>
    <row r="19" spans="1:22" ht="13.5" customHeight="1" x14ac:dyDescent="0.25">
      <c r="A19" s="943" t="s">
        <v>254</v>
      </c>
      <c r="B19" s="1118">
        <v>143.54878025743486</v>
      </c>
      <c r="C19" s="1118">
        <v>132.96892137290143</v>
      </c>
      <c r="D19" s="1118">
        <v>27.623518554289621</v>
      </c>
      <c r="E19" s="1118">
        <v>33.897911000000001</v>
      </c>
      <c r="F19" s="1117">
        <v>4.6919572459078207</v>
      </c>
      <c r="G19" s="942">
        <v>22.155025047250703</v>
      </c>
      <c r="H19" s="199">
        <v>33.897911000000001</v>
      </c>
      <c r="I19" s="942">
        <v>30.221762986891449</v>
      </c>
      <c r="J19" s="1116">
        <v>342.73108843053376</v>
      </c>
      <c r="K19" s="589"/>
      <c r="L19" s="1604"/>
      <c r="M19" s="1604"/>
      <c r="N19" s="1604"/>
      <c r="O19" s="1604"/>
      <c r="P19" s="1604"/>
      <c r="Q19" s="1604"/>
      <c r="R19" s="1604"/>
      <c r="S19" s="1604"/>
      <c r="T19" s="604"/>
      <c r="U19" s="604"/>
      <c r="V19" s="604"/>
    </row>
    <row r="20" spans="1:22" ht="13.5" customHeight="1" x14ac:dyDescent="0.25">
      <c r="A20" s="943" t="s">
        <v>255</v>
      </c>
      <c r="B20" s="1118">
        <v>143.11938331443403</v>
      </c>
      <c r="C20" s="1118">
        <v>134.01874400475666</v>
      </c>
      <c r="D20" s="1118">
        <v>27.698421928278758</v>
      </c>
      <c r="E20" s="1118">
        <v>35.677188999999998</v>
      </c>
      <c r="F20" s="1117">
        <v>4.0664614572116209</v>
      </c>
      <c r="G20" s="942">
        <v>22.243719565948123</v>
      </c>
      <c r="H20" s="199">
        <v>35.677188999999998</v>
      </c>
      <c r="I20" s="942">
        <v>30.426963159577127</v>
      </c>
      <c r="J20" s="1116">
        <v>344.58019970468109</v>
      </c>
      <c r="K20" s="589"/>
      <c r="L20" s="1604"/>
      <c r="M20" s="1604"/>
      <c r="N20" s="1604"/>
      <c r="O20" s="1604"/>
      <c r="P20" s="1604"/>
      <c r="Q20" s="1604"/>
      <c r="R20" s="1604"/>
      <c r="S20" s="1604"/>
      <c r="T20" s="604"/>
      <c r="U20" s="604"/>
      <c r="V20" s="604"/>
    </row>
    <row r="21" spans="1:22" ht="13.5" customHeight="1" x14ac:dyDescent="0.25">
      <c r="A21" s="943" t="s">
        <v>256</v>
      </c>
      <c r="B21" s="1118">
        <v>135.61674948061395</v>
      </c>
      <c r="C21" s="1118">
        <v>132.48569096348319</v>
      </c>
      <c r="D21" s="1118">
        <v>27.486039897345165</v>
      </c>
      <c r="E21" s="1118">
        <v>26.457393</v>
      </c>
      <c r="F21" s="1117">
        <v>3.6180076210775991</v>
      </c>
      <c r="G21" s="942">
        <v>22.074771793717051</v>
      </c>
      <c r="H21" s="199">
        <v>26.457393</v>
      </c>
      <c r="I21" s="942">
        <v>30.556749954165873</v>
      </c>
      <c r="J21" s="1116">
        <v>325.66388096251995</v>
      </c>
      <c r="K21" s="589"/>
      <c r="L21" s="1604"/>
      <c r="M21" s="1604"/>
      <c r="N21" s="1604"/>
      <c r="O21" s="1604"/>
      <c r="P21" s="1604"/>
      <c r="Q21" s="1604"/>
      <c r="R21" s="1604"/>
      <c r="S21" s="1604"/>
      <c r="T21" s="604"/>
      <c r="U21" s="604"/>
      <c r="V21" s="604"/>
    </row>
    <row r="22" spans="1:22" ht="13.5" customHeight="1" x14ac:dyDescent="0.25">
      <c r="A22" s="943" t="s">
        <v>257</v>
      </c>
      <c r="B22" s="1118">
        <v>133.78792034895963</v>
      </c>
      <c r="C22" s="1118">
        <v>133.34060692153113</v>
      </c>
      <c r="D22" s="1118">
        <v>27.758609970098743</v>
      </c>
      <c r="E22" s="1118">
        <v>19.175809999999998</v>
      </c>
      <c r="F22" s="1117">
        <v>3.6259217990662438</v>
      </c>
      <c r="G22" s="942">
        <v>21.428509148095195</v>
      </c>
      <c r="H22" s="199">
        <v>19.175809999999998</v>
      </c>
      <c r="I22" s="942">
        <v>31.030671821451769</v>
      </c>
      <c r="J22" s="1116">
        <v>317.68886903965574</v>
      </c>
      <c r="K22" s="896"/>
      <c r="L22" s="1604"/>
      <c r="M22" s="1604"/>
      <c r="N22" s="1604"/>
      <c r="O22" s="1604"/>
      <c r="P22" s="1604"/>
      <c r="Q22" s="1604"/>
      <c r="R22" s="1604"/>
      <c r="S22" s="1604"/>
      <c r="T22" s="604"/>
      <c r="U22" s="604"/>
      <c r="V22" s="604"/>
    </row>
    <row r="23" spans="1:22" ht="13.5" customHeight="1" x14ac:dyDescent="0.25">
      <c r="A23" s="943" t="s">
        <v>258</v>
      </c>
      <c r="B23" s="1118">
        <v>135.07618043344465</v>
      </c>
      <c r="C23" s="1118">
        <v>134.11164067245306</v>
      </c>
      <c r="D23" s="1118">
        <v>26.83039318024306</v>
      </c>
      <c r="E23" s="1118">
        <v>20.850673</v>
      </c>
      <c r="F23" s="1117">
        <v>3.1832180624085882</v>
      </c>
      <c r="G23" s="942">
        <v>21.255167031941113</v>
      </c>
      <c r="H23" s="199">
        <v>20.850673</v>
      </c>
      <c r="I23" s="942">
        <v>31.039749455051183</v>
      </c>
      <c r="J23" s="1116">
        <v>320.05210534854933</v>
      </c>
      <c r="K23" s="588"/>
      <c r="L23" s="1604"/>
      <c r="M23" s="1604"/>
      <c r="N23" s="1604"/>
      <c r="O23" s="1604"/>
      <c r="P23" s="1604"/>
      <c r="Q23" s="1604"/>
      <c r="R23" s="1604"/>
      <c r="S23" s="1604"/>
      <c r="T23" s="604"/>
      <c r="U23" s="604"/>
      <c r="V23" s="604"/>
    </row>
    <row r="24" spans="1:22" ht="14.25" customHeight="1" x14ac:dyDescent="0.25">
      <c r="A24" s="943" t="s">
        <v>259</v>
      </c>
      <c r="B24" s="1118">
        <v>133.25030835000001</v>
      </c>
      <c r="C24" s="1118">
        <v>133.68191683000001</v>
      </c>
      <c r="D24" s="1118">
        <v>27.125147330000004</v>
      </c>
      <c r="E24" s="1118">
        <v>16.772660999999999</v>
      </c>
      <c r="F24" s="1117">
        <v>3.8497697500000005</v>
      </c>
      <c r="G24" s="199">
        <v>20.380210829999999</v>
      </c>
      <c r="H24" s="199">
        <v>16.772660999999999</v>
      </c>
      <c r="I24" s="199">
        <v>31.374866919999999</v>
      </c>
      <c r="J24" s="1116">
        <v>314.67980326000003</v>
      </c>
      <c r="K24" s="200"/>
      <c r="L24" s="1604"/>
      <c r="M24" s="1604"/>
      <c r="N24" s="1604"/>
      <c r="O24" s="1604"/>
      <c r="P24" s="1604"/>
      <c r="Q24" s="1604"/>
      <c r="R24" s="1604"/>
      <c r="S24" s="1604"/>
      <c r="T24" s="604"/>
      <c r="U24" s="604"/>
      <c r="V24" s="604"/>
    </row>
    <row r="25" spans="1:22" ht="14.25" customHeight="1" x14ac:dyDescent="0.25">
      <c r="A25" s="943" t="s">
        <v>684</v>
      </c>
      <c r="B25" s="1118">
        <v>132.10629931</v>
      </c>
      <c r="C25" s="1118">
        <v>134.73789069999998</v>
      </c>
      <c r="D25" s="1118">
        <v>26.504089159999999</v>
      </c>
      <c r="E25" s="1118">
        <v>17.125460539999999</v>
      </c>
      <c r="F25" s="1117">
        <v>3.2340501000000001</v>
      </c>
      <c r="G25" s="199">
        <v>20.771909959999999</v>
      </c>
      <c r="H25" s="199">
        <v>17.125460539999999</v>
      </c>
      <c r="I25" s="199">
        <v>31.411083550000001</v>
      </c>
      <c r="J25" s="1116">
        <v>313.70778980999995</v>
      </c>
      <c r="L25" s="1604"/>
      <c r="M25" s="1604"/>
      <c r="N25" s="1604"/>
      <c r="O25" s="1604"/>
      <c r="P25" s="1604"/>
      <c r="Q25" s="1604"/>
      <c r="R25" s="1604"/>
      <c r="S25" s="1604"/>
      <c r="T25" s="604"/>
      <c r="U25" s="604"/>
      <c r="V25" s="604"/>
    </row>
    <row r="26" spans="1:22" ht="14.25" customHeight="1" x14ac:dyDescent="0.25">
      <c r="A26" s="943" t="s">
        <v>720</v>
      </c>
      <c r="B26" s="1118">
        <v>130.71611482</v>
      </c>
      <c r="C26" s="1118">
        <v>132.47711695999999</v>
      </c>
      <c r="D26" s="1118">
        <v>26.107472380000001</v>
      </c>
      <c r="E26" s="1118">
        <v>16.291809659999998</v>
      </c>
      <c r="F26" s="1117">
        <v>4.5654386300000001</v>
      </c>
      <c r="G26" s="199">
        <v>21.12347316</v>
      </c>
      <c r="H26" s="199">
        <v>16.291809659999998</v>
      </c>
      <c r="I26" s="199">
        <v>31.104562900000001</v>
      </c>
      <c r="J26" s="1116">
        <v>310.15795245000004</v>
      </c>
      <c r="L26" s="1604"/>
      <c r="M26" s="1604"/>
      <c r="N26" s="1604"/>
      <c r="O26" s="1604"/>
      <c r="P26" s="1604"/>
      <c r="Q26" s="1604"/>
      <c r="R26" s="1604"/>
      <c r="S26" s="1604"/>
      <c r="T26" s="604"/>
      <c r="U26" s="604"/>
      <c r="V26" s="604"/>
    </row>
    <row r="27" spans="1:22" ht="14.25" customHeight="1" x14ac:dyDescent="0.25">
      <c r="A27" s="943" t="s">
        <v>736</v>
      </c>
      <c r="B27" s="1118">
        <v>128.66556386532065</v>
      </c>
      <c r="C27" s="1118">
        <v>130.53787481307941</v>
      </c>
      <c r="D27" s="1118">
        <v>25.460851736530003</v>
      </c>
      <c r="E27" s="1118">
        <v>23.404632350189999</v>
      </c>
      <c r="F27" s="1117">
        <v>2.8566860193800001</v>
      </c>
      <c r="G27" s="199">
        <v>26.19914893355066</v>
      </c>
      <c r="H27" s="199">
        <v>23.404632350189999</v>
      </c>
      <c r="I27" s="199">
        <v>31.083240595749402</v>
      </c>
      <c r="J27" s="1116">
        <v>310.92623693376049</v>
      </c>
      <c r="L27" s="1604"/>
      <c r="M27" s="1604"/>
      <c r="N27" s="1604"/>
      <c r="O27" s="1604"/>
      <c r="P27" s="1604"/>
      <c r="Q27" s="1604"/>
      <c r="R27" s="1604"/>
      <c r="S27" s="1604"/>
      <c r="T27" s="604"/>
      <c r="U27" s="604"/>
      <c r="V27" s="604"/>
    </row>
    <row r="28" spans="1:22" ht="14.25" customHeight="1" x14ac:dyDescent="0.25">
      <c r="A28" s="943" t="s">
        <v>805</v>
      </c>
      <c r="B28" s="1118">
        <v>131.41827084452999</v>
      </c>
      <c r="C28" s="1118">
        <v>131.35802387119</v>
      </c>
      <c r="D28" s="1118">
        <v>24.950549271480003</v>
      </c>
      <c r="E28" s="1118">
        <v>22.461380844260002</v>
      </c>
      <c r="F28" s="1117">
        <v>4.4071998853100007</v>
      </c>
      <c r="G28" s="199">
        <v>26.521696437130007</v>
      </c>
      <c r="H28" s="199">
        <v>22.461380844260002</v>
      </c>
      <c r="I28" s="199">
        <v>31.330696577699999</v>
      </c>
      <c r="J28" s="1116">
        <v>314.81289700000002</v>
      </c>
      <c r="L28" s="1604"/>
      <c r="M28" s="1604"/>
      <c r="N28" s="1604"/>
      <c r="O28" s="1604"/>
      <c r="P28" s="1604"/>
      <c r="Q28" s="1604"/>
      <c r="R28" s="1604"/>
      <c r="S28" s="1604"/>
      <c r="T28" s="604"/>
      <c r="U28" s="604"/>
      <c r="V28" s="604"/>
    </row>
    <row r="29" spans="1:22" ht="14.25" customHeight="1" x14ac:dyDescent="0.25">
      <c r="A29" s="943" t="s">
        <v>838</v>
      </c>
      <c r="B29" s="1118">
        <v>131.27306471083998</v>
      </c>
      <c r="C29" s="1118">
        <v>132.44742941606</v>
      </c>
      <c r="D29" s="1118">
        <v>24.950549271480003</v>
      </c>
      <c r="E29" s="1118">
        <v>24.833017554239994</v>
      </c>
      <c r="F29" s="1117">
        <v>2.9903571472699997</v>
      </c>
      <c r="G29" s="199">
        <v>26.267313584050008</v>
      </c>
      <c r="H29" s="199">
        <v>24.832618</v>
      </c>
      <c r="I29" s="199">
        <v>31.15568557512</v>
      </c>
      <c r="J29" s="1116">
        <v>316.49443200000002</v>
      </c>
      <c r="L29" s="1604"/>
      <c r="M29" s="1604"/>
      <c r="N29" s="1604"/>
      <c r="O29" s="1604"/>
      <c r="P29" s="1604"/>
      <c r="Q29" s="1604"/>
      <c r="R29" s="1604"/>
      <c r="S29" s="1604"/>
      <c r="T29" s="604"/>
      <c r="U29" s="604"/>
      <c r="V29" s="604"/>
    </row>
    <row r="30" spans="1:22" ht="14.25" customHeight="1" x14ac:dyDescent="0.25">
      <c r="A30" s="943" t="s">
        <v>900</v>
      </c>
      <c r="B30" s="1118">
        <v>130.71686340611998</v>
      </c>
      <c r="C30" s="1118">
        <v>132.22709210359002</v>
      </c>
      <c r="D30" s="1118">
        <v>24.802066212379998</v>
      </c>
      <c r="E30" s="1118">
        <v>16.71068194191</v>
      </c>
      <c r="F30" s="1117">
        <v>3.8477111596099998</v>
      </c>
      <c r="G30" s="199">
        <v>25.738484176239997</v>
      </c>
      <c r="H30" s="199">
        <v>16.71068194191</v>
      </c>
      <c r="I30" s="199">
        <v>31.383853071160001</v>
      </c>
      <c r="J30" s="1116">
        <v>308.30425600000001</v>
      </c>
      <c r="L30" s="1604"/>
      <c r="M30" s="1604"/>
      <c r="N30" s="1604"/>
      <c r="O30" s="1604"/>
      <c r="P30" s="1604"/>
      <c r="Q30" s="1604"/>
      <c r="R30" s="1604"/>
      <c r="S30" s="1604"/>
      <c r="T30" s="604"/>
      <c r="U30" s="604"/>
      <c r="V30" s="604"/>
    </row>
    <row r="31" spans="1:22" ht="14.25" customHeight="1" x14ac:dyDescent="0.25">
      <c r="A31" s="943" t="s">
        <v>993</v>
      </c>
      <c r="B31" s="1118">
        <v>133.02087509371998</v>
      </c>
      <c r="C31" s="1118">
        <v>136.75894464826001</v>
      </c>
      <c r="D31" s="1118">
        <v>25.804378080700001</v>
      </c>
      <c r="E31" s="1118">
        <v>24.970094079229998</v>
      </c>
      <c r="F31" s="1117">
        <v>5.0225599682499995</v>
      </c>
      <c r="G31" s="199">
        <v>26.810512783899995</v>
      </c>
      <c r="H31" s="199">
        <v>24.970094079229998</v>
      </c>
      <c r="I31" s="199">
        <v>31.468379388950002</v>
      </c>
      <c r="J31" s="1116">
        <v>325.57685187016</v>
      </c>
      <c r="L31" s="1604"/>
      <c r="M31" s="1604"/>
      <c r="N31" s="1604"/>
      <c r="O31" s="1604"/>
      <c r="P31" s="1604"/>
      <c r="Q31" s="1604"/>
      <c r="R31" s="1604"/>
      <c r="S31" s="1604"/>
      <c r="T31" s="604"/>
      <c r="U31" s="604"/>
      <c r="V31" s="604"/>
    </row>
    <row r="32" spans="1:22" ht="14.25" customHeight="1" x14ac:dyDescent="0.25">
      <c r="A32" s="1115" t="s">
        <v>1098</v>
      </c>
      <c r="B32" s="1114">
        <v>132.29207485412002</v>
      </c>
      <c r="C32" s="1114">
        <v>138.62279978706002</v>
      </c>
      <c r="D32" s="1114">
        <v>25.858794211409997</v>
      </c>
      <c r="E32" s="1114">
        <v>23.55544340989</v>
      </c>
      <c r="F32" s="1113">
        <v>3.4543747490999999</v>
      </c>
      <c r="G32" s="941">
        <v>25.78042796463</v>
      </c>
      <c r="H32" s="941">
        <v>23.55544340989</v>
      </c>
      <c r="I32" s="941">
        <v>32.688918493800003</v>
      </c>
      <c r="J32" s="2167">
        <v>323.78348701158006</v>
      </c>
      <c r="L32" s="1604"/>
      <c r="M32" s="1604"/>
      <c r="N32" s="1604"/>
      <c r="O32" s="1604"/>
      <c r="P32" s="1604"/>
      <c r="Q32" s="1604"/>
      <c r="R32" s="1604"/>
      <c r="S32" s="1604"/>
      <c r="T32" s="604"/>
      <c r="U32" s="604"/>
      <c r="V32" s="604"/>
    </row>
    <row r="33" spans="1:10" ht="14.25" customHeight="1" x14ac:dyDescent="0.25">
      <c r="A33" s="1345" t="s">
        <v>1025</v>
      </c>
      <c r="B33" s="1111"/>
      <c r="C33" s="1111"/>
      <c r="D33" s="1111"/>
      <c r="E33" s="1112"/>
      <c r="F33" s="1111"/>
      <c r="G33" s="1111"/>
      <c r="H33" s="1112"/>
      <c r="I33" s="1111"/>
      <c r="J33" s="1264"/>
    </row>
    <row r="34" spans="1:10" x14ac:dyDescent="0.25">
      <c r="A34" s="896" t="s">
        <v>718</v>
      </c>
      <c r="B34" s="1599"/>
      <c r="C34" s="1600"/>
      <c r="D34" s="1599"/>
      <c r="E34" s="1599"/>
      <c r="F34" s="1599"/>
      <c r="G34" s="1599"/>
      <c r="H34" s="1600"/>
      <c r="I34" s="604"/>
      <c r="J34" s="940"/>
    </row>
    <row r="35" spans="1:10" x14ac:dyDescent="0.25">
      <c r="A35" s="1599"/>
      <c r="B35" s="1599"/>
      <c r="C35" s="1599"/>
      <c r="D35" s="1599"/>
      <c r="E35" s="1599"/>
      <c r="F35" s="1599"/>
      <c r="G35" s="1599"/>
      <c r="H35" s="1599"/>
    </row>
  </sheetData>
  <mergeCells count="2">
    <mergeCell ref="A2:F2"/>
    <mergeCell ref="G2:I2"/>
  </mergeCells>
  <pageMargins left="0.7" right="0.7" top="0.75" bottom="0.75" header="0.3" footer="0.3"/>
  <pageSetup paperSize="9" scale="80" fitToWidth="0" fitToHeight="0" orientation="portrait" r:id="rId1"/>
  <customProperties>
    <customPr name="_pios_id" r:id="rId2"/>
  </customProperties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FCFAC-C172-45AC-843A-2020AE266C85}">
  <dimension ref="A1:N73"/>
  <sheetViews>
    <sheetView view="pageBreakPreview" topLeftCell="A34" zoomScale="90" zoomScaleNormal="100" zoomScaleSheetLayoutView="90" workbookViewId="0">
      <selection activeCell="E18" sqref="E18"/>
    </sheetView>
  </sheetViews>
  <sheetFormatPr defaultRowHeight="15" x14ac:dyDescent="0.25"/>
  <cols>
    <col min="1" max="1" width="49.42578125" customWidth="1"/>
    <col min="2" max="6" width="12.85546875" customWidth="1"/>
    <col min="7" max="7" width="8.85546875" style="1603"/>
  </cols>
  <sheetData>
    <row r="1" spans="1:11" x14ac:dyDescent="0.25">
      <c r="A1" s="224" t="s">
        <v>1429</v>
      </c>
    </row>
    <row r="2" spans="1:11" x14ac:dyDescent="0.25">
      <c r="A2" s="1129" t="s">
        <v>174</v>
      </c>
      <c r="B2" s="1269" t="s">
        <v>414</v>
      </c>
      <c r="C2" s="1268" t="s">
        <v>350</v>
      </c>
      <c r="D2" s="1268" t="s">
        <v>349</v>
      </c>
      <c r="E2" s="1268" t="s">
        <v>348</v>
      </c>
      <c r="F2" s="1268" t="s">
        <v>347</v>
      </c>
      <c r="J2" s="395"/>
      <c r="K2" s="395"/>
    </row>
    <row r="3" spans="1:11" ht="15" customHeight="1" x14ac:dyDescent="0.25">
      <c r="A3" s="1610" t="s">
        <v>412</v>
      </c>
      <c r="B3" s="1611">
        <v>102.18825997</v>
      </c>
      <c r="C3" s="1609">
        <v>1.1882599700000001</v>
      </c>
      <c r="D3" s="1609"/>
      <c r="E3" s="1611">
        <v>101</v>
      </c>
      <c r="F3" s="1611">
        <v>0</v>
      </c>
      <c r="H3" s="1603"/>
      <c r="J3" s="395"/>
      <c r="K3" s="395"/>
    </row>
    <row r="4" spans="1:11" ht="15" customHeight="1" x14ac:dyDescent="0.25">
      <c r="A4" s="1610" t="s">
        <v>411</v>
      </c>
      <c r="B4" s="1609">
        <v>5.5495822399999994</v>
      </c>
      <c r="C4" s="1609">
        <v>5.5495822399999994</v>
      </c>
      <c r="D4" s="1609"/>
      <c r="E4" s="1611"/>
      <c r="F4" s="1611">
        <v>0</v>
      </c>
      <c r="H4" s="1603"/>
      <c r="J4" s="395"/>
      <c r="K4" s="395"/>
    </row>
    <row r="5" spans="1:11" ht="15" customHeight="1" x14ac:dyDescent="0.25">
      <c r="A5" s="1610" t="s">
        <v>410</v>
      </c>
      <c r="B5" s="1609">
        <v>184.8335008</v>
      </c>
      <c r="C5" s="1609">
        <v>184.8335008</v>
      </c>
      <c r="D5" s="1609"/>
      <c r="E5" s="1611"/>
      <c r="F5" s="1611">
        <v>0</v>
      </c>
      <c r="H5" s="1603"/>
    </row>
    <row r="6" spans="1:11" ht="15" customHeight="1" x14ac:dyDescent="0.25">
      <c r="A6" s="1610" t="s">
        <v>409</v>
      </c>
      <c r="B6" s="1609">
        <v>118.57253593</v>
      </c>
      <c r="C6" s="1609">
        <v>118.57253593</v>
      </c>
      <c r="D6" s="1609"/>
      <c r="E6" s="1611"/>
      <c r="F6" s="1611">
        <v>0</v>
      </c>
      <c r="H6" s="1603"/>
    </row>
    <row r="7" spans="1:11" ht="15" customHeight="1" x14ac:dyDescent="0.25">
      <c r="A7" s="1610" t="s">
        <v>408</v>
      </c>
      <c r="B7" s="1609">
        <v>53.725807400000001</v>
      </c>
      <c r="C7" s="1609">
        <v>53.725807400000001</v>
      </c>
      <c r="D7" s="1609"/>
      <c r="E7" s="1611"/>
      <c r="F7" s="1611">
        <v>0</v>
      </c>
      <c r="H7" s="1603"/>
    </row>
    <row r="8" spans="1:11" ht="15" customHeight="1" x14ac:dyDescent="0.25">
      <c r="A8" s="1610" t="s">
        <v>407</v>
      </c>
      <c r="B8" s="1609">
        <v>1718.7544062500001</v>
      </c>
      <c r="C8" s="1609">
        <v>1691.00327354</v>
      </c>
      <c r="D8" s="1609"/>
      <c r="E8" s="1611"/>
      <c r="F8" s="1611">
        <v>27.75113271</v>
      </c>
      <c r="H8" s="1603"/>
    </row>
    <row r="9" spans="1:11" ht="15" customHeight="1" x14ac:dyDescent="0.25">
      <c r="A9" s="1610" t="s">
        <v>406</v>
      </c>
      <c r="B9" s="1609">
        <v>598.09531578999997</v>
      </c>
      <c r="C9" s="1609">
        <v>598.09531578999997</v>
      </c>
      <c r="D9" s="1609"/>
      <c r="E9" s="1611"/>
      <c r="F9" s="1611">
        <v>0</v>
      </c>
      <c r="H9" s="1603"/>
    </row>
    <row r="10" spans="1:11" ht="15" customHeight="1" x14ac:dyDescent="0.25">
      <c r="A10" s="1610" t="s">
        <v>405</v>
      </c>
      <c r="B10" s="1609">
        <v>2.9397558500000001</v>
      </c>
      <c r="C10" s="1609">
        <v>2.9397558500000001</v>
      </c>
      <c r="D10" s="1609"/>
      <c r="E10" s="1611"/>
      <c r="F10" s="1611">
        <v>0</v>
      </c>
      <c r="H10" s="1603"/>
    </row>
    <row r="11" spans="1:11" ht="15" customHeight="1" x14ac:dyDescent="0.25">
      <c r="A11" s="1610" t="s">
        <v>404</v>
      </c>
      <c r="B11" s="1609">
        <v>274.51930274</v>
      </c>
      <c r="C11" s="1609">
        <v>274.51930274</v>
      </c>
      <c r="D11" s="1609"/>
      <c r="E11" s="1611"/>
      <c r="F11" s="1611">
        <v>0</v>
      </c>
      <c r="H11" s="1603"/>
    </row>
    <row r="12" spans="1:11" ht="15" customHeight="1" x14ac:dyDescent="0.25">
      <c r="A12" s="1610" t="s">
        <v>403</v>
      </c>
      <c r="B12" s="1609">
        <v>87.995660260000008</v>
      </c>
      <c r="C12" s="1609">
        <v>87.995660260000008</v>
      </c>
      <c r="D12" s="1609"/>
      <c r="E12" s="1611"/>
      <c r="F12" s="1611">
        <v>0</v>
      </c>
      <c r="H12" s="1603"/>
    </row>
    <row r="13" spans="1:11" ht="15" customHeight="1" x14ac:dyDescent="0.25">
      <c r="A13" s="1610" t="s">
        <v>402</v>
      </c>
      <c r="B13" s="1609">
        <v>756.35764293</v>
      </c>
      <c r="C13" s="1609">
        <v>756.35764293</v>
      </c>
      <c r="D13" s="1609"/>
      <c r="E13" s="1611"/>
      <c r="F13" s="1611">
        <v>0</v>
      </c>
      <c r="H13" s="1603"/>
    </row>
    <row r="14" spans="1:11" ht="15" customHeight="1" x14ac:dyDescent="0.25">
      <c r="A14" s="1610" t="s">
        <v>401</v>
      </c>
      <c r="B14" s="1609">
        <v>645.31727044000002</v>
      </c>
      <c r="C14" s="1609">
        <v>645.31727044000002</v>
      </c>
      <c r="D14" s="1609"/>
      <c r="E14" s="1611"/>
      <c r="F14" s="1611">
        <v>0</v>
      </c>
      <c r="H14" s="1603"/>
    </row>
    <row r="15" spans="1:11" ht="15" customHeight="1" x14ac:dyDescent="0.25">
      <c r="A15" s="1610" t="s">
        <v>400</v>
      </c>
      <c r="B15" s="1609">
        <v>5003.3110505600007</v>
      </c>
      <c r="C15" s="1609">
        <v>5003.3110505600007</v>
      </c>
      <c r="D15" s="1609"/>
      <c r="E15" s="1611"/>
      <c r="F15" s="1611">
        <v>0</v>
      </c>
      <c r="H15" s="1603"/>
    </row>
    <row r="16" spans="1:11" ht="15" customHeight="1" x14ac:dyDescent="0.25">
      <c r="A16" s="1610" t="s">
        <v>399</v>
      </c>
      <c r="B16" s="1609">
        <v>449.88402387999997</v>
      </c>
      <c r="C16" s="1609">
        <v>449.88402387999997</v>
      </c>
      <c r="D16" s="1609"/>
      <c r="E16" s="1611"/>
      <c r="F16" s="1611">
        <v>0</v>
      </c>
      <c r="H16" s="1603"/>
    </row>
    <row r="17" spans="1:12" ht="15" customHeight="1" x14ac:dyDescent="0.25">
      <c r="A17" s="1610" t="s">
        <v>398</v>
      </c>
      <c r="B17" s="1609">
        <v>0</v>
      </c>
      <c r="C17" s="1609">
        <v>0</v>
      </c>
      <c r="D17" s="1609"/>
      <c r="E17" s="1611"/>
      <c r="F17" s="1611">
        <v>0</v>
      </c>
      <c r="H17" s="1603"/>
    </row>
    <row r="18" spans="1:12" ht="15" customHeight="1" x14ac:dyDescent="0.25">
      <c r="A18" s="902" t="s">
        <v>397</v>
      </c>
      <c r="B18" s="593">
        <v>2442.9227443099999</v>
      </c>
      <c r="C18" s="206">
        <v>590.12469082000007</v>
      </c>
      <c r="D18" s="206"/>
      <c r="E18" s="593">
        <v>6</v>
      </c>
      <c r="F18" s="593">
        <v>1846.7980534899998</v>
      </c>
      <c r="H18" s="1603"/>
    </row>
    <row r="19" spans="1:12" ht="15" customHeight="1" x14ac:dyDescent="0.25">
      <c r="A19" s="902" t="s">
        <v>396</v>
      </c>
      <c r="B19" s="206">
        <v>7884.46978141</v>
      </c>
      <c r="C19" s="206">
        <v>7816.8407415399997</v>
      </c>
      <c r="D19" s="206"/>
      <c r="E19" s="593"/>
      <c r="F19" s="593">
        <v>67.62903987</v>
      </c>
      <c r="H19" s="1603"/>
    </row>
    <row r="20" spans="1:12" ht="15" customHeight="1" x14ac:dyDescent="0.25">
      <c r="A20" s="902" t="s">
        <v>854</v>
      </c>
      <c r="B20" s="206">
        <v>5444.7490939099998</v>
      </c>
      <c r="C20" s="206">
        <v>5377.1200540399996</v>
      </c>
      <c r="D20" s="206"/>
      <c r="E20" s="593"/>
      <c r="F20" s="593">
        <v>67.62903987</v>
      </c>
      <c r="H20" s="1603"/>
    </row>
    <row r="21" spans="1:12" ht="15" customHeight="1" x14ac:dyDescent="0.25">
      <c r="A21" s="902" t="s">
        <v>853</v>
      </c>
      <c r="B21" s="206">
        <v>2439.7206875000002</v>
      </c>
      <c r="C21" s="206">
        <v>2439.7206875000002</v>
      </c>
      <c r="D21" s="206"/>
      <c r="E21" s="593"/>
      <c r="F21" s="593">
        <v>0</v>
      </c>
      <c r="H21" s="1603"/>
    </row>
    <row r="22" spans="1:12" ht="15" customHeight="1" x14ac:dyDescent="0.25">
      <c r="A22" s="902" t="s">
        <v>395</v>
      </c>
      <c r="B22" s="206">
        <v>305.45589699999999</v>
      </c>
      <c r="C22" s="206">
        <v>305.45589699999999</v>
      </c>
      <c r="D22" s="206"/>
      <c r="E22" s="206"/>
      <c r="F22" s="206">
        <v>0</v>
      </c>
      <c r="H22" s="1603"/>
    </row>
    <row r="23" spans="1:12" ht="15" customHeight="1" x14ac:dyDescent="0.25">
      <c r="A23" s="902" t="s">
        <v>394</v>
      </c>
      <c r="B23" s="206">
        <v>2.0096630800000002</v>
      </c>
      <c r="C23" s="206">
        <v>2.0096630800000002</v>
      </c>
      <c r="D23" s="206"/>
      <c r="E23" s="206"/>
      <c r="F23" s="206">
        <v>0</v>
      </c>
      <c r="H23" s="1603"/>
    </row>
    <row r="24" spans="1:12" ht="15" customHeight="1" x14ac:dyDescent="0.25">
      <c r="A24" s="1610" t="s">
        <v>393</v>
      </c>
      <c r="B24" s="1609">
        <v>97.336862169999989</v>
      </c>
      <c r="C24" s="1609">
        <v>97.336862169999989</v>
      </c>
      <c r="D24" s="1611"/>
      <c r="E24" s="1609"/>
      <c r="F24" s="1609">
        <v>0</v>
      </c>
      <c r="H24" s="1603"/>
    </row>
    <row r="25" spans="1:12" ht="15" customHeight="1" x14ac:dyDescent="0.25">
      <c r="A25" s="1610" t="s">
        <v>392</v>
      </c>
      <c r="B25" s="1609">
        <v>718.75040179999996</v>
      </c>
      <c r="C25" s="1609">
        <v>718.75040179999996</v>
      </c>
      <c r="D25" s="1609"/>
      <c r="E25" s="1609"/>
      <c r="F25" s="1609">
        <v>0</v>
      </c>
      <c r="H25" s="1603"/>
    </row>
    <row r="26" spans="1:12" ht="15" customHeight="1" thickBot="1" x14ac:dyDescent="0.3">
      <c r="A26" s="1608" t="s">
        <v>391</v>
      </c>
      <c r="B26" s="1606">
        <v>4278.6304998200003</v>
      </c>
      <c r="C26" s="1607">
        <v>1852.5829688599999</v>
      </c>
      <c r="D26" s="1607"/>
      <c r="E26" s="1607"/>
      <c r="F26" s="1607">
        <v>2426.0475309600001</v>
      </c>
      <c r="H26" s="1603"/>
    </row>
    <row r="27" spans="1:12" ht="15" customHeight="1" x14ac:dyDescent="0.25">
      <c r="A27" s="1132" t="s">
        <v>390</v>
      </c>
      <c r="B27" s="1130">
        <v>25731.619964630001</v>
      </c>
      <c r="C27" s="1130">
        <v>21256.394207599998</v>
      </c>
      <c r="D27" s="1130">
        <v>0</v>
      </c>
      <c r="E27" s="1131">
        <v>107</v>
      </c>
      <c r="F27" s="1130">
        <v>4368.2257570299998</v>
      </c>
      <c r="H27" s="1603"/>
      <c r="I27" s="1603"/>
      <c r="J27" s="1603"/>
      <c r="K27" s="1605"/>
      <c r="L27" s="1603"/>
    </row>
    <row r="28" spans="1:12" ht="15" customHeight="1" x14ac:dyDescent="0.25">
      <c r="A28" s="1610" t="s">
        <v>729</v>
      </c>
      <c r="B28" s="1609">
        <v>32648.918493789999</v>
      </c>
      <c r="C28" s="1609">
        <v>32648.918493789999</v>
      </c>
      <c r="D28" s="1609"/>
      <c r="E28" s="1609"/>
      <c r="F28" s="1609">
        <v>0</v>
      </c>
      <c r="H28" s="1603"/>
    </row>
    <row r="29" spans="1:12" ht="15" customHeight="1" x14ac:dyDescent="0.25">
      <c r="A29" s="1610" t="s">
        <v>728</v>
      </c>
      <c r="B29" s="1609">
        <v>40.00000000999961</v>
      </c>
      <c r="C29" s="1609">
        <v>0</v>
      </c>
      <c r="D29" s="1609"/>
      <c r="E29" s="1609"/>
      <c r="F29" s="1609">
        <v>40.00000000999961</v>
      </c>
      <c r="H29" s="1603"/>
    </row>
    <row r="30" spans="1:12" ht="15" customHeight="1" thickBot="1" x14ac:dyDescent="0.3">
      <c r="A30" s="1608" t="s">
        <v>727</v>
      </c>
      <c r="B30" s="1607">
        <v>0</v>
      </c>
      <c r="C30" s="1607">
        <v>0</v>
      </c>
      <c r="D30" s="1607"/>
      <c r="E30" s="1607"/>
      <c r="F30" s="1606">
        <v>0</v>
      </c>
      <c r="H30" s="1603"/>
    </row>
    <row r="31" spans="1:12" ht="15.75" thickBot="1" x14ac:dyDescent="0.3">
      <c r="A31" s="901" t="s">
        <v>389</v>
      </c>
      <c r="B31" s="1128">
        <v>32688.9184938</v>
      </c>
      <c r="C31" s="1128">
        <v>32648.918493789999</v>
      </c>
      <c r="D31" s="1128"/>
      <c r="E31" s="1128">
        <v>0</v>
      </c>
      <c r="F31" s="1128">
        <v>40.00000000999961</v>
      </c>
      <c r="H31" s="1603"/>
    </row>
    <row r="32" spans="1:12" ht="15.75" thickBot="1" x14ac:dyDescent="0.3">
      <c r="A32" s="217" t="s">
        <v>382</v>
      </c>
      <c r="B32" s="1127">
        <v>48.808</v>
      </c>
      <c r="C32" s="1127">
        <v>0</v>
      </c>
      <c r="D32" s="1127"/>
      <c r="E32" s="1127"/>
      <c r="F32" s="1127">
        <v>48.808</v>
      </c>
      <c r="H32" s="1603"/>
    </row>
    <row r="33" spans="1:14" ht="15.75" thickBot="1" x14ac:dyDescent="0.3">
      <c r="A33" s="217" t="s">
        <v>852</v>
      </c>
      <c r="B33" s="1127">
        <v>23555.443409889998</v>
      </c>
      <c r="C33" s="1127">
        <v>0</v>
      </c>
      <c r="D33" s="1127">
        <v>23555.443409889998</v>
      </c>
      <c r="E33" s="1127"/>
      <c r="F33" s="1127">
        <v>0</v>
      </c>
      <c r="H33" s="1603"/>
    </row>
    <row r="34" spans="1:14" ht="15.75" thickBot="1" x14ac:dyDescent="0.3">
      <c r="A34" s="901" t="s">
        <v>388</v>
      </c>
      <c r="B34" s="1133">
        <v>82024.789868320004</v>
      </c>
      <c r="C34" s="1128">
        <v>53905.312701389994</v>
      </c>
      <c r="D34" s="1128">
        <v>23555.443409889998</v>
      </c>
      <c r="E34" s="1128">
        <v>107</v>
      </c>
      <c r="F34" s="1128">
        <v>4457.0337570399997</v>
      </c>
      <c r="H34" s="1603"/>
      <c r="I34" s="1605"/>
      <c r="J34" s="1605"/>
      <c r="K34" s="1605"/>
      <c r="L34" s="1605"/>
    </row>
    <row r="35" spans="1:14" ht="15.75" thickBot="1" x14ac:dyDescent="0.3">
      <c r="A35" s="217" t="s">
        <v>387</v>
      </c>
      <c r="B35" s="1127">
        <v>58469.346458430009</v>
      </c>
      <c r="C35" s="1127">
        <v>53905.312701389994</v>
      </c>
      <c r="D35" s="1127">
        <v>0</v>
      </c>
      <c r="E35" s="1127">
        <v>107</v>
      </c>
      <c r="F35" s="1127">
        <v>4457.0337570399997</v>
      </c>
      <c r="H35" s="1603"/>
    </row>
    <row r="36" spans="1:14" x14ac:dyDescent="0.25">
      <c r="A36" s="224" t="s">
        <v>1026</v>
      </c>
      <c r="B36" s="395"/>
      <c r="C36" s="395"/>
    </row>
    <row r="37" spans="1:14" x14ac:dyDescent="0.25">
      <c r="A37" s="1129" t="s">
        <v>174</v>
      </c>
      <c r="B37" s="1269" t="s">
        <v>414</v>
      </c>
      <c r="C37" s="1268" t="s">
        <v>350</v>
      </c>
      <c r="D37" s="1268" t="s">
        <v>349</v>
      </c>
      <c r="E37" s="1268" t="s">
        <v>348</v>
      </c>
      <c r="F37" s="1268" t="s">
        <v>347</v>
      </c>
    </row>
    <row r="38" spans="1:14" x14ac:dyDescent="0.25">
      <c r="A38" s="1610" t="s">
        <v>412</v>
      </c>
      <c r="B38" s="1611">
        <v>98.67676385</v>
      </c>
      <c r="C38" s="1611">
        <v>1.6767638499999999</v>
      </c>
      <c r="D38" s="1611"/>
      <c r="E38" s="1611">
        <v>97</v>
      </c>
      <c r="F38" s="1611">
        <v>0</v>
      </c>
      <c r="H38" s="604"/>
      <c r="I38" s="1603"/>
      <c r="J38" s="1603"/>
      <c r="K38" s="1603"/>
      <c r="L38" s="1603"/>
      <c r="M38" s="1603"/>
      <c r="N38" s="1604"/>
    </row>
    <row r="39" spans="1:14" x14ac:dyDescent="0.25">
      <c r="A39" s="1610" t="s">
        <v>411</v>
      </c>
      <c r="B39" s="1611">
        <v>6.2983214399999996</v>
      </c>
      <c r="C39" s="1611">
        <v>6.2983214399999996</v>
      </c>
      <c r="D39" s="1611"/>
      <c r="E39" s="1611"/>
      <c r="F39" s="1611">
        <v>0</v>
      </c>
      <c r="H39" s="604"/>
      <c r="I39" s="1603"/>
      <c r="J39" s="1603"/>
      <c r="K39" s="1603"/>
      <c r="L39" s="1603"/>
      <c r="M39" s="1603"/>
      <c r="N39" s="1604"/>
    </row>
    <row r="40" spans="1:14" x14ac:dyDescent="0.25">
      <c r="A40" s="1610" t="s">
        <v>410</v>
      </c>
      <c r="B40" s="1611">
        <v>195.81735451</v>
      </c>
      <c r="C40" s="1611">
        <v>195.81735451</v>
      </c>
      <c r="D40" s="1611"/>
      <c r="E40" s="1611"/>
      <c r="F40" s="1611">
        <v>0</v>
      </c>
      <c r="H40" s="604"/>
      <c r="I40" s="1603"/>
      <c r="J40" s="1603"/>
      <c r="K40" s="1603"/>
      <c r="L40" s="1603"/>
      <c r="M40" s="1603"/>
      <c r="N40" s="1604"/>
    </row>
    <row r="41" spans="1:14" x14ac:dyDescent="0.25">
      <c r="A41" s="1610" t="s">
        <v>409</v>
      </c>
      <c r="B41" s="1611">
        <v>128.97345232999999</v>
      </c>
      <c r="C41" s="1611">
        <v>128.97345232999999</v>
      </c>
      <c r="D41" s="1611"/>
      <c r="E41" s="1611"/>
      <c r="F41" s="1611">
        <v>0</v>
      </c>
      <c r="H41" s="604"/>
      <c r="I41" s="1603"/>
      <c r="J41" s="1603"/>
      <c r="K41" s="1603"/>
      <c r="L41" s="1603"/>
      <c r="M41" s="1603"/>
      <c r="N41" s="1604"/>
    </row>
    <row r="42" spans="1:14" x14ac:dyDescent="0.25">
      <c r="A42" s="1610" t="s">
        <v>408</v>
      </c>
      <c r="B42" s="1611">
        <v>55.086307599999998</v>
      </c>
      <c r="C42" s="1611">
        <v>55.086307599999998</v>
      </c>
      <c r="D42" s="1611"/>
      <c r="E42" s="1611"/>
      <c r="F42" s="1611">
        <v>0</v>
      </c>
      <c r="H42" s="604"/>
      <c r="I42" s="1603"/>
      <c r="J42" s="1603"/>
      <c r="K42" s="1603"/>
      <c r="L42" s="1603"/>
      <c r="M42" s="1603"/>
      <c r="N42" s="1604"/>
    </row>
    <row r="43" spans="1:14" x14ac:dyDescent="0.25">
      <c r="A43" s="1610" t="s">
        <v>407</v>
      </c>
      <c r="B43" s="1611">
        <v>2071.0237975599998</v>
      </c>
      <c r="C43" s="1611">
        <v>2042.8628638599998</v>
      </c>
      <c r="D43" s="1611"/>
      <c r="E43" s="1611"/>
      <c r="F43" s="1611">
        <v>28.160933700000001</v>
      </c>
      <c r="H43" s="604"/>
      <c r="I43" s="1603"/>
      <c r="J43" s="1603"/>
      <c r="K43" s="1603"/>
      <c r="L43" s="1603"/>
      <c r="M43" s="1603"/>
      <c r="N43" s="1604"/>
    </row>
    <row r="44" spans="1:14" x14ac:dyDescent="0.25">
      <c r="A44" s="1610" t="s">
        <v>406</v>
      </c>
      <c r="B44" s="1611">
        <v>697.35731050999993</v>
      </c>
      <c r="C44" s="1611">
        <v>697.35731050999993</v>
      </c>
      <c r="D44" s="1611"/>
      <c r="E44" s="1611"/>
      <c r="F44" s="1611">
        <v>0</v>
      </c>
      <c r="H44" s="604"/>
      <c r="I44" s="1603"/>
      <c r="J44" s="1603"/>
      <c r="K44" s="1603"/>
      <c r="L44" s="1603"/>
      <c r="M44" s="1603"/>
      <c r="N44" s="1604"/>
    </row>
    <row r="45" spans="1:14" x14ac:dyDescent="0.25">
      <c r="A45" s="1610" t="s">
        <v>405</v>
      </c>
      <c r="B45" s="1611">
        <v>3.2454746500000002</v>
      </c>
      <c r="C45" s="1611">
        <v>3.2454746500000002</v>
      </c>
      <c r="D45" s="1611"/>
      <c r="E45" s="1611"/>
      <c r="F45" s="1611">
        <v>0</v>
      </c>
      <c r="H45" s="604"/>
      <c r="I45" s="1603"/>
      <c r="J45" s="1603"/>
      <c r="K45" s="1603"/>
      <c r="L45" s="1603"/>
      <c r="M45" s="1603"/>
      <c r="N45" s="1604"/>
    </row>
    <row r="46" spans="1:14" x14ac:dyDescent="0.25">
      <c r="A46" s="1610" t="s">
        <v>404</v>
      </c>
      <c r="B46" s="1611">
        <v>295.99218433000004</v>
      </c>
      <c r="C46" s="1611">
        <v>295.99218433000004</v>
      </c>
      <c r="D46" s="1611"/>
      <c r="E46" s="1611"/>
      <c r="F46" s="1611">
        <v>0</v>
      </c>
      <c r="H46" s="604"/>
      <c r="I46" s="1603"/>
      <c r="J46" s="1603"/>
      <c r="K46" s="1603"/>
      <c r="L46" s="1603"/>
      <c r="M46" s="1603"/>
      <c r="N46" s="1604"/>
    </row>
    <row r="47" spans="1:14" x14ac:dyDescent="0.25">
      <c r="A47" s="1610" t="s">
        <v>403</v>
      </c>
      <c r="B47" s="1611">
        <v>100.80310573</v>
      </c>
      <c r="C47" s="1611">
        <v>100.80310573</v>
      </c>
      <c r="D47" s="1611"/>
      <c r="E47" s="1611"/>
      <c r="F47" s="1611">
        <v>0</v>
      </c>
      <c r="H47" s="604"/>
      <c r="I47" s="1603"/>
      <c r="J47" s="1603"/>
      <c r="K47" s="1603"/>
      <c r="L47" s="1603"/>
      <c r="M47" s="1603"/>
      <c r="N47" s="1604"/>
    </row>
    <row r="48" spans="1:14" x14ac:dyDescent="0.25">
      <c r="A48" s="1610" t="s">
        <v>402</v>
      </c>
      <c r="B48" s="1611">
        <v>796.66660386000001</v>
      </c>
      <c r="C48" s="1611">
        <v>796.66660386000001</v>
      </c>
      <c r="D48" s="1611"/>
      <c r="E48" s="1611"/>
      <c r="F48" s="1611">
        <v>0</v>
      </c>
      <c r="H48" s="604"/>
      <c r="I48" s="1603"/>
      <c r="J48" s="1603"/>
      <c r="K48" s="1603"/>
      <c r="L48" s="1603"/>
      <c r="M48" s="1603"/>
      <c r="N48" s="1604"/>
    </row>
    <row r="49" spans="1:14" x14ac:dyDescent="0.25">
      <c r="A49" s="1610" t="s">
        <v>401</v>
      </c>
      <c r="B49" s="1611">
        <v>796.94698095999991</v>
      </c>
      <c r="C49" s="1611">
        <v>796.94698095999991</v>
      </c>
      <c r="D49" s="1611"/>
      <c r="E49" s="1611"/>
      <c r="F49" s="1611">
        <v>0</v>
      </c>
      <c r="H49" s="604"/>
      <c r="I49" s="1603"/>
      <c r="J49" s="1603"/>
      <c r="K49" s="1603"/>
      <c r="L49" s="1603"/>
      <c r="M49" s="1603"/>
      <c r="N49" s="1604"/>
    </row>
    <row r="50" spans="1:14" x14ac:dyDescent="0.25">
      <c r="A50" s="1610" t="s">
        <v>400</v>
      </c>
      <c r="B50" s="1611">
        <v>5159.4414661499995</v>
      </c>
      <c r="C50" s="1611">
        <v>5159.4414661499995</v>
      </c>
      <c r="D50" s="1611"/>
      <c r="E50" s="1611"/>
      <c r="F50" s="1611">
        <v>0</v>
      </c>
      <c r="H50" s="604"/>
      <c r="I50" s="1603"/>
      <c r="J50" s="1603"/>
      <c r="K50" s="1603"/>
      <c r="L50" s="1603"/>
      <c r="M50" s="1603"/>
      <c r="N50" s="1604"/>
    </row>
    <row r="51" spans="1:14" x14ac:dyDescent="0.25">
      <c r="A51" s="1610" t="s">
        <v>399</v>
      </c>
      <c r="B51" s="1611">
        <v>500.18244986000002</v>
      </c>
      <c r="C51" s="1611">
        <v>500.18244986000002</v>
      </c>
      <c r="D51" s="1611"/>
      <c r="E51" s="1611"/>
      <c r="F51" s="1611">
        <v>0</v>
      </c>
      <c r="H51" s="604"/>
      <c r="I51" s="1603"/>
      <c r="J51" s="1603"/>
      <c r="K51" s="1603"/>
      <c r="L51" s="1603"/>
      <c r="M51" s="1603"/>
      <c r="N51" s="1604"/>
    </row>
    <row r="52" spans="1:14" x14ac:dyDescent="0.25">
      <c r="A52" s="1610" t="s">
        <v>398</v>
      </c>
      <c r="B52" s="1611">
        <v>0</v>
      </c>
      <c r="C52" s="1611">
        <v>0</v>
      </c>
      <c r="D52" s="1611"/>
      <c r="E52" s="1611"/>
      <c r="F52" s="1611">
        <v>0</v>
      </c>
      <c r="H52" s="604"/>
      <c r="I52" s="1603"/>
      <c r="J52" s="1603"/>
      <c r="K52" s="1603"/>
      <c r="L52" s="1603"/>
      <c r="M52" s="1603"/>
      <c r="N52" s="1604"/>
    </row>
    <row r="53" spans="1:14" x14ac:dyDescent="0.25">
      <c r="A53" s="902" t="s">
        <v>397</v>
      </c>
      <c r="B53" s="1611">
        <v>3151.6530417700001</v>
      </c>
      <c r="C53" s="593">
        <v>631.68795963000002</v>
      </c>
      <c r="D53" s="593"/>
      <c r="E53" s="593"/>
      <c r="F53" s="593">
        <v>2519.96508214</v>
      </c>
      <c r="H53" s="604"/>
      <c r="I53" s="1603"/>
      <c r="J53" s="1603"/>
      <c r="K53" s="1603"/>
      <c r="L53" s="1603"/>
      <c r="M53" s="1603"/>
      <c r="N53" s="1604"/>
    </row>
    <row r="54" spans="1:14" x14ac:dyDescent="0.25">
      <c r="A54" s="902" t="s">
        <v>396</v>
      </c>
      <c r="B54" s="593">
        <v>7834.3922941800001</v>
      </c>
      <c r="C54" s="593">
        <v>7765.7397773000002</v>
      </c>
      <c r="D54" s="593"/>
      <c r="E54" s="593"/>
      <c r="F54" s="593">
        <v>68.652516879999993</v>
      </c>
      <c r="H54" s="604"/>
      <c r="I54" s="1603"/>
      <c r="J54" s="1603"/>
      <c r="K54" s="1603"/>
      <c r="L54" s="1603"/>
      <c r="M54" s="1603"/>
      <c r="N54" s="1604"/>
    </row>
    <row r="55" spans="1:14" x14ac:dyDescent="0.25">
      <c r="A55" s="902" t="s">
        <v>854</v>
      </c>
      <c r="B55" s="206">
        <v>5405.3623767299996</v>
      </c>
      <c r="C55" s="206">
        <v>5336.7098598499997</v>
      </c>
      <c r="D55" s="206"/>
      <c r="E55" s="206"/>
      <c r="F55" s="206">
        <v>68.652516879999993</v>
      </c>
      <c r="H55" s="604"/>
      <c r="I55" s="1603"/>
      <c r="J55" s="1603"/>
      <c r="K55" s="1603"/>
      <c r="L55" s="1603"/>
      <c r="M55" s="1603"/>
      <c r="N55" s="1604"/>
    </row>
    <row r="56" spans="1:14" x14ac:dyDescent="0.25">
      <c r="A56" s="902" t="s">
        <v>853</v>
      </c>
      <c r="B56" s="206">
        <v>2429.0299174500001</v>
      </c>
      <c r="C56" s="206">
        <v>2429.0299174500001</v>
      </c>
      <c r="D56" s="206"/>
      <c r="E56" s="206"/>
      <c r="F56" s="206">
        <v>0</v>
      </c>
      <c r="H56" s="604"/>
      <c r="I56" s="1603"/>
      <c r="J56" s="1603"/>
      <c r="K56" s="1603"/>
      <c r="L56" s="1603"/>
      <c r="M56" s="1603"/>
      <c r="N56" s="1604"/>
    </row>
    <row r="57" spans="1:14" x14ac:dyDescent="0.25">
      <c r="A57" s="902" t="s">
        <v>395</v>
      </c>
      <c r="B57" s="206">
        <v>423.60918691000001</v>
      </c>
      <c r="C57" s="206">
        <v>423.60918691000001</v>
      </c>
      <c r="D57" s="206"/>
      <c r="E57" s="206"/>
      <c r="F57" s="206">
        <v>0</v>
      </c>
      <c r="H57" s="604"/>
      <c r="I57" s="1603"/>
      <c r="J57" s="1603"/>
      <c r="K57" s="1603"/>
      <c r="L57" s="1603"/>
      <c r="M57" s="1603"/>
      <c r="N57" s="1604"/>
    </row>
    <row r="58" spans="1:14" x14ac:dyDescent="0.25">
      <c r="A58" s="902" t="s">
        <v>394</v>
      </c>
      <c r="B58" s="206">
        <v>2.02397486</v>
      </c>
      <c r="C58" s="206">
        <v>2.02397486</v>
      </c>
      <c r="D58" s="206"/>
      <c r="E58" s="206"/>
      <c r="F58" s="206">
        <v>0</v>
      </c>
      <c r="H58" s="604"/>
      <c r="I58" s="1603"/>
      <c r="J58" s="1603"/>
      <c r="K58" s="1603"/>
      <c r="L58" s="1603"/>
      <c r="M58" s="1603"/>
      <c r="N58" s="1604"/>
    </row>
    <row r="59" spans="1:14" x14ac:dyDescent="0.25">
      <c r="A59" s="1610" t="s">
        <v>393</v>
      </c>
      <c r="B59" s="1609">
        <v>99.672277069999993</v>
      </c>
      <c r="C59" s="1609">
        <v>99.672277069999993</v>
      </c>
      <c r="D59" s="1609"/>
      <c r="E59" s="1609"/>
      <c r="F59" s="1609">
        <v>0</v>
      </c>
      <c r="H59" s="604"/>
      <c r="I59" s="1603"/>
      <c r="J59" s="1603"/>
      <c r="K59" s="1603"/>
      <c r="L59" s="1603"/>
      <c r="M59" s="1603"/>
      <c r="N59" s="1604"/>
    </row>
    <row r="60" spans="1:14" x14ac:dyDescent="0.25">
      <c r="A60" s="1610" t="s">
        <v>392</v>
      </c>
      <c r="B60" s="1609">
        <v>691.77256957999998</v>
      </c>
      <c r="C60" s="1609">
        <v>691.77256957999998</v>
      </c>
      <c r="D60" s="1609"/>
      <c r="E60" s="1609"/>
      <c r="F60" s="1609">
        <v>0</v>
      </c>
      <c r="H60" s="604"/>
      <c r="I60" s="1603"/>
      <c r="J60" s="1603"/>
      <c r="K60" s="1603"/>
      <c r="L60" s="1603"/>
      <c r="M60" s="1603"/>
      <c r="N60" s="1604"/>
    </row>
    <row r="61" spans="1:14" ht="15.75" thickBot="1" x14ac:dyDescent="0.3">
      <c r="A61" s="1608" t="s">
        <v>391</v>
      </c>
      <c r="B61" s="1606">
        <v>3700.8778661899996</v>
      </c>
      <c r="C61" s="1607">
        <v>1997.1082252400001</v>
      </c>
      <c r="D61" s="1607"/>
      <c r="E61" s="1607"/>
      <c r="F61" s="1607">
        <v>1703.7696409499997</v>
      </c>
      <c r="H61" s="604"/>
      <c r="I61" s="1603"/>
      <c r="J61" s="1603"/>
      <c r="K61" s="1603"/>
      <c r="L61" s="1603"/>
      <c r="M61" s="1603"/>
      <c r="N61" s="1604"/>
    </row>
    <row r="62" spans="1:14" x14ac:dyDescent="0.25">
      <c r="A62" s="901" t="s">
        <v>390</v>
      </c>
      <c r="B62" s="1265">
        <v>26810.512783899994</v>
      </c>
      <c r="C62" s="1265">
        <v>22392.964610229992</v>
      </c>
      <c r="D62" s="1267">
        <v>0</v>
      </c>
      <c r="E62" s="1266">
        <v>97</v>
      </c>
      <c r="F62" s="1265">
        <v>4320.5481736699994</v>
      </c>
      <c r="H62" s="1605"/>
      <c r="I62" s="1603"/>
      <c r="J62" s="1603"/>
      <c r="K62" s="1603"/>
      <c r="L62" s="1603"/>
      <c r="M62" s="1603"/>
      <c r="N62" s="1604"/>
    </row>
    <row r="63" spans="1:14" x14ac:dyDescent="0.25">
      <c r="A63" s="1610" t="s">
        <v>729</v>
      </c>
      <c r="B63" s="1609">
        <v>31423.477888920002</v>
      </c>
      <c r="C63" s="1609">
        <v>31423.477888920002</v>
      </c>
      <c r="D63" s="1609"/>
      <c r="E63" s="1609"/>
      <c r="F63" s="1609">
        <v>0</v>
      </c>
      <c r="H63" s="1605"/>
      <c r="I63" s="1603"/>
      <c r="J63" s="1603"/>
      <c r="K63" s="1603"/>
      <c r="L63" s="1603"/>
      <c r="M63" s="1603"/>
      <c r="N63" s="1604"/>
    </row>
    <row r="64" spans="1:14" x14ac:dyDescent="0.25">
      <c r="A64" s="1610" t="s">
        <v>728</v>
      </c>
      <c r="B64" s="1609">
        <v>44.901500030000228</v>
      </c>
      <c r="C64" s="1609">
        <v>0</v>
      </c>
      <c r="D64" s="1609"/>
      <c r="E64" s="1609"/>
      <c r="F64" s="1609">
        <v>44.901500030000228</v>
      </c>
      <c r="H64" s="1605"/>
      <c r="I64" s="1603"/>
      <c r="J64" s="1603"/>
      <c r="K64" s="1603"/>
      <c r="L64" s="1603"/>
      <c r="M64" s="1603"/>
      <c r="N64" s="1604"/>
    </row>
    <row r="65" spans="1:14" ht="15.75" thickBot="1" x14ac:dyDescent="0.3">
      <c r="A65" s="1608" t="s">
        <v>727</v>
      </c>
      <c r="B65" s="1607">
        <v>0</v>
      </c>
      <c r="C65" s="1607">
        <v>0</v>
      </c>
      <c r="D65" s="1607"/>
      <c r="E65" s="1607"/>
      <c r="F65" s="1606">
        <v>0</v>
      </c>
      <c r="H65" s="1605"/>
      <c r="I65" s="1603"/>
      <c r="J65" s="1603"/>
      <c r="K65" s="1603"/>
      <c r="L65" s="1603"/>
      <c r="M65" s="1603"/>
      <c r="N65" s="1604"/>
    </row>
    <row r="66" spans="1:14" ht="15.75" thickBot="1" x14ac:dyDescent="0.3">
      <c r="A66" s="901" t="s">
        <v>389</v>
      </c>
      <c r="B66" s="1128">
        <v>31468.379388950001</v>
      </c>
      <c r="C66" s="1128">
        <v>31423.477888920002</v>
      </c>
      <c r="D66" s="1128"/>
      <c r="E66" s="1128">
        <v>0</v>
      </c>
      <c r="F66" s="1128">
        <v>44.901500030000228</v>
      </c>
      <c r="H66" s="1605"/>
      <c r="I66" s="1603"/>
      <c r="J66" s="1603"/>
      <c r="K66" s="1603"/>
      <c r="L66" s="1603"/>
      <c r="M66" s="1603"/>
      <c r="N66" s="1604"/>
    </row>
    <row r="67" spans="1:14" ht="15.75" thickBot="1" x14ac:dyDescent="0.3">
      <c r="A67" s="217" t="s">
        <v>382</v>
      </c>
      <c r="B67" s="1127">
        <v>0</v>
      </c>
      <c r="C67" s="1127">
        <v>0</v>
      </c>
      <c r="D67" s="1127"/>
      <c r="E67" s="1127"/>
      <c r="F67" s="1127">
        <v>0</v>
      </c>
      <c r="H67" s="1605"/>
      <c r="I67" s="1603"/>
      <c r="J67" s="1603"/>
      <c r="K67" s="1603"/>
      <c r="L67" s="1603"/>
      <c r="M67" s="1603"/>
      <c r="N67" s="1604"/>
    </row>
    <row r="68" spans="1:14" ht="15.75" thickBot="1" x14ac:dyDescent="0.3">
      <c r="A68" s="217" t="s">
        <v>852</v>
      </c>
      <c r="B68" s="1127">
        <v>24970.094079229999</v>
      </c>
      <c r="C68" s="1127">
        <v>0</v>
      </c>
      <c r="D68" s="1127">
        <v>0</v>
      </c>
      <c r="E68" s="1127"/>
      <c r="F68" s="1127">
        <v>0</v>
      </c>
      <c r="H68" s="1605"/>
      <c r="I68" s="1603"/>
      <c r="J68" s="1603"/>
      <c r="K68" s="1603"/>
      <c r="L68" s="1603"/>
      <c r="M68" s="1603"/>
      <c r="N68" s="1604"/>
    </row>
    <row r="69" spans="1:14" ht="15.75" thickBot="1" x14ac:dyDescent="0.3">
      <c r="A69" s="901" t="s">
        <v>388</v>
      </c>
      <c r="B69" s="1128">
        <v>83248.986252079994</v>
      </c>
      <c r="C69" s="1128">
        <v>53816.442499149998</v>
      </c>
      <c r="D69" s="1128">
        <v>0</v>
      </c>
      <c r="E69" s="1128">
        <v>97</v>
      </c>
      <c r="F69" s="1128">
        <v>4365.4496736999999</v>
      </c>
      <c r="H69" s="1605"/>
      <c r="I69" s="1603"/>
      <c r="J69" s="1603"/>
      <c r="K69" s="1603"/>
      <c r="L69" s="1603"/>
      <c r="M69" s="1603"/>
      <c r="N69" s="1604"/>
    </row>
    <row r="70" spans="1:14" ht="15.75" thickBot="1" x14ac:dyDescent="0.3">
      <c r="A70" s="217" t="s">
        <v>387</v>
      </c>
      <c r="B70" s="1127">
        <v>58278.892172849999</v>
      </c>
      <c r="C70" s="1127">
        <v>53816.442499149998</v>
      </c>
      <c r="D70" s="1127">
        <v>0</v>
      </c>
      <c r="E70" s="1127">
        <v>97</v>
      </c>
      <c r="F70" s="1127">
        <v>4365.4496736999999</v>
      </c>
      <c r="I70" s="1603"/>
      <c r="J70" s="1603"/>
      <c r="K70" s="1603"/>
      <c r="L70" s="1603"/>
      <c r="M70" s="1603"/>
      <c r="N70" s="1604"/>
    </row>
    <row r="71" spans="1:14" x14ac:dyDescent="0.25">
      <c r="A71" s="1126"/>
      <c r="B71" s="1126"/>
      <c r="C71" s="1126"/>
      <c r="F71" s="1126"/>
    </row>
    <row r="72" spans="1:14" x14ac:dyDescent="0.25">
      <c r="B72" s="1126"/>
      <c r="F72" s="1126"/>
    </row>
    <row r="73" spans="1:14" x14ac:dyDescent="0.25">
      <c r="F73" s="604"/>
    </row>
  </sheetData>
  <pageMargins left="0.7" right="0.7" top="0.75" bottom="0.75" header="0.3" footer="0.3"/>
  <pageSetup paperSize="9" scale="71" orientation="portrait" r:id="rId1"/>
  <rowBreaks count="1" manualBreakCount="1">
    <brk id="70" max="5" man="1"/>
  </rowBreaks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0288D-4684-472F-BE48-B6EAB0C60CA7}">
  <dimension ref="A1:BE334"/>
  <sheetViews>
    <sheetView view="pageBreakPreview" topLeftCell="A34" zoomScale="85" zoomScaleNormal="90" zoomScaleSheetLayoutView="85" workbookViewId="0">
      <selection activeCell="J20" sqref="J20"/>
    </sheetView>
  </sheetViews>
  <sheetFormatPr defaultColWidth="9.140625" defaultRowHeight="15" x14ac:dyDescent="0.25"/>
  <cols>
    <col min="1" max="1" width="47.7109375" style="1612" customWidth="1"/>
    <col min="2" max="2" width="8.5703125" style="1613" bestFit="1" customWidth="1"/>
    <col min="3" max="3" width="6.28515625" style="1613" customWidth="1"/>
    <col min="4" max="4" width="8.7109375" style="1613" customWidth="1"/>
    <col min="5" max="5" width="8" style="1613" customWidth="1"/>
    <col min="6" max="6" width="7.7109375" style="1613" customWidth="1"/>
    <col min="7" max="7" width="8.85546875" style="1613" customWidth="1"/>
    <col min="8" max="8" width="7" style="1613" customWidth="1"/>
    <col min="9" max="9" width="8.5703125" style="1612" customWidth="1"/>
    <col min="10" max="10" width="16" style="1879" customWidth="1"/>
    <col min="11" max="11" width="9.28515625" style="1879" customWidth="1"/>
    <col min="12" max="12" width="7.42578125" style="396" customWidth="1"/>
    <col min="13" max="22" width="7.42578125" style="1879" customWidth="1"/>
    <col min="23" max="23" width="9.140625" style="1879"/>
    <col min="24" max="24" width="8.5703125" style="2173" bestFit="1" customWidth="1"/>
    <col min="25" max="16384" width="9.140625" style="1879"/>
  </cols>
  <sheetData>
    <row r="1" spans="1:38" x14ac:dyDescent="0.25">
      <c r="A1" s="209" t="s">
        <v>1430</v>
      </c>
      <c r="I1" s="1613"/>
    </row>
    <row r="2" spans="1:38" ht="13.5" customHeight="1" x14ac:dyDescent="0.25">
      <c r="A2" s="922"/>
      <c r="H2" s="946"/>
      <c r="I2" s="208"/>
      <c r="AB2" s="2172"/>
    </row>
    <row r="3" spans="1:38" ht="26.25" customHeight="1" thickBot="1" x14ac:dyDescent="0.3">
      <c r="A3" s="207" t="s">
        <v>174</v>
      </c>
      <c r="B3" s="1147" t="s">
        <v>861</v>
      </c>
      <c r="C3" s="1146" t="s">
        <v>353</v>
      </c>
      <c r="D3" s="1145" t="s">
        <v>350</v>
      </c>
      <c r="E3" s="1145" t="s">
        <v>349</v>
      </c>
      <c r="F3" s="1145" t="s">
        <v>348</v>
      </c>
      <c r="G3" s="1145" t="s">
        <v>347</v>
      </c>
      <c r="H3" s="1144" t="s">
        <v>346</v>
      </c>
      <c r="I3" s="1143" t="s">
        <v>413</v>
      </c>
      <c r="J3" s="2183" t="s">
        <v>860</v>
      </c>
      <c r="Y3" s="2173"/>
      <c r="Z3" s="2173"/>
      <c r="AB3" s="2175"/>
      <c r="AC3" s="2175"/>
      <c r="AD3" s="2175"/>
      <c r="AE3" s="2175"/>
      <c r="AF3" s="2175"/>
      <c r="AG3" s="2175"/>
      <c r="AH3" s="2175"/>
      <c r="AI3" s="2175"/>
    </row>
    <row r="4" spans="1:38" ht="13.5" customHeight="1" x14ac:dyDescent="0.25">
      <c r="A4" s="1610" t="s">
        <v>412</v>
      </c>
      <c r="B4" s="897">
        <v>1937.6847783999999</v>
      </c>
      <c r="C4" s="1622">
        <v>5.9845077223802312E-3</v>
      </c>
      <c r="D4" s="1616">
        <v>441.65693500999998</v>
      </c>
      <c r="E4" s="1616">
        <v>56.320755439999999</v>
      </c>
      <c r="F4" s="1617">
        <v>586.05744628000002</v>
      </c>
      <c r="G4" s="1616">
        <v>462.22891142000003</v>
      </c>
      <c r="H4" s="1616">
        <v>11.09345437</v>
      </c>
      <c r="I4" s="1616">
        <v>380.32727587999995</v>
      </c>
      <c r="J4" s="1617">
        <v>102.18825997</v>
      </c>
      <c r="X4" s="2189"/>
      <c r="Y4" s="2189"/>
      <c r="Z4" s="2189"/>
      <c r="AA4" s="2189"/>
      <c r="AB4" s="2189"/>
      <c r="AC4" s="2189"/>
      <c r="AD4" s="2189"/>
      <c r="AE4" s="2189"/>
      <c r="AF4" s="2189"/>
      <c r="AG4" s="2189"/>
      <c r="AH4" s="2189"/>
      <c r="AI4" s="2187"/>
      <c r="AJ4" s="2187"/>
      <c r="AK4" s="2187"/>
      <c r="AL4" s="2187"/>
    </row>
    <row r="5" spans="1:38" ht="13.5" customHeight="1" x14ac:dyDescent="0.25">
      <c r="A5" s="1610" t="s">
        <v>411</v>
      </c>
      <c r="B5" s="191">
        <v>680.0989469299999</v>
      </c>
      <c r="C5" s="1622">
        <v>2.1004744658447523E-3</v>
      </c>
      <c r="D5" s="1616">
        <v>26.224818110000001</v>
      </c>
      <c r="E5" s="1616">
        <v>222.45657686999999</v>
      </c>
      <c r="F5" s="1616">
        <v>147.66875859999999</v>
      </c>
      <c r="G5" s="1616">
        <v>251.59165593</v>
      </c>
      <c r="H5" s="1616">
        <v>32.157137419999998</v>
      </c>
      <c r="I5" s="1616">
        <v>0</v>
      </c>
      <c r="J5" s="1617">
        <v>5.5495822399999994</v>
      </c>
      <c r="X5" s="2189"/>
      <c r="Y5" s="2189"/>
      <c r="Z5" s="2189"/>
      <c r="AA5" s="2189"/>
      <c r="AB5" s="2189"/>
      <c r="AC5" s="2189"/>
      <c r="AD5" s="2189"/>
      <c r="AE5" s="2189"/>
      <c r="AF5" s="2189"/>
      <c r="AG5" s="2189"/>
      <c r="AH5" s="2189"/>
      <c r="AI5" s="2187"/>
      <c r="AJ5" s="2187"/>
      <c r="AK5" s="2187"/>
      <c r="AL5" s="2187"/>
    </row>
    <row r="6" spans="1:38" ht="13.5" customHeight="1" x14ac:dyDescent="0.25">
      <c r="A6" s="1610" t="s">
        <v>410</v>
      </c>
      <c r="B6" s="191">
        <v>1455.3117498999998</v>
      </c>
      <c r="C6" s="1622">
        <v>4.4947065192609747E-3</v>
      </c>
      <c r="D6" s="1616">
        <v>259.58393490999998</v>
      </c>
      <c r="E6" s="1616">
        <v>627.83429490000003</v>
      </c>
      <c r="F6" s="1616">
        <v>71.589271109999999</v>
      </c>
      <c r="G6" s="1616">
        <v>395.75864425000003</v>
      </c>
      <c r="H6" s="1616">
        <v>0</v>
      </c>
      <c r="I6" s="1616">
        <v>100.54560473000001</v>
      </c>
      <c r="J6" s="1617">
        <v>184.8335008</v>
      </c>
      <c r="X6" s="2189"/>
      <c r="Y6" s="2189"/>
      <c r="Z6" s="2189"/>
      <c r="AA6" s="2189"/>
      <c r="AB6" s="2189"/>
      <c r="AC6" s="2189"/>
      <c r="AD6" s="2189"/>
      <c r="AE6" s="2189"/>
      <c r="AF6" s="2189"/>
      <c r="AG6" s="2189"/>
      <c r="AH6" s="2189"/>
      <c r="AI6" s="2187"/>
      <c r="AJ6" s="2187"/>
      <c r="AK6" s="2187"/>
      <c r="AL6" s="2187"/>
    </row>
    <row r="7" spans="1:38" ht="13.5" customHeight="1" x14ac:dyDescent="0.25">
      <c r="A7" s="1610" t="s">
        <v>409</v>
      </c>
      <c r="B7" s="191">
        <v>3964.5401916799997</v>
      </c>
      <c r="C7" s="1622">
        <v>1.2244417491056946E-2</v>
      </c>
      <c r="D7" s="1616">
        <v>410.87487134000003</v>
      </c>
      <c r="E7" s="1616">
        <v>1165.21252594</v>
      </c>
      <c r="F7" s="1616">
        <v>360.90038147999996</v>
      </c>
      <c r="G7" s="1616">
        <v>1464.9670775699999</v>
      </c>
      <c r="H7" s="1616">
        <v>487.24594499</v>
      </c>
      <c r="I7" s="1616">
        <v>75.33939036000001</v>
      </c>
      <c r="J7" s="1617">
        <v>118.57253593</v>
      </c>
      <c r="X7" s="2189"/>
      <c r="Y7" s="2189"/>
      <c r="Z7" s="2189"/>
      <c r="AA7" s="2189"/>
      <c r="AB7" s="2189"/>
      <c r="AC7" s="2189"/>
      <c r="AD7" s="2189"/>
      <c r="AE7" s="2189"/>
      <c r="AF7" s="2189"/>
      <c r="AG7" s="2189"/>
      <c r="AH7" s="2189"/>
      <c r="AI7" s="2187"/>
      <c r="AJ7" s="2187"/>
      <c r="AK7" s="2187"/>
      <c r="AL7" s="2187"/>
    </row>
    <row r="8" spans="1:38" ht="13.5" customHeight="1" x14ac:dyDescent="0.25">
      <c r="A8" s="1610" t="s">
        <v>408</v>
      </c>
      <c r="B8" s="191">
        <v>1458.3260317999998</v>
      </c>
      <c r="C8" s="1622">
        <v>4.5040160795718504E-3</v>
      </c>
      <c r="D8" s="1616">
        <v>396.40935852000001</v>
      </c>
      <c r="E8" s="1616">
        <v>581.44068460999995</v>
      </c>
      <c r="F8" s="1616">
        <v>71.969180980000004</v>
      </c>
      <c r="G8" s="1616">
        <v>348.70016010000001</v>
      </c>
      <c r="H8" s="1616">
        <v>-1.0149999999999999E-5</v>
      </c>
      <c r="I8" s="1616">
        <v>59.806657740000006</v>
      </c>
      <c r="J8" s="1617">
        <v>53.725807400000001</v>
      </c>
      <c r="X8" s="2189"/>
      <c r="Y8" s="2189"/>
      <c r="Z8" s="2189"/>
      <c r="AA8" s="2189"/>
      <c r="AB8" s="2189"/>
      <c r="AC8" s="2189"/>
      <c r="AD8" s="2189"/>
      <c r="AE8" s="2189"/>
      <c r="AF8" s="2189"/>
      <c r="AG8" s="2189"/>
      <c r="AH8" s="2189"/>
      <c r="AI8" s="2187"/>
      <c r="AJ8" s="2187"/>
      <c r="AK8" s="2187"/>
      <c r="AL8" s="2187"/>
    </row>
    <row r="9" spans="1:38" ht="13.5" customHeight="1" x14ac:dyDescent="0.25">
      <c r="A9" s="1610" t="s">
        <v>407</v>
      </c>
      <c r="B9" s="191">
        <v>13373.03077915</v>
      </c>
      <c r="C9" s="1622">
        <v>4.130238667381983E-2</v>
      </c>
      <c r="D9" s="1616">
        <v>4010.8658276399997</v>
      </c>
      <c r="E9" s="1616">
        <v>1581.94318423</v>
      </c>
      <c r="F9" s="1616">
        <v>4141.6673099700001</v>
      </c>
      <c r="G9" s="1616">
        <v>3302.3438926400004</v>
      </c>
      <c r="H9" s="1616">
        <v>0.28875659000000004</v>
      </c>
      <c r="I9" s="1616">
        <v>335.92180808000001</v>
      </c>
      <c r="J9" s="1617">
        <v>1718.7544062500001</v>
      </c>
      <c r="X9" s="2189"/>
      <c r="Y9" s="2189"/>
      <c r="Z9" s="2189"/>
      <c r="AA9" s="2189"/>
      <c r="AB9" s="2189"/>
      <c r="AC9" s="2189"/>
      <c r="AD9" s="2189"/>
      <c r="AE9" s="2189"/>
      <c r="AF9" s="2189"/>
      <c r="AG9" s="2189"/>
      <c r="AH9" s="2189"/>
      <c r="AI9" s="2187"/>
      <c r="AJ9" s="2187"/>
      <c r="AK9" s="2187"/>
      <c r="AL9" s="2187"/>
    </row>
    <row r="10" spans="1:38" ht="13.5" customHeight="1" x14ac:dyDescent="0.25">
      <c r="A10" s="1610" t="s">
        <v>406</v>
      </c>
      <c r="B10" s="191">
        <v>5115.7761838199995</v>
      </c>
      <c r="C10" s="1622">
        <v>1.5799991009538529E-2</v>
      </c>
      <c r="D10" s="1616">
        <v>1011.1216210399999</v>
      </c>
      <c r="E10" s="1616">
        <v>809.57935487000009</v>
      </c>
      <c r="F10" s="1616">
        <v>2338.1344181099998</v>
      </c>
      <c r="G10" s="1616">
        <v>898.51891023999997</v>
      </c>
      <c r="H10" s="1616">
        <v>-6.7000000000000004E-7</v>
      </c>
      <c r="I10" s="1616">
        <v>58.421880229999999</v>
      </c>
      <c r="J10" s="1617">
        <v>598.09531578999997</v>
      </c>
      <c r="X10" s="2189"/>
      <c r="Y10" s="2189"/>
      <c r="Z10" s="2189"/>
      <c r="AA10" s="2189"/>
      <c r="AB10" s="2189"/>
      <c r="AC10" s="2189"/>
      <c r="AD10" s="2189"/>
      <c r="AE10" s="2189"/>
      <c r="AF10" s="2189"/>
      <c r="AG10" s="2189"/>
      <c r="AH10" s="2189"/>
      <c r="AI10" s="2187"/>
      <c r="AJ10" s="2187"/>
      <c r="AK10" s="2187"/>
      <c r="AL10" s="2187"/>
    </row>
    <row r="11" spans="1:38" ht="13.5" customHeight="1" x14ac:dyDescent="0.25">
      <c r="A11" s="1610" t="s">
        <v>405</v>
      </c>
      <c r="B11" s="191">
        <v>7402.8586762000004</v>
      </c>
      <c r="C11" s="1622">
        <v>2.2863607852661241E-2</v>
      </c>
      <c r="D11" s="1616">
        <v>174.04198169</v>
      </c>
      <c r="E11" s="1616">
        <v>176.47369682999999</v>
      </c>
      <c r="F11" s="1616">
        <v>4563.1013099199999</v>
      </c>
      <c r="G11" s="1616">
        <v>113.48695069</v>
      </c>
      <c r="H11" s="1616">
        <v>0</v>
      </c>
      <c r="I11" s="1616">
        <v>2375.7547370700004</v>
      </c>
      <c r="J11" s="1617">
        <v>2.9397558500000001</v>
      </c>
      <c r="X11" s="2189"/>
      <c r="Y11" s="2189"/>
      <c r="Z11" s="2189"/>
      <c r="AA11" s="2189"/>
      <c r="AB11" s="2189"/>
      <c r="AC11" s="2189"/>
      <c r="AD11" s="2189"/>
      <c r="AE11" s="2189"/>
      <c r="AF11" s="2189"/>
      <c r="AG11" s="2189"/>
      <c r="AH11" s="2189"/>
      <c r="AI11" s="2187"/>
      <c r="AJ11" s="2187"/>
      <c r="AK11" s="2187"/>
      <c r="AL11" s="2187"/>
    </row>
    <row r="12" spans="1:38" ht="13.5" customHeight="1" x14ac:dyDescent="0.25">
      <c r="A12" s="1610" t="s">
        <v>404</v>
      </c>
      <c r="B12" s="191">
        <v>2961.5488460699999</v>
      </c>
      <c r="C12" s="1622">
        <v>9.1466951369390901E-3</v>
      </c>
      <c r="D12" s="1616">
        <v>552.24370778999992</v>
      </c>
      <c r="E12" s="1616">
        <v>1027.7647508300001</v>
      </c>
      <c r="F12" s="1616">
        <v>473.19492575999999</v>
      </c>
      <c r="G12" s="1616">
        <v>794.41501506000009</v>
      </c>
      <c r="H12" s="1616">
        <v>8.0159027399999996</v>
      </c>
      <c r="I12" s="1616">
        <v>105.91454389</v>
      </c>
      <c r="J12" s="1617">
        <v>274.51930274</v>
      </c>
      <c r="X12" s="2189"/>
      <c r="Y12" s="2189"/>
      <c r="Z12" s="2189"/>
      <c r="AA12" s="2189"/>
      <c r="AB12" s="2189"/>
      <c r="AC12" s="2189"/>
      <c r="AD12" s="2189"/>
      <c r="AE12" s="2189"/>
      <c r="AF12" s="2189"/>
      <c r="AG12" s="2189"/>
      <c r="AH12" s="2189"/>
      <c r="AI12" s="2187"/>
      <c r="AJ12" s="2187"/>
      <c r="AK12" s="2187"/>
      <c r="AL12" s="2187"/>
    </row>
    <row r="13" spans="1:38" ht="13.5" customHeight="1" x14ac:dyDescent="0.25">
      <c r="A13" s="1610" t="s">
        <v>403</v>
      </c>
      <c r="B13" s="191">
        <v>1669.31482439</v>
      </c>
      <c r="C13" s="1622">
        <v>5.1556515120559478E-3</v>
      </c>
      <c r="D13" s="1616">
        <v>273.15829368999999</v>
      </c>
      <c r="E13" s="1616">
        <v>439.42558432000004</v>
      </c>
      <c r="F13" s="1616">
        <v>208.90064206000002</v>
      </c>
      <c r="G13" s="1616">
        <v>689.97197949999997</v>
      </c>
      <c r="H13" s="1616">
        <v>7.2652465800000003</v>
      </c>
      <c r="I13" s="1616">
        <v>50.593078240000004</v>
      </c>
      <c r="J13" s="1617">
        <v>87.995660260000008</v>
      </c>
      <c r="X13" s="2189"/>
      <c r="Y13" s="2189"/>
      <c r="Z13" s="2189"/>
      <c r="AA13" s="2189"/>
      <c r="AB13" s="2189"/>
      <c r="AC13" s="2189"/>
      <c r="AD13" s="2189"/>
      <c r="AE13" s="2189"/>
      <c r="AF13" s="2189"/>
      <c r="AG13" s="2189"/>
      <c r="AH13" s="2189"/>
      <c r="AI13" s="2187"/>
      <c r="AJ13" s="2187"/>
      <c r="AK13" s="2187"/>
      <c r="AL13" s="2187"/>
    </row>
    <row r="14" spans="1:38" ht="13.5" customHeight="1" x14ac:dyDescent="0.25">
      <c r="A14" s="1610" t="s">
        <v>402</v>
      </c>
      <c r="B14" s="191">
        <v>2275.2822439199999</v>
      </c>
      <c r="C14" s="1622">
        <v>7.0271719688985409E-3</v>
      </c>
      <c r="D14" s="1616">
        <v>959.44400879</v>
      </c>
      <c r="E14" s="1616">
        <v>568.59924999999998</v>
      </c>
      <c r="F14" s="1616">
        <v>175.65791584999999</v>
      </c>
      <c r="G14" s="1616">
        <v>571.58106928000007</v>
      </c>
      <c r="H14" s="1616">
        <v>0</v>
      </c>
      <c r="I14" s="1616">
        <v>0</v>
      </c>
      <c r="J14" s="1617">
        <v>756.35764293</v>
      </c>
      <c r="X14" s="2189"/>
      <c r="Y14" s="2189"/>
      <c r="Z14" s="2189"/>
      <c r="AA14" s="2189"/>
      <c r="AB14" s="2189"/>
      <c r="AC14" s="2189"/>
      <c r="AD14" s="2189"/>
      <c r="AE14" s="2189"/>
      <c r="AF14" s="2189"/>
      <c r="AG14" s="2189"/>
      <c r="AH14" s="2189"/>
      <c r="AI14" s="2187"/>
      <c r="AJ14" s="2187"/>
      <c r="AK14" s="2187"/>
      <c r="AL14" s="2187"/>
    </row>
    <row r="15" spans="1:38" ht="13.5" customHeight="1" x14ac:dyDescent="0.25">
      <c r="A15" s="1610" t="s">
        <v>401</v>
      </c>
      <c r="B15" s="191">
        <v>8520.1506117999998</v>
      </c>
      <c r="C15" s="1622">
        <v>2.631434570810981E-2</v>
      </c>
      <c r="D15" s="1616">
        <v>2880.1613610200002</v>
      </c>
      <c r="E15" s="1616">
        <v>1853.0125855799999</v>
      </c>
      <c r="F15" s="1616">
        <v>915.74819232000004</v>
      </c>
      <c r="G15" s="1616">
        <v>2776.6616313200002</v>
      </c>
      <c r="H15" s="1616">
        <v>9.7585292599999995</v>
      </c>
      <c r="I15" s="1616">
        <v>84.808312299999997</v>
      </c>
      <c r="J15" s="1617">
        <v>645.31727044000002</v>
      </c>
      <c r="X15" s="2189"/>
      <c r="Y15" s="2189"/>
      <c r="Z15" s="2189"/>
      <c r="AA15" s="2189"/>
      <c r="AB15" s="2189"/>
      <c r="AC15" s="2189"/>
      <c r="AD15" s="2189"/>
      <c r="AE15" s="2189"/>
      <c r="AF15" s="2189"/>
      <c r="AG15" s="2189"/>
      <c r="AH15" s="2189"/>
      <c r="AI15" s="2187"/>
      <c r="AJ15" s="2187"/>
      <c r="AK15" s="2187"/>
      <c r="AL15" s="2187"/>
    </row>
    <row r="16" spans="1:38" ht="13.5" customHeight="1" x14ac:dyDescent="0.25">
      <c r="A16" s="1610" t="s">
        <v>400</v>
      </c>
      <c r="B16" s="191">
        <v>9700.3349317600005</v>
      </c>
      <c r="C16" s="1622">
        <v>2.9959325663241963E-2</v>
      </c>
      <c r="D16" s="1616">
        <v>6637.2145851700006</v>
      </c>
      <c r="E16" s="1616">
        <v>843.45386974999997</v>
      </c>
      <c r="F16" s="1616">
        <v>1538.5880160099998</v>
      </c>
      <c r="G16" s="1616">
        <v>623.73247167999989</v>
      </c>
      <c r="H16" s="1616">
        <v>1.6253170299999999</v>
      </c>
      <c r="I16" s="1616">
        <v>55.720672119999996</v>
      </c>
      <c r="J16" s="1617">
        <v>5003.3110505600007</v>
      </c>
      <c r="X16" s="2189"/>
      <c r="Y16" s="2189"/>
      <c r="Z16" s="2189"/>
      <c r="AA16" s="2189"/>
      <c r="AB16" s="2189"/>
      <c r="AC16" s="2189"/>
      <c r="AD16" s="2189"/>
      <c r="AE16" s="2189"/>
      <c r="AF16" s="2189"/>
      <c r="AG16" s="2189"/>
      <c r="AH16" s="2189"/>
      <c r="AI16" s="2187"/>
      <c r="AJ16" s="2187"/>
      <c r="AK16" s="2187"/>
      <c r="AL16" s="2187"/>
    </row>
    <row r="17" spans="1:38" ht="13.5" customHeight="1" x14ac:dyDescent="0.25">
      <c r="A17" s="1610" t="s">
        <v>399</v>
      </c>
      <c r="B17" s="191">
        <v>1403.4783355499999</v>
      </c>
      <c r="C17" s="1622">
        <v>4.3346198674418654E-3</v>
      </c>
      <c r="D17" s="1616">
        <v>729.64713871999993</v>
      </c>
      <c r="E17" s="1616">
        <v>333.27158539999999</v>
      </c>
      <c r="F17" s="1616">
        <v>102.10228122000001</v>
      </c>
      <c r="G17" s="1616">
        <v>214.72967864999998</v>
      </c>
      <c r="H17" s="1616">
        <v>2.1886699199999997</v>
      </c>
      <c r="I17" s="1616">
        <v>21.538981639999999</v>
      </c>
      <c r="J17" s="1617">
        <v>449.88402387999997</v>
      </c>
      <c r="X17" s="2189"/>
      <c r="Y17" s="2189"/>
      <c r="Z17" s="2189"/>
      <c r="AA17" s="2189"/>
      <c r="AB17" s="2189"/>
      <c r="AC17" s="2189"/>
      <c r="AD17" s="2189"/>
      <c r="AE17" s="2189"/>
      <c r="AF17" s="2189"/>
      <c r="AG17" s="2189"/>
      <c r="AH17" s="2189"/>
      <c r="AI17" s="2187"/>
      <c r="AJ17" s="2187"/>
      <c r="AK17" s="2187"/>
      <c r="AL17" s="2187"/>
    </row>
    <row r="18" spans="1:38" ht="13.5" customHeight="1" x14ac:dyDescent="0.25">
      <c r="A18" s="1610" t="s">
        <v>398</v>
      </c>
      <c r="B18" s="191">
        <v>0</v>
      </c>
      <c r="C18" s="1622">
        <v>0</v>
      </c>
      <c r="D18" s="1616">
        <v>0</v>
      </c>
      <c r="E18" s="1616">
        <v>0</v>
      </c>
      <c r="F18" s="1616">
        <v>0</v>
      </c>
      <c r="G18" s="1616">
        <v>0</v>
      </c>
      <c r="H18" s="1616">
        <v>0</v>
      </c>
      <c r="I18" s="1616">
        <v>0</v>
      </c>
      <c r="J18" s="1617">
        <v>0</v>
      </c>
      <c r="X18" s="2189"/>
      <c r="Y18" s="2189"/>
      <c r="Z18" s="2189"/>
      <c r="AA18" s="2189"/>
      <c r="AB18" s="2189"/>
      <c r="AC18" s="2189"/>
      <c r="AD18" s="2189"/>
      <c r="AE18" s="2189"/>
      <c r="AF18" s="2189"/>
      <c r="AG18" s="2189"/>
      <c r="AH18" s="2189"/>
      <c r="AI18" s="2187"/>
      <c r="AJ18" s="2187"/>
      <c r="AK18" s="2187"/>
      <c r="AL18" s="2187"/>
    </row>
    <row r="19" spans="1:38" ht="13.5" customHeight="1" x14ac:dyDescent="0.25">
      <c r="A19" s="902" t="s">
        <v>397</v>
      </c>
      <c r="B19" s="897">
        <v>14877.994286040001</v>
      </c>
      <c r="C19" s="1141">
        <v>4.5950441831852568E-2</v>
      </c>
      <c r="D19" s="191">
        <v>3072.5084618599994</v>
      </c>
      <c r="E19" s="191">
        <v>1871.9931398399999</v>
      </c>
      <c r="F19" s="191">
        <v>1742.84978987</v>
      </c>
      <c r="G19" s="897">
        <v>8064.1934675599996</v>
      </c>
      <c r="H19" s="191">
        <v>0</v>
      </c>
      <c r="I19" s="897">
        <v>126.44942691000003</v>
      </c>
      <c r="J19" s="1617">
        <v>2442.9227443099999</v>
      </c>
      <c r="X19" s="2189"/>
      <c r="Y19" s="2189"/>
      <c r="Z19" s="2189"/>
      <c r="AA19" s="2189"/>
      <c r="AB19" s="2189"/>
      <c r="AC19" s="2189"/>
      <c r="AD19" s="2189"/>
      <c r="AE19" s="2189"/>
      <c r="AF19" s="2189"/>
      <c r="AG19" s="2189"/>
      <c r="AH19" s="2189"/>
      <c r="AI19" s="2187"/>
      <c r="AJ19" s="2187"/>
      <c r="AK19" s="2187"/>
      <c r="AL19" s="2187"/>
    </row>
    <row r="20" spans="1:38" s="1149" customFormat="1" ht="13.5" customHeight="1" x14ac:dyDescent="0.25">
      <c r="A20" s="902" t="s">
        <v>396</v>
      </c>
      <c r="B20" s="897">
        <v>42249.330457119999</v>
      </c>
      <c r="C20" s="1142">
        <v>0.13048636558667046</v>
      </c>
      <c r="D20" s="897">
        <v>9882.0393810599999</v>
      </c>
      <c r="E20" s="897">
        <v>7923.4155717000003</v>
      </c>
      <c r="F20" s="897">
        <v>8778.0993825999994</v>
      </c>
      <c r="G20" s="897">
        <v>14979.623756569999</v>
      </c>
      <c r="H20" s="897">
        <v>17.35230129</v>
      </c>
      <c r="I20" s="897">
        <v>668.80006390000005</v>
      </c>
      <c r="J20" s="1617">
        <v>7884.46978141</v>
      </c>
      <c r="X20" s="2189"/>
      <c r="Y20" s="2189"/>
      <c r="Z20" s="2189"/>
      <c r="AA20" s="2189"/>
      <c r="AB20" s="2189"/>
      <c r="AC20" s="2189"/>
      <c r="AD20" s="2189"/>
      <c r="AE20" s="2189"/>
      <c r="AF20" s="2189"/>
      <c r="AG20" s="2189"/>
      <c r="AH20" s="2189"/>
      <c r="AI20" s="2187"/>
      <c r="AJ20" s="2187"/>
      <c r="AK20" s="2187"/>
      <c r="AL20" s="2187"/>
    </row>
    <row r="21" spans="1:38" s="1149" customFormat="1" ht="13.5" customHeight="1" x14ac:dyDescent="0.25">
      <c r="A21" s="902" t="s">
        <v>854</v>
      </c>
      <c r="B21" s="191">
        <v>25054.874941495</v>
      </c>
      <c r="C21" s="1141">
        <v>7.7381571162703916E-2</v>
      </c>
      <c r="D21" s="897">
        <v>6420.9010529349998</v>
      </c>
      <c r="E21" s="897">
        <v>4157.4934467000003</v>
      </c>
      <c r="F21" s="897">
        <v>7083.9134451</v>
      </c>
      <c r="G21" s="897">
        <v>6706.41463157</v>
      </c>
      <c r="H21" s="897">
        <v>17.35230129</v>
      </c>
      <c r="I21" s="897">
        <v>668.80006390000005</v>
      </c>
      <c r="J21" s="1617">
        <v>5444.7490939099998</v>
      </c>
      <c r="X21" s="2189"/>
      <c r="Y21" s="2189"/>
      <c r="Z21" s="2189"/>
      <c r="AA21" s="2189"/>
      <c r="AB21" s="2189"/>
      <c r="AC21" s="2189"/>
      <c r="AD21" s="2189"/>
      <c r="AE21" s="2189"/>
      <c r="AF21" s="2189"/>
      <c r="AG21" s="2189"/>
      <c r="AH21" s="2189"/>
      <c r="AI21" s="2187"/>
      <c r="AJ21" s="2187"/>
      <c r="AK21" s="2187"/>
      <c r="AL21" s="2187"/>
    </row>
    <row r="22" spans="1:38" ht="13.5" customHeight="1" x14ac:dyDescent="0.25">
      <c r="A22" s="902" t="s">
        <v>853</v>
      </c>
      <c r="B22" s="191">
        <v>17194.455515624999</v>
      </c>
      <c r="C22" s="1141">
        <v>5.3104794423966546E-2</v>
      </c>
      <c r="D22" s="191">
        <v>3461.138328125</v>
      </c>
      <c r="E22" s="191">
        <v>3765.9221250000001</v>
      </c>
      <c r="F22" s="191">
        <v>1694.1859374999999</v>
      </c>
      <c r="G22" s="191">
        <v>8273.2091249999994</v>
      </c>
      <c r="H22" s="191">
        <v>0</v>
      </c>
      <c r="I22" s="191">
        <v>0</v>
      </c>
      <c r="J22" s="1617">
        <v>2439.7206875000002</v>
      </c>
      <c r="X22" s="2189"/>
      <c r="Y22" s="2189"/>
      <c r="Z22" s="2189"/>
      <c r="AA22" s="2189"/>
      <c r="AB22" s="2189"/>
      <c r="AC22" s="2189"/>
      <c r="AD22" s="2189"/>
      <c r="AE22" s="2189"/>
      <c r="AF22" s="2189"/>
      <c r="AG22" s="2189"/>
      <c r="AH22" s="2189"/>
      <c r="AI22" s="2187"/>
      <c r="AJ22" s="2187"/>
      <c r="AK22" s="2187"/>
      <c r="AL22" s="2187"/>
    </row>
    <row r="23" spans="1:38" ht="13.5" customHeight="1" x14ac:dyDescent="0.25">
      <c r="A23" s="902" t="s">
        <v>395</v>
      </c>
      <c r="B23" s="191">
        <v>1941.98511383</v>
      </c>
      <c r="C23" s="1141">
        <v>5.9977892379685979E-3</v>
      </c>
      <c r="D23" s="191">
        <v>556.76231551000001</v>
      </c>
      <c r="E23" s="191">
        <v>458.81585687</v>
      </c>
      <c r="F23" s="191">
        <v>286.04220336999998</v>
      </c>
      <c r="G23" s="191">
        <v>516.11985302999994</v>
      </c>
      <c r="H23" s="191">
        <v>0</v>
      </c>
      <c r="I23" s="191">
        <v>124.24488504999999</v>
      </c>
      <c r="J23" s="1617">
        <v>305.45589699999999</v>
      </c>
      <c r="X23" s="2189"/>
      <c r="Y23" s="2189"/>
      <c r="Z23" s="2189"/>
      <c r="AA23" s="2189"/>
      <c r="AB23" s="2189"/>
      <c r="AC23" s="2189"/>
      <c r="AD23" s="2189"/>
      <c r="AE23" s="2189"/>
      <c r="AF23" s="2189"/>
      <c r="AG23" s="2189"/>
      <c r="AH23" s="2189"/>
      <c r="AI23" s="2187"/>
      <c r="AJ23" s="2187"/>
      <c r="AK23" s="2187"/>
      <c r="AL23" s="2187"/>
    </row>
    <row r="24" spans="1:38" ht="13.5" customHeight="1" x14ac:dyDescent="0.25">
      <c r="A24" s="902" t="s">
        <v>394</v>
      </c>
      <c r="B24" s="191">
        <v>25.83004042</v>
      </c>
      <c r="C24" s="1141">
        <v>7.9775657055284585E-5</v>
      </c>
      <c r="D24" s="191">
        <v>13.62439852</v>
      </c>
      <c r="E24" s="191">
        <v>6.8343330199999999</v>
      </c>
      <c r="F24" s="191">
        <v>2.8603116100000001</v>
      </c>
      <c r="G24" s="191">
        <v>2.5109972699999998</v>
      </c>
      <c r="H24" s="191">
        <v>0</v>
      </c>
      <c r="I24" s="191">
        <v>0</v>
      </c>
      <c r="J24" s="1617">
        <v>2.0096630800000002</v>
      </c>
      <c r="X24" s="2189"/>
      <c r="Y24" s="2189"/>
      <c r="Z24" s="2189"/>
      <c r="AA24" s="2189"/>
      <c r="AB24" s="2189"/>
      <c r="AC24" s="2189"/>
      <c r="AD24" s="2189"/>
      <c r="AE24" s="2189"/>
      <c r="AF24" s="2189"/>
      <c r="AG24" s="2189"/>
      <c r="AH24" s="2189"/>
      <c r="AI24" s="2187"/>
      <c r="AJ24" s="2187"/>
      <c r="AK24" s="2187"/>
      <c r="AL24" s="2187"/>
    </row>
    <row r="25" spans="1:38" ht="13.5" customHeight="1" x14ac:dyDescent="0.25">
      <c r="A25" s="1610" t="s">
        <v>393</v>
      </c>
      <c r="B25" s="897">
        <v>925.01754663000008</v>
      </c>
      <c r="C25" s="1622">
        <v>2.8569015522305406E-3</v>
      </c>
      <c r="D25" s="1616">
        <v>115.92268811</v>
      </c>
      <c r="E25" s="1617">
        <v>203.89105760000001</v>
      </c>
      <c r="F25" s="1616">
        <v>311.40795789999999</v>
      </c>
      <c r="G25" s="1616">
        <v>290.42982312999999</v>
      </c>
      <c r="H25" s="1616">
        <v>-9.5000000000000001E-7</v>
      </c>
      <c r="I25" s="1616">
        <v>3.36602084</v>
      </c>
      <c r="J25" s="1617">
        <v>97.336862169999989</v>
      </c>
      <c r="X25" s="2189"/>
      <c r="Y25" s="2189"/>
      <c r="Z25" s="2189"/>
      <c r="AA25" s="2189"/>
      <c r="AB25" s="2189"/>
      <c r="AC25" s="2189"/>
      <c r="AD25" s="2189"/>
      <c r="AE25" s="2189"/>
      <c r="AF25" s="2189"/>
      <c r="AG25" s="2189"/>
      <c r="AH25" s="2189"/>
      <c r="AI25" s="2187"/>
      <c r="AJ25" s="2187"/>
      <c r="AK25" s="2187"/>
      <c r="AL25" s="2187"/>
    </row>
    <row r="26" spans="1:38" ht="13.5" customHeight="1" x14ac:dyDescent="0.25">
      <c r="A26" s="1610" t="s">
        <v>392</v>
      </c>
      <c r="B26" s="191">
        <v>4612.8916806899997</v>
      </c>
      <c r="C26" s="1622">
        <v>1.4246840452752986E-2</v>
      </c>
      <c r="D26" s="1616">
        <v>900.32174287999999</v>
      </c>
      <c r="E26" s="1616">
        <v>1867.91036452</v>
      </c>
      <c r="F26" s="1616">
        <v>771.52348644000006</v>
      </c>
      <c r="G26" s="1616">
        <v>770.18103585000006</v>
      </c>
      <c r="H26" s="1616">
        <v>177.10065976999999</v>
      </c>
      <c r="I26" s="1616">
        <v>125.85439122999999</v>
      </c>
      <c r="J26" s="1617">
        <v>718.75040179999996</v>
      </c>
      <c r="X26" s="2189"/>
      <c r="Y26" s="2189"/>
      <c r="Z26" s="2189"/>
      <c r="AA26" s="2189"/>
      <c r="AB26" s="2189"/>
      <c r="AC26" s="2189"/>
      <c r="AD26" s="2189"/>
      <c r="AE26" s="2189"/>
      <c r="AF26" s="2189"/>
      <c r="AG26" s="2189"/>
      <c r="AH26" s="2189"/>
      <c r="AI26" s="2187"/>
      <c r="AJ26" s="2187"/>
      <c r="AK26" s="2187"/>
      <c r="AL26" s="2187"/>
    </row>
    <row r="27" spans="1:38" ht="13.5" customHeight="1" thickBot="1" x14ac:dyDescent="0.3">
      <c r="A27" s="1608" t="s">
        <v>391</v>
      </c>
      <c r="B27" s="1139">
        <v>5741.2885980199999</v>
      </c>
      <c r="C27" s="1140">
        <v>1.7731875862510134E-2</v>
      </c>
      <c r="D27" s="1139">
        <v>2470.3718705699998</v>
      </c>
      <c r="E27" s="1139">
        <v>-0.27216274999999968</v>
      </c>
      <c r="F27" s="1139">
        <v>21.302109090000002</v>
      </c>
      <c r="G27" s="1139">
        <v>3144.0978585100002</v>
      </c>
      <c r="H27" s="1139">
        <v>0</v>
      </c>
      <c r="I27" s="1139">
        <v>105.78892259999998</v>
      </c>
      <c r="J27" s="1617">
        <v>4278.6304998200003</v>
      </c>
      <c r="X27" s="2189"/>
      <c r="Y27" s="2189"/>
      <c r="Z27" s="2189"/>
      <c r="AA27" s="2189"/>
      <c r="AB27" s="2189"/>
      <c r="AC27" s="2189"/>
      <c r="AD27" s="2189"/>
      <c r="AE27" s="2189"/>
      <c r="AF27" s="2189"/>
      <c r="AG27" s="2189"/>
      <c r="AH27" s="2189"/>
      <c r="AI27" s="2187"/>
      <c r="AJ27" s="2187"/>
      <c r="AK27" s="2187"/>
      <c r="AL27" s="2187"/>
    </row>
    <row r="28" spans="1:38" ht="13.5" customHeight="1" thickBot="1" x14ac:dyDescent="0.3">
      <c r="A28" s="217" t="s">
        <v>390</v>
      </c>
      <c r="B28" s="1134">
        <v>132292.07485412003</v>
      </c>
      <c r="C28" s="1135">
        <v>0.40858190785186227</v>
      </c>
      <c r="D28" s="1134">
        <v>35774.199301949993</v>
      </c>
      <c r="E28" s="1134">
        <v>22619.376860369997</v>
      </c>
      <c r="F28" s="1134">
        <v>27609.365290549998</v>
      </c>
      <c r="G28" s="1134">
        <v>40675.84484025</v>
      </c>
      <c r="H28" s="1134">
        <v>754.09190819000037</v>
      </c>
      <c r="I28" s="1134">
        <v>4859.1966528100002</v>
      </c>
      <c r="J28" s="1618">
        <v>25731.619964630001</v>
      </c>
      <c r="X28" s="2189"/>
      <c r="Y28" s="2189"/>
      <c r="Z28" s="2189"/>
      <c r="AA28" s="2189"/>
      <c r="AB28" s="2189"/>
      <c r="AC28" s="2189"/>
      <c r="AD28" s="2189"/>
      <c r="AE28" s="2189"/>
      <c r="AF28" s="2189"/>
      <c r="AG28" s="2189"/>
      <c r="AH28" s="2189"/>
      <c r="AI28" s="2187"/>
      <c r="AJ28" s="2187"/>
      <c r="AK28" s="2187"/>
      <c r="AL28" s="2187"/>
    </row>
    <row r="29" spans="1:38" ht="13.5" customHeight="1" x14ac:dyDescent="0.25">
      <c r="A29" s="1610" t="s">
        <v>729</v>
      </c>
      <c r="B29" s="191">
        <v>138622.79978706001</v>
      </c>
      <c r="C29" s="1622">
        <v>0.42813424818697504</v>
      </c>
      <c r="D29" s="1616">
        <v>32648.918493789999</v>
      </c>
      <c r="E29" s="1616">
        <v>29407.435922649998</v>
      </c>
      <c r="F29" s="1616">
        <v>33341.067372079997</v>
      </c>
      <c r="G29" s="1616">
        <v>43110.632774539998</v>
      </c>
      <c r="H29" s="1616">
        <v>0</v>
      </c>
      <c r="I29" s="1616">
        <v>114.74522400000001</v>
      </c>
      <c r="J29" s="1617">
        <v>32648.918493789999</v>
      </c>
      <c r="X29" s="2189"/>
      <c r="Y29" s="2189"/>
      <c r="Z29" s="2189"/>
      <c r="AA29" s="2189"/>
      <c r="AB29" s="2189"/>
      <c r="AC29" s="2189"/>
      <c r="AD29" s="2189"/>
      <c r="AE29" s="2189"/>
      <c r="AF29" s="2189"/>
      <c r="AG29" s="2189"/>
      <c r="AH29" s="2189"/>
      <c r="AI29" s="2187"/>
      <c r="AJ29" s="2187"/>
      <c r="AK29" s="2187"/>
      <c r="AL29" s="2187"/>
    </row>
    <row r="30" spans="1:38" ht="13.5" customHeight="1" x14ac:dyDescent="0.25">
      <c r="A30" s="1610" t="s">
        <v>728</v>
      </c>
      <c r="B30" s="191">
        <v>18072.839082089999</v>
      </c>
      <c r="C30" s="1622">
        <v>5.5817667691754856E-2</v>
      </c>
      <c r="D30" s="1616">
        <v>7998.95709635</v>
      </c>
      <c r="E30" s="1616">
        <v>5360.7001945100001</v>
      </c>
      <c r="F30" s="1616">
        <v>2504.6396849299999</v>
      </c>
      <c r="G30" s="1616">
        <v>2205.0766728499998</v>
      </c>
      <c r="H30" s="1616">
        <v>0</v>
      </c>
      <c r="I30" s="1616">
        <v>3.4654334499999999</v>
      </c>
      <c r="J30" s="1617">
        <v>40.00000000999961</v>
      </c>
      <c r="X30" s="2189"/>
      <c r="Y30" s="2189"/>
      <c r="Z30" s="2189"/>
      <c r="AA30" s="2189"/>
      <c r="AB30" s="2189"/>
      <c r="AC30" s="2189"/>
      <c r="AD30" s="2189"/>
      <c r="AE30" s="2189"/>
      <c r="AF30" s="2189"/>
      <c r="AG30" s="2189"/>
      <c r="AH30" s="2189"/>
      <c r="AI30" s="2187"/>
      <c r="AJ30" s="2187"/>
      <c r="AK30" s="2187"/>
      <c r="AL30" s="2187"/>
    </row>
    <row r="31" spans="1:38" ht="13.5" customHeight="1" thickBot="1" x14ac:dyDescent="0.3">
      <c r="A31" s="1608" t="s">
        <v>727</v>
      </c>
      <c r="B31" s="190">
        <v>7785.9551293199993</v>
      </c>
      <c r="C31" s="1621">
        <v>2.4046794977662145E-2</v>
      </c>
      <c r="D31" s="1620">
        <v>1136.17926382</v>
      </c>
      <c r="E31" s="1620">
        <v>3259.0659187000001</v>
      </c>
      <c r="F31" s="1620">
        <v>606.28389801000003</v>
      </c>
      <c r="G31" s="1620">
        <v>2784.4260487900001</v>
      </c>
      <c r="H31" s="1620">
        <v>0</v>
      </c>
      <c r="I31" s="1620">
        <v>0</v>
      </c>
      <c r="J31" s="1617">
        <v>0</v>
      </c>
      <c r="X31" s="2189"/>
      <c r="Y31" s="2189"/>
      <c r="Z31" s="2189"/>
      <c r="AA31" s="2189"/>
      <c r="AB31" s="2189"/>
      <c r="AC31" s="2189"/>
      <c r="AD31" s="2189"/>
      <c r="AE31" s="2189"/>
      <c r="AF31" s="2189"/>
      <c r="AG31" s="2189"/>
      <c r="AH31" s="2189"/>
      <c r="AI31" s="2187"/>
      <c r="AJ31" s="2187"/>
      <c r="AK31" s="2187"/>
      <c r="AL31" s="2187"/>
    </row>
    <row r="32" spans="1:38" ht="13.5" customHeight="1" thickBot="1" x14ac:dyDescent="0.3">
      <c r="A32" s="901" t="s">
        <v>389</v>
      </c>
      <c r="B32" s="188">
        <v>164481.59399847002</v>
      </c>
      <c r="C32" s="1138">
        <v>0.50799871085639203</v>
      </c>
      <c r="D32" s="188">
        <v>41784.054853959999</v>
      </c>
      <c r="E32" s="188">
        <v>38027.202035859998</v>
      </c>
      <c r="F32" s="188">
        <v>36451.990955019995</v>
      </c>
      <c r="G32" s="188">
        <v>48100.135496180003</v>
      </c>
      <c r="H32" s="188">
        <v>0</v>
      </c>
      <c r="I32" s="188">
        <v>118.21065745000001</v>
      </c>
      <c r="J32" s="1618">
        <v>32688.9184938</v>
      </c>
      <c r="X32" s="2189"/>
      <c r="Y32" s="2189"/>
      <c r="Z32" s="2189"/>
      <c r="AA32" s="2189"/>
      <c r="AB32" s="2189"/>
      <c r="AC32" s="2189"/>
      <c r="AD32" s="2189"/>
      <c r="AE32" s="2189"/>
      <c r="AF32" s="2189"/>
      <c r="AG32" s="2189"/>
      <c r="AH32" s="2189"/>
      <c r="AI32" s="2187"/>
      <c r="AJ32" s="2187"/>
      <c r="AK32" s="2187"/>
      <c r="AL32" s="2187"/>
    </row>
    <row r="33" spans="1:57" ht="13.5" customHeight="1" thickBot="1" x14ac:dyDescent="0.3">
      <c r="A33" s="217" t="s">
        <v>382</v>
      </c>
      <c r="B33" s="1134">
        <v>3454.3747490999999</v>
      </c>
      <c r="C33" s="1135">
        <v>1.0668779871953306E-2</v>
      </c>
      <c r="D33" s="1134">
        <v>1143.19136697</v>
      </c>
      <c r="E33" s="1134">
        <v>1039.40726419</v>
      </c>
      <c r="F33" s="1134">
        <v>45.124414989999998</v>
      </c>
      <c r="G33" s="1134">
        <v>1226.6517029500001</v>
      </c>
      <c r="H33" s="1134">
        <v>0</v>
      </c>
      <c r="I33" s="1134">
        <v>0</v>
      </c>
      <c r="J33" s="1618">
        <v>48.808</v>
      </c>
      <c r="X33" s="2189"/>
      <c r="Y33" s="2189"/>
      <c r="Z33" s="2189"/>
      <c r="AA33" s="2189"/>
      <c r="AB33" s="2189"/>
      <c r="AC33" s="2189"/>
      <c r="AD33" s="2189"/>
      <c r="AE33" s="2189"/>
      <c r="AF33" s="2189"/>
      <c r="AG33" s="2189"/>
      <c r="AH33" s="2189"/>
      <c r="AI33" s="2187"/>
      <c r="AJ33" s="2187"/>
      <c r="AK33" s="2187"/>
      <c r="AL33" s="2187"/>
    </row>
    <row r="34" spans="1:57" ht="13.5" customHeight="1" thickBot="1" x14ac:dyDescent="0.3">
      <c r="A34" s="217" t="s">
        <v>852</v>
      </c>
      <c r="B34" s="1134">
        <v>23555.443409889998</v>
      </c>
      <c r="C34" s="1135">
        <v>7.2750601419792435E-2</v>
      </c>
      <c r="D34" s="1134">
        <v>0</v>
      </c>
      <c r="E34" s="1134">
        <v>23555.443409889998</v>
      </c>
      <c r="F34" s="1134">
        <v>0</v>
      </c>
      <c r="G34" s="1134">
        <v>0</v>
      </c>
      <c r="H34" s="1134">
        <v>0</v>
      </c>
      <c r="I34" s="1134">
        <v>0</v>
      </c>
      <c r="J34" s="1618">
        <v>23555.443409889998</v>
      </c>
      <c r="X34" s="2189"/>
      <c r="Y34" s="2189"/>
      <c r="Z34" s="2189"/>
      <c r="AA34" s="2189"/>
      <c r="AB34" s="2189"/>
      <c r="AC34" s="2189"/>
      <c r="AD34" s="2189"/>
      <c r="AE34" s="2189"/>
      <c r="AF34" s="2189"/>
      <c r="AG34" s="2189"/>
      <c r="AH34" s="2189"/>
      <c r="AI34" s="2187"/>
      <c r="AJ34" s="2187"/>
      <c r="AK34" s="2187"/>
      <c r="AL34" s="2187"/>
    </row>
    <row r="35" spans="1:57" ht="13.5" customHeight="1" thickBot="1" x14ac:dyDescent="0.3">
      <c r="A35" s="901" t="s">
        <v>388</v>
      </c>
      <c r="B35" s="1136">
        <v>323783.48701158003</v>
      </c>
      <c r="C35" s="1137">
        <v>1</v>
      </c>
      <c r="D35" s="1136">
        <v>78701.445522879992</v>
      </c>
      <c r="E35" s="1136">
        <v>85241.429570309992</v>
      </c>
      <c r="F35" s="1136">
        <v>64106.480660559995</v>
      </c>
      <c r="G35" s="1136">
        <v>90002.632039379998</v>
      </c>
      <c r="H35" s="1136">
        <v>754.09190819000037</v>
      </c>
      <c r="I35" s="1136">
        <v>4977.4073102600005</v>
      </c>
      <c r="J35" s="1619">
        <v>82024.789868320004</v>
      </c>
      <c r="X35" s="2189"/>
      <c r="Y35" s="2189"/>
      <c r="Z35" s="2189"/>
      <c r="AA35" s="2189"/>
      <c r="AB35" s="2189"/>
      <c r="AC35" s="2189"/>
      <c r="AD35" s="2189"/>
      <c r="AE35" s="2189"/>
      <c r="AF35" s="2189"/>
      <c r="AG35" s="2189"/>
      <c r="AH35" s="2189"/>
      <c r="AI35" s="2187"/>
      <c r="AJ35" s="2187"/>
      <c r="AK35" s="2187"/>
      <c r="AL35" s="2187"/>
    </row>
    <row r="36" spans="1:57" ht="13.5" customHeight="1" thickBot="1" x14ac:dyDescent="0.3">
      <c r="A36" s="217" t="s">
        <v>387</v>
      </c>
      <c r="B36" s="1134">
        <v>300228.04360169003</v>
      </c>
      <c r="C36" s="1135">
        <v>0.92724939858020761</v>
      </c>
      <c r="D36" s="1134">
        <v>78701.445522879992</v>
      </c>
      <c r="E36" s="1134">
        <v>61685.986160419998</v>
      </c>
      <c r="F36" s="1134">
        <v>64106.480660559995</v>
      </c>
      <c r="G36" s="1134">
        <v>90002.632039379998</v>
      </c>
      <c r="H36" s="1134">
        <v>754.09190819000037</v>
      </c>
      <c r="I36" s="1134">
        <v>4977.4073102600005</v>
      </c>
      <c r="J36" s="1618">
        <v>58469.346458430009</v>
      </c>
      <c r="X36" s="2189"/>
      <c r="Y36" s="2189"/>
      <c r="Z36" s="2189"/>
      <c r="AA36" s="2189"/>
      <c r="AB36" s="2189"/>
      <c r="AC36" s="2189"/>
      <c r="AD36" s="2189"/>
      <c r="AE36" s="2189"/>
      <c r="AF36" s="2189"/>
      <c r="AG36" s="2189"/>
      <c r="AH36" s="2189"/>
      <c r="AI36" s="2187"/>
      <c r="AJ36" s="2187"/>
      <c r="AK36" s="2187"/>
      <c r="AL36" s="2187"/>
    </row>
    <row r="37" spans="1:57" ht="13.5" customHeight="1" thickBot="1" x14ac:dyDescent="0.3">
      <c r="A37" s="217" t="s">
        <v>860</v>
      </c>
      <c r="B37" s="1134">
        <v>82024.789868319989</v>
      </c>
      <c r="C37" s="1135">
        <v>0.25333222093993446</v>
      </c>
      <c r="D37" s="1134">
        <v>53905.312701389994</v>
      </c>
      <c r="E37" s="1134">
        <v>23555.443409889998</v>
      </c>
      <c r="F37" s="1134">
        <v>107</v>
      </c>
      <c r="G37" s="1134">
        <v>4457.0337570399997</v>
      </c>
      <c r="H37" s="1134"/>
      <c r="I37" s="1134"/>
      <c r="J37" s="1618"/>
    </row>
    <row r="38" spans="1:57" ht="13.5" customHeight="1" x14ac:dyDescent="0.25">
      <c r="A38" s="2186"/>
      <c r="B38" s="2184"/>
      <c r="C38" s="1272"/>
      <c r="D38" s="1271"/>
      <c r="E38" s="1271"/>
      <c r="F38" s="1271"/>
      <c r="G38" s="1271"/>
      <c r="H38" s="1271"/>
      <c r="I38" s="1271"/>
      <c r="J38" s="2184"/>
    </row>
    <row r="39" spans="1:57" ht="13.5" customHeight="1" x14ac:dyDescent="0.25">
      <c r="A39" s="1613"/>
      <c r="B39" s="1271"/>
      <c r="C39" s="2185"/>
      <c r="D39" s="1271"/>
      <c r="E39" s="1271"/>
      <c r="F39" s="1271"/>
      <c r="G39" s="1271"/>
      <c r="H39" s="1271"/>
      <c r="I39" s="1271"/>
      <c r="J39" s="2184"/>
    </row>
    <row r="40" spans="1:57" ht="13.5" customHeight="1" x14ac:dyDescent="0.25">
      <c r="A40" s="209" t="s">
        <v>1028</v>
      </c>
      <c r="I40" s="1613"/>
      <c r="J40" s="768"/>
    </row>
    <row r="41" spans="1:57" ht="18.75" customHeight="1" x14ac:dyDescent="0.25">
      <c r="A41" s="922"/>
      <c r="H41" s="946"/>
      <c r="I41" s="208"/>
    </row>
    <row r="42" spans="1:57" ht="24" customHeight="1" thickBot="1" x14ac:dyDescent="0.3">
      <c r="A42" s="207" t="s">
        <v>174</v>
      </c>
      <c r="B42" s="1147" t="s">
        <v>861</v>
      </c>
      <c r="C42" s="1146" t="s">
        <v>353</v>
      </c>
      <c r="D42" s="1145" t="s">
        <v>350</v>
      </c>
      <c r="E42" s="1145" t="s">
        <v>349</v>
      </c>
      <c r="F42" s="1145" t="s">
        <v>348</v>
      </c>
      <c r="G42" s="1145" t="s">
        <v>347</v>
      </c>
      <c r="H42" s="1144" t="s">
        <v>346</v>
      </c>
      <c r="I42" s="1143" t="s">
        <v>413</v>
      </c>
      <c r="J42" s="2183" t="s">
        <v>860</v>
      </c>
      <c r="AB42" s="2175"/>
      <c r="AC42" s="2175"/>
      <c r="AD42" s="2175"/>
      <c r="AE42" s="2175"/>
      <c r="AF42" s="2175"/>
      <c r="AG42" s="2175"/>
      <c r="AH42" s="2175"/>
      <c r="AI42" s="2175"/>
    </row>
    <row r="43" spans="1:57" ht="13.5" customHeight="1" x14ac:dyDescent="0.25">
      <c r="A43" s="1610" t="s">
        <v>412</v>
      </c>
      <c r="B43" s="1617">
        <v>1811.73630211</v>
      </c>
      <c r="C43" s="1623">
        <v>5.5646962973661292E-3</v>
      </c>
      <c r="D43" s="1617">
        <v>447.84781913999996</v>
      </c>
      <c r="E43" s="1617">
        <v>57.525494899999998</v>
      </c>
      <c r="F43" s="1617">
        <v>533.27704088999997</v>
      </c>
      <c r="G43" s="1617">
        <v>392.76331511999996</v>
      </c>
      <c r="H43" s="1617">
        <v>22.84583598</v>
      </c>
      <c r="I43" s="1617">
        <v>357.47679607999999</v>
      </c>
      <c r="J43" s="1617">
        <v>98.67676385</v>
      </c>
      <c r="X43" s="2174"/>
      <c r="Y43" s="2174"/>
      <c r="Z43" s="2174"/>
      <c r="AA43" s="2174"/>
      <c r="AB43" s="2174"/>
      <c r="AC43" s="2174"/>
      <c r="AD43" s="2174"/>
      <c r="AE43" s="2174"/>
      <c r="AF43" s="2174"/>
      <c r="AG43" s="2174"/>
      <c r="AH43" s="2174"/>
      <c r="AI43" s="768"/>
      <c r="AJ43" s="768"/>
      <c r="AK43" s="768"/>
      <c r="AL43" s="768"/>
      <c r="AN43" s="768"/>
      <c r="AO43" s="768"/>
      <c r="AP43" s="768"/>
      <c r="AQ43" s="768"/>
      <c r="AR43" s="768"/>
      <c r="AS43" s="768"/>
      <c r="AT43" s="768"/>
      <c r="AU43" s="768"/>
      <c r="AV43" s="768"/>
      <c r="AW43" s="768"/>
      <c r="AX43" s="768"/>
      <c r="AY43" s="768"/>
      <c r="AZ43" s="768"/>
      <c r="BA43" s="768"/>
      <c r="BB43" s="768"/>
      <c r="BC43" s="768"/>
      <c r="BD43" s="768"/>
      <c r="BE43" s="768"/>
    </row>
    <row r="44" spans="1:57" ht="13.5" customHeight="1" x14ac:dyDescent="0.25">
      <c r="A44" s="1610" t="s">
        <v>411</v>
      </c>
      <c r="B44" s="1617">
        <v>663.17014604000008</v>
      </c>
      <c r="C44" s="1623">
        <v>2.0369081592584238E-3</v>
      </c>
      <c r="D44" s="1617">
        <v>29.34022968</v>
      </c>
      <c r="E44" s="1617">
        <v>192.85536764</v>
      </c>
      <c r="F44" s="1617">
        <v>144.05002707</v>
      </c>
      <c r="G44" s="1617">
        <v>259.66500751000001</v>
      </c>
      <c r="H44" s="1617">
        <v>37.25951414</v>
      </c>
      <c r="I44" s="1617">
        <v>0</v>
      </c>
      <c r="J44" s="1617">
        <v>6.2983214399999996</v>
      </c>
      <c r="X44" s="2174"/>
      <c r="Y44" s="2174"/>
      <c r="Z44" s="2174"/>
      <c r="AA44" s="2174"/>
      <c r="AB44" s="2174"/>
      <c r="AC44" s="2174"/>
      <c r="AD44" s="2174"/>
      <c r="AE44" s="2174"/>
      <c r="AF44" s="2174"/>
      <c r="AG44" s="2174"/>
      <c r="AH44" s="2174"/>
      <c r="AI44" s="768"/>
      <c r="AJ44" s="768"/>
      <c r="AK44" s="768"/>
      <c r="AL44" s="768"/>
      <c r="AN44" s="768"/>
      <c r="AO44" s="768"/>
      <c r="AP44" s="768"/>
      <c r="AQ44" s="768"/>
      <c r="AR44" s="768"/>
      <c r="AS44" s="768"/>
      <c r="AT44" s="768"/>
      <c r="AU44" s="768"/>
      <c r="AV44" s="768"/>
      <c r="AW44" s="768"/>
      <c r="AX44" s="768"/>
      <c r="AY44" s="768"/>
      <c r="AZ44" s="768"/>
      <c r="BA44" s="768"/>
      <c r="BB44" s="768"/>
      <c r="BC44" s="768"/>
      <c r="BD44" s="768"/>
      <c r="BE44" s="768"/>
    </row>
    <row r="45" spans="1:57" ht="13.5" customHeight="1" x14ac:dyDescent="0.25">
      <c r="A45" s="1610" t="s">
        <v>410</v>
      </c>
      <c r="B45" s="1617">
        <v>1489.64300192</v>
      </c>
      <c r="C45" s="1623">
        <v>4.5753959268396314E-3</v>
      </c>
      <c r="D45" s="1617">
        <v>267.73527457</v>
      </c>
      <c r="E45" s="1617">
        <v>680.46514586000001</v>
      </c>
      <c r="F45" s="1617">
        <v>71.574792040000005</v>
      </c>
      <c r="G45" s="1617">
        <v>380.18051919000004</v>
      </c>
      <c r="H45" s="1617">
        <v>0</v>
      </c>
      <c r="I45" s="1617">
        <v>89.687270260000005</v>
      </c>
      <c r="J45" s="1617">
        <v>195.81735451</v>
      </c>
      <c r="X45" s="2174"/>
      <c r="Y45" s="2174"/>
      <c r="Z45" s="2174"/>
      <c r="AA45" s="2174"/>
      <c r="AB45" s="2174"/>
      <c r="AC45" s="2174"/>
      <c r="AD45" s="2174"/>
      <c r="AE45" s="2174"/>
      <c r="AF45" s="2174"/>
      <c r="AG45" s="2174"/>
      <c r="AH45" s="2174"/>
      <c r="AI45" s="768"/>
      <c r="AJ45" s="768"/>
      <c r="AK45" s="768"/>
      <c r="AL45" s="768"/>
      <c r="AN45" s="768"/>
      <c r="AO45" s="768"/>
      <c r="AP45" s="768"/>
      <c r="AQ45" s="768"/>
      <c r="AR45" s="768"/>
      <c r="AS45" s="768"/>
      <c r="AT45" s="768"/>
      <c r="AU45" s="768"/>
      <c r="AV45" s="768"/>
      <c r="AW45" s="768"/>
      <c r="AX45" s="768"/>
      <c r="AY45" s="768"/>
      <c r="AZ45" s="768"/>
      <c r="BA45" s="768"/>
      <c r="BB45" s="768"/>
      <c r="BC45" s="768"/>
      <c r="BD45" s="768"/>
      <c r="BE45" s="768"/>
    </row>
    <row r="46" spans="1:57" ht="13.5" customHeight="1" x14ac:dyDescent="0.25">
      <c r="A46" s="1610" t="s">
        <v>409</v>
      </c>
      <c r="B46" s="1617">
        <v>4234.4454801400007</v>
      </c>
      <c r="C46" s="1623">
        <v>1.3005978329898887E-2</v>
      </c>
      <c r="D46" s="1617">
        <v>406.30790231999998</v>
      </c>
      <c r="E46" s="1617">
        <v>1250.0443809400001</v>
      </c>
      <c r="F46" s="1617">
        <v>355.49183581</v>
      </c>
      <c r="G46" s="1617">
        <v>1688.6290156</v>
      </c>
      <c r="H46" s="1617">
        <v>503.08628457999998</v>
      </c>
      <c r="I46" s="1617">
        <v>30.88606089</v>
      </c>
      <c r="J46" s="1617">
        <v>128.97345232999999</v>
      </c>
      <c r="X46" s="2174"/>
      <c r="Y46" s="2174"/>
      <c r="Z46" s="2174"/>
      <c r="AA46" s="2174"/>
      <c r="AB46" s="2174"/>
      <c r="AC46" s="2174"/>
      <c r="AD46" s="2174"/>
      <c r="AE46" s="2174"/>
      <c r="AF46" s="2174"/>
      <c r="AG46" s="2174"/>
      <c r="AH46" s="2174"/>
      <c r="AI46" s="768"/>
      <c r="AJ46" s="768"/>
      <c r="AK46" s="768"/>
      <c r="AL46" s="768"/>
      <c r="AN46" s="768"/>
      <c r="AO46" s="768"/>
      <c r="AP46" s="768"/>
      <c r="AQ46" s="768"/>
      <c r="AR46" s="768"/>
      <c r="AS46" s="768"/>
      <c r="AT46" s="768"/>
      <c r="AU46" s="768"/>
      <c r="AV46" s="768"/>
      <c r="AW46" s="768"/>
      <c r="AX46" s="768"/>
      <c r="AY46" s="768"/>
      <c r="AZ46" s="768"/>
      <c r="BA46" s="768"/>
      <c r="BB46" s="768"/>
      <c r="BC46" s="768"/>
      <c r="BD46" s="768"/>
      <c r="BE46" s="768"/>
    </row>
    <row r="47" spans="1:57" ht="13.5" customHeight="1" x14ac:dyDescent="0.25">
      <c r="A47" s="1610" t="s">
        <v>408</v>
      </c>
      <c r="B47" s="1617">
        <v>1399.8979738400001</v>
      </c>
      <c r="C47" s="1623">
        <v>4.2997466367734258E-3</v>
      </c>
      <c r="D47" s="1617">
        <v>388.87601101999996</v>
      </c>
      <c r="E47" s="1617">
        <v>528.79961115999993</v>
      </c>
      <c r="F47" s="1617">
        <v>82.157140630000001</v>
      </c>
      <c r="G47" s="1617">
        <v>328.27994679999995</v>
      </c>
      <c r="H47" s="1617">
        <v>-1.7799999999999999E-6</v>
      </c>
      <c r="I47" s="1617">
        <v>71.785266010000001</v>
      </c>
      <c r="J47" s="1617">
        <v>55.086307599999998</v>
      </c>
      <c r="X47" s="2174"/>
      <c r="Y47" s="2174"/>
      <c r="Z47" s="2174"/>
      <c r="AA47" s="2174"/>
      <c r="AB47" s="2174"/>
      <c r="AC47" s="2174"/>
      <c r="AD47" s="2174"/>
      <c r="AE47" s="2174"/>
      <c r="AF47" s="2174"/>
      <c r="AG47" s="2174"/>
      <c r="AH47" s="2174"/>
      <c r="AI47" s="768"/>
      <c r="AJ47" s="768"/>
      <c r="AK47" s="768"/>
      <c r="AL47" s="768"/>
      <c r="AN47" s="768"/>
      <c r="AO47" s="768"/>
      <c r="AP47" s="768"/>
      <c r="AQ47" s="768"/>
      <c r="AR47" s="768"/>
      <c r="AS47" s="768"/>
      <c r="AT47" s="768"/>
      <c r="AU47" s="768"/>
      <c r="AV47" s="768"/>
      <c r="AW47" s="768"/>
      <c r="AX47" s="768"/>
      <c r="AY47" s="768"/>
      <c r="AZ47" s="768"/>
      <c r="BA47" s="768"/>
      <c r="BB47" s="768"/>
      <c r="BC47" s="768"/>
      <c r="BD47" s="768"/>
      <c r="BE47" s="768"/>
    </row>
    <row r="48" spans="1:57" ht="13.5" customHeight="1" x14ac:dyDescent="0.25">
      <c r="A48" s="1610" t="s">
        <v>407</v>
      </c>
      <c r="B48" s="1617">
        <v>13245.07307101</v>
      </c>
      <c r="C48" s="1623">
        <v>4.068186357515409E-2</v>
      </c>
      <c r="D48" s="1617">
        <v>4453.24167846</v>
      </c>
      <c r="E48" s="1617">
        <v>1488.0664165200001</v>
      </c>
      <c r="F48" s="1617">
        <v>3771.3154013999997</v>
      </c>
      <c r="G48" s="1617">
        <v>3249.2545715600004</v>
      </c>
      <c r="H48" s="1617">
        <v>0.29651029000000001</v>
      </c>
      <c r="I48" s="1617">
        <v>282.89849278000003</v>
      </c>
      <c r="J48" s="1617">
        <v>2071.0237975599998</v>
      </c>
      <c r="X48" s="2174"/>
      <c r="Y48" s="2174"/>
      <c r="Z48" s="2174"/>
      <c r="AA48" s="2174"/>
      <c r="AB48" s="2174"/>
      <c r="AC48" s="2174"/>
      <c r="AD48" s="2174"/>
      <c r="AE48" s="2174"/>
      <c r="AF48" s="2174"/>
      <c r="AG48" s="2174"/>
      <c r="AH48" s="2174"/>
      <c r="AI48" s="768"/>
      <c r="AJ48" s="768"/>
      <c r="AK48" s="768"/>
      <c r="AL48" s="768"/>
      <c r="AN48" s="768"/>
      <c r="AO48" s="768"/>
      <c r="AP48" s="768"/>
      <c r="AQ48" s="768"/>
      <c r="AR48" s="768"/>
      <c r="AS48" s="768"/>
      <c r="AT48" s="768"/>
      <c r="AU48" s="768"/>
      <c r="AV48" s="768"/>
      <c r="AW48" s="768"/>
      <c r="AX48" s="768"/>
      <c r="AY48" s="768"/>
      <c r="AZ48" s="768"/>
      <c r="BA48" s="768"/>
      <c r="BB48" s="768"/>
      <c r="BC48" s="768"/>
      <c r="BD48" s="768"/>
      <c r="BE48" s="768"/>
    </row>
    <row r="49" spans="1:57" ht="13.5" customHeight="1" x14ac:dyDescent="0.25">
      <c r="A49" s="1610" t="s">
        <v>406</v>
      </c>
      <c r="B49" s="1617">
        <v>5021.1830888299992</v>
      </c>
      <c r="C49" s="1623">
        <v>1.5422420420824165E-2</v>
      </c>
      <c r="D49" s="1617">
        <v>1118.24245221</v>
      </c>
      <c r="E49" s="1617">
        <v>830.31578543000001</v>
      </c>
      <c r="F49" s="1617">
        <v>2161.0822225700003</v>
      </c>
      <c r="G49" s="1617">
        <v>846.85008043999994</v>
      </c>
      <c r="H49" s="1617">
        <v>-2.7000000000000001E-7</v>
      </c>
      <c r="I49" s="1617">
        <v>64.692548450000004</v>
      </c>
      <c r="J49" s="1617">
        <v>697.35731050999993</v>
      </c>
      <c r="X49" s="2174"/>
      <c r="Y49" s="2174"/>
      <c r="Z49" s="2174"/>
      <c r="AA49" s="2174"/>
      <c r="AB49" s="2174"/>
      <c r="AC49" s="2174"/>
      <c r="AD49" s="2174"/>
      <c r="AE49" s="2174"/>
      <c r="AF49" s="2174"/>
      <c r="AG49" s="2174"/>
      <c r="AH49" s="2174"/>
      <c r="AI49" s="768"/>
      <c r="AJ49" s="768"/>
      <c r="AK49" s="768"/>
      <c r="AL49" s="768"/>
      <c r="AN49" s="768"/>
      <c r="AO49" s="768"/>
      <c r="AP49" s="768"/>
      <c r="AQ49" s="768"/>
      <c r="AR49" s="768"/>
      <c r="AS49" s="768"/>
      <c r="AT49" s="768"/>
      <c r="AU49" s="768"/>
      <c r="AV49" s="768"/>
      <c r="AW49" s="768"/>
      <c r="AX49" s="768"/>
      <c r="AY49" s="768"/>
      <c r="AZ49" s="768"/>
      <c r="BA49" s="768"/>
      <c r="BB49" s="768"/>
      <c r="BC49" s="768"/>
      <c r="BD49" s="768"/>
      <c r="BE49" s="768"/>
    </row>
    <row r="50" spans="1:57" ht="13.5" customHeight="1" x14ac:dyDescent="0.25">
      <c r="A50" s="1610" t="s">
        <v>405</v>
      </c>
      <c r="B50" s="1617">
        <v>7642.2197842199994</v>
      </c>
      <c r="C50" s="1623">
        <v>2.347285975744896E-2</v>
      </c>
      <c r="D50" s="1617">
        <v>164.35805005999998</v>
      </c>
      <c r="E50" s="1617">
        <v>183.75643656999998</v>
      </c>
      <c r="F50" s="1617">
        <v>4606.1573109400006</v>
      </c>
      <c r="G50" s="1617">
        <v>115.73592791999999</v>
      </c>
      <c r="H50" s="1617">
        <v>0</v>
      </c>
      <c r="I50" s="1617">
        <v>2572.2120587299996</v>
      </c>
      <c r="J50" s="1617">
        <v>3.2454746500000002</v>
      </c>
      <c r="X50" s="2174"/>
      <c r="Y50" s="2174"/>
      <c r="Z50" s="2174"/>
      <c r="AA50" s="2174"/>
      <c r="AB50" s="2174"/>
      <c r="AC50" s="2174"/>
      <c r="AD50" s="2174"/>
      <c r="AE50" s="2174"/>
      <c r="AF50" s="2174"/>
      <c r="AG50" s="2174"/>
      <c r="AH50" s="2174"/>
      <c r="AI50" s="768"/>
      <c r="AJ50" s="768"/>
      <c r="AK50" s="768"/>
      <c r="AL50" s="768"/>
      <c r="AN50" s="768"/>
      <c r="AO50" s="768"/>
      <c r="AP50" s="768"/>
      <c r="AQ50" s="768"/>
      <c r="AR50" s="768"/>
      <c r="AS50" s="768"/>
      <c r="AT50" s="768"/>
      <c r="AU50" s="768"/>
      <c r="AV50" s="768"/>
      <c r="AW50" s="768"/>
      <c r="AX50" s="768"/>
      <c r="AY50" s="768"/>
      <c r="AZ50" s="768"/>
      <c r="BA50" s="768"/>
      <c r="BB50" s="768"/>
      <c r="BC50" s="768"/>
      <c r="BD50" s="768"/>
      <c r="BE50" s="768"/>
    </row>
    <row r="51" spans="1:57" ht="13.5" customHeight="1" x14ac:dyDescent="0.25">
      <c r="A51" s="1610" t="s">
        <v>404</v>
      </c>
      <c r="B51" s="1617">
        <v>3235.5399579799996</v>
      </c>
      <c r="C51" s="1623">
        <v>9.9378685535983155E-3</v>
      </c>
      <c r="D51" s="1617">
        <v>537.20861887000001</v>
      </c>
      <c r="E51" s="1617">
        <v>1038.3194734799999</v>
      </c>
      <c r="F51" s="1617">
        <v>597.57848153999998</v>
      </c>
      <c r="G51" s="1617">
        <v>877.09447963000002</v>
      </c>
      <c r="H51" s="1617">
        <v>76.347950549999993</v>
      </c>
      <c r="I51" s="1617">
        <v>108.99095391</v>
      </c>
      <c r="J51" s="1617">
        <v>295.99218433000004</v>
      </c>
      <c r="X51" s="2174"/>
      <c r="Y51" s="2174"/>
      <c r="Z51" s="2174"/>
      <c r="AA51" s="2174"/>
      <c r="AB51" s="2174"/>
      <c r="AC51" s="2174"/>
      <c r="AD51" s="2174"/>
      <c r="AE51" s="2174"/>
      <c r="AF51" s="2174"/>
      <c r="AG51" s="2174"/>
      <c r="AH51" s="2174"/>
      <c r="AI51" s="768"/>
      <c r="AJ51" s="768"/>
      <c r="AK51" s="768"/>
      <c r="AL51" s="768"/>
      <c r="AN51" s="768"/>
      <c r="AO51" s="768"/>
      <c r="AP51" s="768"/>
      <c r="AQ51" s="768"/>
      <c r="AR51" s="768"/>
      <c r="AS51" s="768"/>
      <c r="AT51" s="768"/>
      <c r="AU51" s="768"/>
      <c r="AV51" s="768"/>
      <c r="AW51" s="768"/>
      <c r="AX51" s="768"/>
      <c r="AY51" s="768"/>
      <c r="AZ51" s="768"/>
      <c r="BA51" s="768"/>
      <c r="BB51" s="768"/>
      <c r="BC51" s="768"/>
      <c r="BD51" s="768"/>
      <c r="BE51" s="768"/>
    </row>
    <row r="52" spans="1:57" ht="13.5" customHeight="1" x14ac:dyDescent="0.25">
      <c r="A52" s="1610" t="s">
        <v>403</v>
      </c>
      <c r="B52" s="1617">
        <v>1499.5803289099999</v>
      </c>
      <c r="C52" s="1623">
        <v>4.605918142816961E-3</v>
      </c>
      <c r="D52" s="1617">
        <v>240.55240584000001</v>
      </c>
      <c r="E52" s="1617">
        <v>352.96019577999999</v>
      </c>
      <c r="F52" s="1617">
        <v>170.57841425000001</v>
      </c>
      <c r="G52" s="1617">
        <v>677.82851255999992</v>
      </c>
      <c r="H52" s="1617">
        <v>7.1072813500000001</v>
      </c>
      <c r="I52" s="1617">
        <v>50.553519129999998</v>
      </c>
      <c r="J52" s="1617">
        <v>100.80310573</v>
      </c>
      <c r="X52" s="2174"/>
      <c r="Y52" s="2174"/>
      <c r="Z52" s="2174"/>
      <c r="AA52" s="2174"/>
      <c r="AB52" s="2174"/>
      <c r="AC52" s="2174"/>
      <c r="AD52" s="2174"/>
      <c r="AE52" s="2174"/>
      <c r="AF52" s="2174"/>
      <c r="AG52" s="2174"/>
      <c r="AH52" s="2174"/>
      <c r="AI52" s="768"/>
      <c r="AJ52" s="768"/>
      <c r="AK52" s="768"/>
      <c r="AL52" s="768"/>
      <c r="AN52" s="768"/>
      <c r="AO52" s="768"/>
      <c r="AP52" s="768"/>
      <c r="AQ52" s="768"/>
      <c r="AR52" s="768"/>
      <c r="AS52" s="768"/>
      <c r="AT52" s="768"/>
      <c r="AU52" s="768"/>
      <c r="AV52" s="768"/>
      <c r="AW52" s="768"/>
      <c r="AX52" s="768"/>
      <c r="AY52" s="768"/>
      <c r="AZ52" s="768"/>
      <c r="BA52" s="768"/>
      <c r="BB52" s="768"/>
      <c r="BC52" s="768"/>
      <c r="BD52" s="768"/>
      <c r="BE52" s="768"/>
    </row>
    <row r="53" spans="1:57" ht="13.5" customHeight="1" x14ac:dyDescent="0.25">
      <c r="A53" s="1610" t="s">
        <v>402</v>
      </c>
      <c r="B53" s="1617">
        <v>2382.6448336099998</v>
      </c>
      <c r="C53" s="1623">
        <v>7.318225543135967E-3</v>
      </c>
      <c r="D53" s="1617">
        <v>1024.0923216900001</v>
      </c>
      <c r="E53" s="1617">
        <v>595.84708331000002</v>
      </c>
      <c r="F53" s="1617">
        <v>168.16923226</v>
      </c>
      <c r="G53" s="1617">
        <v>594.52148094999995</v>
      </c>
      <c r="H53" s="1617">
        <v>0</v>
      </c>
      <c r="I53" s="1617">
        <v>1.47154E-2</v>
      </c>
      <c r="J53" s="1617">
        <v>796.66660386000001</v>
      </c>
      <c r="X53" s="2174"/>
      <c r="Y53" s="2174"/>
      <c r="Z53" s="2174"/>
      <c r="AA53" s="2174"/>
      <c r="AB53" s="2174"/>
      <c r="AC53" s="2174"/>
      <c r="AD53" s="2174"/>
      <c r="AE53" s="2174"/>
      <c r="AF53" s="2174"/>
      <c r="AG53" s="2174"/>
      <c r="AH53" s="2174"/>
      <c r="AI53" s="768"/>
      <c r="AJ53" s="768"/>
      <c r="AK53" s="768"/>
      <c r="AL53" s="768"/>
      <c r="AN53" s="768"/>
      <c r="AO53" s="768"/>
      <c r="AP53" s="768"/>
      <c r="AQ53" s="768"/>
      <c r="AR53" s="768"/>
      <c r="AS53" s="768"/>
      <c r="AT53" s="768"/>
      <c r="AU53" s="768"/>
      <c r="AV53" s="768"/>
      <c r="AW53" s="768"/>
      <c r="AX53" s="768"/>
      <c r="AY53" s="768"/>
      <c r="AZ53" s="768"/>
      <c r="BA53" s="768"/>
      <c r="BB53" s="768"/>
      <c r="BC53" s="768"/>
      <c r="BD53" s="768"/>
      <c r="BE53" s="768"/>
    </row>
    <row r="54" spans="1:57" ht="13.5" customHeight="1" x14ac:dyDescent="0.25">
      <c r="A54" s="1610" t="s">
        <v>401</v>
      </c>
      <c r="B54" s="1617">
        <v>9000.280561829999</v>
      </c>
      <c r="C54" s="1623">
        <v>2.764410464113496E-2</v>
      </c>
      <c r="D54" s="1617">
        <v>3494.8800418200003</v>
      </c>
      <c r="E54" s="1617">
        <v>1772.3118265000001</v>
      </c>
      <c r="F54" s="1617">
        <v>1002.7340092100001</v>
      </c>
      <c r="G54" s="1617">
        <v>2647.4668421800002</v>
      </c>
      <c r="H54" s="1617">
        <v>6.1014093999999996</v>
      </c>
      <c r="I54" s="1617">
        <v>76.786432719999993</v>
      </c>
      <c r="J54" s="1617">
        <v>796.94698095999991</v>
      </c>
      <c r="X54" s="2174"/>
      <c r="Y54" s="2174"/>
      <c r="Z54" s="2174"/>
      <c r="AA54" s="2174"/>
      <c r="AB54" s="2174"/>
      <c r="AC54" s="2174"/>
      <c r="AD54" s="2174"/>
      <c r="AE54" s="2174"/>
      <c r="AF54" s="2174"/>
      <c r="AG54" s="2174"/>
      <c r="AH54" s="2174"/>
      <c r="AI54" s="768"/>
      <c r="AJ54" s="768"/>
      <c r="AK54" s="768"/>
      <c r="AL54" s="768"/>
      <c r="AN54" s="768"/>
      <c r="AO54" s="768"/>
      <c r="AP54" s="768"/>
      <c r="AQ54" s="768"/>
      <c r="AR54" s="768"/>
      <c r="AS54" s="768"/>
      <c r="AT54" s="768"/>
      <c r="AU54" s="768"/>
      <c r="AV54" s="768"/>
      <c r="AW54" s="768"/>
      <c r="AX54" s="768"/>
      <c r="AY54" s="768"/>
      <c r="AZ54" s="768"/>
      <c r="BA54" s="768"/>
      <c r="BB54" s="768"/>
      <c r="BC54" s="768"/>
      <c r="BD54" s="768"/>
      <c r="BE54" s="768"/>
    </row>
    <row r="55" spans="1:57" ht="13.5" customHeight="1" x14ac:dyDescent="0.25">
      <c r="A55" s="1610" t="s">
        <v>400</v>
      </c>
      <c r="B55" s="1617">
        <v>10060.86436702</v>
      </c>
      <c r="C55" s="1623">
        <v>3.0901657501843136E-2</v>
      </c>
      <c r="D55" s="1617">
        <v>6849.3344674499995</v>
      </c>
      <c r="E55" s="1617">
        <v>862.18714792999992</v>
      </c>
      <c r="F55" s="1617">
        <v>1554.5313419699999</v>
      </c>
      <c r="G55" s="1617">
        <v>740.38817084999994</v>
      </c>
      <c r="H55" s="1617">
        <v>1.45659535</v>
      </c>
      <c r="I55" s="1617">
        <v>52.966643469999994</v>
      </c>
      <c r="J55" s="1617">
        <v>5159.4414661499995</v>
      </c>
      <c r="X55" s="2174"/>
      <c r="Y55" s="2174"/>
      <c r="Z55" s="2174"/>
      <c r="AA55" s="2174"/>
      <c r="AB55" s="2174"/>
      <c r="AC55" s="2174"/>
      <c r="AD55" s="2174"/>
      <c r="AE55" s="2174"/>
      <c r="AF55" s="2174"/>
      <c r="AG55" s="2174"/>
      <c r="AH55" s="2174"/>
      <c r="AI55" s="768"/>
      <c r="AJ55" s="768"/>
      <c r="AK55" s="768"/>
      <c r="AL55" s="768"/>
      <c r="AN55" s="768"/>
      <c r="AO55" s="768"/>
      <c r="AP55" s="768"/>
      <c r="AQ55" s="768"/>
      <c r="AR55" s="768"/>
      <c r="AS55" s="768"/>
      <c r="AT55" s="768"/>
      <c r="AU55" s="768"/>
      <c r="AV55" s="768"/>
      <c r="AW55" s="768"/>
      <c r="AX55" s="768"/>
      <c r="AY55" s="768"/>
      <c r="AZ55" s="768"/>
      <c r="BA55" s="768"/>
      <c r="BB55" s="768"/>
      <c r="BC55" s="768"/>
      <c r="BD55" s="768"/>
      <c r="BE55" s="768"/>
    </row>
    <row r="56" spans="1:57" ht="13.5" customHeight="1" x14ac:dyDescent="0.25">
      <c r="A56" s="1610" t="s">
        <v>399</v>
      </c>
      <c r="B56" s="1617">
        <v>1427.4663169</v>
      </c>
      <c r="C56" s="1623">
        <v>4.3844220149572349E-3</v>
      </c>
      <c r="D56" s="1617">
        <v>736.92793798000002</v>
      </c>
      <c r="E56" s="1617">
        <v>341.25565716</v>
      </c>
      <c r="F56" s="1617">
        <v>95.349787590000005</v>
      </c>
      <c r="G56" s="1617">
        <v>244.09075621</v>
      </c>
      <c r="H56" s="1617">
        <v>0.60744113</v>
      </c>
      <c r="I56" s="1617">
        <v>9.2347368299999992</v>
      </c>
      <c r="J56" s="1617">
        <v>500.18244986000002</v>
      </c>
      <c r="X56" s="2174"/>
      <c r="Y56" s="2174"/>
      <c r="Z56" s="2174"/>
      <c r="AA56" s="2174"/>
      <c r="AB56" s="2174"/>
      <c r="AC56" s="2174"/>
      <c r="AD56" s="2174"/>
      <c r="AE56" s="2174"/>
      <c r="AF56" s="2174"/>
      <c r="AG56" s="2174"/>
      <c r="AH56" s="2174"/>
      <c r="AI56" s="768"/>
      <c r="AJ56" s="768"/>
      <c r="AK56" s="768"/>
      <c r="AL56" s="768"/>
      <c r="AN56" s="768"/>
      <c r="AO56" s="768"/>
      <c r="AP56" s="768"/>
      <c r="AQ56" s="768"/>
      <c r="AR56" s="768"/>
      <c r="AS56" s="768"/>
      <c r="AT56" s="768"/>
      <c r="AU56" s="768"/>
      <c r="AV56" s="768"/>
      <c r="AW56" s="768"/>
      <c r="AX56" s="768"/>
      <c r="AY56" s="768"/>
      <c r="AZ56" s="768"/>
      <c r="BA56" s="768"/>
      <c r="BB56" s="768"/>
      <c r="BC56" s="768"/>
      <c r="BD56" s="768"/>
      <c r="BE56" s="768"/>
    </row>
    <row r="57" spans="1:57" ht="13.5" customHeight="1" x14ac:dyDescent="0.25">
      <c r="A57" s="1610" t="s">
        <v>398</v>
      </c>
      <c r="B57" s="1617">
        <v>0</v>
      </c>
      <c r="C57" s="1623">
        <v>0</v>
      </c>
      <c r="D57" s="1617">
        <v>0</v>
      </c>
      <c r="E57" s="1617">
        <v>0</v>
      </c>
      <c r="F57" s="1617">
        <v>0</v>
      </c>
      <c r="G57" s="1617">
        <v>0</v>
      </c>
      <c r="H57" s="1617">
        <v>0</v>
      </c>
      <c r="I57" s="1617">
        <v>0</v>
      </c>
      <c r="J57" s="1617">
        <v>0</v>
      </c>
      <c r="X57" s="2174"/>
      <c r="Y57" s="2174"/>
      <c r="Z57" s="2174"/>
      <c r="AA57" s="2174"/>
      <c r="AB57" s="2174"/>
      <c r="AC57" s="2174"/>
      <c r="AD57" s="2174"/>
      <c r="AE57" s="2174"/>
      <c r="AF57" s="2174"/>
      <c r="AG57" s="2174"/>
      <c r="AH57" s="2174"/>
      <c r="AI57" s="768"/>
      <c r="AJ57" s="768"/>
      <c r="AK57" s="768"/>
      <c r="AL57" s="768"/>
      <c r="AN57" s="768"/>
      <c r="AO57" s="768"/>
      <c r="AP57" s="768"/>
      <c r="AQ57" s="768"/>
      <c r="AR57" s="768"/>
      <c r="AS57" s="768"/>
      <c r="AT57" s="768"/>
      <c r="AU57" s="768"/>
      <c r="AV57" s="768"/>
      <c r="AW57" s="768"/>
      <c r="AX57" s="768"/>
      <c r="AY57" s="768"/>
      <c r="AZ57" s="768"/>
      <c r="BA57" s="768"/>
      <c r="BB57" s="768"/>
      <c r="BC57" s="768"/>
      <c r="BD57" s="768"/>
      <c r="BE57" s="768"/>
    </row>
    <row r="58" spans="1:57" ht="13.5" customHeight="1" x14ac:dyDescent="0.25">
      <c r="A58" s="902" t="s">
        <v>397</v>
      </c>
      <c r="B58" s="897">
        <v>14727.63375132</v>
      </c>
      <c r="C58" s="1142">
        <v>4.5235506353484181E-2</v>
      </c>
      <c r="D58" s="897">
        <v>3011.0625661799995</v>
      </c>
      <c r="E58" s="897">
        <v>1898.9352926400002</v>
      </c>
      <c r="F58" s="897">
        <v>1596.0057062599999</v>
      </c>
      <c r="G58" s="897">
        <v>8152.6721568699986</v>
      </c>
      <c r="H58" s="897">
        <v>0</v>
      </c>
      <c r="I58" s="897">
        <v>68.95802937000002</v>
      </c>
      <c r="J58" s="1617">
        <v>3151.6530417700001</v>
      </c>
      <c r="X58" s="2174"/>
      <c r="Y58" s="2174"/>
      <c r="Z58" s="2174"/>
      <c r="AA58" s="2174"/>
      <c r="AB58" s="2174"/>
      <c r="AC58" s="2174"/>
      <c r="AD58" s="2174"/>
      <c r="AE58" s="2174"/>
      <c r="AF58" s="2174"/>
      <c r="AG58" s="2174"/>
      <c r="AH58" s="2174"/>
      <c r="AI58" s="768"/>
      <c r="AJ58" s="768"/>
      <c r="AK58" s="768"/>
      <c r="AL58" s="768"/>
      <c r="AN58" s="768"/>
      <c r="AO58" s="768"/>
      <c r="AP58" s="768"/>
      <c r="AQ58" s="768"/>
      <c r="AR58" s="768"/>
      <c r="AS58" s="768"/>
      <c r="AT58" s="768"/>
      <c r="AU58" s="768"/>
      <c r="AV58" s="768"/>
      <c r="AW58" s="768"/>
      <c r="AX58" s="768"/>
      <c r="AY58" s="768"/>
      <c r="AZ58" s="768"/>
      <c r="BA58" s="768"/>
      <c r="BB58" s="768"/>
      <c r="BC58" s="768"/>
      <c r="BD58" s="768"/>
      <c r="BE58" s="768"/>
    </row>
    <row r="59" spans="1:57" ht="13.5" customHeight="1" x14ac:dyDescent="0.25">
      <c r="A59" s="902" t="s">
        <v>396</v>
      </c>
      <c r="B59" s="897">
        <v>42328.245779520003</v>
      </c>
      <c r="C59" s="1142">
        <v>0.13000999775131589</v>
      </c>
      <c r="D59" s="897">
        <v>9827.25501024</v>
      </c>
      <c r="E59" s="897">
        <v>8122.2540354300017</v>
      </c>
      <c r="F59" s="897">
        <v>8637.6076766500028</v>
      </c>
      <c r="G59" s="897">
        <v>15002.38677934</v>
      </c>
      <c r="H59" s="897">
        <v>17.60017646</v>
      </c>
      <c r="I59" s="897">
        <v>721.1421014</v>
      </c>
      <c r="J59" s="1617">
        <v>7834.3922941800001</v>
      </c>
      <c r="X59" s="2174"/>
      <c r="Y59" s="2174"/>
      <c r="Z59" s="2174"/>
      <c r="AA59" s="2174"/>
      <c r="AB59" s="2174"/>
      <c r="AC59" s="2174"/>
      <c r="AD59" s="2174"/>
      <c r="AE59" s="2174"/>
      <c r="AF59" s="2174"/>
      <c r="AG59" s="2174"/>
      <c r="AH59" s="2174"/>
      <c r="AI59" s="768"/>
      <c r="AJ59" s="768"/>
      <c r="AK59" s="768"/>
      <c r="AL59" s="768"/>
      <c r="AN59" s="768"/>
      <c r="AO59" s="768"/>
      <c r="AP59" s="768"/>
      <c r="AQ59" s="768"/>
      <c r="AR59" s="768"/>
      <c r="AS59" s="768"/>
      <c r="AT59" s="768"/>
      <c r="AU59" s="768"/>
      <c r="AV59" s="768"/>
      <c r="AW59" s="768"/>
      <c r="AX59" s="768"/>
      <c r="AY59" s="768"/>
      <c r="AZ59" s="768"/>
      <c r="BA59" s="768"/>
      <c r="BB59" s="768"/>
      <c r="BC59" s="768"/>
      <c r="BD59" s="768"/>
      <c r="BE59" s="768"/>
    </row>
    <row r="60" spans="1:57" ht="13.5" customHeight="1" x14ac:dyDescent="0.25">
      <c r="A60" s="902" t="s">
        <v>854</v>
      </c>
      <c r="B60" s="897">
        <v>24929.682467140003</v>
      </c>
      <c r="C60" s="1142">
        <v>7.6570807549555031E-2</v>
      </c>
      <c r="D60" s="897">
        <v>6391.1570384199995</v>
      </c>
      <c r="E60" s="897">
        <v>4259.7564343900012</v>
      </c>
      <c r="F60" s="897">
        <v>6950.3621976200029</v>
      </c>
      <c r="G60" s="897">
        <v>6589.6645188500015</v>
      </c>
      <c r="H60" s="897">
        <v>17.60017646</v>
      </c>
      <c r="I60" s="897">
        <v>721.1421014</v>
      </c>
      <c r="J60" s="1617">
        <v>5405.3623767299996</v>
      </c>
      <c r="X60" s="2174"/>
      <c r="Y60" s="2174"/>
      <c r="Z60" s="2174"/>
      <c r="AA60" s="2174"/>
      <c r="AB60" s="2174"/>
      <c r="AC60" s="2174"/>
      <c r="AD60" s="2174"/>
      <c r="AE60" s="2174"/>
      <c r="AF60" s="2174"/>
      <c r="AG60" s="2174"/>
      <c r="AH60" s="2174"/>
      <c r="AI60" s="768"/>
      <c r="AJ60" s="768"/>
      <c r="AK60" s="768"/>
      <c r="AL60" s="768"/>
      <c r="AN60" s="768"/>
      <c r="AO60" s="768"/>
      <c r="AP60" s="768"/>
      <c r="AQ60" s="768"/>
      <c r="AR60" s="768"/>
      <c r="AS60" s="768"/>
      <c r="AT60" s="768"/>
      <c r="AU60" s="768"/>
      <c r="AV60" s="768"/>
      <c r="AW60" s="768"/>
      <c r="AX60" s="768"/>
      <c r="AY60" s="768"/>
      <c r="AZ60" s="768"/>
      <c r="BA60" s="768"/>
      <c r="BB60" s="768"/>
      <c r="BC60" s="768"/>
      <c r="BD60" s="768"/>
      <c r="BE60" s="768"/>
    </row>
    <row r="61" spans="1:57" ht="13.5" customHeight="1" x14ac:dyDescent="0.25">
      <c r="A61" s="902" t="s">
        <v>853</v>
      </c>
      <c r="B61" s="897">
        <v>17398.563312380003</v>
      </c>
      <c r="C61" s="1142">
        <v>5.3439190201760869E-2</v>
      </c>
      <c r="D61" s="897">
        <v>3436.0979718200001</v>
      </c>
      <c r="E61" s="897">
        <v>3862.4976010400001</v>
      </c>
      <c r="F61" s="897">
        <v>1687.2454790300001</v>
      </c>
      <c r="G61" s="897">
        <v>8412.7222604899998</v>
      </c>
      <c r="H61" s="897">
        <v>0</v>
      </c>
      <c r="I61" s="897">
        <v>0</v>
      </c>
      <c r="J61" s="1617">
        <v>2429.0299174500001</v>
      </c>
      <c r="X61" s="2174"/>
      <c r="Y61" s="2174"/>
      <c r="Z61" s="2174"/>
      <c r="AA61" s="2174"/>
      <c r="AB61" s="2174"/>
      <c r="AC61" s="2174"/>
      <c r="AD61" s="2174"/>
      <c r="AE61" s="2174"/>
      <c r="AF61" s="2174"/>
      <c r="AG61" s="2174"/>
      <c r="AH61" s="2174"/>
      <c r="AI61" s="768"/>
      <c r="AJ61" s="768"/>
      <c r="AK61" s="768"/>
      <c r="AL61" s="768"/>
      <c r="AN61" s="768"/>
      <c r="AO61" s="768"/>
      <c r="AP61" s="768"/>
      <c r="AQ61" s="768"/>
      <c r="AR61" s="768"/>
      <c r="AS61" s="768"/>
      <c r="AT61" s="768"/>
      <c r="AU61" s="768"/>
      <c r="AV61" s="768"/>
      <c r="AW61" s="768"/>
      <c r="AX61" s="768"/>
      <c r="AY61" s="768"/>
      <c r="AZ61" s="768"/>
      <c r="BA61" s="768"/>
      <c r="BB61" s="768"/>
      <c r="BC61" s="768"/>
      <c r="BD61" s="768"/>
      <c r="BE61" s="768"/>
    </row>
    <row r="62" spans="1:57" ht="13.5" customHeight="1" x14ac:dyDescent="0.25">
      <c r="A62" s="902" t="s">
        <v>395</v>
      </c>
      <c r="B62" s="897">
        <v>1994.8801396700001</v>
      </c>
      <c r="C62" s="1142">
        <v>6.1272173626937031E-3</v>
      </c>
      <c r="D62" s="897">
        <v>742.78753506999999</v>
      </c>
      <c r="E62" s="897">
        <v>459.63957676000001</v>
      </c>
      <c r="F62" s="897">
        <v>246.81841141000001</v>
      </c>
      <c r="G62" s="897">
        <v>415.07171806999997</v>
      </c>
      <c r="H62" s="897">
        <v>0</v>
      </c>
      <c r="I62" s="897">
        <v>130.56289836000002</v>
      </c>
      <c r="J62" s="1617">
        <v>423.60918691000001</v>
      </c>
      <c r="X62" s="2174"/>
      <c r="Y62" s="2174"/>
      <c r="Z62" s="2174"/>
      <c r="AA62" s="2174"/>
      <c r="AB62" s="2174"/>
      <c r="AC62" s="2174"/>
      <c r="AD62" s="2174"/>
      <c r="AE62" s="2174"/>
      <c r="AF62" s="2174"/>
      <c r="AG62" s="2174"/>
      <c r="AH62" s="2174"/>
      <c r="AI62" s="768"/>
      <c r="AJ62" s="768"/>
      <c r="AK62" s="768"/>
      <c r="AL62" s="768"/>
      <c r="AN62" s="768"/>
      <c r="AO62" s="768"/>
      <c r="AP62" s="768"/>
      <c r="AQ62" s="768"/>
      <c r="AR62" s="768"/>
      <c r="AS62" s="768"/>
      <c r="AT62" s="768"/>
      <c r="AU62" s="768"/>
      <c r="AV62" s="768"/>
      <c r="AW62" s="768"/>
      <c r="AX62" s="768"/>
      <c r="AY62" s="768"/>
      <c r="AZ62" s="768"/>
      <c r="BA62" s="768"/>
      <c r="BB62" s="768"/>
      <c r="BC62" s="768"/>
      <c r="BD62" s="768"/>
      <c r="BE62" s="768"/>
    </row>
    <row r="63" spans="1:57" ht="13.5" customHeight="1" x14ac:dyDescent="0.25">
      <c r="A63" s="902" t="s">
        <v>394</v>
      </c>
      <c r="B63" s="191">
        <v>26.297542050000001</v>
      </c>
      <c r="C63" s="1141">
        <v>8.0772149183650993E-5</v>
      </c>
      <c r="D63" s="191">
        <v>13.158584980000001</v>
      </c>
      <c r="E63" s="191">
        <v>7.8615780600000003</v>
      </c>
      <c r="F63" s="191">
        <v>2.4013058099999998</v>
      </c>
      <c r="G63" s="191">
        <v>2.8760759299999998</v>
      </c>
      <c r="H63" s="191">
        <v>-2.7299999999999997E-6</v>
      </c>
      <c r="I63" s="191">
        <v>0</v>
      </c>
      <c r="J63" s="1617">
        <v>2.02397486</v>
      </c>
      <c r="X63" s="2174"/>
      <c r="Y63" s="2174"/>
      <c r="Z63" s="2174"/>
      <c r="AA63" s="2174"/>
      <c r="AB63" s="2174"/>
      <c r="AC63" s="2174"/>
      <c r="AD63" s="2174"/>
      <c r="AE63" s="2174"/>
      <c r="AF63" s="2174"/>
      <c r="AG63" s="2174"/>
      <c r="AH63" s="2174"/>
      <c r="AI63" s="768"/>
      <c r="AJ63" s="768"/>
      <c r="AK63" s="768"/>
      <c r="AL63" s="768"/>
      <c r="AN63" s="768"/>
      <c r="AO63" s="768"/>
      <c r="AP63" s="768"/>
      <c r="AQ63" s="768"/>
      <c r="AR63" s="768"/>
      <c r="AS63" s="768"/>
      <c r="AT63" s="768"/>
      <c r="AU63" s="768"/>
      <c r="AV63" s="768"/>
      <c r="AW63" s="768"/>
      <c r="AX63" s="768"/>
      <c r="AY63" s="768"/>
      <c r="AZ63" s="768"/>
      <c r="BA63" s="768"/>
      <c r="BB63" s="768"/>
      <c r="BC63" s="768"/>
      <c r="BD63" s="768"/>
      <c r="BE63" s="768"/>
    </row>
    <row r="64" spans="1:57" ht="13.5" customHeight="1" x14ac:dyDescent="0.25">
      <c r="A64" s="1610" t="s">
        <v>393</v>
      </c>
      <c r="B64" s="1616">
        <v>762.81788577999987</v>
      </c>
      <c r="C64" s="1622">
        <v>2.3429733453046949E-3</v>
      </c>
      <c r="D64" s="1616">
        <v>119.68339796999999</v>
      </c>
      <c r="E64" s="1616">
        <v>159.16550409000001</v>
      </c>
      <c r="F64" s="1616">
        <v>296.36773463999998</v>
      </c>
      <c r="G64" s="1616">
        <v>187.60125703</v>
      </c>
      <c r="H64" s="1616">
        <v>-7.9500000000000001E-6</v>
      </c>
      <c r="I64" s="1616">
        <v>0</v>
      </c>
      <c r="J64" s="1617">
        <v>99.672277069999993</v>
      </c>
      <c r="X64" s="2174"/>
      <c r="Y64" s="2174"/>
      <c r="Z64" s="2174"/>
      <c r="AA64" s="2174"/>
      <c r="AB64" s="2174"/>
      <c r="AC64" s="2174"/>
      <c r="AD64" s="2174"/>
      <c r="AE64" s="2174"/>
      <c r="AF64" s="2174"/>
      <c r="AG64" s="2174"/>
      <c r="AH64" s="2174"/>
      <c r="AI64" s="768"/>
      <c r="AJ64" s="768"/>
      <c r="AK64" s="768"/>
      <c r="AL64" s="768"/>
      <c r="AN64" s="768"/>
      <c r="AO64" s="768"/>
      <c r="AP64" s="768"/>
      <c r="AQ64" s="768"/>
      <c r="AR64" s="768"/>
      <c r="AS64" s="768"/>
      <c r="AT64" s="768"/>
      <c r="AU64" s="768"/>
      <c r="AV64" s="768"/>
      <c r="AW64" s="768"/>
      <c r="AX64" s="768"/>
      <c r="AY64" s="768"/>
      <c r="AZ64" s="768"/>
      <c r="BA64" s="768"/>
      <c r="BB64" s="768"/>
      <c r="BC64" s="768"/>
      <c r="BD64" s="768"/>
      <c r="BE64" s="768"/>
    </row>
    <row r="65" spans="1:57" ht="13.5" customHeight="1" x14ac:dyDescent="0.25">
      <c r="A65" s="1610" t="s">
        <v>392</v>
      </c>
      <c r="B65" s="1616">
        <v>4700.3063168099998</v>
      </c>
      <c r="C65" s="1622">
        <v>1.443685658182014E-2</v>
      </c>
      <c r="D65" s="1616">
        <v>920.28546196999991</v>
      </c>
      <c r="E65" s="1616">
        <v>1882.6335815699999</v>
      </c>
      <c r="F65" s="1616">
        <v>751.41665786999999</v>
      </c>
      <c r="G65" s="1616">
        <v>829.16821216000005</v>
      </c>
      <c r="H65" s="1616">
        <v>176.61545970999998</v>
      </c>
      <c r="I65" s="1616">
        <v>140.18694352999998</v>
      </c>
      <c r="J65" s="1617">
        <v>691.77256957999998</v>
      </c>
      <c r="X65" s="2174"/>
      <c r="Y65" s="2174"/>
      <c r="Z65" s="2174"/>
      <c r="AA65" s="2174"/>
      <c r="AB65" s="2174"/>
      <c r="AC65" s="2174"/>
      <c r="AD65" s="2174"/>
      <c r="AE65" s="2174"/>
      <c r="AF65" s="2174"/>
      <c r="AG65" s="2174"/>
      <c r="AH65" s="2174"/>
      <c r="AI65" s="768"/>
      <c r="AJ65" s="768"/>
      <c r="AK65" s="768"/>
      <c r="AL65" s="768"/>
      <c r="AN65" s="768"/>
      <c r="AO65" s="768"/>
      <c r="AP65" s="768"/>
      <c r="AQ65" s="768"/>
      <c r="AR65" s="768"/>
      <c r="AS65" s="768"/>
      <c r="AT65" s="768"/>
      <c r="AU65" s="768"/>
      <c r="AV65" s="768"/>
      <c r="AW65" s="768"/>
      <c r="AX65" s="768"/>
      <c r="AY65" s="768"/>
      <c r="AZ65" s="768"/>
      <c r="BA65" s="768"/>
      <c r="BB65" s="768"/>
      <c r="BC65" s="768"/>
      <c r="BD65" s="768"/>
      <c r="BE65" s="768"/>
    </row>
    <row r="66" spans="1:57" ht="13.5" customHeight="1" thickBot="1" x14ac:dyDescent="0.3">
      <c r="A66" s="1608" t="s">
        <v>391</v>
      </c>
      <c r="B66" s="1139">
        <v>5366.9484642099997</v>
      </c>
      <c r="C66" s="1140">
        <v>1.6484428894073644E-2</v>
      </c>
      <c r="D66" s="1139">
        <v>2566.1042552100002</v>
      </c>
      <c r="E66" s="1139">
        <v>0.20118963000000178</v>
      </c>
      <c r="F66" s="1139">
        <v>96.599977989999985</v>
      </c>
      <c r="G66" s="1139">
        <v>2617.1127513099996</v>
      </c>
      <c r="H66" s="1139">
        <v>0</v>
      </c>
      <c r="I66" s="1139">
        <v>86.930290069999998</v>
      </c>
      <c r="J66" s="1617">
        <v>3700.8778661899996</v>
      </c>
      <c r="X66" s="2174"/>
      <c r="Y66" s="2174"/>
      <c r="Z66" s="2174"/>
      <c r="AA66" s="2174"/>
      <c r="AB66" s="2174"/>
      <c r="AC66" s="2174"/>
      <c r="AD66" s="2174"/>
      <c r="AE66" s="2174"/>
      <c r="AF66" s="2174"/>
      <c r="AG66" s="2174"/>
      <c r="AH66" s="2174"/>
      <c r="AI66" s="768"/>
      <c r="AJ66" s="768"/>
      <c r="AK66" s="768"/>
      <c r="AL66" s="768"/>
      <c r="AN66" s="768"/>
      <c r="AO66" s="768"/>
      <c r="AP66" s="768"/>
      <c r="AQ66" s="768"/>
      <c r="AR66" s="768"/>
      <c r="AS66" s="768"/>
      <c r="AT66" s="768"/>
      <c r="AU66" s="768"/>
      <c r="AV66" s="768"/>
      <c r="AW66" s="768"/>
      <c r="AX66" s="768"/>
      <c r="AY66" s="768"/>
      <c r="AZ66" s="768"/>
      <c r="BA66" s="768"/>
      <c r="BB66" s="768"/>
      <c r="BC66" s="768"/>
      <c r="BD66" s="768"/>
      <c r="BE66" s="768"/>
    </row>
    <row r="67" spans="1:57" ht="13.5" customHeight="1" thickBot="1" x14ac:dyDescent="0.3">
      <c r="A67" s="217" t="s">
        <v>390</v>
      </c>
      <c r="B67" s="1134">
        <v>133020.87509371998</v>
      </c>
      <c r="C67" s="1135">
        <v>0.40856981793892611</v>
      </c>
      <c r="D67" s="1134">
        <v>37359.282022730004</v>
      </c>
      <c r="E67" s="1134">
        <v>22705.400781360004</v>
      </c>
      <c r="F67" s="1134">
        <v>26941.26450880001</v>
      </c>
      <c r="G67" s="1134">
        <v>40249.637577230002</v>
      </c>
      <c r="H67" s="1134">
        <v>849.32444620999991</v>
      </c>
      <c r="I67" s="1134">
        <v>4915.9657573899995</v>
      </c>
      <c r="J67" s="1618">
        <v>26810.512783899994</v>
      </c>
      <c r="X67" s="2174"/>
      <c r="Y67" s="2174"/>
      <c r="Z67" s="2174"/>
      <c r="AA67" s="2174"/>
      <c r="AB67" s="2174"/>
      <c r="AC67" s="2174"/>
      <c r="AD67" s="2174"/>
      <c r="AE67" s="2174"/>
      <c r="AF67" s="2174"/>
      <c r="AG67" s="2174"/>
      <c r="AH67" s="2174"/>
      <c r="AI67" s="768"/>
      <c r="AJ67" s="768"/>
      <c r="AK67" s="768"/>
      <c r="AL67" s="768"/>
      <c r="AN67" s="768"/>
      <c r="AO67" s="768"/>
      <c r="AP67" s="768"/>
      <c r="AQ67" s="768"/>
      <c r="AR67" s="768"/>
      <c r="AS67" s="768"/>
      <c r="AT67" s="768"/>
      <c r="AU67" s="768"/>
      <c r="AV67" s="768"/>
      <c r="AW67" s="768"/>
      <c r="AX67" s="768"/>
      <c r="AY67" s="768"/>
      <c r="AZ67" s="768"/>
      <c r="BA67" s="768"/>
      <c r="BB67" s="768"/>
      <c r="BC67" s="768"/>
      <c r="BD67" s="768"/>
      <c r="BE67" s="768"/>
    </row>
    <row r="68" spans="1:57" ht="13.5" customHeight="1" x14ac:dyDescent="0.25">
      <c r="A68" s="1610" t="s">
        <v>729</v>
      </c>
      <c r="B68" s="1616">
        <v>136758.94464826002</v>
      </c>
      <c r="C68" s="1622">
        <v>0.42005119179295791</v>
      </c>
      <c r="D68" s="1616">
        <v>31423.477888920002</v>
      </c>
      <c r="E68" s="1616">
        <v>29221.68200198</v>
      </c>
      <c r="F68" s="1616">
        <v>32846.503405390002</v>
      </c>
      <c r="G68" s="1616">
        <v>43143.740569729998</v>
      </c>
      <c r="H68" s="1616">
        <v>0</v>
      </c>
      <c r="I68" s="1616">
        <v>123.54078224</v>
      </c>
      <c r="J68" s="1617">
        <v>31423.477888920002</v>
      </c>
      <c r="X68" s="2174"/>
      <c r="Y68" s="2174"/>
      <c r="Z68" s="2174"/>
      <c r="AA68" s="2174"/>
      <c r="AB68" s="2174"/>
      <c r="AC68" s="2174"/>
      <c r="AD68" s="2174"/>
      <c r="AE68" s="2174"/>
      <c r="AF68" s="2174"/>
      <c r="AG68" s="2174"/>
      <c r="AH68" s="2174"/>
      <c r="AI68" s="768"/>
      <c r="AJ68" s="768"/>
      <c r="AK68" s="768"/>
      <c r="AL68" s="768"/>
      <c r="AN68" s="768"/>
      <c r="AO68" s="768"/>
      <c r="AP68" s="768"/>
      <c r="AQ68" s="768"/>
      <c r="AR68" s="768"/>
      <c r="AS68" s="768"/>
      <c r="AT68" s="768"/>
      <c r="AU68" s="768"/>
      <c r="AV68" s="768"/>
      <c r="AW68" s="768"/>
      <c r="AX68" s="768"/>
      <c r="AY68" s="768"/>
      <c r="AZ68" s="768"/>
      <c r="BA68" s="768"/>
      <c r="BB68" s="768"/>
      <c r="BC68" s="768"/>
      <c r="BD68" s="768"/>
      <c r="BE68" s="768"/>
    </row>
    <row r="69" spans="1:57" ht="13.5" customHeight="1" x14ac:dyDescent="0.25">
      <c r="A69" s="1610" t="s">
        <v>728</v>
      </c>
      <c r="B69" s="1616">
        <v>17986.95089779</v>
      </c>
      <c r="C69" s="1622">
        <v>5.5246405862303734E-2</v>
      </c>
      <c r="D69" s="1616">
        <v>7899.5036889500007</v>
      </c>
      <c r="E69" s="1616">
        <v>5397.25376727</v>
      </c>
      <c r="F69" s="1616">
        <v>2448.4186940300001</v>
      </c>
      <c r="G69" s="1616">
        <v>2217.2139326299998</v>
      </c>
      <c r="H69" s="1616">
        <v>0</v>
      </c>
      <c r="I69" s="1616">
        <v>24.560814910000001</v>
      </c>
      <c r="J69" s="1617">
        <v>44.901500030000228</v>
      </c>
      <c r="X69" s="2174"/>
      <c r="Y69" s="2174"/>
      <c r="Z69" s="2174"/>
      <c r="AA69" s="2174"/>
      <c r="AB69" s="2174"/>
      <c r="AC69" s="2174"/>
      <c r="AD69" s="2174"/>
      <c r="AE69" s="2174"/>
      <c r="AF69" s="2174"/>
      <c r="AG69" s="2174"/>
      <c r="AH69" s="2174"/>
      <c r="AI69" s="768"/>
      <c r="AJ69" s="768"/>
      <c r="AK69" s="768"/>
      <c r="AL69" s="768"/>
      <c r="AN69" s="768"/>
      <c r="AO69" s="768"/>
      <c r="AP69" s="768"/>
      <c r="AQ69" s="768"/>
      <c r="AR69" s="768"/>
      <c r="AS69" s="768"/>
      <c r="AT69" s="768"/>
      <c r="AU69" s="768"/>
      <c r="AV69" s="768"/>
      <c r="AW69" s="768"/>
      <c r="AX69" s="768"/>
      <c r="AY69" s="768"/>
      <c r="AZ69" s="768"/>
      <c r="BA69" s="768"/>
      <c r="BB69" s="768"/>
      <c r="BC69" s="768"/>
      <c r="BD69" s="768"/>
      <c r="BE69" s="768"/>
    </row>
    <row r="70" spans="1:57" ht="13.5" customHeight="1" thickBot="1" x14ac:dyDescent="0.3">
      <c r="A70" s="1608" t="s">
        <v>727</v>
      </c>
      <c r="B70" s="1620">
        <v>7817.4271829100007</v>
      </c>
      <c r="C70" s="1621">
        <v>2.4011004277501861E-2</v>
      </c>
      <c r="D70" s="1620">
        <v>1129.9146690700002</v>
      </c>
      <c r="E70" s="1620">
        <v>3306.9532406099997</v>
      </c>
      <c r="F70" s="1620">
        <v>613.11450805000004</v>
      </c>
      <c r="G70" s="1620">
        <v>2767.4447651799996</v>
      </c>
      <c r="H70" s="1620">
        <v>0</v>
      </c>
      <c r="I70" s="1620">
        <v>0</v>
      </c>
      <c r="J70" s="1617">
        <v>0</v>
      </c>
      <c r="X70" s="2174"/>
      <c r="Y70" s="2174"/>
      <c r="Z70" s="2174"/>
      <c r="AA70" s="2174"/>
      <c r="AB70" s="2174"/>
      <c r="AC70" s="2174"/>
      <c r="AD70" s="2174"/>
      <c r="AE70" s="2174"/>
      <c r="AF70" s="2174"/>
      <c r="AG70" s="2174"/>
      <c r="AH70" s="2174"/>
      <c r="AI70" s="768"/>
      <c r="AJ70" s="768"/>
      <c r="AK70" s="768"/>
      <c r="AL70" s="768"/>
      <c r="AN70" s="768"/>
      <c r="AO70" s="768"/>
      <c r="AP70" s="768"/>
      <c r="AQ70" s="768"/>
      <c r="AR70" s="768"/>
      <c r="AS70" s="768"/>
      <c r="AT70" s="768"/>
      <c r="AU70" s="768"/>
      <c r="AV70" s="768"/>
      <c r="AW70" s="768"/>
      <c r="AX70" s="768"/>
      <c r="AY70" s="768"/>
      <c r="AZ70" s="768"/>
      <c r="BA70" s="768"/>
      <c r="BB70" s="768"/>
      <c r="BC70" s="768"/>
      <c r="BD70" s="768"/>
      <c r="BE70" s="768"/>
    </row>
    <row r="71" spans="1:57" ht="13.5" customHeight="1" thickBot="1" x14ac:dyDescent="0.3">
      <c r="A71" s="901" t="s">
        <v>389</v>
      </c>
      <c r="B71" s="188">
        <v>162563.32272896002</v>
      </c>
      <c r="C71" s="1138">
        <v>0.4993086019327635</v>
      </c>
      <c r="D71" s="188">
        <v>40452.896246939999</v>
      </c>
      <c r="E71" s="188">
        <v>37925.889009859995</v>
      </c>
      <c r="F71" s="188">
        <v>35908.03660747</v>
      </c>
      <c r="G71" s="188">
        <v>48128.39926754</v>
      </c>
      <c r="H71" s="188">
        <v>0</v>
      </c>
      <c r="I71" s="188">
        <v>148.10159715</v>
      </c>
      <c r="J71" s="1618">
        <v>31468.379388950001</v>
      </c>
      <c r="X71" s="2174"/>
      <c r="Y71" s="2174"/>
      <c r="Z71" s="2174"/>
      <c r="AA71" s="2174"/>
      <c r="AB71" s="2174"/>
      <c r="AC71" s="2174"/>
      <c r="AD71" s="2174"/>
      <c r="AE71" s="2174"/>
      <c r="AF71" s="2174"/>
      <c r="AG71" s="2174"/>
      <c r="AH71" s="2174"/>
      <c r="AI71" s="768"/>
      <c r="AJ71" s="768"/>
      <c r="AK71" s="768"/>
      <c r="AL71" s="768"/>
      <c r="AN71" s="768"/>
      <c r="AO71" s="768"/>
      <c r="AP71" s="768"/>
      <c r="AQ71" s="768"/>
      <c r="AR71" s="768"/>
      <c r="AS71" s="768"/>
      <c r="AT71" s="768"/>
      <c r="AU71" s="768"/>
      <c r="AV71" s="768"/>
      <c r="AW71" s="768"/>
      <c r="AX71" s="768"/>
      <c r="AY71" s="768"/>
      <c r="AZ71" s="768"/>
      <c r="BA71" s="768"/>
      <c r="BB71" s="768"/>
      <c r="BC71" s="768"/>
      <c r="BD71" s="768"/>
      <c r="BE71" s="768"/>
    </row>
    <row r="72" spans="1:57" ht="13.5" customHeight="1" thickBot="1" x14ac:dyDescent="0.3">
      <c r="A72" s="217" t="s">
        <v>382</v>
      </c>
      <c r="B72" s="1134">
        <v>5022.5599682499997</v>
      </c>
      <c r="C72" s="1135">
        <v>1.5426649466630374E-2</v>
      </c>
      <c r="D72" s="1134">
        <v>987.98805177999998</v>
      </c>
      <c r="E72" s="1134">
        <v>1489.35628232</v>
      </c>
      <c r="F72" s="1134">
        <v>44.38773673</v>
      </c>
      <c r="G72" s="1134">
        <v>2373.6068212999999</v>
      </c>
      <c r="H72" s="1134">
        <v>0</v>
      </c>
      <c r="I72" s="1134">
        <v>127.22107611999999</v>
      </c>
      <c r="J72" s="1618">
        <v>0</v>
      </c>
      <c r="X72" s="2174"/>
      <c r="Y72" s="2174"/>
      <c r="Z72" s="2174"/>
      <c r="AA72" s="2174"/>
      <c r="AB72" s="2174"/>
      <c r="AC72" s="2174"/>
      <c r="AD72" s="2174"/>
      <c r="AE72" s="2174"/>
      <c r="AF72" s="2174"/>
      <c r="AG72" s="2174"/>
      <c r="AH72" s="2174"/>
      <c r="AI72" s="768"/>
      <c r="AJ72" s="768"/>
      <c r="AK72" s="768"/>
      <c r="AL72" s="768"/>
      <c r="AN72" s="768"/>
      <c r="AO72" s="768"/>
      <c r="AP72" s="768"/>
      <c r="AQ72" s="768"/>
      <c r="AR72" s="768"/>
      <c r="AS72" s="768"/>
      <c r="AT72" s="768"/>
      <c r="AU72" s="768"/>
      <c r="AV72" s="768"/>
      <c r="AW72" s="768"/>
      <c r="AX72" s="768"/>
      <c r="AY72" s="768"/>
      <c r="AZ72" s="768"/>
      <c r="BA72" s="768"/>
      <c r="BB72" s="768"/>
      <c r="BC72" s="768"/>
      <c r="BD72" s="768"/>
      <c r="BE72" s="768"/>
    </row>
    <row r="73" spans="1:57" ht="13.5" customHeight="1" thickBot="1" x14ac:dyDescent="0.3">
      <c r="A73" s="217" t="s">
        <v>852</v>
      </c>
      <c r="B73" s="1134">
        <v>24970.094079229999</v>
      </c>
      <c r="C73" s="1135">
        <v>7.6694930661680066E-2</v>
      </c>
      <c r="D73" s="1134">
        <v>0</v>
      </c>
      <c r="E73" s="1134">
        <v>24970.094079229999</v>
      </c>
      <c r="F73" s="1134">
        <v>0</v>
      </c>
      <c r="G73" s="1134">
        <v>0</v>
      </c>
      <c r="H73" s="1134">
        <v>0</v>
      </c>
      <c r="I73" s="1134">
        <v>0</v>
      </c>
      <c r="J73" s="1618">
        <v>24970.094079229999</v>
      </c>
      <c r="X73" s="2174"/>
      <c r="Y73" s="2174"/>
      <c r="Z73" s="2174"/>
      <c r="AA73" s="2174"/>
      <c r="AB73" s="2174"/>
      <c r="AC73" s="2174"/>
      <c r="AD73" s="2174"/>
      <c r="AE73" s="2174"/>
      <c r="AF73" s="2174"/>
      <c r="AG73" s="2174"/>
      <c r="AH73" s="2174"/>
      <c r="AI73" s="768"/>
      <c r="AJ73" s="768"/>
      <c r="AK73" s="768"/>
      <c r="AL73" s="768"/>
      <c r="AN73" s="768"/>
      <c r="AO73" s="768"/>
      <c r="AP73" s="768"/>
      <c r="AQ73" s="768"/>
      <c r="AR73" s="768"/>
      <c r="AS73" s="768"/>
      <c r="AT73" s="768"/>
      <c r="AU73" s="768"/>
      <c r="AV73" s="768"/>
      <c r="AW73" s="768"/>
      <c r="AX73" s="768"/>
      <c r="AY73" s="768"/>
      <c r="AZ73" s="768"/>
      <c r="BA73" s="768"/>
      <c r="BB73" s="768"/>
      <c r="BC73" s="768"/>
      <c r="BD73" s="768"/>
      <c r="BE73" s="768"/>
    </row>
    <row r="74" spans="1:57" ht="13.5" customHeight="1" thickBot="1" x14ac:dyDescent="0.3">
      <c r="A74" s="901" t="s">
        <v>388</v>
      </c>
      <c r="B74" s="1136">
        <v>325576.85187015997</v>
      </c>
      <c r="C74" s="1137">
        <v>1</v>
      </c>
      <c r="D74" s="1136">
        <v>78800.16632145</v>
      </c>
      <c r="E74" s="1136">
        <v>87090.740152769999</v>
      </c>
      <c r="F74" s="1136">
        <v>62893.688853000014</v>
      </c>
      <c r="G74" s="1136">
        <v>90751.643666069998</v>
      </c>
      <c r="H74" s="1136">
        <v>849.32444620999991</v>
      </c>
      <c r="I74" s="1136">
        <v>5191.2884306599999</v>
      </c>
      <c r="J74" s="1619">
        <v>83248.986252079994</v>
      </c>
      <c r="X74" s="2174"/>
      <c r="Y74" s="2174"/>
      <c r="Z74" s="2174"/>
      <c r="AA74" s="2174"/>
      <c r="AB74" s="2174"/>
      <c r="AC74" s="2174"/>
      <c r="AD74" s="2174"/>
      <c r="AE74" s="2174"/>
      <c r="AF74" s="2174"/>
      <c r="AG74" s="2174"/>
      <c r="AH74" s="2174"/>
      <c r="AI74" s="768"/>
      <c r="AJ74" s="768"/>
      <c r="AK74" s="768"/>
      <c r="AL74" s="768"/>
      <c r="AN74" s="768"/>
      <c r="AO74" s="768"/>
      <c r="AP74" s="768"/>
      <c r="AQ74" s="768"/>
      <c r="AR74" s="768"/>
      <c r="AS74" s="768"/>
      <c r="AT74" s="768"/>
      <c r="AU74" s="768"/>
      <c r="AV74" s="768"/>
      <c r="AW74" s="768"/>
      <c r="AX74" s="768"/>
      <c r="AY74" s="768"/>
      <c r="AZ74" s="768"/>
      <c r="BA74" s="768"/>
      <c r="BB74" s="768"/>
      <c r="BC74" s="768"/>
      <c r="BD74" s="768"/>
      <c r="BE74" s="768"/>
    </row>
    <row r="75" spans="1:57" ht="15.75" thickBot="1" x14ac:dyDescent="0.3">
      <c r="A75" s="217" t="s">
        <v>387</v>
      </c>
      <c r="B75" s="1134">
        <v>300606.75779092999</v>
      </c>
      <c r="C75" s="1135">
        <v>0.92330506933832002</v>
      </c>
      <c r="D75" s="1134">
        <v>78800.16632145</v>
      </c>
      <c r="E75" s="1134">
        <v>62120.646073540003</v>
      </c>
      <c r="F75" s="1134">
        <v>62893.688853000014</v>
      </c>
      <c r="G75" s="1134">
        <v>90751.643666069998</v>
      </c>
      <c r="H75" s="1134">
        <v>849.32444620999991</v>
      </c>
      <c r="I75" s="1134">
        <v>5191.2884306599999</v>
      </c>
      <c r="J75" s="1618">
        <v>58278.892172849999</v>
      </c>
      <c r="X75" s="2174"/>
      <c r="Y75" s="2174"/>
      <c r="Z75" s="2174"/>
      <c r="AA75" s="2174"/>
      <c r="AB75" s="2174"/>
      <c r="AC75" s="2174"/>
      <c r="AD75" s="2174"/>
      <c r="AE75" s="2174"/>
      <c r="AF75" s="2174"/>
      <c r="AG75" s="2174"/>
      <c r="AH75" s="2174"/>
      <c r="AI75" s="768"/>
      <c r="AJ75" s="768"/>
      <c r="AK75" s="768"/>
      <c r="AL75" s="768"/>
      <c r="AN75" s="768"/>
      <c r="AO75" s="768"/>
      <c r="AP75" s="768"/>
      <c r="AQ75" s="768"/>
      <c r="AR75" s="768"/>
      <c r="AS75" s="768"/>
      <c r="AT75" s="768"/>
      <c r="AU75" s="768"/>
      <c r="AV75" s="768"/>
      <c r="AW75" s="768"/>
      <c r="AX75" s="768"/>
      <c r="AY75" s="768"/>
      <c r="AZ75" s="768"/>
      <c r="BA75" s="768"/>
      <c r="BB75" s="768"/>
      <c r="BC75" s="768"/>
      <c r="BD75" s="768"/>
      <c r="BE75" s="768"/>
    </row>
    <row r="76" spans="1:57" ht="15.75" thickBot="1" x14ac:dyDescent="0.3">
      <c r="A76" s="217" t="s">
        <v>860</v>
      </c>
      <c r="B76" s="1134">
        <v>83248.986252079994</v>
      </c>
      <c r="C76" s="1135">
        <v>0.25569688315949346</v>
      </c>
      <c r="D76" s="1134">
        <v>53816.442499149998</v>
      </c>
      <c r="E76" s="1134">
        <v>24970.094079229999</v>
      </c>
      <c r="F76" s="1134">
        <v>97</v>
      </c>
      <c r="G76" s="1134">
        <v>4365.4496736999999</v>
      </c>
      <c r="H76" s="1134"/>
      <c r="I76" s="1134"/>
      <c r="J76" s="1618"/>
      <c r="AB76" s="768"/>
      <c r="AN76" s="768"/>
      <c r="AO76" s="768"/>
      <c r="AP76" s="768"/>
      <c r="AQ76" s="768"/>
      <c r="AR76" s="768"/>
      <c r="AS76" s="768"/>
      <c r="AT76" s="768"/>
      <c r="AU76" s="768"/>
      <c r="AV76" s="768"/>
      <c r="AW76" s="768"/>
      <c r="AX76" s="768"/>
      <c r="AY76" s="768"/>
      <c r="AZ76" s="768"/>
      <c r="BA76" s="768"/>
      <c r="BB76" s="768"/>
      <c r="BC76" s="768"/>
      <c r="BD76" s="768"/>
      <c r="BE76" s="768"/>
    </row>
    <row r="77" spans="1:57" x14ac:dyDescent="0.25">
      <c r="A77" s="2181"/>
      <c r="B77" s="2180"/>
      <c r="C77" s="2179"/>
      <c r="D77" s="2179"/>
      <c r="E77" s="2179"/>
      <c r="F77" s="2179"/>
      <c r="G77" s="2179"/>
      <c r="H77" s="2179"/>
      <c r="I77" s="2178"/>
      <c r="J77" s="2182"/>
      <c r="AB77" s="768"/>
      <c r="AN77" s="768"/>
      <c r="AO77" s="768"/>
      <c r="AP77" s="768"/>
      <c r="AQ77" s="768"/>
      <c r="AR77" s="768"/>
      <c r="AS77" s="768"/>
      <c r="AT77" s="768"/>
      <c r="AU77" s="768"/>
      <c r="AV77" s="768"/>
      <c r="AW77" s="768"/>
      <c r="AX77" s="768"/>
      <c r="AY77" s="768"/>
      <c r="AZ77" s="768"/>
      <c r="BA77" s="768"/>
      <c r="BB77" s="768"/>
      <c r="BC77" s="768"/>
      <c r="BD77" s="768"/>
      <c r="BE77" s="768"/>
    </row>
    <row r="78" spans="1:57" x14ac:dyDescent="0.25">
      <c r="A78" s="2181"/>
      <c r="B78" s="2180"/>
      <c r="C78" s="2179"/>
      <c r="D78" s="2179"/>
      <c r="E78" s="2179"/>
      <c r="F78" s="2179"/>
      <c r="G78" s="2179"/>
      <c r="H78" s="2179"/>
      <c r="I78" s="2178"/>
      <c r="J78" s="2177"/>
      <c r="AB78" s="768"/>
      <c r="AN78" s="768"/>
      <c r="AO78" s="768"/>
      <c r="AP78" s="768"/>
      <c r="AQ78" s="768"/>
      <c r="AR78" s="768"/>
      <c r="AS78" s="768"/>
      <c r="AT78" s="768"/>
      <c r="AU78" s="768"/>
      <c r="AV78" s="768"/>
      <c r="AW78" s="768"/>
      <c r="AX78" s="768"/>
      <c r="AY78" s="768"/>
      <c r="AZ78" s="768"/>
      <c r="BA78" s="768"/>
      <c r="BB78" s="768"/>
      <c r="BC78" s="768"/>
      <c r="BD78" s="768"/>
      <c r="BE78" s="768"/>
    </row>
    <row r="79" spans="1:57" x14ac:dyDescent="0.25">
      <c r="B79" s="1617"/>
      <c r="C79" s="1617"/>
      <c r="D79" s="1617"/>
      <c r="E79" s="1617"/>
      <c r="F79" s="1617"/>
      <c r="G79" s="1617"/>
      <c r="H79" s="1617"/>
      <c r="I79" s="1616"/>
      <c r="AB79" s="768"/>
      <c r="AN79" s="768"/>
      <c r="AO79" s="768"/>
      <c r="AP79" s="768"/>
      <c r="AQ79" s="768"/>
      <c r="AR79" s="768"/>
      <c r="AS79" s="768"/>
      <c r="AT79" s="768"/>
      <c r="AU79" s="768"/>
      <c r="AV79" s="768"/>
      <c r="AW79" s="768"/>
      <c r="AX79" s="768"/>
      <c r="AY79" s="768"/>
      <c r="AZ79" s="768"/>
      <c r="BA79" s="768"/>
      <c r="BB79" s="768"/>
      <c r="BC79" s="768"/>
      <c r="BD79" s="768"/>
      <c r="BE79" s="768"/>
    </row>
    <row r="80" spans="1:57" x14ac:dyDescent="0.25">
      <c r="A80" s="1879"/>
      <c r="B80" s="1879"/>
      <c r="C80" s="1879"/>
      <c r="D80" s="1879"/>
      <c r="E80" s="1879"/>
      <c r="F80" s="1879"/>
      <c r="G80" s="1879"/>
      <c r="H80" s="1879"/>
      <c r="I80" s="1879"/>
      <c r="L80" s="2173"/>
      <c r="P80" s="768"/>
      <c r="Q80" s="2175"/>
      <c r="R80" s="2175"/>
      <c r="S80" s="2175"/>
      <c r="T80" s="2175"/>
      <c r="U80" s="2175"/>
      <c r="V80" s="2175"/>
      <c r="W80" s="2175"/>
      <c r="X80" s="1879"/>
      <c r="AB80" s="768"/>
      <c r="AC80" s="768"/>
      <c r="AD80" s="768"/>
      <c r="AE80" s="768"/>
      <c r="AF80" s="768"/>
      <c r="AG80" s="768"/>
      <c r="AH80" s="768"/>
      <c r="AI80" s="768"/>
      <c r="AJ80" s="768"/>
      <c r="AK80" s="768"/>
      <c r="AL80" s="768"/>
      <c r="AM80" s="768"/>
      <c r="AN80" s="768"/>
      <c r="AO80" s="768"/>
      <c r="AP80" s="768"/>
      <c r="AQ80" s="768"/>
      <c r="AR80" s="768"/>
      <c r="AS80" s="768"/>
    </row>
    <row r="81" spans="1:45" x14ac:dyDescent="0.25">
      <c r="A81" s="1879"/>
      <c r="B81" s="1879"/>
      <c r="C81" s="1879"/>
      <c r="D81" s="1879"/>
      <c r="E81" s="1879"/>
      <c r="F81" s="1879"/>
      <c r="G81" s="1879"/>
      <c r="H81" s="1879"/>
      <c r="I81" s="1879"/>
      <c r="L81" s="2174"/>
      <c r="M81" s="2174"/>
      <c r="N81" s="2174"/>
      <c r="O81" s="2174"/>
      <c r="P81" s="2174"/>
      <c r="Q81" s="2174"/>
      <c r="R81" s="2174"/>
      <c r="S81" s="2174"/>
      <c r="T81" s="2174"/>
      <c r="U81" s="2174"/>
      <c r="V81" s="2174"/>
      <c r="W81" s="768"/>
      <c r="X81" s="1879"/>
      <c r="AB81" s="768"/>
      <c r="AC81" s="768"/>
      <c r="AD81" s="768"/>
      <c r="AE81" s="768"/>
      <c r="AF81" s="768"/>
      <c r="AG81" s="768"/>
      <c r="AH81" s="768"/>
      <c r="AI81" s="768"/>
      <c r="AJ81" s="768"/>
      <c r="AK81" s="768"/>
      <c r="AL81" s="768"/>
      <c r="AM81" s="768"/>
      <c r="AN81" s="768"/>
      <c r="AO81" s="768"/>
      <c r="AP81" s="768"/>
      <c r="AQ81" s="768"/>
      <c r="AR81" s="768"/>
      <c r="AS81" s="768"/>
    </row>
    <row r="82" spans="1:45" x14ac:dyDescent="0.25">
      <c r="A82" s="1879"/>
      <c r="B82" s="1879"/>
      <c r="C82" s="1879"/>
      <c r="D82" s="1879"/>
      <c r="E82" s="1879"/>
      <c r="F82" s="1879"/>
      <c r="G82" s="1879"/>
      <c r="H82" s="1879"/>
      <c r="I82" s="1879"/>
      <c r="L82" s="2174"/>
      <c r="M82" s="2174"/>
      <c r="N82" s="2174"/>
      <c r="O82" s="2174"/>
      <c r="P82" s="2174"/>
      <c r="Q82" s="2174"/>
      <c r="R82" s="2174"/>
      <c r="S82" s="2174"/>
      <c r="T82" s="2174"/>
      <c r="U82" s="2174"/>
      <c r="V82" s="2174"/>
      <c r="W82" s="768"/>
      <c r="X82" s="1879"/>
      <c r="AB82" s="768"/>
      <c r="AC82" s="768"/>
      <c r="AD82" s="768"/>
      <c r="AE82" s="768"/>
      <c r="AF82" s="768"/>
      <c r="AG82" s="768"/>
      <c r="AH82" s="768"/>
      <c r="AI82" s="768"/>
      <c r="AJ82" s="768"/>
      <c r="AK82" s="768"/>
      <c r="AL82" s="768"/>
      <c r="AM82" s="768"/>
      <c r="AN82" s="768"/>
      <c r="AO82" s="768"/>
      <c r="AP82" s="768"/>
      <c r="AQ82" s="768"/>
      <c r="AR82" s="768"/>
      <c r="AS82" s="768"/>
    </row>
    <row r="83" spans="1:45" x14ac:dyDescent="0.25">
      <c r="A83" s="1879"/>
      <c r="B83" s="1879"/>
      <c r="C83" s="1879"/>
      <c r="D83" s="1879"/>
      <c r="E83" s="1879"/>
      <c r="F83" s="1879"/>
      <c r="G83" s="1879"/>
      <c r="H83" s="1879"/>
      <c r="I83" s="1879"/>
      <c r="L83" s="2174"/>
      <c r="M83" s="2174"/>
      <c r="N83" s="2174"/>
      <c r="O83" s="2174"/>
      <c r="P83" s="2174"/>
      <c r="Q83" s="2174"/>
      <c r="R83" s="2174"/>
      <c r="S83" s="2174"/>
      <c r="T83" s="2174"/>
      <c r="U83" s="2174"/>
      <c r="V83" s="2174"/>
      <c r="W83" s="768"/>
      <c r="X83" s="1879"/>
      <c r="AB83" s="768"/>
      <c r="AC83" s="768"/>
      <c r="AD83" s="768"/>
      <c r="AE83" s="768"/>
      <c r="AF83" s="768"/>
      <c r="AG83" s="768"/>
      <c r="AH83" s="768"/>
      <c r="AI83" s="768"/>
      <c r="AJ83" s="768"/>
      <c r="AK83" s="768"/>
      <c r="AL83" s="768"/>
      <c r="AM83" s="768"/>
      <c r="AN83" s="768"/>
      <c r="AO83" s="768"/>
      <c r="AP83" s="768"/>
      <c r="AQ83" s="768"/>
      <c r="AR83" s="768"/>
      <c r="AS83" s="768"/>
    </row>
    <row r="84" spans="1:45" x14ac:dyDescent="0.25">
      <c r="A84" s="1879"/>
      <c r="B84" s="1879"/>
      <c r="C84" s="1879"/>
      <c r="D84" s="1879"/>
      <c r="E84" s="1879"/>
      <c r="F84" s="1879"/>
      <c r="G84" s="1879"/>
      <c r="H84" s="1879"/>
      <c r="I84" s="1879"/>
      <c r="L84" s="2174"/>
      <c r="M84" s="2174"/>
      <c r="N84" s="2174"/>
      <c r="O84" s="2174"/>
      <c r="P84" s="2174"/>
      <c r="Q84" s="2174"/>
      <c r="R84" s="2174"/>
      <c r="S84" s="2174"/>
      <c r="T84" s="2174"/>
      <c r="U84" s="2174"/>
      <c r="V84" s="2174"/>
      <c r="W84" s="768"/>
      <c r="X84" s="1879"/>
      <c r="AB84" s="768"/>
      <c r="AC84" s="768"/>
      <c r="AD84" s="768"/>
      <c r="AE84" s="768"/>
      <c r="AF84" s="768"/>
      <c r="AG84" s="768"/>
      <c r="AH84" s="768"/>
      <c r="AI84" s="768"/>
      <c r="AJ84" s="768"/>
      <c r="AK84" s="768"/>
      <c r="AL84" s="768"/>
      <c r="AM84" s="768"/>
      <c r="AN84" s="768"/>
      <c r="AO84" s="768"/>
      <c r="AP84" s="768"/>
      <c r="AQ84" s="768"/>
      <c r="AR84" s="768"/>
      <c r="AS84" s="768"/>
    </row>
    <row r="85" spans="1:45" x14ac:dyDescent="0.25">
      <c r="A85" s="1879"/>
      <c r="B85" s="1879"/>
      <c r="C85" s="1879"/>
      <c r="D85" s="1879"/>
      <c r="E85" s="1879"/>
      <c r="F85" s="1879"/>
      <c r="G85" s="1879"/>
      <c r="H85" s="1879"/>
      <c r="I85" s="1879"/>
      <c r="L85" s="2174"/>
      <c r="M85" s="2174"/>
      <c r="N85" s="2174"/>
      <c r="O85" s="2174"/>
      <c r="P85" s="2174"/>
      <c r="Q85" s="2174"/>
      <c r="R85" s="2174"/>
      <c r="S85" s="2174"/>
      <c r="T85" s="2174"/>
      <c r="U85" s="2174"/>
      <c r="V85" s="2174"/>
      <c r="W85" s="768"/>
      <c r="X85" s="1879"/>
      <c r="AB85" s="768"/>
      <c r="AC85" s="768"/>
      <c r="AD85" s="768"/>
      <c r="AE85" s="768"/>
      <c r="AF85" s="768"/>
      <c r="AG85" s="768"/>
      <c r="AH85" s="768"/>
      <c r="AI85" s="768"/>
      <c r="AJ85" s="768"/>
      <c r="AK85" s="768"/>
      <c r="AL85" s="768"/>
      <c r="AM85" s="768"/>
      <c r="AN85" s="768"/>
      <c r="AO85" s="768"/>
      <c r="AP85" s="768"/>
      <c r="AQ85" s="768"/>
      <c r="AR85" s="768"/>
      <c r="AS85" s="768"/>
    </row>
    <row r="86" spans="1:45" x14ac:dyDescent="0.25">
      <c r="A86" s="1879"/>
      <c r="B86" s="1879"/>
      <c r="C86" s="1879"/>
      <c r="D86" s="1879"/>
      <c r="E86" s="1879"/>
      <c r="F86" s="1879"/>
      <c r="G86" s="1879"/>
      <c r="H86" s="1879"/>
      <c r="I86" s="1879"/>
      <c r="L86" s="2174"/>
      <c r="M86" s="2174"/>
      <c r="N86" s="2174"/>
      <c r="O86" s="2174"/>
      <c r="P86" s="2174"/>
      <c r="Q86" s="2174"/>
      <c r="R86" s="2174"/>
      <c r="S86" s="2174"/>
      <c r="T86" s="2174"/>
      <c r="U86" s="2174"/>
      <c r="V86" s="2174"/>
      <c r="W86" s="768"/>
      <c r="X86" s="1879"/>
      <c r="AB86" s="768"/>
      <c r="AC86" s="768"/>
      <c r="AD86" s="768"/>
      <c r="AE86" s="768"/>
      <c r="AF86" s="768"/>
      <c r="AG86" s="768"/>
      <c r="AH86" s="768"/>
      <c r="AI86" s="768"/>
      <c r="AJ86" s="768"/>
      <c r="AK86" s="768"/>
      <c r="AL86" s="768"/>
      <c r="AM86" s="768"/>
      <c r="AN86" s="768"/>
      <c r="AO86" s="768"/>
      <c r="AP86" s="768"/>
      <c r="AQ86" s="768"/>
      <c r="AR86" s="768"/>
      <c r="AS86" s="768"/>
    </row>
    <row r="87" spans="1:45" x14ac:dyDescent="0.25">
      <c r="A87" s="1879"/>
      <c r="B87" s="1879"/>
      <c r="C87" s="1879"/>
      <c r="D87" s="1879"/>
      <c r="E87" s="1879"/>
      <c r="F87" s="1879"/>
      <c r="G87" s="1879"/>
      <c r="H87" s="1879"/>
      <c r="I87" s="1879"/>
      <c r="L87" s="2174"/>
      <c r="M87" s="2174"/>
      <c r="N87" s="2174"/>
      <c r="O87" s="2174"/>
      <c r="P87" s="2174"/>
      <c r="Q87" s="2174"/>
      <c r="R87" s="2174"/>
      <c r="S87" s="2174"/>
      <c r="T87" s="2174"/>
      <c r="U87" s="2174"/>
      <c r="V87" s="2174"/>
      <c r="W87" s="768"/>
      <c r="X87" s="1879"/>
      <c r="AB87" s="768"/>
      <c r="AC87" s="768"/>
      <c r="AD87" s="768"/>
      <c r="AE87" s="768"/>
      <c r="AF87" s="768"/>
      <c r="AG87" s="768"/>
      <c r="AH87" s="768"/>
      <c r="AI87" s="768"/>
      <c r="AJ87" s="768"/>
      <c r="AK87" s="768"/>
      <c r="AL87" s="768"/>
      <c r="AM87" s="768"/>
      <c r="AN87" s="768"/>
      <c r="AO87" s="768"/>
      <c r="AP87" s="768"/>
      <c r="AQ87" s="768"/>
      <c r="AR87" s="768"/>
      <c r="AS87" s="768"/>
    </row>
    <row r="88" spans="1:45" x14ac:dyDescent="0.25">
      <c r="A88" s="1879"/>
      <c r="B88" s="1879"/>
      <c r="C88" s="1879"/>
      <c r="D88" s="1879"/>
      <c r="E88" s="1879"/>
      <c r="F88" s="1879"/>
      <c r="G88" s="1879"/>
      <c r="H88" s="1879"/>
      <c r="I88" s="1879"/>
      <c r="L88" s="2174"/>
      <c r="M88" s="2174"/>
      <c r="N88" s="2174"/>
      <c r="O88" s="2174"/>
      <c r="P88" s="2174"/>
      <c r="Q88" s="2174"/>
      <c r="R88" s="2174"/>
      <c r="S88" s="2174"/>
      <c r="T88" s="2174"/>
      <c r="U88" s="2174"/>
      <c r="V88" s="2174"/>
      <c r="W88" s="768"/>
      <c r="X88" s="1879"/>
      <c r="AB88" s="768"/>
      <c r="AC88" s="768"/>
      <c r="AD88" s="768"/>
      <c r="AE88" s="768"/>
      <c r="AF88" s="768"/>
      <c r="AG88" s="768"/>
      <c r="AH88" s="768"/>
      <c r="AI88" s="768"/>
      <c r="AJ88" s="768"/>
      <c r="AK88" s="768"/>
      <c r="AL88" s="768"/>
      <c r="AM88" s="768"/>
      <c r="AN88" s="768"/>
      <c r="AO88" s="768"/>
      <c r="AP88" s="768"/>
      <c r="AQ88" s="768"/>
      <c r="AR88" s="768"/>
      <c r="AS88" s="768"/>
    </row>
    <row r="89" spans="1:45" x14ac:dyDescent="0.25">
      <c r="A89" s="1879"/>
      <c r="B89" s="1879"/>
      <c r="C89" s="1879"/>
      <c r="D89" s="1879"/>
      <c r="E89" s="1879"/>
      <c r="F89" s="1879"/>
      <c r="G89" s="1879"/>
      <c r="H89" s="1879"/>
      <c r="I89" s="1879"/>
      <c r="L89" s="2174"/>
      <c r="M89" s="2174"/>
      <c r="N89" s="2174"/>
      <c r="O89" s="2174"/>
      <c r="P89" s="2174"/>
      <c r="Q89" s="2174"/>
      <c r="R89" s="2174"/>
      <c r="S89" s="2174"/>
      <c r="T89" s="2174"/>
      <c r="U89" s="2174"/>
      <c r="V89" s="2174"/>
      <c r="W89" s="768"/>
      <c r="X89" s="1879"/>
      <c r="AB89" s="768"/>
      <c r="AC89" s="768"/>
      <c r="AD89" s="768"/>
      <c r="AE89" s="768"/>
      <c r="AF89" s="768"/>
      <c r="AG89" s="768"/>
      <c r="AH89" s="768"/>
      <c r="AI89" s="768"/>
      <c r="AJ89" s="768"/>
      <c r="AK89" s="768"/>
      <c r="AL89" s="768"/>
      <c r="AM89" s="768"/>
      <c r="AN89" s="768"/>
      <c r="AO89" s="768"/>
      <c r="AP89" s="768"/>
      <c r="AQ89" s="768"/>
      <c r="AR89" s="768"/>
      <c r="AS89" s="768"/>
    </row>
    <row r="90" spans="1:45" x14ac:dyDescent="0.25">
      <c r="A90" s="1879"/>
      <c r="B90" s="1879"/>
      <c r="C90" s="1879"/>
      <c r="D90" s="1879"/>
      <c r="E90" s="1879"/>
      <c r="F90" s="1879"/>
      <c r="G90" s="1879"/>
      <c r="H90" s="1879"/>
      <c r="I90" s="1879"/>
      <c r="L90" s="2174"/>
      <c r="M90" s="2174"/>
      <c r="N90" s="2174"/>
      <c r="O90" s="2174"/>
      <c r="P90" s="2174"/>
      <c r="Q90" s="2174"/>
      <c r="R90" s="2174"/>
      <c r="S90" s="2174"/>
      <c r="T90" s="2174"/>
      <c r="U90" s="2174"/>
      <c r="V90" s="2174"/>
      <c r="W90" s="768"/>
      <c r="X90" s="1879"/>
      <c r="AB90" s="768"/>
      <c r="AC90" s="768"/>
      <c r="AD90" s="768"/>
      <c r="AE90" s="768"/>
      <c r="AF90" s="768"/>
      <c r="AG90" s="768"/>
      <c r="AH90" s="768"/>
      <c r="AI90" s="768"/>
      <c r="AJ90" s="768"/>
      <c r="AK90" s="768"/>
      <c r="AL90" s="768"/>
      <c r="AM90" s="768"/>
      <c r="AN90" s="768"/>
      <c r="AO90" s="768"/>
      <c r="AP90" s="768"/>
      <c r="AQ90" s="768"/>
      <c r="AR90" s="768"/>
      <c r="AS90" s="768"/>
    </row>
    <row r="91" spans="1:45" x14ac:dyDescent="0.25">
      <c r="A91" s="1879"/>
      <c r="B91" s="1879"/>
      <c r="C91" s="1879"/>
      <c r="D91" s="1879"/>
      <c r="E91" s="1879"/>
      <c r="F91" s="1879"/>
      <c r="G91" s="1879"/>
      <c r="H91" s="1879"/>
      <c r="I91" s="1879"/>
      <c r="L91" s="2174"/>
      <c r="M91" s="2174"/>
      <c r="N91" s="2174"/>
      <c r="O91" s="2174"/>
      <c r="P91" s="2174"/>
      <c r="Q91" s="2174"/>
      <c r="R91" s="2174"/>
      <c r="S91" s="2174"/>
      <c r="T91" s="2174"/>
      <c r="U91" s="2174"/>
      <c r="V91" s="2174"/>
      <c r="W91" s="768"/>
      <c r="X91" s="1879"/>
      <c r="AB91" s="768"/>
      <c r="AC91" s="768"/>
      <c r="AD91" s="768"/>
      <c r="AE91" s="768"/>
      <c r="AF91" s="768"/>
      <c r="AG91" s="768"/>
      <c r="AH91" s="768"/>
      <c r="AI91" s="768"/>
      <c r="AJ91" s="768"/>
      <c r="AK91" s="768"/>
      <c r="AL91" s="768"/>
      <c r="AM91" s="768"/>
      <c r="AN91" s="768"/>
      <c r="AO91" s="768"/>
      <c r="AP91" s="768"/>
      <c r="AQ91" s="768"/>
      <c r="AR91" s="768"/>
      <c r="AS91" s="768"/>
    </row>
    <row r="92" spans="1:45" x14ac:dyDescent="0.25">
      <c r="A92" s="1879"/>
      <c r="B92" s="1879"/>
      <c r="C92" s="1879"/>
      <c r="D92" s="1879"/>
      <c r="E92" s="1879"/>
      <c r="F92" s="1879"/>
      <c r="G92" s="1879"/>
      <c r="H92" s="1879"/>
      <c r="I92" s="1879"/>
      <c r="L92" s="2174"/>
      <c r="M92" s="2174"/>
      <c r="N92" s="2174"/>
      <c r="O92" s="2174"/>
      <c r="P92" s="2174"/>
      <c r="Q92" s="2174"/>
      <c r="R92" s="2174"/>
      <c r="S92" s="2174"/>
      <c r="T92" s="2174"/>
      <c r="U92" s="2174"/>
      <c r="V92" s="2174"/>
      <c r="W92" s="768"/>
      <c r="X92" s="1879"/>
      <c r="AB92" s="768"/>
      <c r="AC92" s="768"/>
      <c r="AD92" s="768"/>
      <c r="AE92" s="768"/>
      <c r="AF92" s="768"/>
      <c r="AG92" s="768"/>
      <c r="AH92" s="768"/>
      <c r="AI92" s="768"/>
      <c r="AJ92" s="768"/>
      <c r="AK92" s="768"/>
      <c r="AL92" s="768"/>
      <c r="AM92" s="768"/>
      <c r="AN92" s="768"/>
      <c r="AO92" s="768"/>
      <c r="AP92" s="768"/>
      <c r="AQ92" s="768"/>
      <c r="AR92" s="768"/>
      <c r="AS92" s="768"/>
    </row>
    <row r="93" spans="1:45" x14ac:dyDescent="0.25">
      <c r="A93" s="1879"/>
      <c r="B93" s="1879"/>
      <c r="C93" s="1879"/>
      <c r="D93" s="1879"/>
      <c r="E93" s="1879"/>
      <c r="F93" s="1879"/>
      <c r="G93" s="1879"/>
      <c r="H93" s="1879"/>
      <c r="I93" s="1879"/>
      <c r="L93" s="2174"/>
      <c r="M93" s="2174"/>
      <c r="N93" s="2174"/>
      <c r="O93" s="2174"/>
      <c r="P93" s="2174"/>
      <c r="Q93" s="2174"/>
      <c r="R93" s="2174"/>
      <c r="S93" s="2174"/>
      <c r="T93" s="2174"/>
      <c r="U93" s="2174"/>
      <c r="V93" s="2174"/>
      <c r="W93" s="768"/>
      <c r="X93" s="1879"/>
      <c r="AB93" s="768"/>
      <c r="AC93" s="768"/>
      <c r="AD93" s="768"/>
      <c r="AE93" s="768"/>
      <c r="AF93" s="768"/>
      <c r="AG93" s="768"/>
      <c r="AH93" s="768"/>
      <c r="AI93" s="768"/>
      <c r="AJ93" s="768"/>
      <c r="AK93" s="768"/>
      <c r="AL93" s="768"/>
      <c r="AM93" s="768"/>
      <c r="AN93" s="768"/>
      <c r="AO93" s="768"/>
      <c r="AP93" s="768"/>
      <c r="AQ93" s="768"/>
      <c r="AR93" s="768"/>
      <c r="AS93" s="768"/>
    </row>
    <row r="94" spans="1:45" x14ac:dyDescent="0.25">
      <c r="A94" s="1879"/>
      <c r="B94" s="1879"/>
      <c r="C94" s="1879"/>
      <c r="D94" s="1879"/>
      <c r="E94" s="1879"/>
      <c r="F94" s="1879"/>
      <c r="G94" s="1879"/>
      <c r="H94" s="1879"/>
      <c r="I94" s="1879"/>
      <c r="L94" s="2174"/>
      <c r="M94" s="2174"/>
      <c r="N94" s="2174"/>
      <c r="O94" s="2174"/>
      <c r="P94" s="2174"/>
      <c r="Q94" s="2174"/>
      <c r="R94" s="2174"/>
      <c r="S94" s="2174"/>
      <c r="T94" s="2174"/>
      <c r="U94" s="2174"/>
      <c r="V94" s="2174"/>
      <c r="W94" s="768"/>
      <c r="X94" s="1879"/>
      <c r="AB94" s="768"/>
      <c r="AC94" s="768"/>
      <c r="AD94" s="768"/>
      <c r="AE94" s="768"/>
      <c r="AF94" s="768"/>
      <c r="AG94" s="768"/>
      <c r="AH94" s="768"/>
      <c r="AI94" s="768"/>
      <c r="AJ94" s="768"/>
      <c r="AK94" s="768"/>
      <c r="AL94" s="768"/>
      <c r="AM94" s="768"/>
      <c r="AN94" s="768"/>
      <c r="AO94" s="768"/>
      <c r="AP94" s="768"/>
      <c r="AQ94" s="768"/>
      <c r="AR94" s="768"/>
      <c r="AS94" s="768"/>
    </row>
    <row r="95" spans="1:45" x14ac:dyDescent="0.25">
      <c r="A95" s="1879"/>
      <c r="B95" s="1879"/>
      <c r="C95" s="1879"/>
      <c r="D95" s="1879"/>
      <c r="E95" s="1879"/>
      <c r="F95" s="1879"/>
      <c r="G95" s="1879"/>
      <c r="H95" s="1879"/>
      <c r="I95" s="1879"/>
      <c r="L95" s="2174"/>
      <c r="M95" s="2174"/>
      <c r="N95" s="2174"/>
      <c r="O95" s="2174"/>
      <c r="P95" s="2174"/>
      <c r="Q95" s="2174"/>
      <c r="R95" s="2174"/>
      <c r="S95" s="2174"/>
      <c r="T95" s="2174"/>
      <c r="U95" s="2174"/>
      <c r="V95" s="2174"/>
      <c r="W95" s="768"/>
      <c r="X95" s="1879"/>
      <c r="AB95" s="768"/>
      <c r="AC95" s="768"/>
      <c r="AD95" s="768"/>
      <c r="AE95" s="768"/>
      <c r="AF95" s="768"/>
      <c r="AG95" s="768"/>
      <c r="AH95" s="768"/>
      <c r="AI95" s="768"/>
      <c r="AJ95" s="768"/>
      <c r="AK95" s="768"/>
      <c r="AL95" s="768"/>
      <c r="AM95" s="768"/>
      <c r="AN95" s="768"/>
      <c r="AO95" s="768"/>
      <c r="AP95" s="768"/>
      <c r="AQ95" s="768"/>
      <c r="AR95" s="768"/>
      <c r="AS95" s="768"/>
    </row>
    <row r="96" spans="1:45" x14ac:dyDescent="0.25">
      <c r="A96" s="1879"/>
      <c r="B96" s="1879"/>
      <c r="C96" s="1879"/>
      <c r="D96" s="1879"/>
      <c r="E96" s="1879"/>
      <c r="F96" s="1879"/>
      <c r="G96" s="1879"/>
      <c r="H96" s="1879"/>
      <c r="I96" s="1879"/>
      <c r="L96" s="2174"/>
      <c r="M96" s="2174"/>
      <c r="N96" s="2174"/>
      <c r="O96" s="2174"/>
      <c r="P96" s="2174"/>
      <c r="Q96" s="2174"/>
      <c r="R96" s="2174"/>
      <c r="S96" s="2174"/>
      <c r="T96" s="2174"/>
      <c r="U96" s="2174"/>
      <c r="V96" s="2174"/>
      <c r="W96" s="768"/>
      <c r="X96" s="1879"/>
      <c r="AB96" s="768"/>
      <c r="AC96" s="768"/>
      <c r="AD96" s="768"/>
      <c r="AE96" s="768"/>
      <c r="AF96" s="768"/>
      <c r="AG96" s="768"/>
      <c r="AH96" s="768"/>
      <c r="AI96" s="768"/>
      <c r="AJ96" s="768"/>
      <c r="AK96" s="768"/>
      <c r="AL96" s="768"/>
      <c r="AM96" s="768"/>
      <c r="AN96" s="768"/>
      <c r="AO96" s="768"/>
      <c r="AP96" s="768"/>
      <c r="AQ96" s="768"/>
      <c r="AR96" s="768"/>
      <c r="AS96" s="768"/>
    </row>
    <row r="97" spans="1:45" x14ac:dyDescent="0.25">
      <c r="A97" s="1879"/>
      <c r="B97" s="1879"/>
      <c r="C97" s="1879"/>
      <c r="D97" s="1879"/>
      <c r="E97" s="1879"/>
      <c r="F97" s="1879"/>
      <c r="G97" s="1879"/>
      <c r="H97" s="1879"/>
      <c r="I97" s="1879"/>
      <c r="L97" s="2174"/>
      <c r="M97" s="2174"/>
      <c r="N97" s="2174"/>
      <c r="O97" s="2174"/>
      <c r="P97" s="2174"/>
      <c r="Q97" s="2174"/>
      <c r="R97" s="2174"/>
      <c r="S97" s="2174"/>
      <c r="T97" s="2174"/>
      <c r="U97" s="2174"/>
      <c r="V97" s="2174"/>
      <c r="W97" s="768"/>
      <c r="X97" s="1879"/>
      <c r="AB97" s="768"/>
      <c r="AC97" s="768"/>
      <c r="AD97" s="768"/>
      <c r="AE97" s="768"/>
      <c r="AF97" s="768"/>
      <c r="AG97" s="768"/>
      <c r="AH97" s="768"/>
      <c r="AI97" s="768"/>
      <c r="AJ97" s="768"/>
      <c r="AK97" s="768"/>
      <c r="AL97" s="768"/>
      <c r="AM97" s="768"/>
      <c r="AN97" s="768"/>
      <c r="AO97" s="768"/>
      <c r="AP97" s="768"/>
      <c r="AQ97" s="768"/>
      <c r="AR97" s="768"/>
      <c r="AS97" s="768"/>
    </row>
    <row r="98" spans="1:45" x14ac:dyDescent="0.25">
      <c r="A98" s="1879"/>
      <c r="B98" s="1879"/>
      <c r="C98" s="1879"/>
      <c r="D98" s="1879"/>
      <c r="E98" s="1879"/>
      <c r="F98" s="1879"/>
      <c r="G98" s="1879"/>
      <c r="H98" s="1879"/>
      <c r="I98" s="1879"/>
      <c r="L98" s="2174"/>
      <c r="M98" s="2174"/>
      <c r="N98" s="2174"/>
      <c r="O98" s="2174"/>
      <c r="P98" s="2174"/>
      <c r="Q98" s="2174"/>
      <c r="R98" s="2174"/>
      <c r="S98" s="2174"/>
      <c r="T98" s="2174"/>
      <c r="U98" s="2174"/>
      <c r="V98" s="2174"/>
      <c r="W98" s="768"/>
      <c r="X98" s="1879"/>
      <c r="AB98" s="768"/>
      <c r="AC98" s="768"/>
      <c r="AD98" s="768"/>
      <c r="AE98" s="768"/>
      <c r="AF98" s="768"/>
      <c r="AG98" s="768"/>
      <c r="AH98" s="768"/>
      <c r="AI98" s="768"/>
      <c r="AJ98" s="768"/>
      <c r="AK98" s="768"/>
      <c r="AL98" s="768"/>
      <c r="AM98" s="768"/>
      <c r="AN98" s="768"/>
      <c r="AO98" s="768"/>
      <c r="AP98" s="768"/>
      <c r="AQ98" s="768"/>
      <c r="AR98" s="768"/>
      <c r="AS98" s="768"/>
    </row>
    <row r="99" spans="1:45" x14ac:dyDescent="0.25">
      <c r="A99" s="1879"/>
      <c r="B99" s="1879"/>
      <c r="C99" s="1879"/>
      <c r="D99" s="1879"/>
      <c r="E99" s="1879"/>
      <c r="F99" s="1879"/>
      <c r="G99" s="1879"/>
      <c r="H99" s="1879"/>
      <c r="I99" s="1879"/>
      <c r="L99" s="2174"/>
      <c r="M99" s="2174"/>
      <c r="N99" s="2174"/>
      <c r="O99" s="2174"/>
      <c r="P99" s="2174"/>
      <c r="Q99" s="2174"/>
      <c r="R99" s="2174"/>
      <c r="S99" s="2174"/>
      <c r="T99" s="2174"/>
      <c r="U99" s="2174"/>
      <c r="V99" s="2174"/>
      <c r="W99" s="768"/>
      <c r="X99" s="1879"/>
      <c r="AB99" s="768"/>
      <c r="AC99" s="768"/>
      <c r="AD99" s="768"/>
      <c r="AE99" s="768"/>
      <c r="AF99" s="768"/>
      <c r="AG99" s="768"/>
      <c r="AH99" s="768"/>
      <c r="AI99" s="768"/>
      <c r="AJ99" s="768"/>
      <c r="AK99" s="768"/>
      <c r="AL99" s="768"/>
      <c r="AM99" s="768"/>
      <c r="AN99" s="768"/>
      <c r="AO99" s="768"/>
      <c r="AP99" s="768"/>
      <c r="AQ99" s="768"/>
      <c r="AR99" s="768"/>
      <c r="AS99" s="768"/>
    </row>
    <row r="100" spans="1:45" x14ac:dyDescent="0.25">
      <c r="A100" s="1879"/>
      <c r="B100" s="1879"/>
      <c r="C100" s="1879"/>
      <c r="D100" s="1879"/>
      <c r="E100" s="1879"/>
      <c r="F100" s="1879"/>
      <c r="G100" s="1879"/>
      <c r="H100" s="1879"/>
      <c r="I100" s="1879"/>
      <c r="L100" s="2174"/>
      <c r="M100" s="2174"/>
      <c r="N100" s="2174"/>
      <c r="O100" s="2174"/>
      <c r="P100" s="2174"/>
      <c r="Q100" s="2174"/>
      <c r="R100" s="2174"/>
      <c r="S100" s="2174"/>
      <c r="T100" s="2174"/>
      <c r="U100" s="2174"/>
      <c r="V100" s="2174"/>
      <c r="W100" s="768"/>
      <c r="X100" s="1879"/>
      <c r="AB100" s="768"/>
      <c r="AC100" s="768"/>
      <c r="AD100" s="768"/>
      <c r="AE100" s="768"/>
      <c r="AF100" s="768"/>
      <c r="AG100" s="768"/>
      <c r="AH100" s="768"/>
      <c r="AI100" s="768"/>
      <c r="AJ100" s="768"/>
      <c r="AK100" s="768"/>
      <c r="AL100" s="768"/>
      <c r="AM100" s="768"/>
      <c r="AN100" s="768"/>
      <c r="AO100" s="768"/>
      <c r="AP100" s="768"/>
      <c r="AQ100" s="768"/>
      <c r="AR100" s="768"/>
      <c r="AS100" s="768"/>
    </row>
    <row r="101" spans="1:45" x14ac:dyDescent="0.25">
      <c r="A101" s="1879"/>
      <c r="B101" s="1879"/>
      <c r="C101" s="1879"/>
      <c r="D101" s="1879"/>
      <c r="E101" s="1879"/>
      <c r="F101" s="1879"/>
      <c r="G101" s="1879"/>
      <c r="H101" s="1879"/>
      <c r="I101" s="1879"/>
      <c r="L101" s="2174"/>
      <c r="M101" s="2174"/>
      <c r="N101" s="2174"/>
      <c r="O101" s="2174"/>
      <c r="P101" s="2174"/>
      <c r="Q101" s="2174"/>
      <c r="R101" s="2174"/>
      <c r="S101" s="2174"/>
      <c r="T101" s="2174"/>
      <c r="U101" s="2174"/>
      <c r="V101" s="2174"/>
      <c r="W101" s="768"/>
      <c r="X101" s="1879"/>
      <c r="AB101" s="768"/>
      <c r="AC101" s="768"/>
      <c r="AD101" s="768"/>
      <c r="AE101" s="768"/>
      <c r="AF101" s="768"/>
      <c r="AG101" s="768"/>
      <c r="AH101" s="768"/>
      <c r="AI101" s="768"/>
      <c r="AJ101" s="768"/>
      <c r="AK101" s="768"/>
      <c r="AL101" s="768"/>
      <c r="AM101" s="768"/>
      <c r="AN101" s="768"/>
      <c r="AO101" s="768"/>
      <c r="AP101" s="768"/>
      <c r="AQ101" s="768"/>
      <c r="AR101" s="768"/>
      <c r="AS101" s="768"/>
    </row>
    <row r="102" spans="1:45" x14ac:dyDescent="0.25">
      <c r="A102" s="1879"/>
      <c r="B102" s="1879"/>
      <c r="C102" s="1879"/>
      <c r="D102" s="1879"/>
      <c r="E102" s="1879"/>
      <c r="F102" s="1879"/>
      <c r="G102" s="1879"/>
      <c r="H102" s="1879"/>
      <c r="I102" s="1879"/>
      <c r="L102" s="2174"/>
      <c r="M102" s="2174"/>
      <c r="N102" s="2174"/>
      <c r="O102" s="2174"/>
      <c r="P102" s="2174"/>
      <c r="Q102" s="2174"/>
      <c r="R102" s="2174"/>
      <c r="S102" s="2174"/>
      <c r="T102" s="2174"/>
      <c r="U102" s="2174"/>
      <c r="V102" s="2174"/>
      <c r="W102" s="768"/>
      <c r="X102" s="1879"/>
      <c r="AB102" s="768"/>
      <c r="AC102" s="768"/>
      <c r="AD102" s="768"/>
      <c r="AE102" s="768"/>
      <c r="AF102" s="768"/>
      <c r="AG102" s="768"/>
      <c r="AH102" s="768"/>
      <c r="AI102" s="768"/>
      <c r="AJ102" s="768"/>
      <c r="AK102" s="768"/>
      <c r="AL102" s="768"/>
      <c r="AM102" s="768"/>
      <c r="AN102" s="768"/>
      <c r="AO102" s="768"/>
      <c r="AP102" s="768"/>
      <c r="AQ102" s="768"/>
      <c r="AR102" s="768"/>
      <c r="AS102" s="768"/>
    </row>
    <row r="103" spans="1:45" x14ac:dyDescent="0.25">
      <c r="A103" s="1879"/>
      <c r="B103" s="1879"/>
      <c r="C103" s="1879"/>
      <c r="D103" s="1879"/>
      <c r="E103" s="1879"/>
      <c r="F103" s="1879"/>
      <c r="G103" s="1879"/>
      <c r="H103" s="1879"/>
      <c r="I103" s="1879"/>
      <c r="L103" s="2174"/>
      <c r="M103" s="2174"/>
      <c r="N103" s="2174"/>
      <c r="O103" s="2174"/>
      <c r="P103" s="2174"/>
      <c r="Q103" s="2174"/>
      <c r="R103" s="2174"/>
      <c r="S103" s="2174"/>
      <c r="T103" s="2174"/>
      <c r="U103" s="2174"/>
      <c r="V103" s="2174"/>
      <c r="W103" s="768"/>
      <c r="X103" s="1879"/>
      <c r="AB103" s="768"/>
      <c r="AC103" s="768"/>
      <c r="AD103" s="768"/>
      <c r="AE103" s="768"/>
      <c r="AF103" s="768"/>
      <c r="AG103" s="768"/>
      <c r="AH103" s="768"/>
      <c r="AI103" s="768"/>
      <c r="AJ103" s="768"/>
      <c r="AK103" s="768"/>
      <c r="AL103" s="768"/>
      <c r="AM103" s="768"/>
      <c r="AN103" s="768"/>
      <c r="AO103" s="768"/>
      <c r="AP103" s="768"/>
      <c r="AQ103" s="768"/>
      <c r="AR103" s="768"/>
      <c r="AS103" s="768"/>
    </row>
    <row r="104" spans="1:45" x14ac:dyDescent="0.25">
      <c r="A104" s="1879"/>
      <c r="B104" s="1879"/>
      <c r="C104" s="1879"/>
      <c r="D104" s="1879"/>
      <c r="E104" s="1879"/>
      <c r="F104" s="1879"/>
      <c r="G104" s="1879"/>
      <c r="H104" s="1879"/>
      <c r="I104" s="1879"/>
      <c r="L104" s="2174"/>
      <c r="M104" s="2174"/>
      <c r="N104" s="2174"/>
      <c r="O104" s="2174"/>
      <c r="P104" s="2174"/>
      <c r="Q104" s="2174"/>
      <c r="R104" s="2174"/>
      <c r="S104" s="2174"/>
      <c r="T104" s="2174"/>
      <c r="U104" s="2174"/>
      <c r="V104" s="2174"/>
      <c r="W104" s="768"/>
      <c r="X104" s="1879"/>
      <c r="AB104" s="768"/>
      <c r="AC104" s="768"/>
      <c r="AD104" s="768"/>
      <c r="AE104" s="768"/>
      <c r="AF104" s="768"/>
      <c r="AG104" s="768"/>
      <c r="AH104" s="768"/>
      <c r="AI104" s="768"/>
      <c r="AJ104" s="768"/>
      <c r="AK104" s="768"/>
      <c r="AL104" s="768"/>
      <c r="AM104" s="768"/>
      <c r="AN104" s="768"/>
      <c r="AO104" s="768"/>
      <c r="AP104" s="768"/>
      <c r="AQ104" s="768"/>
      <c r="AR104" s="768"/>
      <c r="AS104" s="768"/>
    </row>
    <row r="105" spans="1:45" ht="15" customHeight="1" x14ac:dyDescent="0.25">
      <c r="A105" s="1879"/>
      <c r="B105" s="1879"/>
      <c r="C105" s="1879"/>
      <c r="D105" s="1879"/>
      <c r="E105" s="1879"/>
      <c r="F105" s="1879"/>
      <c r="G105" s="1879"/>
      <c r="H105" s="1879"/>
      <c r="I105" s="1879"/>
      <c r="L105" s="2174"/>
      <c r="M105" s="2174"/>
      <c r="N105" s="2174"/>
      <c r="O105" s="2174"/>
      <c r="P105" s="2174"/>
      <c r="Q105" s="2174"/>
      <c r="R105" s="2174"/>
      <c r="S105" s="2174"/>
      <c r="T105" s="2174"/>
      <c r="U105" s="2174"/>
      <c r="V105" s="2174"/>
      <c r="W105" s="768"/>
      <c r="X105" s="1879"/>
      <c r="AB105" s="768"/>
      <c r="AC105" s="768"/>
      <c r="AD105" s="768"/>
      <c r="AE105" s="768"/>
      <c r="AF105" s="768"/>
      <c r="AG105" s="768"/>
      <c r="AH105" s="768"/>
      <c r="AI105" s="768"/>
      <c r="AJ105" s="768"/>
      <c r="AK105" s="768"/>
      <c r="AL105" s="768"/>
      <c r="AM105" s="768"/>
      <c r="AN105" s="768"/>
      <c r="AO105" s="768"/>
      <c r="AP105" s="768"/>
      <c r="AQ105" s="768"/>
      <c r="AR105" s="768"/>
      <c r="AS105" s="768"/>
    </row>
    <row r="106" spans="1:45" x14ac:dyDescent="0.25">
      <c r="A106" s="1879"/>
      <c r="B106" s="1879"/>
      <c r="C106" s="1879"/>
      <c r="D106" s="1879"/>
      <c r="E106" s="1879"/>
      <c r="F106" s="1879"/>
      <c r="G106" s="1879"/>
      <c r="H106" s="1879"/>
      <c r="I106" s="1879"/>
      <c r="L106" s="2174"/>
      <c r="M106" s="2174"/>
      <c r="N106" s="2174"/>
      <c r="O106" s="2174"/>
      <c r="P106" s="2174"/>
      <c r="Q106" s="2174"/>
      <c r="R106" s="2174"/>
      <c r="S106" s="2174"/>
      <c r="T106" s="2174"/>
      <c r="U106" s="2174"/>
      <c r="V106" s="2174"/>
      <c r="W106" s="768"/>
      <c r="X106" s="1879"/>
      <c r="AB106" s="768"/>
      <c r="AC106" s="768"/>
      <c r="AD106" s="768"/>
      <c r="AE106" s="768"/>
      <c r="AF106" s="768"/>
      <c r="AG106" s="768"/>
      <c r="AH106" s="768"/>
      <c r="AI106" s="768"/>
      <c r="AJ106" s="768"/>
      <c r="AK106" s="768"/>
      <c r="AL106" s="768"/>
      <c r="AM106" s="768"/>
      <c r="AN106" s="768"/>
      <c r="AO106" s="768"/>
      <c r="AP106" s="768"/>
      <c r="AQ106" s="768"/>
      <c r="AR106" s="768"/>
      <c r="AS106" s="768"/>
    </row>
    <row r="107" spans="1:45" x14ac:dyDescent="0.25">
      <c r="A107" s="1879"/>
      <c r="B107" s="1879"/>
      <c r="C107" s="1879"/>
      <c r="D107" s="1879"/>
      <c r="E107" s="1879"/>
      <c r="F107" s="1879"/>
      <c r="G107" s="1879"/>
      <c r="H107" s="1879"/>
      <c r="I107" s="1879"/>
      <c r="L107" s="2174"/>
      <c r="M107" s="2174"/>
      <c r="N107" s="2174"/>
      <c r="O107" s="2174"/>
      <c r="P107" s="2174"/>
      <c r="Q107" s="2174"/>
      <c r="R107" s="2174"/>
      <c r="S107" s="2174"/>
      <c r="T107" s="2174"/>
      <c r="U107" s="2174"/>
      <c r="V107" s="2174"/>
      <c r="W107" s="768"/>
      <c r="X107" s="1879"/>
      <c r="AB107" s="768"/>
      <c r="AC107" s="768"/>
      <c r="AD107" s="768"/>
      <c r="AE107" s="768"/>
      <c r="AF107" s="768"/>
      <c r="AG107" s="768"/>
      <c r="AH107" s="768"/>
      <c r="AI107" s="768"/>
      <c r="AJ107" s="768"/>
      <c r="AK107" s="768"/>
      <c r="AL107" s="768"/>
      <c r="AM107" s="768"/>
      <c r="AN107" s="768"/>
      <c r="AO107" s="768"/>
      <c r="AP107" s="768"/>
      <c r="AQ107" s="768"/>
      <c r="AR107" s="768"/>
      <c r="AS107" s="768"/>
    </row>
    <row r="108" spans="1:45" x14ac:dyDescent="0.25">
      <c r="A108" s="1879"/>
      <c r="B108" s="1879"/>
      <c r="C108" s="1879"/>
      <c r="D108" s="1879"/>
      <c r="E108" s="1879"/>
      <c r="F108" s="1879"/>
      <c r="G108" s="1879"/>
      <c r="H108" s="1879"/>
      <c r="I108" s="1879"/>
      <c r="L108" s="2174"/>
      <c r="M108" s="2174"/>
      <c r="N108" s="2174"/>
      <c r="O108" s="2174"/>
      <c r="P108" s="2174"/>
      <c r="Q108" s="2174"/>
      <c r="R108" s="2174"/>
      <c r="S108" s="2174"/>
      <c r="T108" s="2174"/>
      <c r="U108" s="2174"/>
      <c r="V108" s="2174"/>
      <c r="W108" s="768"/>
      <c r="X108" s="1879"/>
      <c r="AB108" s="768"/>
      <c r="AC108" s="768"/>
      <c r="AD108" s="768"/>
      <c r="AE108" s="768"/>
      <c r="AF108" s="768"/>
      <c r="AG108" s="768"/>
      <c r="AH108" s="768"/>
      <c r="AI108" s="768"/>
      <c r="AJ108" s="768"/>
      <c r="AK108" s="768"/>
      <c r="AL108" s="768"/>
      <c r="AM108" s="768"/>
      <c r="AN108" s="768"/>
      <c r="AO108" s="768"/>
      <c r="AP108" s="768"/>
      <c r="AQ108" s="768"/>
      <c r="AR108" s="768"/>
      <c r="AS108" s="768"/>
    </row>
    <row r="109" spans="1:45" x14ac:dyDescent="0.25">
      <c r="A109" s="1879"/>
      <c r="B109" s="1879"/>
      <c r="C109" s="1879"/>
      <c r="D109" s="1879"/>
      <c r="E109" s="1879"/>
      <c r="F109" s="1879"/>
      <c r="G109" s="1879"/>
      <c r="H109" s="1879"/>
      <c r="I109" s="1879"/>
      <c r="L109" s="2174"/>
      <c r="M109" s="2174"/>
      <c r="N109" s="2174"/>
      <c r="O109" s="2174"/>
      <c r="P109" s="2174"/>
      <c r="Q109" s="2174"/>
      <c r="R109" s="2174"/>
      <c r="S109" s="2174"/>
      <c r="T109" s="2174"/>
      <c r="U109" s="2174"/>
      <c r="V109" s="2174"/>
      <c r="W109" s="768"/>
      <c r="X109" s="1879"/>
      <c r="AB109" s="768"/>
      <c r="AC109" s="768"/>
      <c r="AD109" s="768"/>
      <c r="AE109" s="768"/>
      <c r="AF109" s="768"/>
      <c r="AG109" s="768"/>
      <c r="AH109" s="768"/>
      <c r="AI109" s="768"/>
      <c r="AJ109" s="768"/>
      <c r="AK109" s="768"/>
      <c r="AL109" s="768"/>
      <c r="AM109" s="768"/>
      <c r="AN109" s="768"/>
      <c r="AO109" s="768"/>
      <c r="AP109" s="768"/>
      <c r="AQ109" s="768"/>
      <c r="AR109" s="768"/>
      <c r="AS109" s="768"/>
    </row>
    <row r="110" spans="1:45" x14ac:dyDescent="0.25">
      <c r="A110" s="1879"/>
      <c r="B110" s="1879"/>
      <c r="C110" s="1879"/>
      <c r="D110" s="1879"/>
      <c r="E110" s="1879"/>
      <c r="F110" s="1879"/>
      <c r="G110" s="1879"/>
      <c r="H110" s="1879"/>
      <c r="I110" s="1879"/>
      <c r="L110" s="2174"/>
      <c r="M110" s="2174"/>
      <c r="N110" s="2174"/>
      <c r="O110" s="2174"/>
      <c r="P110" s="2174"/>
      <c r="Q110" s="2174"/>
      <c r="R110" s="2174"/>
      <c r="S110" s="2174"/>
      <c r="T110" s="2174"/>
      <c r="U110" s="2174"/>
      <c r="V110" s="2174"/>
      <c r="W110" s="768"/>
      <c r="X110" s="1879"/>
      <c r="AB110" s="768"/>
      <c r="AC110" s="768"/>
      <c r="AD110" s="768"/>
      <c r="AE110" s="768"/>
      <c r="AF110" s="768"/>
      <c r="AG110" s="768"/>
      <c r="AH110" s="768"/>
      <c r="AI110" s="768"/>
      <c r="AJ110" s="768"/>
      <c r="AK110" s="768"/>
      <c r="AL110" s="768"/>
      <c r="AM110" s="768"/>
      <c r="AN110" s="768"/>
      <c r="AO110" s="768"/>
      <c r="AP110" s="768"/>
      <c r="AQ110" s="768"/>
      <c r="AR110" s="768"/>
      <c r="AS110" s="768"/>
    </row>
    <row r="111" spans="1:45" x14ac:dyDescent="0.25">
      <c r="A111" s="1879"/>
      <c r="B111" s="1879"/>
      <c r="C111" s="1879"/>
      <c r="D111" s="1879"/>
      <c r="E111" s="1879"/>
      <c r="F111" s="1879"/>
      <c r="G111" s="1879"/>
      <c r="H111" s="1879"/>
      <c r="I111" s="1879"/>
      <c r="L111" s="2174"/>
      <c r="M111" s="2174"/>
      <c r="N111" s="2174"/>
      <c r="O111" s="2174"/>
      <c r="P111" s="2174"/>
      <c r="Q111" s="2174"/>
      <c r="R111" s="2174"/>
      <c r="S111" s="2174"/>
      <c r="T111" s="2174"/>
      <c r="U111" s="2174"/>
      <c r="V111" s="2174"/>
      <c r="W111" s="768"/>
      <c r="X111" s="1879"/>
      <c r="AB111" s="768"/>
      <c r="AC111" s="768"/>
      <c r="AD111" s="768"/>
      <c r="AE111" s="768"/>
      <c r="AF111" s="768"/>
      <c r="AG111" s="768"/>
      <c r="AH111" s="768"/>
      <c r="AI111" s="768"/>
      <c r="AJ111" s="768"/>
      <c r="AK111" s="768"/>
      <c r="AL111" s="768"/>
      <c r="AM111" s="768"/>
      <c r="AN111" s="768"/>
      <c r="AO111" s="768"/>
      <c r="AP111" s="768"/>
      <c r="AQ111" s="768"/>
      <c r="AR111" s="768"/>
      <c r="AS111" s="768"/>
    </row>
    <row r="112" spans="1:45" x14ac:dyDescent="0.25">
      <c r="A112" s="1879"/>
      <c r="B112" s="1879"/>
      <c r="C112" s="1879"/>
      <c r="D112" s="1879"/>
      <c r="E112" s="1879"/>
      <c r="F112" s="1879"/>
      <c r="G112" s="1879"/>
      <c r="H112" s="1879"/>
      <c r="I112" s="1879"/>
      <c r="L112" s="2174"/>
      <c r="M112" s="2174"/>
      <c r="N112" s="2174"/>
      <c r="O112" s="2174"/>
      <c r="P112" s="2174"/>
      <c r="Q112" s="2174"/>
      <c r="R112" s="2174"/>
      <c r="S112" s="2174"/>
      <c r="T112" s="2174"/>
      <c r="U112" s="2174"/>
      <c r="V112" s="2174"/>
      <c r="W112" s="768"/>
      <c r="X112" s="1879"/>
      <c r="AB112" s="768"/>
      <c r="AC112" s="768"/>
      <c r="AD112" s="768"/>
      <c r="AE112" s="768"/>
      <c r="AF112" s="768"/>
      <c r="AG112" s="768"/>
      <c r="AH112" s="768"/>
      <c r="AI112" s="768"/>
      <c r="AJ112" s="768"/>
      <c r="AK112" s="768"/>
      <c r="AL112" s="768"/>
      <c r="AM112" s="768"/>
      <c r="AN112" s="768"/>
      <c r="AO112" s="768"/>
      <c r="AP112" s="768"/>
      <c r="AQ112" s="768"/>
      <c r="AR112" s="768"/>
      <c r="AS112" s="768"/>
    </row>
    <row r="113" spans="1:45" x14ac:dyDescent="0.25">
      <c r="A113" s="1879"/>
      <c r="B113" s="1879"/>
      <c r="C113" s="1879"/>
      <c r="D113" s="1879"/>
      <c r="E113" s="1879"/>
      <c r="F113" s="1879"/>
      <c r="G113" s="1879"/>
      <c r="H113" s="1879"/>
      <c r="I113" s="1879"/>
      <c r="L113" s="2174"/>
      <c r="M113" s="2174"/>
      <c r="N113" s="2174"/>
      <c r="O113" s="2174"/>
      <c r="P113" s="2174"/>
      <c r="Q113" s="2174"/>
      <c r="R113" s="2174"/>
      <c r="S113" s="2174"/>
      <c r="T113" s="2174"/>
      <c r="U113" s="2174"/>
      <c r="V113" s="2174"/>
      <c r="W113" s="768"/>
      <c r="X113" s="1879"/>
      <c r="AB113" s="768"/>
      <c r="AC113" s="768"/>
      <c r="AD113" s="768"/>
      <c r="AE113" s="768"/>
      <c r="AF113" s="768"/>
      <c r="AG113" s="768"/>
      <c r="AH113" s="768"/>
      <c r="AI113" s="768"/>
      <c r="AJ113" s="768"/>
      <c r="AK113" s="768"/>
      <c r="AL113" s="768"/>
      <c r="AM113" s="768"/>
      <c r="AN113" s="768"/>
      <c r="AO113" s="768"/>
      <c r="AP113" s="768"/>
      <c r="AQ113" s="768"/>
      <c r="AR113" s="768"/>
      <c r="AS113" s="768"/>
    </row>
    <row r="114" spans="1:45" x14ac:dyDescent="0.25">
      <c r="A114" s="1879"/>
      <c r="B114" s="1879"/>
      <c r="C114" s="1879"/>
      <c r="D114" s="1879"/>
      <c r="E114" s="1879"/>
      <c r="F114" s="1879"/>
      <c r="G114" s="1879"/>
      <c r="H114" s="1879"/>
      <c r="I114" s="1879"/>
      <c r="L114" s="2173"/>
      <c r="P114" s="768"/>
      <c r="X114" s="1879"/>
      <c r="AB114" s="768"/>
      <c r="AC114" s="768"/>
      <c r="AD114" s="768"/>
      <c r="AE114" s="768"/>
      <c r="AF114" s="768"/>
      <c r="AG114" s="768"/>
      <c r="AH114" s="768"/>
      <c r="AI114" s="768"/>
      <c r="AJ114" s="768"/>
      <c r="AK114" s="768"/>
      <c r="AL114" s="768"/>
      <c r="AM114" s="768"/>
      <c r="AN114" s="768"/>
      <c r="AO114" s="768"/>
      <c r="AP114" s="768"/>
      <c r="AQ114" s="768"/>
      <c r="AR114" s="768"/>
      <c r="AS114" s="768"/>
    </row>
    <row r="115" spans="1:45" x14ac:dyDescent="0.25">
      <c r="A115" s="1879"/>
      <c r="B115" s="1879"/>
      <c r="C115" s="1879"/>
      <c r="D115" s="1879"/>
      <c r="E115" s="1879"/>
      <c r="F115" s="1879"/>
      <c r="G115" s="1879"/>
      <c r="H115" s="1879"/>
      <c r="I115" s="1879"/>
      <c r="L115" s="2173"/>
      <c r="P115" s="768"/>
      <c r="X115" s="1879"/>
      <c r="AB115" s="768"/>
      <c r="AC115" s="768"/>
      <c r="AD115" s="768"/>
      <c r="AE115" s="768"/>
      <c r="AF115" s="768"/>
      <c r="AG115" s="768"/>
      <c r="AH115" s="768"/>
      <c r="AI115" s="768"/>
      <c r="AJ115" s="768"/>
      <c r="AK115" s="768"/>
      <c r="AL115" s="768"/>
      <c r="AM115" s="768"/>
      <c r="AN115" s="768"/>
      <c r="AO115" s="768"/>
      <c r="AP115" s="768"/>
      <c r="AQ115" s="768"/>
      <c r="AR115" s="768"/>
      <c r="AS115" s="768"/>
    </row>
    <row r="116" spans="1:45" x14ac:dyDescent="0.25">
      <c r="A116" s="1879"/>
      <c r="B116" s="1879"/>
      <c r="C116" s="1879"/>
      <c r="D116" s="1879"/>
      <c r="E116" s="1879"/>
      <c r="F116" s="1879"/>
      <c r="G116" s="1879"/>
      <c r="H116" s="1879"/>
      <c r="I116" s="1879"/>
      <c r="L116" s="2173"/>
      <c r="P116" s="768"/>
      <c r="X116" s="1879"/>
      <c r="AB116" s="768"/>
      <c r="AC116" s="768"/>
      <c r="AD116" s="768"/>
      <c r="AE116" s="768"/>
      <c r="AF116" s="768"/>
      <c r="AG116" s="768"/>
      <c r="AH116" s="768"/>
      <c r="AI116" s="768"/>
      <c r="AJ116" s="768"/>
      <c r="AK116" s="768"/>
      <c r="AL116" s="768"/>
      <c r="AM116" s="768"/>
      <c r="AN116" s="768"/>
      <c r="AO116" s="768"/>
      <c r="AP116" s="768"/>
      <c r="AQ116" s="768"/>
      <c r="AR116" s="768"/>
      <c r="AS116" s="768"/>
    </row>
    <row r="117" spans="1:45" x14ac:dyDescent="0.25">
      <c r="A117" s="1879"/>
      <c r="B117" s="1879"/>
      <c r="C117" s="1879"/>
      <c r="D117" s="1879"/>
      <c r="E117" s="1879"/>
      <c r="F117" s="1879"/>
      <c r="G117" s="1879"/>
      <c r="H117" s="1879"/>
      <c r="I117" s="1879"/>
      <c r="L117" s="2173"/>
      <c r="P117" s="768"/>
      <c r="X117" s="1879"/>
      <c r="AB117" s="768"/>
      <c r="AC117" s="768"/>
      <c r="AD117" s="768"/>
      <c r="AE117" s="768"/>
      <c r="AF117" s="768"/>
      <c r="AG117" s="768"/>
      <c r="AH117" s="768"/>
      <c r="AI117" s="768"/>
      <c r="AJ117" s="768"/>
      <c r="AK117" s="768"/>
      <c r="AL117" s="768"/>
      <c r="AM117" s="768"/>
      <c r="AN117" s="768"/>
      <c r="AO117" s="768"/>
      <c r="AP117" s="768"/>
      <c r="AQ117" s="768"/>
      <c r="AR117" s="768"/>
      <c r="AS117" s="768"/>
    </row>
    <row r="118" spans="1:45" x14ac:dyDescent="0.25">
      <c r="A118" s="1879"/>
      <c r="B118" s="1879"/>
      <c r="C118" s="1879"/>
      <c r="D118" s="1879"/>
      <c r="E118" s="1879"/>
      <c r="F118" s="1879"/>
      <c r="G118" s="1879"/>
      <c r="H118" s="1879"/>
      <c r="I118" s="1879"/>
      <c r="L118" s="2173"/>
      <c r="P118" s="768"/>
      <c r="X118" s="1879"/>
      <c r="AB118" s="768"/>
      <c r="AC118" s="768"/>
      <c r="AD118" s="768"/>
      <c r="AE118" s="768"/>
      <c r="AF118" s="768"/>
      <c r="AG118" s="768"/>
      <c r="AH118" s="768"/>
      <c r="AI118" s="768"/>
      <c r="AJ118" s="768"/>
      <c r="AK118" s="768"/>
      <c r="AL118" s="768"/>
      <c r="AM118" s="768"/>
      <c r="AN118" s="768"/>
      <c r="AO118" s="768"/>
      <c r="AP118" s="768"/>
      <c r="AQ118" s="768"/>
      <c r="AR118" s="768"/>
      <c r="AS118" s="768"/>
    </row>
    <row r="119" spans="1:45" x14ac:dyDescent="0.25">
      <c r="A119" s="1879"/>
      <c r="B119" s="1879"/>
      <c r="C119" s="1879"/>
      <c r="D119" s="1879"/>
      <c r="E119" s="1879"/>
      <c r="F119" s="1879"/>
      <c r="G119" s="1879"/>
      <c r="H119" s="1879"/>
      <c r="I119" s="1879"/>
      <c r="L119" s="2173"/>
      <c r="P119" s="768"/>
      <c r="Q119" s="2175"/>
      <c r="R119" s="2175"/>
      <c r="S119" s="2175"/>
      <c r="T119" s="2175"/>
      <c r="U119" s="2175"/>
      <c r="V119" s="2175"/>
      <c r="W119" s="2175"/>
      <c r="X119" s="1879"/>
      <c r="AB119" s="768"/>
      <c r="AC119" s="768"/>
      <c r="AD119" s="768"/>
      <c r="AE119" s="768"/>
      <c r="AF119" s="768"/>
      <c r="AG119" s="768"/>
      <c r="AH119" s="768"/>
      <c r="AI119" s="768"/>
      <c r="AJ119" s="768"/>
      <c r="AK119" s="768"/>
      <c r="AL119" s="768"/>
      <c r="AM119" s="768"/>
      <c r="AN119" s="768"/>
      <c r="AO119" s="768"/>
      <c r="AP119" s="768"/>
      <c r="AQ119" s="768"/>
      <c r="AR119" s="768"/>
      <c r="AS119" s="768"/>
    </row>
    <row r="120" spans="1:45" x14ac:dyDescent="0.25">
      <c r="A120" s="1879"/>
      <c r="B120" s="1879"/>
      <c r="C120" s="1879"/>
      <c r="D120" s="1879"/>
      <c r="E120" s="1879"/>
      <c r="F120" s="1879"/>
      <c r="G120" s="1879"/>
      <c r="H120" s="1879"/>
      <c r="I120" s="1879"/>
      <c r="L120" s="2174"/>
      <c r="M120" s="2174"/>
      <c r="N120" s="2174"/>
      <c r="O120" s="2174"/>
      <c r="P120" s="2174"/>
      <c r="Q120" s="2174"/>
      <c r="R120" s="2174"/>
      <c r="S120" s="2174"/>
      <c r="T120" s="2174"/>
      <c r="U120" s="2174"/>
      <c r="V120" s="2174"/>
      <c r="W120" s="768"/>
      <c r="X120" s="1879"/>
      <c r="AB120" s="768"/>
      <c r="AC120" s="768"/>
      <c r="AD120" s="768"/>
      <c r="AE120" s="768"/>
      <c r="AF120" s="768"/>
      <c r="AG120" s="768"/>
      <c r="AH120" s="768"/>
      <c r="AI120" s="768"/>
      <c r="AJ120" s="768"/>
      <c r="AK120" s="768"/>
      <c r="AL120" s="768"/>
      <c r="AM120" s="768"/>
      <c r="AN120" s="768"/>
      <c r="AO120" s="768"/>
      <c r="AP120" s="768"/>
      <c r="AQ120" s="768"/>
      <c r="AR120" s="768"/>
      <c r="AS120" s="768"/>
    </row>
    <row r="121" spans="1:45" x14ac:dyDescent="0.25">
      <c r="A121" s="1879"/>
      <c r="B121" s="1879"/>
      <c r="C121" s="1879"/>
      <c r="D121" s="1879"/>
      <c r="E121" s="1879"/>
      <c r="F121" s="1879"/>
      <c r="G121" s="1879"/>
      <c r="H121" s="1879"/>
      <c r="I121" s="1879"/>
      <c r="L121" s="2174"/>
      <c r="M121" s="2174"/>
      <c r="N121" s="2174"/>
      <c r="O121" s="2174"/>
      <c r="P121" s="2174"/>
      <c r="Q121" s="2174"/>
      <c r="R121" s="2174"/>
      <c r="S121" s="2174"/>
      <c r="T121" s="2174"/>
      <c r="U121" s="2174"/>
      <c r="V121" s="2174"/>
      <c r="W121" s="768"/>
      <c r="X121" s="1879"/>
      <c r="AB121" s="768"/>
      <c r="AC121" s="768"/>
      <c r="AD121" s="768"/>
      <c r="AE121" s="768"/>
      <c r="AF121" s="768"/>
      <c r="AG121" s="768"/>
      <c r="AH121" s="768"/>
      <c r="AI121" s="768"/>
      <c r="AJ121" s="768"/>
      <c r="AK121" s="768"/>
      <c r="AL121" s="768"/>
      <c r="AM121" s="768"/>
      <c r="AN121" s="768"/>
      <c r="AO121" s="768"/>
      <c r="AP121" s="768"/>
      <c r="AQ121" s="768"/>
      <c r="AR121" s="768"/>
      <c r="AS121" s="768"/>
    </row>
    <row r="122" spans="1:45" x14ac:dyDescent="0.25">
      <c r="A122" s="1879"/>
      <c r="B122" s="1879"/>
      <c r="C122" s="1879"/>
      <c r="D122" s="1879"/>
      <c r="E122" s="1879"/>
      <c r="F122" s="1879"/>
      <c r="G122" s="1879"/>
      <c r="H122" s="1879"/>
      <c r="I122" s="1879"/>
      <c r="L122" s="2174"/>
      <c r="M122" s="2174"/>
      <c r="N122" s="2174"/>
      <c r="O122" s="2174"/>
      <c r="P122" s="2174"/>
      <c r="Q122" s="2174"/>
      <c r="R122" s="2174"/>
      <c r="S122" s="2174"/>
      <c r="T122" s="2174"/>
      <c r="U122" s="2174"/>
      <c r="V122" s="2174"/>
      <c r="W122" s="768"/>
      <c r="X122" s="1879"/>
      <c r="AB122" s="768"/>
      <c r="AC122" s="768"/>
      <c r="AD122" s="768"/>
      <c r="AE122" s="768"/>
      <c r="AF122" s="768"/>
      <c r="AG122" s="768"/>
      <c r="AH122" s="768"/>
      <c r="AI122" s="768"/>
      <c r="AJ122" s="768"/>
      <c r="AK122" s="768"/>
      <c r="AL122" s="768"/>
      <c r="AM122" s="768"/>
      <c r="AN122" s="768"/>
      <c r="AO122" s="768"/>
      <c r="AP122" s="768"/>
      <c r="AQ122" s="768"/>
      <c r="AR122" s="768"/>
      <c r="AS122" s="768"/>
    </row>
    <row r="123" spans="1:45" x14ac:dyDescent="0.25">
      <c r="A123" s="1879"/>
      <c r="B123" s="1879"/>
      <c r="C123" s="1879"/>
      <c r="D123" s="1879"/>
      <c r="E123" s="1879"/>
      <c r="F123" s="1879"/>
      <c r="G123" s="1879"/>
      <c r="H123" s="1879"/>
      <c r="I123" s="1879"/>
      <c r="L123" s="2174"/>
      <c r="M123" s="2174"/>
      <c r="N123" s="2174"/>
      <c r="O123" s="2174"/>
      <c r="P123" s="2174"/>
      <c r="Q123" s="2174"/>
      <c r="R123" s="2174"/>
      <c r="S123" s="2174"/>
      <c r="T123" s="2174"/>
      <c r="U123" s="2174"/>
      <c r="V123" s="2174"/>
      <c r="W123" s="768"/>
      <c r="X123" s="1879"/>
      <c r="AB123" s="768"/>
      <c r="AC123" s="768"/>
      <c r="AD123" s="768"/>
      <c r="AE123" s="768"/>
      <c r="AF123" s="768"/>
      <c r="AG123" s="768"/>
      <c r="AH123" s="768"/>
      <c r="AI123" s="768"/>
      <c r="AJ123" s="768"/>
      <c r="AK123" s="768"/>
      <c r="AL123" s="768"/>
      <c r="AM123" s="768"/>
      <c r="AN123" s="768"/>
      <c r="AO123" s="768"/>
      <c r="AP123" s="768"/>
      <c r="AQ123" s="768"/>
      <c r="AR123" s="768"/>
      <c r="AS123" s="768"/>
    </row>
    <row r="124" spans="1:45" x14ac:dyDescent="0.25">
      <c r="A124" s="1879"/>
      <c r="B124" s="1879"/>
      <c r="C124" s="1879"/>
      <c r="D124" s="1879"/>
      <c r="E124" s="1879"/>
      <c r="F124" s="1879"/>
      <c r="G124" s="1879"/>
      <c r="H124" s="1879"/>
      <c r="I124" s="1879"/>
      <c r="L124" s="2174"/>
      <c r="M124" s="2174"/>
      <c r="N124" s="2174"/>
      <c r="O124" s="2174"/>
      <c r="P124" s="2174"/>
      <c r="Q124" s="2174"/>
      <c r="R124" s="2174"/>
      <c r="S124" s="2174"/>
      <c r="T124" s="2174"/>
      <c r="U124" s="2174"/>
      <c r="V124" s="2174"/>
      <c r="W124" s="768"/>
      <c r="X124" s="1879"/>
      <c r="AB124" s="768"/>
      <c r="AC124" s="768"/>
      <c r="AD124" s="768"/>
      <c r="AE124" s="768"/>
      <c r="AF124" s="768"/>
      <c r="AG124" s="768"/>
      <c r="AH124" s="768"/>
      <c r="AI124" s="768"/>
      <c r="AJ124" s="768"/>
      <c r="AK124" s="768"/>
      <c r="AL124" s="768"/>
      <c r="AM124" s="768"/>
      <c r="AN124" s="768"/>
      <c r="AO124" s="768"/>
      <c r="AP124" s="768"/>
      <c r="AQ124" s="768"/>
      <c r="AR124" s="768"/>
      <c r="AS124" s="768"/>
    </row>
    <row r="125" spans="1:45" x14ac:dyDescent="0.25">
      <c r="A125" s="1879"/>
      <c r="B125" s="1879"/>
      <c r="C125" s="1879"/>
      <c r="D125" s="1879"/>
      <c r="E125" s="1879"/>
      <c r="F125" s="1879"/>
      <c r="G125" s="1879"/>
      <c r="H125" s="1879"/>
      <c r="I125" s="1879"/>
      <c r="L125" s="2174"/>
      <c r="M125" s="2174"/>
      <c r="N125" s="2174"/>
      <c r="O125" s="2174"/>
      <c r="P125" s="2174"/>
      <c r="Q125" s="2174"/>
      <c r="R125" s="2174"/>
      <c r="S125" s="2174"/>
      <c r="T125" s="2174"/>
      <c r="U125" s="2174"/>
      <c r="V125" s="2174"/>
      <c r="W125" s="768"/>
      <c r="X125" s="1879"/>
      <c r="AB125" s="768"/>
      <c r="AC125" s="768"/>
      <c r="AD125" s="768"/>
      <c r="AE125" s="768"/>
      <c r="AF125" s="768"/>
      <c r="AG125" s="768"/>
      <c r="AH125" s="768"/>
      <c r="AI125" s="768"/>
      <c r="AJ125" s="768"/>
      <c r="AK125" s="768"/>
      <c r="AL125" s="768"/>
      <c r="AM125" s="768"/>
      <c r="AN125" s="768"/>
      <c r="AO125" s="768"/>
      <c r="AP125" s="768"/>
      <c r="AQ125" s="768"/>
      <c r="AR125" s="768"/>
      <c r="AS125" s="768"/>
    </row>
    <row r="126" spans="1:45" x14ac:dyDescent="0.25">
      <c r="A126" s="1879"/>
      <c r="B126" s="1879"/>
      <c r="C126" s="1879"/>
      <c r="D126" s="1879"/>
      <c r="E126" s="1879"/>
      <c r="F126" s="1879"/>
      <c r="G126" s="1879"/>
      <c r="H126" s="1879"/>
      <c r="I126" s="1879"/>
      <c r="L126" s="2174"/>
      <c r="M126" s="2174"/>
      <c r="N126" s="2174"/>
      <c r="O126" s="2174"/>
      <c r="P126" s="2174"/>
      <c r="Q126" s="2174"/>
      <c r="R126" s="2174"/>
      <c r="S126" s="2174"/>
      <c r="T126" s="2174"/>
      <c r="U126" s="2174"/>
      <c r="V126" s="2174"/>
      <c r="W126" s="768"/>
      <c r="X126" s="1879"/>
      <c r="AB126" s="768"/>
      <c r="AC126" s="768"/>
      <c r="AD126" s="768"/>
      <c r="AE126" s="768"/>
      <c r="AF126" s="768"/>
      <c r="AG126" s="768"/>
      <c r="AH126" s="768"/>
      <c r="AI126" s="768"/>
      <c r="AJ126" s="768"/>
      <c r="AK126" s="768"/>
      <c r="AL126" s="768"/>
      <c r="AM126" s="768"/>
      <c r="AN126" s="768"/>
      <c r="AO126" s="768"/>
      <c r="AP126" s="768"/>
      <c r="AQ126" s="768"/>
      <c r="AR126" s="768"/>
      <c r="AS126" s="768"/>
    </row>
    <row r="127" spans="1:45" x14ac:dyDescent="0.25">
      <c r="A127" s="1879"/>
      <c r="B127" s="1879"/>
      <c r="C127" s="1879"/>
      <c r="D127" s="1879"/>
      <c r="E127" s="1879"/>
      <c r="F127" s="1879"/>
      <c r="G127" s="1879"/>
      <c r="H127" s="1879"/>
      <c r="I127" s="1879"/>
      <c r="L127" s="2174"/>
      <c r="M127" s="2174"/>
      <c r="N127" s="2174"/>
      <c r="O127" s="2174"/>
      <c r="P127" s="2174"/>
      <c r="Q127" s="2174"/>
      <c r="R127" s="2174"/>
      <c r="S127" s="2174"/>
      <c r="T127" s="2174"/>
      <c r="U127" s="2174"/>
      <c r="V127" s="2174"/>
      <c r="W127" s="768"/>
      <c r="X127" s="1879"/>
      <c r="AB127" s="768"/>
      <c r="AC127" s="768"/>
      <c r="AD127" s="768"/>
      <c r="AE127" s="768"/>
      <c r="AF127" s="768"/>
      <c r="AG127" s="768"/>
      <c r="AH127" s="768"/>
      <c r="AI127" s="768"/>
      <c r="AJ127" s="768"/>
      <c r="AK127" s="768"/>
      <c r="AL127" s="768"/>
      <c r="AM127" s="768"/>
      <c r="AN127" s="768"/>
      <c r="AO127" s="768"/>
      <c r="AP127" s="768"/>
      <c r="AQ127" s="768"/>
      <c r="AR127" s="768"/>
      <c r="AS127" s="768"/>
    </row>
    <row r="128" spans="1:45" x14ac:dyDescent="0.25">
      <c r="A128" s="1879"/>
      <c r="B128" s="1879"/>
      <c r="C128" s="1879"/>
      <c r="D128" s="1879"/>
      <c r="E128" s="1879"/>
      <c r="F128" s="1879"/>
      <c r="G128" s="1879"/>
      <c r="H128" s="1879"/>
      <c r="I128" s="1879"/>
      <c r="L128" s="2174"/>
      <c r="M128" s="2174"/>
      <c r="N128" s="2174"/>
      <c r="O128" s="2174"/>
      <c r="P128" s="2174"/>
      <c r="Q128" s="2174"/>
      <c r="R128" s="2174"/>
      <c r="S128" s="2174"/>
      <c r="T128" s="2174"/>
      <c r="U128" s="2174"/>
      <c r="V128" s="2174"/>
      <c r="W128" s="768"/>
      <c r="X128" s="1879"/>
      <c r="AB128" s="768"/>
      <c r="AC128" s="768"/>
      <c r="AD128" s="768"/>
      <c r="AE128" s="768"/>
      <c r="AF128" s="768"/>
      <c r="AG128" s="768"/>
      <c r="AH128" s="768"/>
      <c r="AI128" s="768"/>
      <c r="AJ128" s="768"/>
      <c r="AK128" s="768"/>
      <c r="AL128" s="768"/>
      <c r="AM128" s="768"/>
      <c r="AN128" s="768"/>
      <c r="AO128" s="768"/>
      <c r="AP128" s="768"/>
      <c r="AQ128" s="768"/>
      <c r="AR128" s="768"/>
      <c r="AS128" s="768"/>
    </row>
    <row r="129" spans="1:45" x14ac:dyDescent="0.25">
      <c r="A129" s="1879"/>
      <c r="B129" s="1879"/>
      <c r="C129" s="1879"/>
      <c r="D129" s="1879"/>
      <c r="E129" s="1879"/>
      <c r="F129" s="1879"/>
      <c r="G129" s="1879"/>
      <c r="H129" s="1879"/>
      <c r="I129" s="1879"/>
      <c r="L129" s="2174"/>
      <c r="M129" s="2174"/>
      <c r="N129" s="2174"/>
      <c r="O129" s="2174"/>
      <c r="P129" s="2174"/>
      <c r="Q129" s="2174"/>
      <c r="R129" s="2174"/>
      <c r="S129" s="2174"/>
      <c r="T129" s="2174"/>
      <c r="U129" s="2174"/>
      <c r="V129" s="2174"/>
      <c r="W129" s="768"/>
      <c r="X129" s="1879"/>
      <c r="AB129" s="768"/>
      <c r="AC129" s="768"/>
      <c r="AD129" s="768"/>
      <c r="AE129" s="768"/>
      <c r="AF129" s="768"/>
      <c r="AG129" s="768"/>
      <c r="AH129" s="768"/>
      <c r="AI129" s="768"/>
      <c r="AJ129" s="768"/>
      <c r="AK129" s="768"/>
      <c r="AL129" s="768"/>
      <c r="AM129" s="768"/>
      <c r="AN129" s="768"/>
      <c r="AO129" s="768"/>
      <c r="AP129" s="768"/>
      <c r="AQ129" s="768"/>
      <c r="AR129" s="768"/>
      <c r="AS129" s="768"/>
    </row>
    <row r="130" spans="1:45" x14ac:dyDescent="0.25">
      <c r="A130" s="1879"/>
      <c r="B130" s="1879"/>
      <c r="C130" s="1879"/>
      <c r="D130" s="1879"/>
      <c r="E130" s="1879"/>
      <c r="F130" s="1879"/>
      <c r="G130" s="1879"/>
      <c r="H130" s="1879"/>
      <c r="I130" s="1879"/>
      <c r="L130" s="2174"/>
      <c r="M130" s="2174"/>
      <c r="N130" s="2174"/>
      <c r="O130" s="2174"/>
      <c r="P130" s="2174"/>
      <c r="Q130" s="2174"/>
      <c r="R130" s="2174"/>
      <c r="S130" s="2174"/>
      <c r="T130" s="2174"/>
      <c r="U130" s="2174"/>
      <c r="V130" s="2174"/>
      <c r="W130" s="768"/>
      <c r="X130" s="1879"/>
      <c r="AB130" s="768"/>
      <c r="AC130" s="768"/>
      <c r="AD130" s="768"/>
      <c r="AE130" s="768"/>
      <c r="AF130" s="768"/>
      <c r="AG130" s="768"/>
      <c r="AH130" s="768"/>
      <c r="AI130" s="768"/>
      <c r="AJ130" s="768"/>
      <c r="AK130" s="768"/>
      <c r="AL130" s="768"/>
      <c r="AM130" s="768"/>
      <c r="AN130" s="768"/>
      <c r="AO130" s="768"/>
      <c r="AP130" s="768"/>
      <c r="AQ130" s="768"/>
      <c r="AR130" s="768"/>
      <c r="AS130" s="768"/>
    </row>
    <row r="131" spans="1:45" x14ac:dyDescent="0.25">
      <c r="A131" s="1879"/>
      <c r="B131" s="1879"/>
      <c r="C131" s="1879"/>
      <c r="D131" s="1879"/>
      <c r="E131" s="1879"/>
      <c r="F131" s="1879"/>
      <c r="G131" s="1879"/>
      <c r="H131" s="1879"/>
      <c r="I131" s="1879"/>
      <c r="L131" s="2174"/>
      <c r="M131" s="2174"/>
      <c r="N131" s="2174"/>
      <c r="O131" s="2174"/>
      <c r="P131" s="2174"/>
      <c r="Q131" s="2174"/>
      <c r="R131" s="2174"/>
      <c r="S131" s="2174"/>
      <c r="T131" s="2174"/>
      <c r="U131" s="2174"/>
      <c r="V131" s="2174"/>
      <c r="W131" s="768"/>
      <c r="X131" s="1879"/>
      <c r="AB131" s="768"/>
      <c r="AC131" s="768"/>
      <c r="AD131" s="768"/>
      <c r="AE131" s="768"/>
      <c r="AF131" s="768"/>
      <c r="AG131" s="768"/>
      <c r="AH131" s="768"/>
      <c r="AI131" s="768"/>
      <c r="AJ131" s="768"/>
      <c r="AK131" s="768"/>
      <c r="AL131" s="768"/>
      <c r="AM131" s="768"/>
      <c r="AN131" s="768"/>
      <c r="AO131" s="768"/>
      <c r="AP131" s="768"/>
      <c r="AQ131" s="768"/>
      <c r="AR131" s="768"/>
      <c r="AS131" s="768"/>
    </row>
    <row r="132" spans="1:45" x14ac:dyDescent="0.25">
      <c r="A132" s="1879"/>
      <c r="B132" s="1879"/>
      <c r="C132" s="1879"/>
      <c r="D132" s="1879"/>
      <c r="E132" s="1879"/>
      <c r="F132" s="1879"/>
      <c r="G132" s="1879"/>
      <c r="H132" s="1879"/>
      <c r="I132" s="1879"/>
      <c r="L132" s="2174"/>
      <c r="M132" s="2174"/>
      <c r="N132" s="2174"/>
      <c r="O132" s="2174"/>
      <c r="P132" s="2174"/>
      <c r="Q132" s="2174"/>
      <c r="R132" s="2174"/>
      <c r="S132" s="2174"/>
      <c r="T132" s="2174"/>
      <c r="U132" s="2174"/>
      <c r="V132" s="2174"/>
      <c r="W132" s="768"/>
      <c r="X132" s="1879"/>
      <c r="AB132" s="768"/>
      <c r="AC132" s="768"/>
      <c r="AD132" s="768"/>
      <c r="AE132" s="768"/>
      <c r="AF132" s="768"/>
      <c r="AG132" s="768"/>
      <c r="AH132" s="768"/>
      <c r="AI132" s="768"/>
      <c r="AJ132" s="768"/>
      <c r="AK132" s="768"/>
      <c r="AL132" s="768"/>
      <c r="AM132" s="768"/>
      <c r="AN132" s="768"/>
      <c r="AO132" s="768"/>
      <c r="AP132" s="768"/>
      <c r="AQ132" s="768"/>
      <c r="AR132" s="768"/>
      <c r="AS132" s="768"/>
    </row>
    <row r="133" spans="1:45" x14ac:dyDescent="0.25">
      <c r="A133" s="1879"/>
      <c r="B133" s="1879"/>
      <c r="C133" s="1879"/>
      <c r="D133" s="1879"/>
      <c r="E133" s="1879"/>
      <c r="F133" s="1879"/>
      <c r="G133" s="1879"/>
      <c r="H133" s="1879"/>
      <c r="I133" s="1879"/>
      <c r="L133" s="2174"/>
      <c r="M133" s="2174"/>
      <c r="N133" s="2174"/>
      <c r="O133" s="2174"/>
      <c r="P133" s="2174"/>
      <c r="Q133" s="2174"/>
      <c r="R133" s="2174"/>
      <c r="S133" s="2174"/>
      <c r="T133" s="2174"/>
      <c r="U133" s="2174"/>
      <c r="V133" s="2174"/>
      <c r="W133" s="768"/>
      <c r="X133" s="1879"/>
      <c r="AB133" s="768"/>
      <c r="AC133" s="768"/>
      <c r="AD133" s="768"/>
      <c r="AE133" s="768"/>
      <c r="AF133" s="768"/>
      <c r="AG133" s="768"/>
      <c r="AH133" s="768"/>
      <c r="AI133" s="768"/>
      <c r="AJ133" s="768"/>
      <c r="AK133" s="768"/>
      <c r="AL133" s="768"/>
      <c r="AM133" s="768"/>
      <c r="AN133" s="768"/>
      <c r="AO133" s="768"/>
      <c r="AP133" s="768"/>
      <c r="AQ133" s="768"/>
      <c r="AR133" s="768"/>
      <c r="AS133" s="768"/>
    </row>
    <row r="134" spans="1:45" x14ac:dyDescent="0.25">
      <c r="A134" s="1879"/>
      <c r="B134" s="1879"/>
      <c r="C134" s="1879"/>
      <c r="D134" s="1879"/>
      <c r="E134" s="1879"/>
      <c r="F134" s="1879"/>
      <c r="G134" s="1879"/>
      <c r="H134" s="1879"/>
      <c r="I134" s="1879"/>
      <c r="L134" s="2174"/>
      <c r="M134" s="2174"/>
      <c r="N134" s="2174"/>
      <c r="O134" s="2174"/>
      <c r="P134" s="2174"/>
      <c r="Q134" s="2174"/>
      <c r="R134" s="2174"/>
      <c r="S134" s="2174"/>
      <c r="T134" s="2174"/>
      <c r="U134" s="2174"/>
      <c r="V134" s="2174"/>
      <c r="W134" s="768"/>
      <c r="X134" s="1879"/>
      <c r="AB134" s="768"/>
      <c r="AC134" s="768"/>
      <c r="AD134" s="768"/>
      <c r="AE134" s="768"/>
      <c r="AF134" s="768"/>
      <c r="AG134" s="768"/>
      <c r="AH134" s="768"/>
      <c r="AI134" s="768"/>
      <c r="AJ134" s="768"/>
      <c r="AK134" s="768"/>
      <c r="AL134" s="768"/>
      <c r="AM134" s="768"/>
      <c r="AN134" s="768"/>
      <c r="AO134" s="768"/>
      <c r="AP134" s="768"/>
      <c r="AQ134" s="768"/>
      <c r="AR134" s="768"/>
      <c r="AS134" s="768"/>
    </row>
    <row r="135" spans="1:45" x14ac:dyDescent="0.25">
      <c r="A135" s="1879"/>
      <c r="B135" s="1879"/>
      <c r="C135" s="1879"/>
      <c r="D135" s="1879"/>
      <c r="E135" s="1879"/>
      <c r="F135" s="1879"/>
      <c r="G135" s="1879"/>
      <c r="H135" s="1879"/>
      <c r="I135" s="1879"/>
      <c r="L135" s="2174"/>
      <c r="M135" s="2174"/>
      <c r="N135" s="2174"/>
      <c r="O135" s="2174"/>
      <c r="P135" s="2174"/>
      <c r="Q135" s="2174"/>
      <c r="R135" s="2174"/>
      <c r="S135" s="2174"/>
      <c r="T135" s="2174"/>
      <c r="U135" s="2174"/>
      <c r="V135" s="2174"/>
      <c r="W135" s="768"/>
      <c r="X135" s="1879"/>
      <c r="AB135" s="768"/>
      <c r="AC135" s="768"/>
      <c r="AD135" s="768"/>
      <c r="AE135" s="768"/>
      <c r="AF135" s="768"/>
      <c r="AG135" s="768"/>
      <c r="AH135" s="768"/>
      <c r="AI135" s="768"/>
      <c r="AJ135" s="768"/>
      <c r="AK135" s="768"/>
      <c r="AL135" s="768"/>
      <c r="AM135" s="768"/>
      <c r="AN135" s="768"/>
      <c r="AO135" s="768"/>
      <c r="AP135" s="768"/>
      <c r="AQ135" s="768"/>
      <c r="AR135" s="768"/>
      <c r="AS135" s="768"/>
    </row>
    <row r="136" spans="1:45" x14ac:dyDescent="0.25">
      <c r="A136" s="1879"/>
      <c r="B136" s="1879"/>
      <c r="C136" s="1879"/>
      <c r="D136" s="1879"/>
      <c r="E136" s="1879"/>
      <c r="F136" s="1879"/>
      <c r="G136" s="1879"/>
      <c r="H136" s="1879"/>
      <c r="I136" s="1879"/>
      <c r="L136" s="2174"/>
      <c r="M136" s="2174"/>
      <c r="N136" s="2174"/>
      <c r="O136" s="2174"/>
      <c r="P136" s="2174"/>
      <c r="Q136" s="2174"/>
      <c r="R136" s="2174"/>
      <c r="S136" s="2174"/>
      <c r="T136" s="2174"/>
      <c r="U136" s="2174"/>
      <c r="V136" s="2174"/>
      <c r="W136" s="768"/>
      <c r="X136" s="1879"/>
      <c r="AB136" s="768"/>
      <c r="AC136" s="768"/>
      <c r="AD136" s="768"/>
      <c r="AE136" s="768"/>
      <c r="AF136" s="768"/>
      <c r="AG136" s="768"/>
      <c r="AH136" s="768"/>
      <c r="AI136" s="768"/>
      <c r="AJ136" s="768"/>
      <c r="AK136" s="768"/>
      <c r="AL136" s="768"/>
      <c r="AM136" s="768"/>
      <c r="AN136" s="768"/>
      <c r="AO136" s="768"/>
      <c r="AP136" s="768"/>
      <c r="AQ136" s="768"/>
      <c r="AR136" s="768"/>
      <c r="AS136" s="768"/>
    </row>
    <row r="137" spans="1:45" x14ac:dyDescent="0.25">
      <c r="A137" s="1879"/>
      <c r="B137" s="1879"/>
      <c r="C137" s="1879"/>
      <c r="D137" s="1879"/>
      <c r="E137" s="1879"/>
      <c r="F137" s="1879"/>
      <c r="G137" s="1879"/>
      <c r="H137" s="1879"/>
      <c r="I137" s="1879"/>
      <c r="L137" s="2174"/>
      <c r="M137" s="2174"/>
      <c r="N137" s="2174"/>
      <c r="O137" s="2174"/>
      <c r="P137" s="2174"/>
      <c r="Q137" s="2174"/>
      <c r="R137" s="2174"/>
      <c r="S137" s="2174"/>
      <c r="T137" s="2174"/>
      <c r="U137" s="2174"/>
      <c r="V137" s="2174"/>
      <c r="W137" s="768"/>
      <c r="X137" s="1879"/>
      <c r="AB137" s="768"/>
      <c r="AC137" s="768"/>
      <c r="AD137" s="768"/>
      <c r="AE137" s="768"/>
      <c r="AF137" s="768"/>
      <c r="AG137" s="768"/>
      <c r="AH137" s="768"/>
      <c r="AI137" s="768"/>
      <c r="AJ137" s="768"/>
      <c r="AK137" s="768"/>
      <c r="AL137" s="768"/>
      <c r="AM137" s="768"/>
      <c r="AN137" s="768"/>
      <c r="AO137" s="768"/>
      <c r="AP137" s="768"/>
      <c r="AQ137" s="768"/>
      <c r="AR137" s="768"/>
      <c r="AS137" s="768"/>
    </row>
    <row r="138" spans="1:45" x14ac:dyDescent="0.25">
      <c r="A138" s="1879"/>
      <c r="B138" s="1879"/>
      <c r="C138" s="1879"/>
      <c r="D138" s="1879"/>
      <c r="E138" s="1879"/>
      <c r="F138" s="1879"/>
      <c r="G138" s="1879"/>
      <c r="H138" s="1879"/>
      <c r="I138" s="1879"/>
      <c r="L138" s="2174"/>
      <c r="M138" s="2174"/>
      <c r="N138" s="2174"/>
      <c r="O138" s="2174"/>
      <c r="P138" s="2174"/>
      <c r="Q138" s="2174"/>
      <c r="R138" s="2174"/>
      <c r="S138" s="2174"/>
      <c r="T138" s="2174"/>
      <c r="U138" s="2174"/>
      <c r="V138" s="2174"/>
      <c r="W138" s="768"/>
      <c r="X138" s="1879"/>
      <c r="AB138" s="768"/>
      <c r="AC138" s="768"/>
      <c r="AD138" s="768"/>
      <c r="AE138" s="768"/>
      <c r="AF138" s="768"/>
      <c r="AG138" s="768"/>
      <c r="AH138" s="768"/>
      <c r="AI138" s="768"/>
      <c r="AJ138" s="768"/>
      <c r="AK138" s="768"/>
      <c r="AL138" s="768"/>
      <c r="AM138" s="768"/>
      <c r="AN138" s="768"/>
      <c r="AO138" s="768"/>
      <c r="AP138" s="768"/>
      <c r="AQ138" s="768"/>
      <c r="AR138" s="768"/>
      <c r="AS138" s="768"/>
    </row>
    <row r="139" spans="1:45" x14ac:dyDescent="0.25">
      <c r="A139" s="1879"/>
      <c r="B139" s="1879"/>
      <c r="C139" s="1879"/>
      <c r="D139" s="1879"/>
      <c r="E139" s="1879"/>
      <c r="F139" s="1879"/>
      <c r="G139" s="1879"/>
      <c r="H139" s="1879"/>
      <c r="I139" s="1879"/>
      <c r="L139" s="2174"/>
      <c r="M139" s="2174"/>
      <c r="N139" s="2174"/>
      <c r="O139" s="2174"/>
      <c r="P139" s="2174"/>
      <c r="Q139" s="2174"/>
      <c r="R139" s="2174"/>
      <c r="S139" s="2174"/>
      <c r="T139" s="2174"/>
      <c r="U139" s="2174"/>
      <c r="V139" s="2174"/>
      <c r="W139" s="768"/>
      <c r="X139" s="1879"/>
      <c r="AB139" s="768"/>
      <c r="AC139" s="768"/>
      <c r="AD139" s="768"/>
      <c r="AE139" s="768"/>
      <c r="AF139" s="768"/>
      <c r="AG139" s="768"/>
      <c r="AH139" s="768"/>
      <c r="AI139" s="768"/>
      <c r="AJ139" s="768"/>
      <c r="AK139" s="768"/>
      <c r="AL139" s="768"/>
      <c r="AM139" s="768"/>
      <c r="AN139" s="768"/>
      <c r="AO139" s="768"/>
      <c r="AP139" s="768"/>
      <c r="AQ139" s="768"/>
      <c r="AR139" s="768"/>
      <c r="AS139" s="768"/>
    </row>
    <row r="140" spans="1:45" x14ac:dyDescent="0.25">
      <c r="A140" s="1879"/>
      <c r="B140" s="1879"/>
      <c r="C140" s="1879"/>
      <c r="D140" s="1879"/>
      <c r="E140" s="1879"/>
      <c r="F140" s="1879"/>
      <c r="G140" s="1879"/>
      <c r="H140" s="1879"/>
      <c r="I140" s="1879"/>
      <c r="L140" s="2174"/>
      <c r="M140" s="2174"/>
      <c r="N140" s="2174"/>
      <c r="O140" s="2174"/>
      <c r="P140" s="2174"/>
      <c r="Q140" s="2174"/>
      <c r="R140" s="2174"/>
      <c r="S140" s="2174"/>
      <c r="T140" s="2174"/>
      <c r="U140" s="2174"/>
      <c r="V140" s="2174"/>
      <c r="W140" s="768"/>
      <c r="X140" s="1879"/>
      <c r="AB140" s="768"/>
      <c r="AC140" s="768"/>
      <c r="AD140" s="768"/>
      <c r="AE140" s="768"/>
      <c r="AF140" s="768"/>
      <c r="AG140" s="768"/>
      <c r="AH140" s="768"/>
      <c r="AI140" s="768"/>
      <c r="AJ140" s="768"/>
      <c r="AK140" s="768"/>
      <c r="AL140" s="768"/>
      <c r="AM140" s="768"/>
      <c r="AN140" s="768"/>
      <c r="AO140" s="768"/>
      <c r="AP140" s="768"/>
      <c r="AQ140" s="768"/>
      <c r="AR140" s="768"/>
      <c r="AS140" s="768"/>
    </row>
    <row r="141" spans="1:45" x14ac:dyDescent="0.25">
      <c r="A141" s="1879"/>
      <c r="B141" s="1879"/>
      <c r="C141" s="1879"/>
      <c r="D141" s="1879"/>
      <c r="E141" s="1879"/>
      <c r="F141" s="1879"/>
      <c r="G141" s="1879"/>
      <c r="H141" s="1879"/>
      <c r="I141" s="1879"/>
      <c r="L141" s="2174"/>
      <c r="M141" s="2174"/>
      <c r="N141" s="2174"/>
      <c r="O141" s="2174"/>
      <c r="P141" s="2174"/>
      <c r="Q141" s="2174"/>
      <c r="R141" s="2174"/>
      <c r="S141" s="2174"/>
      <c r="T141" s="2174"/>
      <c r="U141" s="2174"/>
      <c r="V141" s="2174"/>
      <c r="W141" s="768"/>
      <c r="X141" s="1879"/>
      <c r="AB141" s="768"/>
      <c r="AC141" s="768"/>
      <c r="AD141" s="768"/>
      <c r="AE141" s="768"/>
      <c r="AF141" s="768"/>
      <c r="AG141" s="768"/>
      <c r="AH141" s="768"/>
      <c r="AI141" s="768"/>
      <c r="AJ141" s="768"/>
      <c r="AK141" s="768"/>
      <c r="AL141" s="768"/>
      <c r="AM141" s="768"/>
      <c r="AN141" s="768"/>
      <c r="AO141" s="768"/>
      <c r="AP141" s="768"/>
      <c r="AQ141" s="768"/>
      <c r="AR141" s="768"/>
      <c r="AS141" s="768"/>
    </row>
    <row r="142" spans="1:45" x14ac:dyDescent="0.25">
      <c r="A142" s="1879"/>
      <c r="B142" s="1879"/>
      <c r="C142" s="1879"/>
      <c r="D142" s="1879"/>
      <c r="E142" s="1879"/>
      <c r="F142" s="1879"/>
      <c r="G142" s="1879"/>
      <c r="H142" s="1879"/>
      <c r="I142" s="1879"/>
      <c r="L142" s="2174"/>
      <c r="M142" s="2174"/>
      <c r="N142" s="2174"/>
      <c r="O142" s="2174"/>
      <c r="P142" s="2174"/>
      <c r="Q142" s="2174"/>
      <c r="R142" s="2174"/>
      <c r="S142" s="2174"/>
      <c r="T142" s="2174"/>
      <c r="U142" s="2174"/>
      <c r="V142" s="2174"/>
      <c r="W142" s="768"/>
      <c r="X142" s="1879"/>
      <c r="AB142" s="768"/>
      <c r="AC142" s="768"/>
      <c r="AD142" s="768"/>
      <c r="AE142" s="768"/>
      <c r="AF142" s="768"/>
      <c r="AG142" s="768"/>
      <c r="AH142" s="768"/>
      <c r="AI142" s="768"/>
      <c r="AJ142" s="768"/>
      <c r="AK142" s="768"/>
      <c r="AL142" s="768"/>
      <c r="AM142" s="768"/>
      <c r="AN142" s="768"/>
      <c r="AO142" s="768"/>
      <c r="AP142" s="768"/>
      <c r="AQ142" s="768"/>
      <c r="AR142" s="768"/>
      <c r="AS142" s="768"/>
    </row>
    <row r="143" spans="1:45" x14ac:dyDescent="0.25">
      <c r="A143" s="1879"/>
      <c r="B143" s="1879"/>
      <c r="C143" s="1879"/>
      <c r="D143" s="1879"/>
      <c r="E143" s="1879"/>
      <c r="F143" s="1879"/>
      <c r="G143" s="1879"/>
      <c r="H143" s="1879"/>
      <c r="I143" s="1879"/>
      <c r="L143" s="2174"/>
      <c r="M143" s="2174"/>
      <c r="N143" s="2174"/>
      <c r="O143" s="2174"/>
      <c r="P143" s="2174"/>
      <c r="Q143" s="2174"/>
      <c r="R143" s="2174"/>
      <c r="S143" s="2174"/>
      <c r="T143" s="2174"/>
      <c r="U143" s="2174"/>
      <c r="V143" s="2174"/>
      <c r="W143" s="768"/>
      <c r="X143" s="1879"/>
      <c r="AB143" s="768"/>
      <c r="AC143" s="768"/>
      <c r="AD143" s="768"/>
      <c r="AE143" s="768"/>
      <c r="AF143" s="768"/>
      <c r="AG143" s="768"/>
      <c r="AH143" s="768"/>
      <c r="AI143" s="768"/>
      <c r="AJ143" s="768"/>
      <c r="AK143" s="768"/>
      <c r="AL143" s="768"/>
      <c r="AM143" s="768"/>
      <c r="AN143" s="768"/>
      <c r="AO143" s="768"/>
      <c r="AP143" s="768"/>
      <c r="AQ143" s="768"/>
      <c r="AR143" s="768"/>
      <c r="AS143" s="768"/>
    </row>
    <row r="144" spans="1:45" x14ac:dyDescent="0.25">
      <c r="A144" s="1879"/>
      <c r="B144" s="1879"/>
      <c r="C144" s="1879"/>
      <c r="D144" s="1879"/>
      <c r="E144" s="1879"/>
      <c r="F144" s="1879"/>
      <c r="G144" s="1879"/>
      <c r="H144" s="1879"/>
      <c r="I144" s="1879"/>
      <c r="L144" s="2174"/>
      <c r="M144" s="2174"/>
      <c r="N144" s="2174"/>
      <c r="O144" s="2174"/>
      <c r="P144" s="2174"/>
      <c r="Q144" s="2174"/>
      <c r="R144" s="2174"/>
      <c r="S144" s="2174"/>
      <c r="T144" s="2174"/>
      <c r="U144" s="2174"/>
      <c r="V144" s="2174"/>
      <c r="W144" s="768"/>
      <c r="X144" s="1879"/>
      <c r="AB144" s="768"/>
      <c r="AC144" s="768"/>
      <c r="AD144" s="768"/>
      <c r="AE144" s="768"/>
      <c r="AF144" s="768"/>
      <c r="AG144" s="768"/>
      <c r="AH144" s="768"/>
      <c r="AI144" s="768"/>
      <c r="AJ144" s="768"/>
      <c r="AK144" s="768"/>
      <c r="AL144" s="768"/>
      <c r="AM144" s="768"/>
      <c r="AN144" s="768"/>
      <c r="AO144" s="768"/>
      <c r="AP144" s="768"/>
      <c r="AQ144" s="768"/>
      <c r="AR144" s="768"/>
      <c r="AS144" s="768"/>
    </row>
    <row r="145" spans="1:45" x14ac:dyDescent="0.25">
      <c r="A145" s="1879"/>
      <c r="B145" s="1879"/>
      <c r="C145" s="1879"/>
      <c r="D145" s="1879"/>
      <c r="E145" s="1879"/>
      <c r="F145" s="1879"/>
      <c r="G145" s="1879"/>
      <c r="H145" s="1879"/>
      <c r="I145" s="1879"/>
      <c r="L145" s="2174"/>
      <c r="M145" s="2174"/>
      <c r="N145" s="2174"/>
      <c r="O145" s="2174"/>
      <c r="P145" s="2174"/>
      <c r="Q145" s="2174"/>
      <c r="R145" s="2174"/>
      <c r="S145" s="2174"/>
      <c r="T145" s="2174"/>
      <c r="U145" s="2174"/>
      <c r="V145" s="2174"/>
      <c r="W145" s="768"/>
      <c r="X145" s="1879"/>
      <c r="AB145" s="768"/>
      <c r="AC145" s="768"/>
      <c r="AD145" s="768"/>
      <c r="AE145" s="768"/>
      <c r="AF145" s="768"/>
      <c r="AG145" s="768"/>
      <c r="AH145" s="768"/>
      <c r="AI145" s="768"/>
      <c r="AJ145" s="768"/>
      <c r="AK145" s="768"/>
      <c r="AL145" s="768"/>
      <c r="AM145" s="768"/>
      <c r="AN145" s="768"/>
      <c r="AO145" s="768"/>
      <c r="AP145" s="768"/>
      <c r="AQ145" s="768"/>
      <c r="AR145" s="768"/>
      <c r="AS145" s="768"/>
    </row>
    <row r="146" spans="1:45" x14ac:dyDescent="0.25">
      <c r="A146" s="1879"/>
      <c r="B146" s="1879"/>
      <c r="C146" s="1879"/>
      <c r="D146" s="1879"/>
      <c r="E146" s="1879"/>
      <c r="F146" s="1879"/>
      <c r="G146" s="1879"/>
      <c r="H146" s="1879"/>
      <c r="I146" s="1879"/>
      <c r="L146" s="2174"/>
      <c r="M146" s="2174"/>
      <c r="N146" s="2174"/>
      <c r="O146" s="2174"/>
      <c r="P146" s="2174"/>
      <c r="Q146" s="2174"/>
      <c r="R146" s="2174"/>
      <c r="S146" s="2174"/>
      <c r="T146" s="2174"/>
      <c r="U146" s="2174"/>
      <c r="V146" s="2174"/>
      <c r="W146" s="768"/>
      <c r="X146" s="1879"/>
      <c r="AB146" s="768"/>
      <c r="AC146" s="768"/>
      <c r="AD146" s="768"/>
      <c r="AE146" s="768"/>
      <c r="AF146" s="768"/>
      <c r="AG146" s="768"/>
      <c r="AH146" s="768"/>
      <c r="AI146" s="768"/>
      <c r="AJ146" s="768"/>
      <c r="AK146" s="768"/>
      <c r="AL146" s="768"/>
      <c r="AM146" s="768"/>
      <c r="AN146" s="768"/>
      <c r="AO146" s="768"/>
      <c r="AP146" s="768"/>
      <c r="AQ146" s="768"/>
      <c r="AR146" s="768"/>
      <c r="AS146" s="768"/>
    </row>
    <row r="147" spans="1:45" x14ac:dyDescent="0.25">
      <c r="A147" s="1879"/>
      <c r="B147" s="1879"/>
      <c r="C147" s="1879"/>
      <c r="D147" s="1879"/>
      <c r="E147" s="1879"/>
      <c r="F147" s="1879"/>
      <c r="G147" s="1879"/>
      <c r="H147" s="1879"/>
      <c r="I147" s="1879"/>
      <c r="L147" s="2174"/>
      <c r="M147" s="2174"/>
      <c r="N147" s="2174"/>
      <c r="O147" s="2174"/>
      <c r="P147" s="2174"/>
      <c r="Q147" s="2174"/>
      <c r="R147" s="2174"/>
      <c r="S147" s="2174"/>
      <c r="T147" s="2174"/>
      <c r="U147" s="2174"/>
      <c r="V147" s="2174"/>
      <c r="W147" s="768"/>
      <c r="X147" s="1879"/>
      <c r="AB147" s="768"/>
      <c r="AC147" s="768"/>
      <c r="AD147" s="768"/>
      <c r="AE147" s="768"/>
      <c r="AF147" s="768"/>
      <c r="AG147" s="768"/>
      <c r="AH147" s="768"/>
      <c r="AI147" s="768"/>
      <c r="AJ147" s="768"/>
      <c r="AK147" s="768"/>
      <c r="AL147" s="768"/>
      <c r="AM147" s="768"/>
      <c r="AN147" s="768"/>
      <c r="AO147" s="768"/>
      <c r="AP147" s="768"/>
      <c r="AQ147" s="768"/>
      <c r="AR147" s="768"/>
      <c r="AS147" s="768"/>
    </row>
    <row r="148" spans="1:45" x14ac:dyDescent="0.25">
      <c r="A148" s="1879"/>
      <c r="B148" s="1879"/>
      <c r="C148" s="1879"/>
      <c r="D148" s="1879"/>
      <c r="E148" s="1879"/>
      <c r="F148" s="1879"/>
      <c r="G148" s="1879"/>
      <c r="H148" s="1879"/>
      <c r="I148" s="1879"/>
      <c r="L148" s="2174"/>
      <c r="M148" s="2174"/>
      <c r="N148" s="2174"/>
      <c r="O148" s="2174"/>
      <c r="P148" s="2174"/>
      <c r="Q148" s="2174"/>
      <c r="R148" s="2174"/>
      <c r="S148" s="2174"/>
      <c r="T148" s="2174"/>
      <c r="U148" s="2174"/>
      <c r="V148" s="2174"/>
      <c r="W148" s="768"/>
      <c r="X148" s="1879"/>
      <c r="AB148" s="768"/>
      <c r="AC148" s="768"/>
      <c r="AD148" s="768"/>
      <c r="AE148" s="768"/>
      <c r="AF148" s="768"/>
      <c r="AG148" s="768"/>
      <c r="AH148" s="768"/>
      <c r="AI148" s="768"/>
      <c r="AJ148" s="768"/>
      <c r="AK148" s="768"/>
      <c r="AL148" s="768"/>
      <c r="AM148" s="768"/>
      <c r="AN148" s="768"/>
      <c r="AO148" s="768"/>
      <c r="AP148" s="768"/>
      <c r="AQ148" s="768"/>
      <c r="AR148" s="768"/>
      <c r="AS148" s="768"/>
    </row>
    <row r="149" spans="1:45" x14ac:dyDescent="0.25">
      <c r="A149" s="1879"/>
      <c r="B149" s="1879"/>
      <c r="C149" s="1879"/>
      <c r="D149" s="1879"/>
      <c r="E149" s="1879"/>
      <c r="F149" s="1879"/>
      <c r="G149" s="1879"/>
      <c r="H149" s="1879"/>
      <c r="I149" s="1879"/>
      <c r="L149" s="2174"/>
      <c r="M149" s="2174"/>
      <c r="N149" s="2174"/>
      <c r="O149" s="2174"/>
      <c r="P149" s="2174"/>
      <c r="Q149" s="2174"/>
      <c r="R149" s="2174"/>
      <c r="S149" s="2174"/>
      <c r="T149" s="2174"/>
      <c r="U149" s="2174"/>
      <c r="V149" s="2174"/>
      <c r="W149" s="768"/>
      <c r="X149" s="1879"/>
      <c r="AB149" s="768"/>
      <c r="AC149" s="768"/>
      <c r="AD149" s="768"/>
      <c r="AE149" s="768"/>
      <c r="AF149" s="768"/>
      <c r="AG149" s="768"/>
      <c r="AH149" s="768"/>
      <c r="AI149" s="768"/>
      <c r="AJ149" s="768"/>
      <c r="AK149" s="768"/>
      <c r="AL149" s="768"/>
      <c r="AM149" s="768"/>
      <c r="AN149" s="768"/>
      <c r="AO149" s="768"/>
      <c r="AP149" s="768"/>
      <c r="AQ149" s="768"/>
      <c r="AR149" s="768"/>
      <c r="AS149" s="768"/>
    </row>
    <row r="150" spans="1:45" x14ac:dyDescent="0.25">
      <c r="A150" s="1879"/>
      <c r="B150" s="1879"/>
      <c r="C150" s="1879"/>
      <c r="D150" s="1879"/>
      <c r="E150" s="1879"/>
      <c r="F150" s="1879"/>
      <c r="G150" s="1879"/>
      <c r="H150" s="1879"/>
      <c r="I150" s="1879"/>
      <c r="L150" s="2174"/>
      <c r="M150" s="2174"/>
      <c r="N150" s="2174"/>
      <c r="O150" s="2174"/>
      <c r="P150" s="2174"/>
      <c r="Q150" s="2174"/>
      <c r="R150" s="2174"/>
      <c r="S150" s="2174"/>
      <c r="T150" s="2174"/>
      <c r="U150" s="2174"/>
      <c r="V150" s="2174"/>
      <c r="W150" s="768"/>
      <c r="X150" s="1879"/>
      <c r="AB150" s="768"/>
      <c r="AC150" s="768"/>
      <c r="AD150" s="768"/>
      <c r="AE150" s="768"/>
      <c r="AF150" s="768"/>
      <c r="AG150" s="768"/>
      <c r="AH150" s="768"/>
      <c r="AI150" s="768"/>
      <c r="AJ150" s="768"/>
      <c r="AK150" s="768"/>
      <c r="AL150" s="768"/>
      <c r="AM150" s="768"/>
      <c r="AN150" s="768"/>
      <c r="AO150" s="768"/>
      <c r="AP150" s="768"/>
      <c r="AQ150" s="768"/>
      <c r="AR150" s="768"/>
      <c r="AS150" s="768"/>
    </row>
    <row r="151" spans="1:45" x14ac:dyDescent="0.25">
      <c r="A151" s="1879"/>
      <c r="B151" s="1879"/>
      <c r="C151" s="1879"/>
      <c r="D151" s="1879"/>
      <c r="E151" s="1879"/>
      <c r="F151" s="1879"/>
      <c r="G151" s="1879"/>
      <c r="H151" s="1879"/>
      <c r="I151" s="1879"/>
      <c r="L151" s="2174"/>
      <c r="M151" s="2174"/>
      <c r="N151" s="2174"/>
      <c r="O151" s="2174"/>
      <c r="P151" s="2174"/>
      <c r="Q151" s="2174"/>
      <c r="R151" s="2174"/>
      <c r="S151" s="2174"/>
      <c r="T151" s="2174"/>
      <c r="U151" s="2174"/>
      <c r="V151" s="2174"/>
      <c r="W151" s="768"/>
      <c r="X151" s="1879"/>
      <c r="AB151" s="768"/>
      <c r="AC151" s="768"/>
      <c r="AD151" s="768"/>
      <c r="AE151" s="768"/>
      <c r="AF151" s="768"/>
      <c r="AG151" s="768"/>
      <c r="AH151" s="768"/>
      <c r="AI151" s="768"/>
      <c r="AJ151" s="768"/>
      <c r="AK151" s="768"/>
      <c r="AL151" s="768"/>
      <c r="AM151" s="768"/>
      <c r="AN151" s="768"/>
      <c r="AO151" s="768"/>
      <c r="AP151" s="768"/>
      <c r="AQ151" s="768"/>
      <c r="AR151" s="768"/>
      <c r="AS151" s="768"/>
    </row>
    <row r="152" spans="1:45" x14ac:dyDescent="0.25">
      <c r="A152" s="1879"/>
      <c r="B152" s="1879"/>
      <c r="C152" s="1879"/>
      <c r="D152" s="1879"/>
      <c r="E152" s="1879"/>
      <c r="F152" s="1879"/>
      <c r="G152" s="1879"/>
      <c r="H152" s="1879"/>
      <c r="I152" s="1879"/>
      <c r="L152" s="2174"/>
      <c r="M152" s="2174"/>
      <c r="N152" s="2174"/>
      <c r="O152" s="2174"/>
      <c r="P152" s="2174"/>
      <c r="Q152" s="2174"/>
      <c r="R152" s="2174"/>
      <c r="S152" s="2174"/>
      <c r="T152" s="2174"/>
      <c r="U152" s="2174"/>
      <c r="V152" s="2174"/>
      <c r="W152" s="768"/>
      <c r="X152" s="1879"/>
      <c r="AB152" s="768"/>
      <c r="AC152" s="768"/>
      <c r="AD152" s="768"/>
      <c r="AE152" s="768"/>
      <c r="AF152" s="768"/>
      <c r="AG152" s="768"/>
      <c r="AH152" s="768"/>
      <c r="AI152" s="768"/>
      <c r="AJ152" s="768"/>
      <c r="AK152" s="768"/>
      <c r="AL152" s="768"/>
      <c r="AM152" s="768"/>
      <c r="AN152" s="768"/>
      <c r="AO152" s="768"/>
      <c r="AP152" s="768"/>
      <c r="AQ152" s="768"/>
      <c r="AR152" s="768"/>
      <c r="AS152" s="768"/>
    </row>
    <row r="153" spans="1:45" x14ac:dyDescent="0.25">
      <c r="A153" s="1879"/>
      <c r="B153" s="1879"/>
      <c r="C153" s="1879"/>
      <c r="D153" s="1879"/>
      <c r="E153" s="1879"/>
      <c r="F153" s="1879"/>
      <c r="G153" s="1879"/>
      <c r="H153" s="1879"/>
      <c r="I153" s="1879"/>
      <c r="L153" s="2173"/>
      <c r="P153" s="768"/>
      <c r="X153" s="1879"/>
      <c r="AB153" s="768"/>
      <c r="AC153" s="768"/>
      <c r="AD153" s="768"/>
      <c r="AE153" s="768"/>
      <c r="AF153" s="768"/>
      <c r="AG153" s="768"/>
      <c r="AH153" s="768"/>
      <c r="AI153" s="768"/>
      <c r="AJ153" s="768"/>
      <c r="AK153" s="768"/>
      <c r="AL153" s="768"/>
      <c r="AM153" s="768"/>
      <c r="AN153" s="768"/>
      <c r="AO153" s="768"/>
      <c r="AP153" s="768"/>
      <c r="AQ153" s="768"/>
      <c r="AR153" s="768"/>
      <c r="AS153" s="768"/>
    </row>
    <row r="154" spans="1:45" x14ac:dyDescent="0.25">
      <c r="A154" s="1879"/>
      <c r="B154" s="1879"/>
      <c r="C154" s="1879"/>
      <c r="D154" s="1879"/>
      <c r="E154" s="1879"/>
      <c r="F154" s="1879"/>
      <c r="G154" s="1879"/>
      <c r="H154" s="1879"/>
      <c r="I154" s="1879"/>
      <c r="L154" s="2173"/>
      <c r="P154" s="768"/>
      <c r="X154" s="1879"/>
      <c r="AB154" s="768"/>
      <c r="AC154" s="768"/>
      <c r="AD154" s="768"/>
      <c r="AE154" s="768"/>
      <c r="AF154" s="768"/>
      <c r="AG154" s="768"/>
      <c r="AH154" s="768"/>
      <c r="AI154" s="768"/>
      <c r="AJ154" s="768"/>
      <c r="AK154" s="768"/>
      <c r="AL154" s="768"/>
      <c r="AM154" s="768"/>
      <c r="AN154" s="768"/>
      <c r="AO154" s="768"/>
      <c r="AP154" s="768"/>
      <c r="AQ154" s="768"/>
      <c r="AR154" s="768"/>
      <c r="AS154" s="768"/>
    </row>
    <row r="155" spans="1:45" x14ac:dyDescent="0.25">
      <c r="A155" s="1879"/>
      <c r="B155" s="1879"/>
      <c r="C155" s="1879"/>
      <c r="D155" s="1879"/>
      <c r="E155" s="1879"/>
      <c r="F155" s="1879"/>
      <c r="G155" s="1879"/>
      <c r="H155" s="1879"/>
      <c r="I155" s="1879"/>
      <c r="L155" s="2173"/>
      <c r="P155" s="768"/>
      <c r="X155" s="1879"/>
      <c r="AB155" s="768"/>
      <c r="AC155" s="768"/>
      <c r="AD155" s="768"/>
      <c r="AE155" s="768"/>
      <c r="AF155" s="768"/>
      <c r="AG155" s="768"/>
      <c r="AH155" s="768"/>
      <c r="AI155" s="768"/>
      <c r="AJ155" s="768"/>
      <c r="AK155" s="768"/>
      <c r="AL155" s="768"/>
      <c r="AM155" s="768"/>
      <c r="AN155" s="768"/>
      <c r="AO155" s="768"/>
      <c r="AP155" s="768"/>
      <c r="AQ155" s="768"/>
      <c r="AR155" s="768"/>
      <c r="AS155" s="768"/>
    </row>
    <row r="156" spans="1:45" x14ac:dyDescent="0.25">
      <c r="A156" s="1879"/>
      <c r="B156" s="1879"/>
      <c r="C156" s="1879"/>
      <c r="D156" s="1879"/>
      <c r="E156" s="1879"/>
      <c r="F156" s="1879"/>
      <c r="G156" s="1879"/>
      <c r="H156" s="1879"/>
      <c r="I156" s="1879"/>
      <c r="L156" s="2173"/>
      <c r="P156" s="768"/>
      <c r="X156" s="1879"/>
      <c r="AB156" s="768"/>
      <c r="AC156" s="768"/>
      <c r="AD156" s="768"/>
      <c r="AE156" s="768"/>
      <c r="AF156" s="768"/>
      <c r="AG156" s="768"/>
      <c r="AH156" s="768"/>
      <c r="AI156" s="768"/>
      <c r="AJ156" s="768"/>
      <c r="AK156" s="768"/>
      <c r="AL156" s="768"/>
      <c r="AM156" s="768"/>
      <c r="AN156" s="768"/>
      <c r="AO156" s="768"/>
      <c r="AP156" s="768"/>
      <c r="AQ156" s="768"/>
      <c r="AR156" s="768"/>
      <c r="AS156" s="768"/>
    </row>
    <row r="157" spans="1:45" x14ac:dyDescent="0.25">
      <c r="A157" s="1879"/>
      <c r="B157" s="1879"/>
      <c r="C157" s="1879"/>
      <c r="D157" s="1879"/>
      <c r="E157" s="1879"/>
      <c r="F157" s="1879"/>
      <c r="G157" s="1879"/>
      <c r="H157" s="1879"/>
      <c r="I157" s="1879"/>
      <c r="L157" s="2173"/>
      <c r="P157" s="768"/>
      <c r="X157" s="1879"/>
      <c r="AB157" s="768"/>
      <c r="AC157" s="768"/>
      <c r="AD157" s="768"/>
      <c r="AE157" s="768"/>
      <c r="AF157" s="768"/>
      <c r="AG157" s="768"/>
      <c r="AH157" s="768"/>
      <c r="AI157" s="768"/>
      <c r="AJ157" s="768"/>
      <c r="AK157" s="768"/>
      <c r="AL157" s="768"/>
      <c r="AM157" s="768"/>
      <c r="AN157" s="768"/>
      <c r="AO157" s="768"/>
      <c r="AP157" s="768"/>
      <c r="AQ157" s="768"/>
      <c r="AR157" s="768"/>
      <c r="AS157" s="768"/>
    </row>
    <row r="158" spans="1:45" x14ac:dyDescent="0.25">
      <c r="A158" s="1879"/>
      <c r="B158" s="1879"/>
      <c r="C158" s="1879"/>
      <c r="D158" s="1879"/>
      <c r="E158" s="1879"/>
      <c r="F158" s="1879"/>
      <c r="G158" s="1879"/>
      <c r="H158" s="1879"/>
      <c r="I158" s="1879"/>
      <c r="L158" s="2173"/>
      <c r="P158" s="768"/>
      <c r="Q158" s="2175"/>
      <c r="R158" s="2175"/>
      <c r="S158" s="2175"/>
      <c r="T158" s="2175"/>
      <c r="U158" s="2175"/>
      <c r="V158" s="2175"/>
      <c r="W158" s="2175"/>
      <c r="X158" s="1879"/>
      <c r="AB158" s="768"/>
      <c r="AC158" s="768"/>
      <c r="AD158" s="768"/>
      <c r="AE158" s="768"/>
      <c r="AF158" s="768"/>
      <c r="AG158" s="768"/>
      <c r="AH158" s="768"/>
      <c r="AI158" s="768"/>
      <c r="AJ158" s="768"/>
      <c r="AK158" s="768"/>
      <c r="AL158" s="768"/>
      <c r="AM158" s="768"/>
      <c r="AN158" s="768"/>
      <c r="AO158" s="768"/>
      <c r="AP158" s="768"/>
      <c r="AQ158" s="768"/>
      <c r="AR158" s="768"/>
      <c r="AS158" s="768"/>
    </row>
    <row r="159" spans="1:45" x14ac:dyDescent="0.25">
      <c r="A159" s="1879"/>
      <c r="B159" s="1879"/>
      <c r="C159" s="1879"/>
      <c r="D159" s="1879"/>
      <c r="E159" s="1879"/>
      <c r="F159" s="1879"/>
      <c r="G159" s="1879"/>
      <c r="H159" s="1879"/>
      <c r="I159" s="1879"/>
      <c r="L159" s="2174"/>
      <c r="M159" s="2174"/>
      <c r="N159" s="2174"/>
      <c r="O159" s="2174"/>
      <c r="P159" s="2174"/>
      <c r="Q159" s="2174"/>
      <c r="R159" s="2174"/>
      <c r="S159" s="2174"/>
      <c r="T159" s="2174"/>
      <c r="U159" s="2174"/>
      <c r="V159" s="2174"/>
      <c r="W159" s="768"/>
      <c r="X159" s="1879"/>
      <c r="AB159" s="768"/>
      <c r="AC159" s="768"/>
      <c r="AD159" s="768"/>
      <c r="AE159" s="768"/>
      <c r="AF159" s="768"/>
      <c r="AG159" s="768"/>
      <c r="AH159" s="768"/>
      <c r="AI159" s="768"/>
      <c r="AJ159" s="768"/>
      <c r="AK159" s="768"/>
      <c r="AL159" s="768"/>
      <c r="AM159" s="768"/>
      <c r="AN159" s="768"/>
      <c r="AO159" s="768"/>
      <c r="AP159" s="768"/>
      <c r="AQ159" s="768"/>
      <c r="AR159" s="768"/>
      <c r="AS159" s="768"/>
    </row>
    <row r="160" spans="1:45" x14ac:dyDescent="0.25">
      <c r="A160" s="1879"/>
      <c r="B160" s="1879"/>
      <c r="C160" s="1879"/>
      <c r="D160" s="1879"/>
      <c r="E160" s="1879"/>
      <c r="F160" s="1879"/>
      <c r="G160" s="1879"/>
      <c r="H160" s="1879"/>
      <c r="I160" s="1879"/>
      <c r="L160" s="2174"/>
      <c r="M160" s="2174"/>
      <c r="N160" s="2174"/>
      <c r="O160" s="2174"/>
      <c r="P160" s="2174"/>
      <c r="Q160" s="2174"/>
      <c r="R160" s="2174"/>
      <c r="S160" s="2174"/>
      <c r="T160" s="2174"/>
      <c r="U160" s="2174"/>
      <c r="V160" s="2174"/>
      <c r="W160" s="768"/>
      <c r="X160" s="1879"/>
      <c r="AB160" s="768"/>
      <c r="AC160" s="768"/>
      <c r="AD160" s="768"/>
      <c r="AE160" s="768"/>
      <c r="AF160" s="768"/>
      <c r="AG160" s="768"/>
      <c r="AH160" s="768"/>
      <c r="AI160" s="768"/>
      <c r="AJ160" s="768"/>
      <c r="AK160" s="768"/>
      <c r="AL160" s="768"/>
      <c r="AM160" s="768"/>
      <c r="AN160" s="768"/>
      <c r="AO160" s="768"/>
      <c r="AP160" s="768"/>
      <c r="AQ160" s="768"/>
      <c r="AR160" s="768"/>
      <c r="AS160" s="768"/>
    </row>
    <row r="161" spans="1:45" x14ac:dyDescent="0.25">
      <c r="A161" s="1879"/>
      <c r="B161" s="1879"/>
      <c r="C161" s="1879"/>
      <c r="D161" s="1879"/>
      <c r="E161" s="1879"/>
      <c r="F161" s="1879"/>
      <c r="G161" s="1879"/>
      <c r="H161" s="1879"/>
      <c r="I161" s="1879"/>
      <c r="L161" s="2174"/>
      <c r="M161" s="2174"/>
      <c r="N161" s="2174"/>
      <c r="O161" s="2174"/>
      <c r="P161" s="2174"/>
      <c r="Q161" s="2174"/>
      <c r="R161" s="2174"/>
      <c r="S161" s="2174"/>
      <c r="T161" s="2174"/>
      <c r="U161" s="2174"/>
      <c r="V161" s="2174"/>
      <c r="W161" s="768"/>
      <c r="X161" s="1879"/>
      <c r="AB161" s="768"/>
      <c r="AC161" s="768"/>
      <c r="AD161" s="768"/>
      <c r="AE161" s="768"/>
      <c r="AF161" s="768"/>
      <c r="AG161" s="768"/>
      <c r="AH161" s="768"/>
      <c r="AI161" s="768"/>
      <c r="AJ161" s="768"/>
      <c r="AK161" s="768"/>
      <c r="AL161" s="768"/>
      <c r="AM161" s="768"/>
      <c r="AN161" s="768"/>
      <c r="AO161" s="768"/>
      <c r="AP161" s="768"/>
      <c r="AQ161" s="768"/>
      <c r="AR161" s="768"/>
      <c r="AS161" s="768"/>
    </row>
    <row r="162" spans="1:45" x14ac:dyDescent="0.25">
      <c r="A162" s="1879"/>
      <c r="B162" s="1879"/>
      <c r="C162" s="1879"/>
      <c r="D162" s="1879"/>
      <c r="E162" s="1879"/>
      <c r="F162" s="1879"/>
      <c r="G162" s="1879"/>
      <c r="H162" s="1879"/>
      <c r="I162" s="1879"/>
      <c r="L162" s="2174"/>
      <c r="M162" s="2174"/>
      <c r="N162" s="2174"/>
      <c r="O162" s="2174"/>
      <c r="P162" s="2174"/>
      <c r="Q162" s="2174"/>
      <c r="R162" s="2174"/>
      <c r="S162" s="2174"/>
      <c r="T162" s="2174"/>
      <c r="U162" s="2174"/>
      <c r="V162" s="2174"/>
      <c r="W162" s="768"/>
      <c r="X162" s="1879"/>
      <c r="AB162" s="768"/>
      <c r="AC162" s="768"/>
      <c r="AD162" s="768"/>
      <c r="AE162" s="768"/>
      <c r="AF162" s="768"/>
      <c r="AG162" s="768"/>
      <c r="AH162" s="768"/>
      <c r="AI162" s="768"/>
      <c r="AJ162" s="768"/>
      <c r="AK162" s="768"/>
      <c r="AL162" s="768"/>
      <c r="AM162" s="768"/>
      <c r="AN162" s="768"/>
      <c r="AO162" s="768"/>
      <c r="AP162" s="768"/>
      <c r="AQ162" s="768"/>
      <c r="AR162" s="768"/>
      <c r="AS162" s="768"/>
    </row>
    <row r="163" spans="1:45" x14ac:dyDescent="0.25">
      <c r="A163" s="1879"/>
      <c r="B163" s="1879"/>
      <c r="C163" s="1879"/>
      <c r="D163" s="1879"/>
      <c r="E163" s="1879"/>
      <c r="F163" s="1879"/>
      <c r="G163" s="1879"/>
      <c r="H163" s="1879"/>
      <c r="I163" s="1879"/>
      <c r="L163" s="2174"/>
      <c r="M163" s="2174"/>
      <c r="N163" s="2174"/>
      <c r="O163" s="2174"/>
      <c r="P163" s="2174"/>
      <c r="Q163" s="2174"/>
      <c r="R163" s="2174"/>
      <c r="S163" s="2174"/>
      <c r="T163" s="2174"/>
      <c r="U163" s="2174"/>
      <c r="V163" s="2174"/>
      <c r="W163" s="768"/>
      <c r="X163" s="1879"/>
      <c r="AB163" s="768"/>
      <c r="AC163" s="768"/>
      <c r="AD163" s="768"/>
      <c r="AE163" s="768"/>
      <c r="AF163" s="768"/>
      <c r="AG163" s="768"/>
      <c r="AH163" s="768"/>
      <c r="AI163" s="768"/>
      <c r="AJ163" s="768"/>
      <c r="AK163" s="768"/>
      <c r="AL163" s="768"/>
      <c r="AM163" s="768"/>
      <c r="AN163" s="768"/>
      <c r="AO163" s="768"/>
      <c r="AP163" s="768"/>
      <c r="AQ163" s="768"/>
      <c r="AR163" s="768"/>
      <c r="AS163" s="768"/>
    </row>
    <row r="164" spans="1:45" x14ac:dyDescent="0.25">
      <c r="A164" s="1879"/>
      <c r="B164" s="1879"/>
      <c r="C164" s="1879"/>
      <c r="D164" s="1879"/>
      <c r="E164" s="1879"/>
      <c r="F164" s="1879"/>
      <c r="G164" s="1879"/>
      <c r="H164" s="1879"/>
      <c r="I164" s="1879"/>
      <c r="L164" s="2174"/>
      <c r="M164" s="2174"/>
      <c r="N164" s="2174"/>
      <c r="O164" s="2174"/>
      <c r="P164" s="2174"/>
      <c r="Q164" s="2174"/>
      <c r="R164" s="2174"/>
      <c r="S164" s="2174"/>
      <c r="T164" s="2174"/>
      <c r="U164" s="2174"/>
      <c r="V164" s="2174"/>
      <c r="W164" s="768"/>
      <c r="X164" s="1879"/>
      <c r="AB164" s="768"/>
      <c r="AC164" s="768"/>
      <c r="AD164" s="768"/>
      <c r="AE164" s="768"/>
      <c r="AF164" s="768"/>
      <c r="AG164" s="768"/>
      <c r="AH164" s="768"/>
      <c r="AI164" s="768"/>
      <c r="AJ164" s="768"/>
      <c r="AK164" s="768"/>
      <c r="AL164" s="768"/>
      <c r="AM164" s="768"/>
      <c r="AN164" s="768"/>
      <c r="AO164" s="768"/>
      <c r="AP164" s="768"/>
      <c r="AQ164" s="768"/>
      <c r="AR164" s="768"/>
      <c r="AS164" s="768"/>
    </row>
    <row r="165" spans="1:45" x14ac:dyDescent="0.25">
      <c r="A165" s="1879"/>
      <c r="B165" s="1879"/>
      <c r="C165" s="1879"/>
      <c r="D165" s="1879"/>
      <c r="E165" s="1879"/>
      <c r="F165" s="1879"/>
      <c r="G165" s="1879"/>
      <c r="H165" s="1879"/>
      <c r="I165" s="1879"/>
      <c r="L165" s="2174"/>
      <c r="M165" s="2174"/>
      <c r="N165" s="2174"/>
      <c r="O165" s="2174"/>
      <c r="P165" s="2174"/>
      <c r="Q165" s="2174"/>
      <c r="R165" s="2174"/>
      <c r="S165" s="2174"/>
      <c r="T165" s="2174"/>
      <c r="U165" s="2174"/>
      <c r="V165" s="2174"/>
      <c r="W165" s="768"/>
      <c r="X165" s="1879"/>
      <c r="AB165" s="768"/>
      <c r="AC165" s="768"/>
      <c r="AD165" s="768"/>
      <c r="AE165" s="768"/>
      <c r="AF165" s="768"/>
      <c r="AG165" s="768"/>
      <c r="AH165" s="768"/>
      <c r="AI165" s="768"/>
      <c r="AJ165" s="768"/>
      <c r="AK165" s="768"/>
      <c r="AL165" s="768"/>
      <c r="AM165" s="768"/>
      <c r="AN165" s="768"/>
      <c r="AO165" s="768"/>
      <c r="AP165" s="768"/>
      <c r="AQ165" s="768"/>
      <c r="AR165" s="768"/>
      <c r="AS165" s="768"/>
    </row>
    <row r="166" spans="1:45" x14ac:dyDescent="0.25">
      <c r="A166" s="1879"/>
      <c r="B166" s="1879"/>
      <c r="C166" s="1879"/>
      <c r="D166" s="1879"/>
      <c r="E166" s="1879"/>
      <c r="F166" s="1879"/>
      <c r="G166" s="1879"/>
      <c r="H166" s="1879"/>
      <c r="I166" s="1879"/>
      <c r="L166" s="2174"/>
      <c r="M166" s="2174"/>
      <c r="N166" s="2174"/>
      <c r="O166" s="2174"/>
      <c r="P166" s="2174"/>
      <c r="Q166" s="2174"/>
      <c r="R166" s="2174"/>
      <c r="S166" s="2174"/>
      <c r="T166" s="2174"/>
      <c r="U166" s="2174"/>
      <c r="V166" s="2174"/>
      <c r="W166" s="768"/>
      <c r="X166" s="1879"/>
      <c r="AB166" s="768"/>
      <c r="AC166" s="768"/>
      <c r="AD166" s="768"/>
      <c r="AE166" s="768"/>
      <c r="AF166" s="768"/>
      <c r="AG166" s="768"/>
      <c r="AH166" s="768"/>
      <c r="AI166" s="768"/>
      <c r="AJ166" s="768"/>
      <c r="AK166" s="768"/>
      <c r="AL166" s="768"/>
      <c r="AM166" s="768"/>
      <c r="AN166" s="768"/>
      <c r="AO166" s="768"/>
      <c r="AP166" s="768"/>
      <c r="AQ166" s="768"/>
      <c r="AR166" s="768"/>
      <c r="AS166" s="768"/>
    </row>
    <row r="167" spans="1:45" x14ac:dyDescent="0.25">
      <c r="A167" s="1879"/>
      <c r="B167" s="1879"/>
      <c r="C167" s="1879"/>
      <c r="D167" s="1879"/>
      <c r="E167" s="1879"/>
      <c r="F167" s="1879"/>
      <c r="G167" s="1879"/>
      <c r="H167" s="1879"/>
      <c r="I167" s="1879"/>
      <c r="L167" s="2174"/>
      <c r="M167" s="2174"/>
      <c r="N167" s="2174"/>
      <c r="O167" s="2174"/>
      <c r="P167" s="2174"/>
      <c r="Q167" s="2174"/>
      <c r="R167" s="2174"/>
      <c r="S167" s="2174"/>
      <c r="T167" s="2174"/>
      <c r="U167" s="2174"/>
      <c r="V167" s="2174"/>
      <c r="W167" s="768"/>
      <c r="X167" s="1879"/>
      <c r="AB167" s="768"/>
      <c r="AC167" s="768"/>
      <c r="AD167" s="768"/>
      <c r="AE167" s="768"/>
      <c r="AF167" s="768"/>
      <c r="AG167" s="768"/>
      <c r="AH167" s="768"/>
      <c r="AI167" s="768"/>
      <c r="AJ167" s="768"/>
      <c r="AK167" s="768"/>
      <c r="AL167" s="768"/>
      <c r="AM167" s="768"/>
      <c r="AN167" s="768"/>
      <c r="AO167" s="768"/>
      <c r="AP167" s="768"/>
      <c r="AQ167" s="768"/>
      <c r="AR167" s="768"/>
      <c r="AS167" s="768"/>
    </row>
    <row r="168" spans="1:45" x14ac:dyDescent="0.25">
      <c r="A168" s="1879"/>
      <c r="B168" s="1879"/>
      <c r="C168" s="1879"/>
      <c r="D168" s="1879"/>
      <c r="E168" s="1879"/>
      <c r="F168" s="1879"/>
      <c r="G168" s="1879"/>
      <c r="H168" s="1879"/>
      <c r="I168" s="1879"/>
      <c r="L168" s="2174"/>
      <c r="M168" s="2174"/>
      <c r="N168" s="2174"/>
      <c r="O168" s="2174"/>
      <c r="P168" s="2174"/>
      <c r="Q168" s="2174"/>
      <c r="R168" s="2174"/>
      <c r="S168" s="2174"/>
      <c r="T168" s="2174"/>
      <c r="U168" s="2174"/>
      <c r="V168" s="2174"/>
      <c r="W168" s="768"/>
      <c r="X168" s="1879"/>
      <c r="AB168" s="768"/>
      <c r="AC168" s="768"/>
      <c r="AD168" s="768"/>
      <c r="AE168" s="768"/>
      <c r="AF168" s="768"/>
      <c r="AG168" s="768"/>
      <c r="AH168" s="768"/>
      <c r="AI168" s="768"/>
      <c r="AJ168" s="768"/>
      <c r="AK168" s="768"/>
      <c r="AL168" s="768"/>
      <c r="AM168" s="768"/>
      <c r="AN168" s="768"/>
      <c r="AO168" s="768"/>
      <c r="AP168" s="768"/>
      <c r="AQ168" s="768"/>
      <c r="AR168" s="768"/>
      <c r="AS168" s="768"/>
    </row>
    <row r="169" spans="1:45" x14ac:dyDescent="0.25">
      <c r="A169" s="1879"/>
      <c r="B169" s="1879"/>
      <c r="C169" s="1879"/>
      <c r="D169" s="1879"/>
      <c r="E169" s="1879"/>
      <c r="F169" s="1879"/>
      <c r="G169" s="1879"/>
      <c r="H169" s="1879"/>
      <c r="I169" s="1879"/>
      <c r="L169" s="2174"/>
      <c r="M169" s="2174"/>
      <c r="N169" s="2174"/>
      <c r="O169" s="2174"/>
      <c r="P169" s="2174"/>
      <c r="Q169" s="2174"/>
      <c r="R169" s="2174"/>
      <c r="S169" s="2174"/>
      <c r="T169" s="2174"/>
      <c r="U169" s="2174"/>
      <c r="V169" s="2174"/>
      <c r="W169" s="768"/>
      <c r="X169" s="1879"/>
      <c r="AB169" s="768"/>
      <c r="AC169" s="768"/>
      <c r="AD169" s="768"/>
      <c r="AE169" s="768"/>
      <c r="AF169" s="768"/>
      <c r="AG169" s="768"/>
      <c r="AH169" s="768"/>
      <c r="AI169" s="768"/>
      <c r="AJ169" s="768"/>
      <c r="AK169" s="768"/>
      <c r="AL169" s="768"/>
      <c r="AM169" s="768"/>
      <c r="AN169" s="768"/>
      <c r="AO169" s="768"/>
      <c r="AP169" s="768"/>
      <c r="AQ169" s="768"/>
      <c r="AR169" s="768"/>
      <c r="AS169" s="768"/>
    </row>
    <row r="170" spans="1:45" x14ac:dyDescent="0.25">
      <c r="A170" s="1879"/>
      <c r="B170" s="1879"/>
      <c r="C170" s="1879"/>
      <c r="D170" s="1879"/>
      <c r="E170" s="1879"/>
      <c r="F170" s="1879"/>
      <c r="G170" s="1879"/>
      <c r="H170" s="1879"/>
      <c r="I170" s="1879"/>
      <c r="L170" s="2174"/>
      <c r="M170" s="2174"/>
      <c r="N170" s="2174"/>
      <c r="O170" s="2174"/>
      <c r="P170" s="2174"/>
      <c r="Q170" s="2174"/>
      <c r="R170" s="2174"/>
      <c r="S170" s="2174"/>
      <c r="T170" s="2174"/>
      <c r="U170" s="2174"/>
      <c r="V170" s="2174"/>
      <c r="W170" s="768"/>
      <c r="X170" s="1879"/>
      <c r="AB170" s="768"/>
      <c r="AC170" s="768"/>
      <c r="AD170" s="768"/>
      <c r="AE170" s="768"/>
      <c r="AF170" s="768"/>
      <c r="AG170" s="768"/>
      <c r="AH170" s="768"/>
      <c r="AI170" s="768"/>
      <c r="AJ170" s="768"/>
      <c r="AK170" s="768"/>
      <c r="AL170" s="768"/>
      <c r="AM170" s="768"/>
      <c r="AN170" s="768"/>
      <c r="AO170" s="768"/>
      <c r="AP170" s="768"/>
      <c r="AQ170" s="768"/>
      <c r="AR170" s="768"/>
      <c r="AS170" s="768"/>
    </row>
    <row r="171" spans="1:45" x14ac:dyDescent="0.25">
      <c r="A171" s="1879"/>
      <c r="B171" s="1879"/>
      <c r="C171" s="1879"/>
      <c r="D171" s="1879"/>
      <c r="E171" s="1879"/>
      <c r="F171" s="1879"/>
      <c r="G171" s="1879"/>
      <c r="H171" s="1879"/>
      <c r="I171" s="1879"/>
      <c r="L171" s="2174"/>
      <c r="M171" s="2174"/>
      <c r="N171" s="2174"/>
      <c r="O171" s="2174"/>
      <c r="P171" s="2174"/>
      <c r="Q171" s="2174"/>
      <c r="R171" s="2174"/>
      <c r="S171" s="2174"/>
      <c r="T171" s="2174"/>
      <c r="U171" s="2174"/>
      <c r="V171" s="2174"/>
      <c r="W171" s="768"/>
      <c r="X171" s="1879"/>
      <c r="AB171" s="768"/>
      <c r="AC171" s="768"/>
      <c r="AD171" s="768"/>
      <c r="AE171" s="768"/>
      <c r="AF171" s="768"/>
      <c r="AG171" s="768"/>
      <c r="AH171" s="768"/>
      <c r="AI171" s="768"/>
      <c r="AJ171" s="768"/>
      <c r="AK171" s="768"/>
      <c r="AL171" s="768"/>
      <c r="AM171" s="768"/>
      <c r="AN171" s="768"/>
      <c r="AO171" s="768"/>
      <c r="AP171" s="768"/>
      <c r="AQ171" s="768"/>
      <c r="AR171" s="768"/>
      <c r="AS171" s="768"/>
    </row>
    <row r="172" spans="1:45" x14ac:dyDescent="0.25">
      <c r="A172" s="1879"/>
      <c r="B172" s="1879"/>
      <c r="C172" s="1879"/>
      <c r="D172" s="1879"/>
      <c r="E172" s="1879"/>
      <c r="F172" s="1879"/>
      <c r="G172" s="1879"/>
      <c r="H172" s="1879"/>
      <c r="I172" s="1879"/>
      <c r="L172" s="2174"/>
      <c r="M172" s="2174"/>
      <c r="N172" s="2174"/>
      <c r="O172" s="2174"/>
      <c r="P172" s="2174"/>
      <c r="Q172" s="2174"/>
      <c r="R172" s="2174"/>
      <c r="S172" s="2174"/>
      <c r="T172" s="2174"/>
      <c r="U172" s="2174"/>
      <c r="V172" s="2174"/>
      <c r="W172" s="768"/>
      <c r="X172" s="1879"/>
      <c r="AB172" s="768"/>
      <c r="AC172" s="768"/>
      <c r="AD172" s="768"/>
      <c r="AE172" s="768"/>
      <c r="AF172" s="768"/>
      <c r="AG172" s="768"/>
      <c r="AH172" s="768"/>
      <c r="AI172" s="768"/>
      <c r="AJ172" s="768"/>
      <c r="AK172" s="768"/>
      <c r="AL172" s="768"/>
      <c r="AM172" s="768"/>
      <c r="AN172" s="768"/>
      <c r="AO172" s="768"/>
      <c r="AP172" s="768"/>
      <c r="AQ172" s="768"/>
      <c r="AR172" s="768"/>
      <c r="AS172" s="768"/>
    </row>
    <row r="173" spans="1:45" x14ac:dyDescent="0.25">
      <c r="A173" s="1879"/>
      <c r="B173" s="1879"/>
      <c r="C173" s="1879"/>
      <c r="D173" s="1879"/>
      <c r="E173" s="1879"/>
      <c r="F173" s="1879"/>
      <c r="G173" s="1879"/>
      <c r="H173" s="1879"/>
      <c r="I173" s="1879"/>
      <c r="L173" s="2174"/>
      <c r="M173" s="2174"/>
      <c r="N173" s="2174"/>
      <c r="O173" s="2174"/>
      <c r="P173" s="2174"/>
      <c r="Q173" s="2174"/>
      <c r="R173" s="2174"/>
      <c r="S173" s="2174"/>
      <c r="T173" s="2174"/>
      <c r="U173" s="2174"/>
      <c r="V173" s="2174"/>
      <c r="W173" s="768"/>
      <c r="X173" s="1879"/>
      <c r="AB173" s="768"/>
      <c r="AC173" s="768"/>
      <c r="AD173" s="768"/>
      <c r="AE173" s="768"/>
      <c r="AF173" s="768"/>
      <c r="AG173" s="768"/>
      <c r="AH173" s="768"/>
      <c r="AI173" s="768"/>
      <c r="AJ173" s="768"/>
      <c r="AK173" s="768"/>
      <c r="AL173" s="768"/>
      <c r="AM173" s="768"/>
      <c r="AN173" s="768"/>
      <c r="AO173" s="768"/>
      <c r="AP173" s="768"/>
      <c r="AQ173" s="768"/>
      <c r="AR173" s="768"/>
      <c r="AS173" s="768"/>
    </row>
    <row r="174" spans="1:45" x14ac:dyDescent="0.25">
      <c r="A174" s="1879"/>
      <c r="B174" s="1879"/>
      <c r="C174" s="1879"/>
      <c r="D174" s="1879"/>
      <c r="E174" s="1879"/>
      <c r="F174" s="1879"/>
      <c r="G174" s="1879"/>
      <c r="H174" s="1879"/>
      <c r="I174" s="1879"/>
      <c r="L174" s="2174"/>
      <c r="M174" s="2174"/>
      <c r="N174" s="2174"/>
      <c r="O174" s="2174"/>
      <c r="P174" s="2174"/>
      <c r="Q174" s="2174"/>
      <c r="R174" s="2174"/>
      <c r="S174" s="2174"/>
      <c r="T174" s="2174"/>
      <c r="U174" s="2174"/>
      <c r="V174" s="2174"/>
      <c r="W174" s="768"/>
      <c r="X174" s="1879"/>
      <c r="AB174" s="768"/>
      <c r="AC174" s="768"/>
      <c r="AD174" s="768"/>
      <c r="AE174" s="768"/>
      <c r="AF174" s="768"/>
      <c r="AG174" s="768"/>
      <c r="AH174" s="768"/>
      <c r="AI174" s="768"/>
      <c r="AJ174" s="768"/>
      <c r="AK174" s="768"/>
      <c r="AL174" s="768"/>
      <c r="AM174" s="768"/>
      <c r="AN174" s="768"/>
      <c r="AO174" s="768"/>
      <c r="AP174" s="768"/>
      <c r="AQ174" s="768"/>
      <c r="AR174" s="768"/>
      <c r="AS174" s="768"/>
    </row>
    <row r="175" spans="1:45" x14ac:dyDescent="0.25">
      <c r="A175" s="1879"/>
      <c r="B175" s="1879"/>
      <c r="C175" s="1879"/>
      <c r="D175" s="1879"/>
      <c r="E175" s="1879"/>
      <c r="F175" s="1879"/>
      <c r="G175" s="1879"/>
      <c r="H175" s="1879"/>
      <c r="I175" s="1879"/>
      <c r="L175" s="2174"/>
      <c r="M175" s="2174"/>
      <c r="N175" s="2174"/>
      <c r="O175" s="2174"/>
      <c r="P175" s="2174"/>
      <c r="Q175" s="2174"/>
      <c r="R175" s="2174"/>
      <c r="S175" s="2174"/>
      <c r="T175" s="2174"/>
      <c r="U175" s="2174"/>
      <c r="V175" s="2174"/>
      <c r="W175" s="768"/>
      <c r="X175" s="1879"/>
      <c r="AB175" s="768"/>
      <c r="AC175" s="768"/>
      <c r="AD175" s="768"/>
      <c r="AE175" s="768"/>
      <c r="AF175" s="768"/>
      <c r="AG175" s="768"/>
      <c r="AH175" s="768"/>
      <c r="AI175" s="768"/>
      <c r="AJ175" s="768"/>
      <c r="AK175" s="768"/>
      <c r="AL175" s="768"/>
      <c r="AM175" s="768"/>
      <c r="AN175" s="768"/>
      <c r="AO175" s="768"/>
      <c r="AP175" s="768"/>
      <c r="AQ175" s="768"/>
      <c r="AR175" s="768"/>
      <c r="AS175" s="768"/>
    </row>
    <row r="176" spans="1:45" x14ac:dyDescent="0.25">
      <c r="A176" s="1879"/>
      <c r="B176" s="1879"/>
      <c r="C176" s="1879"/>
      <c r="D176" s="1879"/>
      <c r="E176" s="1879"/>
      <c r="F176" s="1879"/>
      <c r="G176" s="1879"/>
      <c r="H176" s="1879"/>
      <c r="I176" s="1879"/>
      <c r="L176" s="2174"/>
      <c r="M176" s="2174"/>
      <c r="N176" s="2174"/>
      <c r="O176" s="2174"/>
      <c r="P176" s="2174"/>
      <c r="Q176" s="2174"/>
      <c r="R176" s="2174"/>
      <c r="S176" s="2174"/>
      <c r="T176" s="2174"/>
      <c r="U176" s="2174"/>
      <c r="V176" s="2174"/>
      <c r="W176" s="768"/>
      <c r="X176" s="1879"/>
      <c r="AB176" s="768"/>
      <c r="AC176" s="768"/>
      <c r="AD176" s="768"/>
      <c r="AE176" s="768"/>
      <c r="AF176" s="768"/>
      <c r="AG176" s="768"/>
      <c r="AH176" s="768"/>
      <c r="AI176" s="768"/>
      <c r="AJ176" s="768"/>
      <c r="AK176" s="768"/>
      <c r="AL176" s="768"/>
      <c r="AM176" s="768"/>
      <c r="AN176" s="768"/>
      <c r="AO176" s="768"/>
      <c r="AP176" s="768"/>
      <c r="AQ176" s="768"/>
      <c r="AR176" s="768"/>
      <c r="AS176" s="768"/>
    </row>
    <row r="177" spans="1:45" x14ac:dyDescent="0.25">
      <c r="A177" s="1879"/>
      <c r="B177" s="1879"/>
      <c r="C177" s="1879"/>
      <c r="D177" s="1879"/>
      <c r="E177" s="1879"/>
      <c r="F177" s="1879"/>
      <c r="G177" s="1879"/>
      <c r="H177" s="1879"/>
      <c r="I177" s="1879"/>
      <c r="L177" s="2174"/>
      <c r="M177" s="2174"/>
      <c r="N177" s="2174"/>
      <c r="O177" s="2174"/>
      <c r="P177" s="2174"/>
      <c r="Q177" s="2174"/>
      <c r="R177" s="2174"/>
      <c r="S177" s="2174"/>
      <c r="T177" s="2174"/>
      <c r="U177" s="2174"/>
      <c r="V177" s="2174"/>
      <c r="W177" s="768"/>
      <c r="X177" s="1879"/>
      <c r="AB177" s="768"/>
      <c r="AC177" s="768"/>
      <c r="AD177" s="768"/>
      <c r="AE177" s="768"/>
      <c r="AF177" s="768"/>
      <c r="AG177" s="768"/>
      <c r="AH177" s="768"/>
      <c r="AI177" s="768"/>
      <c r="AJ177" s="768"/>
      <c r="AK177" s="768"/>
      <c r="AL177" s="768"/>
      <c r="AM177" s="768"/>
      <c r="AN177" s="768"/>
      <c r="AO177" s="768"/>
      <c r="AP177" s="768"/>
      <c r="AQ177" s="768"/>
      <c r="AR177" s="768"/>
      <c r="AS177" s="768"/>
    </row>
    <row r="178" spans="1:45" x14ac:dyDescent="0.25">
      <c r="A178" s="1879"/>
      <c r="B178" s="1879"/>
      <c r="C178" s="1879"/>
      <c r="D178" s="1879"/>
      <c r="E178" s="1879"/>
      <c r="F178" s="1879"/>
      <c r="G178" s="1879"/>
      <c r="H178" s="1879"/>
      <c r="I178" s="1879"/>
      <c r="L178" s="2174"/>
      <c r="M178" s="2174"/>
      <c r="N178" s="2174"/>
      <c r="O178" s="2174"/>
      <c r="P178" s="2174"/>
      <c r="Q178" s="2174"/>
      <c r="R178" s="2174"/>
      <c r="S178" s="2174"/>
      <c r="T178" s="2174"/>
      <c r="U178" s="2174"/>
      <c r="V178" s="2174"/>
      <c r="W178" s="768"/>
      <c r="X178" s="1879"/>
      <c r="AB178" s="768"/>
      <c r="AC178" s="768"/>
      <c r="AD178" s="768"/>
      <c r="AE178" s="768"/>
      <c r="AF178" s="768"/>
      <c r="AG178" s="768"/>
      <c r="AH178" s="768"/>
      <c r="AI178" s="768"/>
      <c r="AJ178" s="768"/>
      <c r="AK178" s="768"/>
      <c r="AL178" s="768"/>
      <c r="AM178" s="768"/>
      <c r="AN178" s="768"/>
      <c r="AO178" s="768"/>
      <c r="AP178" s="768"/>
      <c r="AQ178" s="768"/>
      <c r="AR178" s="768"/>
      <c r="AS178" s="768"/>
    </row>
    <row r="179" spans="1:45" x14ac:dyDescent="0.25">
      <c r="A179" s="1879"/>
      <c r="B179" s="1879"/>
      <c r="C179" s="1879"/>
      <c r="D179" s="1879"/>
      <c r="E179" s="1879"/>
      <c r="F179" s="1879"/>
      <c r="G179" s="1879"/>
      <c r="H179" s="1879"/>
      <c r="I179" s="1879"/>
      <c r="L179" s="2174"/>
      <c r="M179" s="2174"/>
      <c r="N179" s="2174"/>
      <c r="O179" s="2174"/>
      <c r="P179" s="2174"/>
      <c r="Q179" s="2174"/>
      <c r="R179" s="2174"/>
      <c r="S179" s="2174"/>
      <c r="T179" s="2174"/>
      <c r="U179" s="2174"/>
      <c r="V179" s="2174"/>
      <c r="W179" s="768"/>
      <c r="X179" s="1879"/>
      <c r="AB179" s="768"/>
      <c r="AC179" s="768"/>
      <c r="AD179" s="768"/>
      <c r="AE179" s="768"/>
      <c r="AF179" s="768"/>
      <c r="AG179" s="768"/>
      <c r="AH179" s="768"/>
      <c r="AI179" s="768"/>
      <c r="AJ179" s="768"/>
      <c r="AK179" s="768"/>
      <c r="AL179" s="768"/>
      <c r="AM179" s="768"/>
      <c r="AN179" s="768"/>
      <c r="AO179" s="768"/>
      <c r="AP179" s="768"/>
      <c r="AQ179" s="768"/>
      <c r="AR179" s="768"/>
      <c r="AS179" s="768"/>
    </row>
    <row r="180" spans="1:45" x14ac:dyDescent="0.25">
      <c r="A180" s="1879"/>
      <c r="B180" s="1879"/>
      <c r="C180" s="1879"/>
      <c r="D180" s="1879"/>
      <c r="E180" s="1879"/>
      <c r="F180" s="1879"/>
      <c r="G180" s="1879"/>
      <c r="H180" s="1879"/>
      <c r="I180" s="1879"/>
      <c r="L180" s="2174"/>
      <c r="M180" s="2174"/>
      <c r="N180" s="2174"/>
      <c r="O180" s="2174"/>
      <c r="P180" s="2174"/>
      <c r="Q180" s="2174"/>
      <c r="R180" s="2174"/>
      <c r="S180" s="2174"/>
      <c r="T180" s="2174"/>
      <c r="U180" s="2174"/>
      <c r="V180" s="2174"/>
      <c r="W180" s="768"/>
      <c r="X180" s="1879"/>
      <c r="AB180" s="768"/>
      <c r="AC180" s="768"/>
      <c r="AD180" s="768"/>
      <c r="AE180" s="768"/>
      <c r="AF180" s="768"/>
      <c r="AG180" s="768"/>
      <c r="AH180" s="768"/>
      <c r="AI180" s="768"/>
      <c r="AJ180" s="768"/>
      <c r="AK180" s="768"/>
      <c r="AL180" s="768"/>
      <c r="AM180" s="768"/>
      <c r="AN180" s="768"/>
      <c r="AO180" s="768"/>
      <c r="AP180" s="768"/>
      <c r="AQ180" s="768"/>
      <c r="AR180" s="768"/>
      <c r="AS180" s="768"/>
    </row>
    <row r="181" spans="1:45" x14ac:dyDescent="0.25">
      <c r="A181" s="1879"/>
      <c r="B181" s="1879"/>
      <c r="C181" s="1879"/>
      <c r="D181" s="1879"/>
      <c r="E181" s="1879"/>
      <c r="F181" s="1879"/>
      <c r="G181" s="1879"/>
      <c r="H181" s="1879"/>
      <c r="I181" s="1879"/>
      <c r="L181" s="2174"/>
      <c r="M181" s="2174"/>
      <c r="N181" s="2174"/>
      <c r="O181" s="2174"/>
      <c r="P181" s="2174"/>
      <c r="Q181" s="2174"/>
      <c r="R181" s="2174"/>
      <c r="S181" s="2174"/>
      <c r="T181" s="2174"/>
      <c r="U181" s="2174"/>
      <c r="V181" s="2174"/>
      <c r="W181" s="768"/>
      <c r="X181" s="1879"/>
      <c r="AB181" s="768"/>
      <c r="AC181" s="768"/>
      <c r="AD181" s="768"/>
      <c r="AE181" s="768"/>
      <c r="AF181" s="768"/>
      <c r="AG181" s="768"/>
      <c r="AH181" s="768"/>
      <c r="AI181" s="768"/>
      <c r="AJ181" s="768"/>
      <c r="AK181" s="768"/>
      <c r="AL181" s="768"/>
      <c r="AM181" s="768"/>
      <c r="AN181" s="768"/>
      <c r="AO181" s="768"/>
      <c r="AP181" s="768"/>
      <c r="AQ181" s="768"/>
      <c r="AR181" s="768"/>
      <c r="AS181" s="768"/>
    </row>
    <row r="182" spans="1:45" x14ac:dyDescent="0.25">
      <c r="A182" s="1879"/>
      <c r="B182" s="1879"/>
      <c r="C182" s="1879"/>
      <c r="D182" s="1879"/>
      <c r="E182" s="1879"/>
      <c r="F182" s="1879"/>
      <c r="G182" s="1879"/>
      <c r="H182" s="1879"/>
      <c r="I182" s="1879"/>
      <c r="L182" s="2174"/>
      <c r="M182" s="2174"/>
      <c r="N182" s="2174"/>
      <c r="O182" s="2174"/>
      <c r="P182" s="2174"/>
      <c r="Q182" s="2174"/>
      <c r="R182" s="2174"/>
      <c r="S182" s="2174"/>
      <c r="T182" s="2174"/>
      <c r="U182" s="2174"/>
      <c r="V182" s="2174"/>
      <c r="W182" s="768"/>
      <c r="X182" s="1879"/>
      <c r="AB182" s="768"/>
      <c r="AC182" s="768"/>
      <c r="AD182" s="768"/>
      <c r="AE182" s="768"/>
      <c r="AF182" s="768"/>
      <c r="AG182" s="768"/>
      <c r="AH182" s="768"/>
      <c r="AI182" s="768"/>
      <c r="AJ182" s="768"/>
      <c r="AK182" s="768"/>
      <c r="AL182" s="768"/>
      <c r="AM182" s="768"/>
      <c r="AN182" s="768"/>
      <c r="AO182" s="768"/>
      <c r="AP182" s="768"/>
      <c r="AQ182" s="768"/>
      <c r="AR182" s="768"/>
      <c r="AS182" s="768"/>
    </row>
    <row r="183" spans="1:45" x14ac:dyDescent="0.25">
      <c r="A183" s="1879"/>
      <c r="B183" s="1879"/>
      <c r="C183" s="1879"/>
      <c r="D183" s="1879"/>
      <c r="E183" s="1879"/>
      <c r="F183" s="1879"/>
      <c r="G183" s="1879"/>
      <c r="H183" s="1879"/>
      <c r="I183" s="1879"/>
      <c r="L183" s="2174"/>
      <c r="M183" s="2174"/>
      <c r="N183" s="2174"/>
      <c r="O183" s="2174"/>
      <c r="P183" s="2174"/>
      <c r="Q183" s="2174"/>
      <c r="R183" s="2174"/>
      <c r="S183" s="2174"/>
      <c r="T183" s="2174"/>
      <c r="U183" s="2174"/>
      <c r="V183" s="2174"/>
      <c r="W183" s="768"/>
      <c r="X183" s="1879"/>
      <c r="AB183" s="768"/>
      <c r="AC183" s="768"/>
      <c r="AD183" s="768"/>
      <c r="AE183" s="768"/>
      <c r="AF183" s="768"/>
      <c r="AG183" s="768"/>
      <c r="AH183" s="768"/>
      <c r="AI183" s="768"/>
      <c r="AJ183" s="768"/>
      <c r="AK183" s="768"/>
      <c r="AL183" s="768"/>
      <c r="AM183" s="768"/>
      <c r="AN183" s="768"/>
      <c r="AO183" s="768"/>
      <c r="AP183" s="768"/>
      <c r="AQ183" s="768"/>
      <c r="AR183" s="768"/>
      <c r="AS183" s="768"/>
    </row>
    <row r="184" spans="1:45" x14ac:dyDescent="0.25">
      <c r="A184" s="1879"/>
      <c r="B184" s="1879"/>
      <c r="C184" s="1879"/>
      <c r="D184" s="1879"/>
      <c r="E184" s="1879"/>
      <c r="F184" s="1879"/>
      <c r="G184" s="1879"/>
      <c r="H184" s="1879"/>
      <c r="I184" s="1879"/>
      <c r="L184" s="2174"/>
      <c r="M184" s="2174"/>
      <c r="N184" s="2174"/>
      <c r="O184" s="2174"/>
      <c r="P184" s="2174"/>
      <c r="Q184" s="2174"/>
      <c r="R184" s="2174"/>
      <c r="S184" s="2174"/>
      <c r="T184" s="2174"/>
      <c r="U184" s="2174"/>
      <c r="V184" s="2174"/>
      <c r="W184" s="768"/>
      <c r="X184" s="1879"/>
      <c r="AB184" s="768"/>
      <c r="AC184" s="768"/>
      <c r="AD184" s="768"/>
      <c r="AE184" s="768"/>
      <c r="AF184" s="768"/>
      <c r="AG184" s="768"/>
      <c r="AH184" s="768"/>
      <c r="AI184" s="768"/>
      <c r="AJ184" s="768"/>
      <c r="AK184" s="768"/>
      <c r="AL184" s="768"/>
      <c r="AM184" s="768"/>
      <c r="AN184" s="768"/>
      <c r="AO184" s="768"/>
      <c r="AP184" s="768"/>
      <c r="AQ184" s="768"/>
      <c r="AR184" s="768"/>
      <c r="AS184" s="768"/>
    </row>
    <row r="185" spans="1:45" x14ac:dyDescent="0.25">
      <c r="A185" s="1879"/>
      <c r="B185" s="1879"/>
      <c r="C185" s="1879"/>
      <c r="D185" s="1879"/>
      <c r="E185" s="1879"/>
      <c r="F185" s="1879"/>
      <c r="G185" s="1879"/>
      <c r="H185" s="1879"/>
      <c r="I185" s="1879"/>
      <c r="L185" s="2174"/>
      <c r="M185" s="2174"/>
      <c r="N185" s="2174"/>
      <c r="O185" s="2174"/>
      <c r="P185" s="2174"/>
      <c r="Q185" s="2174"/>
      <c r="R185" s="2174"/>
      <c r="S185" s="2174"/>
      <c r="T185" s="2174"/>
      <c r="U185" s="2174"/>
      <c r="V185" s="2174"/>
      <c r="W185" s="768"/>
      <c r="X185" s="1879"/>
      <c r="AB185" s="768"/>
      <c r="AC185" s="768"/>
      <c r="AD185" s="768"/>
      <c r="AE185" s="768"/>
      <c r="AF185" s="768"/>
      <c r="AG185" s="768"/>
      <c r="AH185" s="768"/>
      <c r="AI185" s="768"/>
      <c r="AJ185" s="768"/>
      <c r="AK185" s="768"/>
      <c r="AL185" s="768"/>
      <c r="AM185" s="768"/>
      <c r="AN185" s="768"/>
      <c r="AO185" s="768"/>
      <c r="AP185" s="768"/>
      <c r="AQ185" s="768"/>
      <c r="AR185" s="768"/>
      <c r="AS185" s="768"/>
    </row>
    <row r="186" spans="1:45" x14ac:dyDescent="0.25">
      <c r="A186" s="1879"/>
      <c r="B186" s="1879"/>
      <c r="C186" s="1879"/>
      <c r="D186" s="1879"/>
      <c r="E186" s="1879"/>
      <c r="F186" s="1879"/>
      <c r="G186" s="1879"/>
      <c r="H186" s="1879"/>
      <c r="I186" s="1879"/>
      <c r="L186" s="2174"/>
      <c r="M186" s="2174"/>
      <c r="N186" s="2174"/>
      <c r="O186" s="2174"/>
      <c r="P186" s="2174"/>
      <c r="Q186" s="2174"/>
      <c r="R186" s="2174"/>
      <c r="S186" s="2174"/>
      <c r="T186" s="2174"/>
      <c r="U186" s="2174"/>
      <c r="V186" s="2174"/>
      <c r="W186" s="768"/>
      <c r="X186" s="1879"/>
      <c r="AB186" s="768"/>
      <c r="AC186" s="768"/>
      <c r="AD186" s="768"/>
      <c r="AE186" s="768"/>
      <c r="AF186" s="768"/>
      <c r="AG186" s="768"/>
      <c r="AH186" s="768"/>
      <c r="AI186" s="768"/>
      <c r="AJ186" s="768"/>
      <c r="AK186" s="768"/>
      <c r="AL186" s="768"/>
      <c r="AM186" s="768"/>
      <c r="AN186" s="768"/>
      <c r="AO186" s="768"/>
      <c r="AP186" s="768"/>
      <c r="AQ186" s="768"/>
      <c r="AR186" s="768"/>
      <c r="AS186" s="768"/>
    </row>
    <row r="187" spans="1:45" x14ac:dyDescent="0.25">
      <c r="A187" s="1879"/>
      <c r="B187" s="1879"/>
      <c r="C187" s="1879"/>
      <c r="D187" s="1879"/>
      <c r="E187" s="1879"/>
      <c r="F187" s="1879"/>
      <c r="G187" s="1879"/>
      <c r="H187" s="1879"/>
      <c r="I187" s="1879"/>
      <c r="L187" s="2174"/>
      <c r="M187" s="2174"/>
      <c r="N187" s="2174"/>
      <c r="O187" s="2174"/>
      <c r="P187" s="2174"/>
      <c r="Q187" s="2174"/>
      <c r="R187" s="2174"/>
      <c r="S187" s="2174"/>
      <c r="T187" s="2174"/>
      <c r="U187" s="2174"/>
      <c r="V187" s="2174"/>
      <c r="W187" s="768"/>
      <c r="X187" s="1879"/>
      <c r="AB187" s="768"/>
      <c r="AC187" s="768"/>
      <c r="AD187" s="768"/>
      <c r="AE187" s="768"/>
      <c r="AF187" s="768"/>
      <c r="AG187" s="768"/>
      <c r="AH187" s="768"/>
      <c r="AI187" s="768"/>
      <c r="AJ187" s="768"/>
      <c r="AK187" s="768"/>
      <c r="AL187" s="768"/>
      <c r="AM187" s="768"/>
      <c r="AN187" s="768"/>
      <c r="AO187" s="768"/>
      <c r="AP187" s="768"/>
      <c r="AQ187" s="768"/>
      <c r="AR187" s="768"/>
      <c r="AS187" s="768"/>
    </row>
    <row r="188" spans="1:45" x14ac:dyDescent="0.25">
      <c r="A188" s="1879"/>
      <c r="B188" s="1879"/>
      <c r="C188" s="1879"/>
      <c r="D188" s="1879"/>
      <c r="E188" s="1879"/>
      <c r="F188" s="1879"/>
      <c r="G188" s="1879"/>
      <c r="H188" s="1879"/>
      <c r="I188" s="1879"/>
      <c r="L188" s="2174"/>
      <c r="M188" s="2174"/>
      <c r="N188" s="2174"/>
      <c r="O188" s="2174"/>
      <c r="P188" s="2174"/>
      <c r="Q188" s="2174"/>
      <c r="R188" s="2174"/>
      <c r="S188" s="2174"/>
      <c r="T188" s="2174"/>
      <c r="U188" s="2174"/>
      <c r="V188" s="2174"/>
      <c r="W188" s="768"/>
      <c r="X188" s="1879"/>
      <c r="AB188" s="768"/>
      <c r="AC188" s="768"/>
      <c r="AD188" s="768"/>
      <c r="AE188" s="768"/>
      <c r="AF188" s="768"/>
      <c r="AG188" s="768"/>
      <c r="AH188" s="768"/>
      <c r="AI188" s="768"/>
      <c r="AJ188" s="768"/>
      <c r="AK188" s="768"/>
      <c r="AL188" s="768"/>
      <c r="AM188" s="768"/>
      <c r="AN188" s="768"/>
      <c r="AO188" s="768"/>
      <c r="AP188" s="768"/>
      <c r="AQ188" s="768"/>
      <c r="AR188" s="768"/>
      <c r="AS188" s="768"/>
    </row>
    <row r="189" spans="1:45" x14ac:dyDescent="0.25">
      <c r="A189" s="1879"/>
      <c r="B189" s="1879"/>
      <c r="C189" s="1879"/>
      <c r="D189" s="1879"/>
      <c r="E189" s="1879"/>
      <c r="F189" s="1879"/>
      <c r="G189" s="1879"/>
      <c r="H189" s="1879"/>
      <c r="I189" s="1879"/>
      <c r="L189" s="2174"/>
      <c r="M189" s="2174"/>
      <c r="N189" s="2174"/>
      <c r="O189" s="2174"/>
      <c r="P189" s="2174"/>
      <c r="Q189" s="2174"/>
      <c r="R189" s="2174"/>
      <c r="S189" s="2174"/>
      <c r="T189" s="2174"/>
      <c r="U189" s="2174"/>
      <c r="V189" s="2174"/>
      <c r="W189" s="768"/>
      <c r="X189" s="1879"/>
      <c r="AB189" s="768"/>
      <c r="AC189" s="768"/>
      <c r="AD189" s="768"/>
      <c r="AE189" s="768"/>
      <c r="AF189" s="768"/>
      <c r="AG189" s="768"/>
      <c r="AH189" s="768"/>
      <c r="AI189" s="768"/>
      <c r="AJ189" s="768"/>
      <c r="AK189" s="768"/>
      <c r="AL189" s="768"/>
      <c r="AM189" s="768"/>
      <c r="AN189" s="768"/>
      <c r="AO189" s="768"/>
      <c r="AP189" s="768"/>
      <c r="AQ189" s="768"/>
      <c r="AR189" s="768"/>
      <c r="AS189" s="768"/>
    </row>
    <row r="190" spans="1:45" x14ac:dyDescent="0.25">
      <c r="A190" s="1879"/>
      <c r="B190" s="1879"/>
      <c r="C190" s="1879"/>
      <c r="D190" s="1879"/>
      <c r="E190" s="1879"/>
      <c r="F190" s="1879"/>
      <c r="G190" s="1879"/>
      <c r="H190" s="1879"/>
      <c r="I190" s="1879"/>
      <c r="L190" s="2174"/>
      <c r="M190" s="2174"/>
      <c r="N190" s="2174"/>
      <c r="O190" s="2174"/>
      <c r="P190" s="2174"/>
      <c r="Q190" s="2174"/>
      <c r="R190" s="2174"/>
      <c r="S190" s="2174"/>
      <c r="T190" s="2174"/>
      <c r="U190" s="2174"/>
      <c r="V190" s="2174"/>
      <c r="W190" s="768"/>
      <c r="X190" s="1879"/>
      <c r="AB190" s="768"/>
      <c r="AC190" s="768"/>
      <c r="AD190" s="768"/>
      <c r="AE190" s="768"/>
      <c r="AF190" s="768"/>
      <c r="AG190" s="768"/>
      <c r="AH190" s="768"/>
      <c r="AI190" s="768"/>
      <c r="AJ190" s="768"/>
      <c r="AK190" s="768"/>
      <c r="AL190" s="768"/>
      <c r="AM190" s="768"/>
      <c r="AN190" s="768"/>
      <c r="AO190" s="768"/>
      <c r="AP190" s="768"/>
      <c r="AQ190" s="768"/>
      <c r="AR190" s="768"/>
      <c r="AS190" s="768"/>
    </row>
    <row r="191" spans="1:45" x14ac:dyDescent="0.25">
      <c r="A191" s="1879"/>
      <c r="B191" s="1879"/>
      <c r="C191" s="1879"/>
      <c r="D191" s="1879"/>
      <c r="E191" s="1879"/>
      <c r="F191" s="1879"/>
      <c r="G191" s="1879"/>
      <c r="H191" s="1879"/>
      <c r="I191" s="1879"/>
      <c r="L191" s="2174"/>
      <c r="M191" s="2174"/>
      <c r="N191" s="2174"/>
      <c r="O191" s="2174"/>
      <c r="P191" s="2174"/>
      <c r="Q191" s="2174"/>
      <c r="R191" s="2174"/>
      <c r="S191" s="2174"/>
      <c r="T191" s="2174"/>
      <c r="U191" s="2174"/>
      <c r="V191" s="2174"/>
      <c r="W191" s="768"/>
      <c r="X191" s="1879"/>
      <c r="AB191" s="768"/>
      <c r="AC191" s="768"/>
      <c r="AD191" s="768"/>
      <c r="AE191" s="768"/>
      <c r="AF191" s="768"/>
      <c r="AG191" s="768"/>
      <c r="AH191" s="768"/>
      <c r="AI191" s="768"/>
      <c r="AJ191" s="768"/>
      <c r="AK191" s="768"/>
      <c r="AL191" s="768"/>
      <c r="AM191" s="768"/>
      <c r="AN191" s="768"/>
      <c r="AO191" s="768"/>
      <c r="AP191" s="768"/>
      <c r="AQ191" s="768"/>
      <c r="AR191" s="768"/>
      <c r="AS191" s="768"/>
    </row>
    <row r="192" spans="1:45" x14ac:dyDescent="0.25">
      <c r="A192" s="1879"/>
      <c r="B192" s="1879"/>
      <c r="C192" s="1879"/>
      <c r="D192" s="1879"/>
      <c r="E192" s="1879"/>
      <c r="F192" s="1879"/>
      <c r="G192" s="1879"/>
      <c r="H192" s="1879"/>
      <c r="I192" s="1879"/>
      <c r="L192" s="2173"/>
      <c r="P192" s="768"/>
      <c r="X192" s="1879"/>
      <c r="AB192" s="768"/>
      <c r="AC192" s="768"/>
      <c r="AD192" s="768"/>
      <c r="AE192" s="768"/>
      <c r="AF192" s="768"/>
      <c r="AG192" s="768"/>
      <c r="AH192" s="768"/>
      <c r="AI192" s="768"/>
      <c r="AJ192" s="768"/>
      <c r="AK192" s="768"/>
      <c r="AL192" s="768"/>
      <c r="AM192" s="768"/>
      <c r="AN192" s="768"/>
      <c r="AO192" s="768"/>
      <c r="AP192" s="768"/>
      <c r="AQ192" s="768"/>
      <c r="AR192" s="768"/>
      <c r="AS192" s="768"/>
    </row>
    <row r="193" spans="1:45" x14ac:dyDescent="0.25">
      <c r="A193" s="1879"/>
      <c r="B193" s="1879"/>
      <c r="C193" s="1879"/>
      <c r="D193" s="1879"/>
      <c r="E193" s="1879"/>
      <c r="F193" s="1879"/>
      <c r="G193" s="1879"/>
      <c r="H193" s="1879"/>
      <c r="I193" s="1879"/>
      <c r="L193" s="2173"/>
      <c r="P193" s="768"/>
      <c r="X193" s="1879"/>
      <c r="AB193" s="768"/>
      <c r="AC193" s="768"/>
      <c r="AD193" s="768"/>
      <c r="AE193" s="768"/>
      <c r="AF193" s="768"/>
      <c r="AG193" s="768"/>
      <c r="AH193" s="768"/>
      <c r="AI193" s="768"/>
      <c r="AJ193" s="768"/>
      <c r="AK193" s="768"/>
      <c r="AL193" s="768"/>
      <c r="AM193" s="768"/>
      <c r="AN193" s="768"/>
      <c r="AO193" s="768"/>
      <c r="AP193" s="768"/>
      <c r="AQ193" s="768"/>
      <c r="AR193" s="768"/>
      <c r="AS193" s="768"/>
    </row>
    <row r="194" spans="1:45" x14ac:dyDescent="0.25">
      <c r="A194" s="1879"/>
      <c r="B194" s="1879"/>
      <c r="C194" s="1879"/>
      <c r="D194" s="1879"/>
      <c r="E194" s="1879"/>
      <c r="F194" s="1879"/>
      <c r="G194" s="1879"/>
      <c r="H194" s="1879"/>
      <c r="I194" s="1879"/>
      <c r="L194" s="2173"/>
      <c r="P194" s="768"/>
      <c r="X194" s="1879"/>
      <c r="AB194" s="768"/>
      <c r="AC194" s="768"/>
      <c r="AD194" s="768"/>
      <c r="AE194" s="768"/>
      <c r="AF194" s="768"/>
      <c r="AG194" s="768"/>
      <c r="AH194" s="768"/>
      <c r="AI194" s="768"/>
      <c r="AJ194" s="768"/>
      <c r="AK194" s="768"/>
      <c r="AL194" s="768"/>
      <c r="AM194" s="768"/>
      <c r="AN194" s="768"/>
      <c r="AO194" s="768"/>
      <c r="AP194" s="768"/>
      <c r="AQ194" s="768"/>
      <c r="AR194" s="768"/>
      <c r="AS194" s="768"/>
    </row>
    <row r="195" spans="1:45" x14ac:dyDescent="0.25">
      <c r="A195" s="1879"/>
      <c r="B195" s="1879"/>
      <c r="C195" s="1879"/>
      <c r="D195" s="1879"/>
      <c r="E195" s="1879"/>
      <c r="F195" s="1879"/>
      <c r="G195" s="1879"/>
      <c r="H195" s="1879"/>
      <c r="I195" s="1879"/>
      <c r="L195" s="2173"/>
      <c r="P195" s="768"/>
      <c r="X195" s="1879"/>
      <c r="AB195" s="768"/>
      <c r="AC195" s="768"/>
      <c r="AD195" s="768"/>
      <c r="AE195" s="768"/>
      <c r="AF195" s="768"/>
      <c r="AG195" s="768"/>
      <c r="AH195" s="768"/>
      <c r="AI195" s="768"/>
      <c r="AJ195" s="768"/>
      <c r="AK195" s="768"/>
      <c r="AL195" s="768"/>
      <c r="AM195" s="768"/>
      <c r="AN195" s="768"/>
      <c r="AO195" s="768"/>
      <c r="AP195" s="768"/>
      <c r="AQ195" s="768"/>
      <c r="AR195" s="768"/>
      <c r="AS195" s="768"/>
    </row>
    <row r="196" spans="1:45" x14ac:dyDescent="0.25">
      <c r="A196" s="1879"/>
      <c r="B196" s="1879"/>
      <c r="C196" s="1879"/>
      <c r="D196" s="1879"/>
      <c r="E196" s="1879"/>
      <c r="F196" s="1879"/>
      <c r="G196" s="1879"/>
      <c r="H196" s="1879"/>
      <c r="I196" s="1879"/>
      <c r="L196" s="2173"/>
      <c r="P196" s="768"/>
      <c r="X196" s="1879"/>
      <c r="AB196" s="768"/>
      <c r="AC196" s="768"/>
      <c r="AD196" s="768"/>
      <c r="AE196" s="768"/>
      <c r="AF196" s="768"/>
      <c r="AG196" s="768"/>
      <c r="AH196" s="768"/>
      <c r="AI196" s="768"/>
      <c r="AJ196" s="768"/>
      <c r="AK196" s="768"/>
      <c r="AL196" s="768"/>
      <c r="AM196" s="768"/>
      <c r="AN196" s="768"/>
      <c r="AO196" s="768"/>
      <c r="AP196" s="768"/>
      <c r="AQ196" s="768"/>
      <c r="AR196" s="768"/>
      <c r="AS196" s="768"/>
    </row>
    <row r="197" spans="1:45" x14ac:dyDescent="0.25">
      <c r="A197" s="1879"/>
      <c r="B197" s="1879"/>
      <c r="C197" s="1879"/>
      <c r="D197" s="1879"/>
      <c r="E197" s="1879"/>
      <c r="F197" s="1879"/>
      <c r="G197" s="1879"/>
      <c r="H197" s="1879"/>
      <c r="I197" s="1879"/>
      <c r="L197" s="2173"/>
      <c r="P197" s="768"/>
      <c r="Q197" s="2175"/>
      <c r="R197" s="2175"/>
      <c r="S197" s="2175"/>
      <c r="T197" s="2175"/>
      <c r="U197" s="2175"/>
      <c r="V197" s="2175"/>
      <c r="W197" s="2175"/>
      <c r="X197" s="1879"/>
      <c r="AB197" s="768"/>
      <c r="AC197" s="768"/>
      <c r="AD197" s="768"/>
      <c r="AE197" s="768"/>
      <c r="AF197" s="768"/>
      <c r="AG197" s="768"/>
      <c r="AH197" s="768"/>
      <c r="AI197" s="768"/>
      <c r="AJ197" s="768"/>
      <c r="AK197" s="768"/>
      <c r="AL197" s="768"/>
      <c r="AM197" s="768"/>
      <c r="AN197" s="768"/>
      <c r="AO197" s="768"/>
      <c r="AP197" s="768"/>
      <c r="AQ197" s="768"/>
      <c r="AR197" s="768"/>
      <c r="AS197" s="768"/>
    </row>
    <row r="198" spans="1:45" x14ac:dyDescent="0.25">
      <c r="A198" s="1879"/>
      <c r="B198" s="1879"/>
      <c r="C198" s="1879"/>
      <c r="D198" s="1879"/>
      <c r="E198" s="1879"/>
      <c r="F198" s="1879"/>
      <c r="G198" s="1879"/>
      <c r="H198" s="1879"/>
      <c r="I198" s="1879"/>
      <c r="L198" s="2174"/>
      <c r="M198" s="2174"/>
      <c r="N198" s="2174"/>
      <c r="O198" s="2174"/>
      <c r="P198" s="2174"/>
      <c r="Q198" s="2174"/>
      <c r="R198" s="2174"/>
      <c r="S198" s="2174"/>
      <c r="T198" s="2174"/>
      <c r="U198" s="2174"/>
      <c r="V198" s="2174"/>
      <c r="W198" s="768"/>
      <c r="X198" s="1879"/>
      <c r="AB198" s="768"/>
      <c r="AC198" s="768"/>
      <c r="AD198" s="768"/>
      <c r="AE198" s="768"/>
      <c r="AF198" s="768"/>
      <c r="AG198" s="768"/>
      <c r="AH198" s="768"/>
      <c r="AI198" s="768"/>
      <c r="AJ198" s="768"/>
      <c r="AK198" s="768"/>
      <c r="AL198" s="768"/>
      <c r="AM198" s="768"/>
      <c r="AN198" s="768"/>
      <c r="AO198" s="768"/>
      <c r="AP198" s="768"/>
      <c r="AQ198" s="768"/>
      <c r="AR198" s="768"/>
      <c r="AS198" s="768"/>
    </row>
    <row r="199" spans="1:45" x14ac:dyDescent="0.25">
      <c r="A199" s="1879"/>
      <c r="B199" s="1879"/>
      <c r="C199" s="1879"/>
      <c r="D199" s="1879"/>
      <c r="E199" s="1879"/>
      <c r="F199" s="1879"/>
      <c r="G199" s="1879"/>
      <c r="H199" s="1879"/>
      <c r="I199" s="1879"/>
      <c r="L199" s="2174"/>
      <c r="M199" s="2174"/>
      <c r="N199" s="2174"/>
      <c r="O199" s="2174"/>
      <c r="P199" s="2174"/>
      <c r="Q199" s="2174"/>
      <c r="R199" s="2174"/>
      <c r="S199" s="2174"/>
      <c r="T199" s="2174"/>
      <c r="U199" s="2174"/>
      <c r="V199" s="2174"/>
      <c r="W199" s="768"/>
      <c r="X199" s="1879"/>
      <c r="AB199" s="768"/>
      <c r="AC199" s="768"/>
      <c r="AD199" s="768"/>
      <c r="AE199" s="768"/>
      <c r="AF199" s="768"/>
      <c r="AG199" s="768"/>
      <c r="AH199" s="768"/>
      <c r="AI199" s="768"/>
      <c r="AJ199" s="768"/>
      <c r="AK199" s="768"/>
      <c r="AL199" s="768"/>
      <c r="AM199" s="768"/>
      <c r="AN199" s="768"/>
      <c r="AO199" s="768"/>
      <c r="AP199" s="768"/>
      <c r="AQ199" s="768"/>
      <c r="AR199" s="768"/>
      <c r="AS199" s="768"/>
    </row>
    <row r="200" spans="1:45" x14ac:dyDescent="0.25">
      <c r="A200" s="1879"/>
      <c r="B200" s="1879"/>
      <c r="C200" s="1879"/>
      <c r="D200" s="1879"/>
      <c r="E200" s="1879"/>
      <c r="F200" s="1879"/>
      <c r="G200" s="1879"/>
      <c r="H200" s="1879"/>
      <c r="I200" s="1879"/>
      <c r="L200" s="2174"/>
      <c r="M200" s="2174"/>
      <c r="N200" s="2174"/>
      <c r="O200" s="2174"/>
      <c r="P200" s="2174"/>
      <c r="Q200" s="2174"/>
      <c r="R200" s="2174"/>
      <c r="S200" s="2174"/>
      <c r="T200" s="2174"/>
      <c r="U200" s="2174"/>
      <c r="V200" s="2174"/>
      <c r="W200" s="768"/>
      <c r="X200" s="1879"/>
      <c r="AB200" s="768"/>
      <c r="AC200" s="768"/>
      <c r="AD200" s="768"/>
      <c r="AE200" s="768"/>
      <c r="AF200" s="768"/>
      <c r="AG200" s="768"/>
      <c r="AH200" s="768"/>
      <c r="AI200" s="768"/>
      <c r="AJ200" s="768"/>
      <c r="AK200" s="768"/>
      <c r="AL200" s="768"/>
      <c r="AM200" s="768"/>
      <c r="AN200" s="768"/>
      <c r="AO200" s="768"/>
      <c r="AP200" s="768"/>
      <c r="AQ200" s="768"/>
      <c r="AR200" s="768"/>
      <c r="AS200" s="768"/>
    </row>
    <row r="201" spans="1:45" x14ac:dyDescent="0.25">
      <c r="A201" s="1879"/>
      <c r="B201" s="1879"/>
      <c r="C201" s="1879"/>
      <c r="D201" s="1879"/>
      <c r="E201" s="1879"/>
      <c r="F201" s="1879"/>
      <c r="G201" s="1879"/>
      <c r="H201" s="1879"/>
      <c r="I201" s="1879"/>
      <c r="L201" s="2174"/>
      <c r="M201" s="2174"/>
      <c r="N201" s="2174"/>
      <c r="O201" s="2174"/>
      <c r="P201" s="2174"/>
      <c r="Q201" s="2174"/>
      <c r="R201" s="2174"/>
      <c r="S201" s="2174"/>
      <c r="T201" s="2174"/>
      <c r="U201" s="2174"/>
      <c r="V201" s="2174"/>
      <c r="W201" s="768"/>
      <c r="X201" s="1879"/>
      <c r="AB201" s="768"/>
      <c r="AC201" s="768"/>
      <c r="AD201" s="768"/>
      <c r="AE201" s="768"/>
      <c r="AF201" s="768"/>
      <c r="AG201" s="768"/>
      <c r="AH201" s="768"/>
      <c r="AI201" s="768"/>
      <c r="AJ201" s="768"/>
      <c r="AK201" s="768"/>
      <c r="AL201" s="768"/>
      <c r="AM201" s="768"/>
      <c r="AN201" s="768"/>
      <c r="AO201" s="768"/>
      <c r="AP201" s="768"/>
      <c r="AQ201" s="768"/>
      <c r="AR201" s="768"/>
      <c r="AS201" s="768"/>
    </row>
    <row r="202" spans="1:45" x14ac:dyDescent="0.25">
      <c r="A202" s="1879"/>
      <c r="B202" s="1879"/>
      <c r="C202" s="1879"/>
      <c r="D202" s="1879"/>
      <c r="E202" s="1879"/>
      <c r="F202" s="1879"/>
      <c r="G202" s="1879"/>
      <c r="H202" s="1879"/>
      <c r="I202" s="1879"/>
      <c r="L202" s="2174"/>
      <c r="M202" s="2174"/>
      <c r="N202" s="2174"/>
      <c r="O202" s="2174"/>
      <c r="P202" s="2174"/>
      <c r="Q202" s="2174"/>
      <c r="R202" s="2174"/>
      <c r="S202" s="2174"/>
      <c r="T202" s="2174"/>
      <c r="U202" s="2174"/>
      <c r="V202" s="2174"/>
      <c r="W202" s="768"/>
      <c r="X202" s="1879"/>
      <c r="AB202" s="768"/>
      <c r="AC202" s="768"/>
      <c r="AD202" s="768"/>
      <c r="AE202" s="768"/>
      <c r="AF202" s="768"/>
      <c r="AG202" s="768"/>
      <c r="AH202" s="768"/>
      <c r="AI202" s="768"/>
      <c r="AJ202" s="768"/>
      <c r="AK202" s="768"/>
      <c r="AL202" s="768"/>
      <c r="AM202" s="768"/>
      <c r="AN202" s="768"/>
      <c r="AO202" s="768"/>
      <c r="AP202" s="768"/>
      <c r="AQ202" s="768"/>
      <c r="AR202" s="768"/>
      <c r="AS202" s="768"/>
    </row>
    <row r="203" spans="1:45" x14ac:dyDescent="0.25">
      <c r="A203" s="1879"/>
      <c r="B203" s="1879"/>
      <c r="C203" s="1879"/>
      <c r="D203" s="1879"/>
      <c r="E203" s="1879"/>
      <c r="F203" s="1879"/>
      <c r="G203" s="1879"/>
      <c r="H203" s="1879"/>
      <c r="I203" s="1879"/>
      <c r="L203" s="2174"/>
      <c r="M203" s="2174"/>
      <c r="N203" s="2174"/>
      <c r="O203" s="2174"/>
      <c r="P203" s="2174"/>
      <c r="Q203" s="2174"/>
      <c r="R203" s="2174"/>
      <c r="S203" s="2174"/>
      <c r="T203" s="2174"/>
      <c r="U203" s="2174"/>
      <c r="V203" s="2174"/>
      <c r="W203" s="768"/>
      <c r="X203" s="1879"/>
      <c r="AB203" s="768"/>
      <c r="AC203" s="768"/>
      <c r="AD203" s="768"/>
      <c r="AE203" s="768"/>
      <c r="AF203" s="768"/>
      <c r="AG203" s="768"/>
      <c r="AH203" s="768"/>
      <c r="AI203" s="768"/>
      <c r="AJ203" s="768"/>
      <c r="AK203" s="768"/>
      <c r="AL203" s="768"/>
      <c r="AM203" s="768"/>
      <c r="AN203" s="768"/>
      <c r="AO203" s="768"/>
      <c r="AP203" s="768"/>
      <c r="AQ203" s="768"/>
      <c r="AR203" s="768"/>
      <c r="AS203" s="768"/>
    </row>
    <row r="204" spans="1:45" x14ac:dyDescent="0.25">
      <c r="A204" s="1879"/>
      <c r="B204" s="1879"/>
      <c r="C204" s="1879"/>
      <c r="D204" s="1879"/>
      <c r="E204" s="1879"/>
      <c r="F204" s="1879"/>
      <c r="G204" s="1879"/>
      <c r="H204" s="1879"/>
      <c r="I204" s="1879"/>
      <c r="L204" s="2174"/>
      <c r="M204" s="2174"/>
      <c r="N204" s="2174"/>
      <c r="O204" s="2174"/>
      <c r="P204" s="2174"/>
      <c r="Q204" s="2174"/>
      <c r="R204" s="2174"/>
      <c r="S204" s="2174"/>
      <c r="T204" s="2174"/>
      <c r="U204" s="2174"/>
      <c r="V204" s="2174"/>
      <c r="W204" s="768"/>
      <c r="X204" s="1879"/>
      <c r="AB204" s="768"/>
      <c r="AC204" s="768"/>
      <c r="AD204" s="768"/>
      <c r="AE204" s="768"/>
      <c r="AF204" s="768"/>
      <c r="AG204" s="768"/>
      <c r="AH204" s="768"/>
      <c r="AI204" s="768"/>
      <c r="AJ204" s="768"/>
      <c r="AK204" s="768"/>
      <c r="AL204" s="768"/>
      <c r="AM204" s="768"/>
      <c r="AN204" s="768"/>
      <c r="AO204" s="768"/>
      <c r="AP204" s="768"/>
      <c r="AQ204" s="768"/>
      <c r="AR204" s="768"/>
      <c r="AS204" s="768"/>
    </row>
    <row r="205" spans="1:45" x14ac:dyDescent="0.25">
      <c r="A205" s="1879"/>
      <c r="B205" s="1879"/>
      <c r="C205" s="1879"/>
      <c r="D205" s="1879"/>
      <c r="E205" s="1879"/>
      <c r="F205" s="1879"/>
      <c r="G205" s="1879"/>
      <c r="H205" s="1879"/>
      <c r="I205" s="1879"/>
      <c r="L205" s="2174"/>
      <c r="M205" s="2174"/>
      <c r="N205" s="2174"/>
      <c r="O205" s="2174"/>
      <c r="P205" s="2174"/>
      <c r="Q205" s="2174"/>
      <c r="R205" s="2174"/>
      <c r="S205" s="2174"/>
      <c r="T205" s="2174"/>
      <c r="U205" s="2174"/>
      <c r="V205" s="2174"/>
      <c r="W205" s="768"/>
      <c r="X205" s="1879"/>
      <c r="AB205" s="768"/>
      <c r="AC205" s="768"/>
      <c r="AD205" s="768"/>
      <c r="AE205" s="768"/>
      <c r="AF205" s="768"/>
      <c r="AG205" s="768"/>
      <c r="AH205" s="768"/>
      <c r="AI205" s="768"/>
      <c r="AJ205" s="768"/>
      <c r="AK205" s="768"/>
      <c r="AL205" s="768"/>
      <c r="AM205" s="768"/>
      <c r="AN205" s="768"/>
      <c r="AO205" s="768"/>
      <c r="AP205" s="768"/>
      <c r="AQ205" s="768"/>
      <c r="AR205" s="768"/>
      <c r="AS205" s="768"/>
    </row>
    <row r="206" spans="1:45" x14ac:dyDescent="0.25">
      <c r="A206" s="1879"/>
      <c r="B206" s="1879"/>
      <c r="C206" s="1879"/>
      <c r="D206" s="1879"/>
      <c r="E206" s="1879"/>
      <c r="F206" s="1879"/>
      <c r="G206" s="1879"/>
      <c r="H206" s="1879"/>
      <c r="I206" s="1879"/>
      <c r="L206" s="2174"/>
      <c r="M206" s="2174"/>
      <c r="N206" s="2174"/>
      <c r="O206" s="2174"/>
      <c r="P206" s="2174"/>
      <c r="Q206" s="2174"/>
      <c r="R206" s="2174"/>
      <c r="S206" s="2174"/>
      <c r="T206" s="2174"/>
      <c r="U206" s="2174"/>
      <c r="V206" s="2174"/>
      <c r="W206" s="768"/>
      <c r="X206" s="1879"/>
      <c r="AB206" s="768"/>
      <c r="AC206" s="768"/>
      <c r="AD206" s="768"/>
      <c r="AE206" s="768"/>
      <c r="AF206" s="768"/>
      <c r="AG206" s="768"/>
      <c r="AH206" s="768"/>
      <c r="AI206" s="768"/>
      <c r="AJ206" s="768"/>
      <c r="AK206" s="768"/>
      <c r="AL206" s="768"/>
      <c r="AM206" s="768"/>
      <c r="AN206" s="768"/>
      <c r="AO206" s="768"/>
      <c r="AP206" s="768"/>
      <c r="AQ206" s="768"/>
      <c r="AR206" s="768"/>
      <c r="AS206" s="768"/>
    </row>
    <row r="207" spans="1:45" x14ac:dyDescent="0.25">
      <c r="A207" s="1879"/>
      <c r="B207" s="1879"/>
      <c r="C207" s="1879"/>
      <c r="D207" s="1879"/>
      <c r="E207" s="1879"/>
      <c r="F207" s="1879"/>
      <c r="G207" s="1879"/>
      <c r="H207" s="1879"/>
      <c r="I207" s="1879"/>
      <c r="L207" s="2174"/>
      <c r="M207" s="2174"/>
      <c r="N207" s="2174"/>
      <c r="O207" s="2174"/>
      <c r="P207" s="2174"/>
      <c r="Q207" s="2174"/>
      <c r="R207" s="2174"/>
      <c r="S207" s="2174"/>
      <c r="T207" s="2174"/>
      <c r="U207" s="2174"/>
      <c r="V207" s="2174"/>
      <c r="W207" s="768"/>
      <c r="X207" s="1879"/>
      <c r="AB207" s="768"/>
      <c r="AC207" s="768"/>
      <c r="AD207" s="768"/>
      <c r="AE207" s="768"/>
      <c r="AF207" s="768"/>
      <c r="AG207" s="768"/>
      <c r="AH207" s="768"/>
      <c r="AI207" s="768"/>
      <c r="AJ207" s="768"/>
      <c r="AK207" s="768"/>
      <c r="AL207" s="768"/>
      <c r="AM207" s="768"/>
      <c r="AN207" s="768"/>
      <c r="AO207" s="768"/>
      <c r="AP207" s="768"/>
      <c r="AQ207" s="768"/>
      <c r="AR207" s="768"/>
      <c r="AS207" s="768"/>
    </row>
    <row r="208" spans="1:45" x14ac:dyDescent="0.25">
      <c r="A208" s="1879"/>
      <c r="B208" s="1879"/>
      <c r="C208" s="1879"/>
      <c r="D208" s="1879"/>
      <c r="E208" s="1879"/>
      <c r="F208" s="1879"/>
      <c r="G208" s="1879"/>
      <c r="H208" s="1879"/>
      <c r="I208" s="1879"/>
      <c r="L208" s="2174"/>
      <c r="M208" s="2174"/>
      <c r="N208" s="2174"/>
      <c r="O208" s="2174"/>
      <c r="P208" s="2174"/>
      <c r="Q208" s="2174"/>
      <c r="R208" s="2174"/>
      <c r="S208" s="2174"/>
      <c r="T208" s="2174"/>
      <c r="U208" s="2174"/>
      <c r="V208" s="2174"/>
      <c r="W208" s="768"/>
      <c r="X208" s="1879"/>
      <c r="AB208" s="768"/>
      <c r="AC208" s="768"/>
      <c r="AD208" s="768"/>
      <c r="AE208" s="768"/>
      <c r="AF208" s="768"/>
      <c r="AG208" s="768"/>
      <c r="AH208" s="768"/>
      <c r="AI208" s="768"/>
      <c r="AJ208" s="768"/>
      <c r="AK208" s="768"/>
      <c r="AL208" s="768"/>
      <c r="AM208" s="768"/>
      <c r="AN208" s="768"/>
      <c r="AO208" s="768"/>
      <c r="AP208" s="768"/>
      <c r="AQ208" s="768"/>
      <c r="AR208" s="768"/>
      <c r="AS208" s="768"/>
    </row>
    <row r="209" spans="1:45" x14ac:dyDescent="0.25">
      <c r="A209" s="1879"/>
      <c r="B209" s="1879"/>
      <c r="C209" s="1879"/>
      <c r="D209" s="1879"/>
      <c r="E209" s="1879"/>
      <c r="F209" s="1879"/>
      <c r="G209" s="1879"/>
      <c r="H209" s="1879"/>
      <c r="I209" s="1879"/>
      <c r="L209" s="2174"/>
      <c r="M209" s="2174"/>
      <c r="N209" s="2174"/>
      <c r="O209" s="2174"/>
      <c r="P209" s="2174"/>
      <c r="Q209" s="2174"/>
      <c r="R209" s="2174"/>
      <c r="S209" s="2174"/>
      <c r="T209" s="2174"/>
      <c r="U209" s="2174"/>
      <c r="V209" s="2174"/>
      <c r="W209" s="768"/>
      <c r="X209" s="1879"/>
      <c r="AB209" s="768"/>
      <c r="AC209" s="768"/>
      <c r="AD209" s="768"/>
      <c r="AE209" s="768"/>
      <c r="AF209" s="768"/>
      <c r="AG209" s="768"/>
      <c r="AH209" s="768"/>
      <c r="AI209" s="768"/>
      <c r="AJ209" s="768"/>
      <c r="AK209" s="768"/>
      <c r="AL209" s="768"/>
      <c r="AM209" s="768"/>
      <c r="AN209" s="768"/>
      <c r="AO209" s="768"/>
      <c r="AP209" s="768"/>
      <c r="AQ209" s="768"/>
      <c r="AR209" s="768"/>
      <c r="AS209" s="768"/>
    </row>
    <row r="210" spans="1:45" x14ac:dyDescent="0.25">
      <c r="A210" s="1879"/>
      <c r="B210" s="1879"/>
      <c r="C210" s="1879"/>
      <c r="D210" s="1879"/>
      <c r="E210" s="1879"/>
      <c r="F210" s="1879"/>
      <c r="G210" s="1879"/>
      <c r="H210" s="1879"/>
      <c r="I210" s="1879"/>
      <c r="L210" s="2174"/>
      <c r="M210" s="2174"/>
      <c r="N210" s="2174"/>
      <c r="O210" s="2174"/>
      <c r="P210" s="2174"/>
      <c r="Q210" s="2174"/>
      <c r="R210" s="2174"/>
      <c r="S210" s="2174"/>
      <c r="T210" s="2174"/>
      <c r="U210" s="2174"/>
      <c r="V210" s="2174"/>
      <c r="W210" s="768"/>
      <c r="X210" s="1879"/>
      <c r="AB210" s="768"/>
      <c r="AC210" s="768"/>
      <c r="AD210" s="768"/>
      <c r="AE210" s="768"/>
      <c r="AF210" s="768"/>
      <c r="AG210" s="768"/>
      <c r="AH210" s="768"/>
      <c r="AI210" s="768"/>
      <c r="AJ210" s="768"/>
      <c r="AK210" s="768"/>
      <c r="AL210" s="768"/>
      <c r="AM210" s="768"/>
      <c r="AN210" s="768"/>
      <c r="AO210" s="768"/>
      <c r="AP210" s="768"/>
      <c r="AQ210" s="768"/>
      <c r="AR210" s="768"/>
      <c r="AS210" s="768"/>
    </row>
    <row r="211" spans="1:45" x14ac:dyDescent="0.25">
      <c r="A211" s="1879"/>
      <c r="B211" s="1879"/>
      <c r="C211" s="1879"/>
      <c r="D211" s="1879"/>
      <c r="E211" s="1879"/>
      <c r="F211" s="1879"/>
      <c r="G211" s="1879"/>
      <c r="H211" s="1879"/>
      <c r="I211" s="1879"/>
      <c r="L211" s="2174"/>
      <c r="M211" s="2174"/>
      <c r="N211" s="2174"/>
      <c r="O211" s="2174"/>
      <c r="P211" s="2174"/>
      <c r="Q211" s="2174"/>
      <c r="R211" s="2174"/>
      <c r="S211" s="2174"/>
      <c r="T211" s="2174"/>
      <c r="U211" s="2174"/>
      <c r="V211" s="2174"/>
      <c r="W211" s="768"/>
      <c r="X211" s="1879"/>
      <c r="AB211" s="768"/>
      <c r="AC211" s="768"/>
      <c r="AD211" s="768"/>
      <c r="AE211" s="768"/>
      <c r="AF211" s="768"/>
      <c r="AG211" s="768"/>
      <c r="AH211" s="768"/>
      <c r="AI211" s="768"/>
      <c r="AJ211" s="768"/>
      <c r="AK211" s="768"/>
      <c r="AL211" s="768"/>
      <c r="AM211" s="768"/>
      <c r="AN211" s="768"/>
      <c r="AO211" s="768"/>
      <c r="AP211" s="768"/>
      <c r="AQ211" s="768"/>
      <c r="AR211" s="768"/>
      <c r="AS211" s="768"/>
    </row>
    <row r="212" spans="1:45" x14ac:dyDescent="0.25">
      <c r="A212" s="1879"/>
      <c r="B212" s="1879"/>
      <c r="C212" s="1879"/>
      <c r="D212" s="1879"/>
      <c r="E212" s="1879"/>
      <c r="F212" s="1879"/>
      <c r="G212" s="1879"/>
      <c r="H212" s="1879"/>
      <c r="I212" s="1879"/>
      <c r="L212" s="2174"/>
      <c r="M212" s="2174"/>
      <c r="N212" s="2174"/>
      <c r="O212" s="2174"/>
      <c r="P212" s="2174"/>
      <c r="Q212" s="2174"/>
      <c r="R212" s="2174"/>
      <c r="S212" s="2174"/>
      <c r="T212" s="2174"/>
      <c r="U212" s="2174"/>
      <c r="V212" s="2174"/>
      <c r="W212" s="768"/>
      <c r="X212" s="1879"/>
      <c r="AB212" s="768"/>
      <c r="AC212" s="768"/>
      <c r="AD212" s="768"/>
      <c r="AE212" s="768"/>
      <c r="AF212" s="768"/>
      <c r="AG212" s="768"/>
      <c r="AH212" s="768"/>
      <c r="AI212" s="768"/>
      <c r="AJ212" s="768"/>
      <c r="AK212" s="768"/>
      <c r="AL212" s="768"/>
      <c r="AM212" s="768"/>
      <c r="AN212" s="768"/>
      <c r="AO212" s="768"/>
      <c r="AP212" s="768"/>
      <c r="AQ212" s="768"/>
      <c r="AR212" s="768"/>
      <c r="AS212" s="768"/>
    </row>
    <row r="213" spans="1:45" x14ac:dyDescent="0.25">
      <c r="A213" s="1879"/>
      <c r="B213" s="1879"/>
      <c r="C213" s="1879"/>
      <c r="D213" s="1879"/>
      <c r="E213" s="1879"/>
      <c r="F213" s="1879"/>
      <c r="G213" s="1879"/>
      <c r="H213" s="1879"/>
      <c r="I213" s="1879"/>
      <c r="L213" s="2174"/>
      <c r="M213" s="2174"/>
      <c r="N213" s="2174"/>
      <c r="O213" s="2174"/>
      <c r="P213" s="2174"/>
      <c r="Q213" s="2174"/>
      <c r="R213" s="2174"/>
      <c r="S213" s="2174"/>
      <c r="T213" s="2174"/>
      <c r="U213" s="2174"/>
      <c r="V213" s="2174"/>
      <c r="W213" s="768"/>
      <c r="X213" s="1879"/>
      <c r="AB213" s="768"/>
      <c r="AC213" s="768"/>
      <c r="AD213" s="768"/>
      <c r="AE213" s="768"/>
      <c r="AF213" s="768"/>
      <c r="AG213" s="768"/>
      <c r="AH213" s="768"/>
      <c r="AI213" s="768"/>
      <c r="AJ213" s="768"/>
      <c r="AK213" s="768"/>
      <c r="AL213" s="768"/>
      <c r="AM213" s="768"/>
      <c r="AN213" s="768"/>
      <c r="AO213" s="768"/>
      <c r="AP213" s="768"/>
      <c r="AQ213" s="768"/>
      <c r="AR213" s="768"/>
      <c r="AS213" s="768"/>
    </row>
    <row r="214" spans="1:45" x14ac:dyDescent="0.25">
      <c r="A214" s="1879"/>
      <c r="B214" s="1879"/>
      <c r="C214" s="1879"/>
      <c r="D214" s="1879"/>
      <c r="E214" s="1879"/>
      <c r="F214" s="1879"/>
      <c r="G214" s="1879"/>
      <c r="H214" s="1879"/>
      <c r="I214" s="1879"/>
      <c r="L214" s="2174"/>
      <c r="M214" s="2174"/>
      <c r="N214" s="2174"/>
      <c r="O214" s="2174"/>
      <c r="P214" s="2174"/>
      <c r="Q214" s="2174"/>
      <c r="R214" s="2174"/>
      <c r="S214" s="2174"/>
      <c r="T214" s="2174"/>
      <c r="U214" s="2174"/>
      <c r="V214" s="2174"/>
      <c r="W214" s="768"/>
      <c r="X214" s="1879"/>
      <c r="AB214" s="768"/>
      <c r="AC214" s="768"/>
      <c r="AD214" s="768"/>
      <c r="AE214" s="768"/>
      <c r="AF214" s="768"/>
      <c r="AG214" s="768"/>
      <c r="AH214" s="768"/>
      <c r="AI214" s="768"/>
      <c r="AJ214" s="768"/>
      <c r="AK214" s="768"/>
      <c r="AL214" s="768"/>
      <c r="AM214" s="768"/>
      <c r="AN214" s="768"/>
      <c r="AO214" s="768"/>
      <c r="AP214" s="768"/>
      <c r="AQ214" s="768"/>
      <c r="AR214" s="768"/>
      <c r="AS214" s="768"/>
    </row>
    <row r="215" spans="1:45" x14ac:dyDescent="0.25">
      <c r="A215" s="1879"/>
      <c r="B215" s="1879"/>
      <c r="C215" s="1879"/>
      <c r="D215" s="1879"/>
      <c r="E215" s="1879"/>
      <c r="F215" s="1879"/>
      <c r="G215" s="1879"/>
      <c r="H215" s="1879"/>
      <c r="I215" s="1879"/>
      <c r="L215" s="2174"/>
      <c r="M215" s="2174"/>
      <c r="N215" s="2174"/>
      <c r="O215" s="2174"/>
      <c r="P215" s="2174"/>
      <c r="Q215" s="2174"/>
      <c r="R215" s="2174"/>
      <c r="S215" s="2174"/>
      <c r="T215" s="2174"/>
      <c r="U215" s="2174"/>
      <c r="V215" s="2174"/>
      <c r="W215" s="768"/>
      <c r="X215" s="1879"/>
      <c r="AB215" s="768"/>
      <c r="AC215" s="768"/>
      <c r="AD215" s="768"/>
      <c r="AE215" s="768"/>
      <c r="AF215" s="768"/>
      <c r="AG215" s="768"/>
      <c r="AH215" s="768"/>
      <c r="AI215" s="768"/>
      <c r="AJ215" s="768"/>
      <c r="AK215" s="768"/>
      <c r="AL215" s="768"/>
      <c r="AM215" s="768"/>
      <c r="AN215" s="768"/>
      <c r="AO215" s="768"/>
      <c r="AP215" s="768"/>
      <c r="AQ215" s="768"/>
      <c r="AR215" s="768"/>
      <c r="AS215" s="768"/>
    </row>
    <row r="216" spans="1:45" x14ac:dyDescent="0.25">
      <c r="A216" s="1879"/>
      <c r="B216" s="1879"/>
      <c r="C216" s="1879"/>
      <c r="D216" s="1879"/>
      <c r="E216" s="1879"/>
      <c r="F216" s="1879"/>
      <c r="G216" s="1879"/>
      <c r="H216" s="1879"/>
      <c r="I216" s="1879"/>
      <c r="L216" s="2174"/>
      <c r="M216" s="2174"/>
      <c r="N216" s="2174"/>
      <c r="O216" s="2174"/>
      <c r="P216" s="2174"/>
      <c r="Q216" s="2174"/>
      <c r="R216" s="2174"/>
      <c r="S216" s="2174"/>
      <c r="T216" s="2174"/>
      <c r="U216" s="2174"/>
      <c r="V216" s="2174"/>
      <c r="W216" s="768"/>
      <c r="X216" s="1879"/>
      <c r="AB216" s="768"/>
      <c r="AC216" s="768"/>
      <c r="AD216" s="768"/>
      <c r="AE216" s="768"/>
      <c r="AF216" s="768"/>
      <c r="AG216" s="768"/>
      <c r="AH216" s="768"/>
      <c r="AI216" s="768"/>
      <c r="AJ216" s="768"/>
      <c r="AK216" s="768"/>
      <c r="AL216" s="768"/>
      <c r="AM216" s="768"/>
      <c r="AN216" s="768"/>
      <c r="AO216" s="768"/>
      <c r="AP216" s="768"/>
      <c r="AQ216" s="768"/>
      <c r="AR216" s="768"/>
      <c r="AS216" s="768"/>
    </row>
    <row r="217" spans="1:45" x14ac:dyDescent="0.25">
      <c r="A217" s="1879"/>
      <c r="B217" s="1879"/>
      <c r="C217" s="1879"/>
      <c r="D217" s="1879"/>
      <c r="E217" s="1879"/>
      <c r="F217" s="1879"/>
      <c r="G217" s="1879"/>
      <c r="H217" s="1879"/>
      <c r="I217" s="1879"/>
      <c r="L217" s="2174"/>
      <c r="M217" s="2174"/>
      <c r="N217" s="2174"/>
      <c r="O217" s="2174"/>
      <c r="P217" s="2174"/>
      <c r="Q217" s="2174"/>
      <c r="R217" s="2174"/>
      <c r="S217" s="2174"/>
      <c r="T217" s="2174"/>
      <c r="U217" s="2174"/>
      <c r="V217" s="2174"/>
      <c r="W217" s="768"/>
      <c r="X217" s="1879"/>
      <c r="AB217" s="768"/>
      <c r="AC217" s="768"/>
      <c r="AD217" s="768"/>
      <c r="AE217" s="768"/>
      <c r="AF217" s="768"/>
      <c r="AG217" s="768"/>
      <c r="AH217" s="768"/>
      <c r="AI217" s="768"/>
      <c r="AJ217" s="768"/>
      <c r="AK217" s="768"/>
      <c r="AL217" s="768"/>
      <c r="AM217" s="768"/>
      <c r="AN217" s="768"/>
      <c r="AO217" s="768"/>
      <c r="AP217" s="768"/>
      <c r="AQ217" s="768"/>
      <c r="AR217" s="768"/>
      <c r="AS217" s="768"/>
    </row>
    <row r="218" spans="1:45" x14ac:dyDescent="0.25">
      <c r="A218" s="1879"/>
      <c r="B218" s="1879"/>
      <c r="C218" s="1879"/>
      <c r="D218" s="1879"/>
      <c r="E218" s="1879"/>
      <c r="F218" s="1879"/>
      <c r="G218" s="1879"/>
      <c r="H218" s="1879"/>
      <c r="I218" s="1879"/>
      <c r="L218" s="2174"/>
      <c r="M218" s="2174"/>
      <c r="N218" s="2174"/>
      <c r="O218" s="2174"/>
      <c r="P218" s="2174"/>
      <c r="Q218" s="2174"/>
      <c r="R218" s="2174"/>
      <c r="S218" s="2174"/>
      <c r="T218" s="2174"/>
      <c r="U218" s="2174"/>
      <c r="V218" s="2174"/>
      <c r="W218" s="768"/>
      <c r="X218" s="1879"/>
      <c r="AB218" s="768"/>
      <c r="AC218" s="768"/>
      <c r="AD218" s="768"/>
      <c r="AE218" s="768"/>
      <c r="AF218" s="768"/>
      <c r="AG218" s="768"/>
      <c r="AH218" s="768"/>
      <c r="AI218" s="768"/>
      <c r="AJ218" s="768"/>
      <c r="AK218" s="768"/>
      <c r="AL218" s="768"/>
      <c r="AM218" s="768"/>
      <c r="AN218" s="768"/>
      <c r="AO218" s="768"/>
      <c r="AP218" s="768"/>
      <c r="AQ218" s="768"/>
      <c r="AR218" s="768"/>
      <c r="AS218" s="768"/>
    </row>
    <row r="219" spans="1:45" x14ac:dyDescent="0.25">
      <c r="A219" s="1879"/>
      <c r="B219" s="1879"/>
      <c r="C219" s="1879"/>
      <c r="D219" s="1879"/>
      <c r="E219" s="1879"/>
      <c r="F219" s="1879"/>
      <c r="G219" s="1879"/>
      <c r="H219" s="1879"/>
      <c r="I219" s="1879"/>
      <c r="L219" s="2174"/>
      <c r="M219" s="2174"/>
      <c r="N219" s="2174"/>
      <c r="O219" s="2174"/>
      <c r="P219" s="2174"/>
      <c r="Q219" s="2174"/>
      <c r="R219" s="2174"/>
      <c r="S219" s="2174"/>
      <c r="T219" s="2174"/>
      <c r="U219" s="2174"/>
      <c r="V219" s="2174"/>
      <c r="W219" s="768"/>
      <c r="X219" s="1879"/>
      <c r="AB219" s="768"/>
      <c r="AC219" s="768"/>
      <c r="AD219" s="768"/>
      <c r="AE219" s="768"/>
      <c r="AF219" s="768"/>
      <c r="AG219" s="768"/>
      <c r="AH219" s="768"/>
      <c r="AI219" s="768"/>
      <c r="AJ219" s="768"/>
      <c r="AK219" s="768"/>
      <c r="AL219" s="768"/>
      <c r="AM219" s="768"/>
      <c r="AN219" s="768"/>
      <c r="AO219" s="768"/>
      <c r="AP219" s="768"/>
      <c r="AQ219" s="768"/>
      <c r="AR219" s="768"/>
      <c r="AS219" s="768"/>
    </row>
    <row r="220" spans="1:45" x14ac:dyDescent="0.25">
      <c r="A220" s="1879"/>
      <c r="B220" s="1879"/>
      <c r="C220" s="1879"/>
      <c r="D220" s="1879"/>
      <c r="E220" s="1879"/>
      <c r="F220" s="1879"/>
      <c r="G220" s="1879"/>
      <c r="H220" s="1879"/>
      <c r="I220" s="1879"/>
      <c r="L220" s="2174"/>
      <c r="M220" s="2174"/>
      <c r="N220" s="2174"/>
      <c r="O220" s="2174"/>
      <c r="P220" s="2174"/>
      <c r="Q220" s="2174"/>
      <c r="R220" s="2174"/>
      <c r="S220" s="2174"/>
      <c r="T220" s="2174"/>
      <c r="U220" s="2174"/>
      <c r="V220" s="2174"/>
      <c r="W220" s="768"/>
      <c r="X220" s="1879"/>
      <c r="AB220" s="768"/>
      <c r="AC220" s="768"/>
      <c r="AD220" s="768"/>
      <c r="AE220" s="768"/>
      <c r="AF220" s="768"/>
      <c r="AG220" s="768"/>
      <c r="AH220" s="768"/>
      <c r="AI220" s="768"/>
      <c r="AJ220" s="768"/>
      <c r="AK220" s="768"/>
      <c r="AL220" s="768"/>
      <c r="AM220" s="768"/>
      <c r="AN220" s="768"/>
      <c r="AO220" s="768"/>
      <c r="AP220" s="768"/>
      <c r="AQ220" s="768"/>
      <c r="AR220" s="768"/>
      <c r="AS220" s="768"/>
    </row>
    <row r="221" spans="1:45" x14ac:dyDescent="0.25">
      <c r="A221" s="1879"/>
      <c r="B221" s="1879"/>
      <c r="C221" s="1879"/>
      <c r="D221" s="1879"/>
      <c r="E221" s="1879"/>
      <c r="F221" s="1879"/>
      <c r="G221" s="1879"/>
      <c r="H221" s="1879"/>
      <c r="I221" s="1879"/>
      <c r="L221" s="2174"/>
      <c r="M221" s="2174"/>
      <c r="N221" s="2174"/>
      <c r="O221" s="2174"/>
      <c r="P221" s="2174"/>
      <c r="Q221" s="2174"/>
      <c r="R221" s="2174"/>
      <c r="S221" s="2174"/>
      <c r="T221" s="2174"/>
      <c r="U221" s="2174"/>
      <c r="V221" s="2174"/>
      <c r="W221" s="768"/>
      <c r="X221" s="1879"/>
      <c r="AB221" s="768"/>
      <c r="AC221" s="768"/>
      <c r="AD221" s="768"/>
      <c r="AE221" s="768"/>
      <c r="AF221" s="768"/>
      <c r="AG221" s="768"/>
      <c r="AH221" s="768"/>
      <c r="AI221" s="768"/>
      <c r="AJ221" s="768"/>
      <c r="AK221" s="768"/>
      <c r="AL221" s="768"/>
      <c r="AM221" s="768"/>
      <c r="AN221" s="768"/>
      <c r="AO221" s="768"/>
      <c r="AP221" s="768"/>
      <c r="AQ221" s="768"/>
      <c r="AR221" s="768"/>
      <c r="AS221" s="768"/>
    </row>
    <row r="222" spans="1:45" x14ac:dyDescent="0.25">
      <c r="A222" s="1879"/>
      <c r="B222" s="1879"/>
      <c r="C222" s="1879"/>
      <c r="D222" s="1879"/>
      <c r="E222" s="1879"/>
      <c r="F222" s="1879"/>
      <c r="G222" s="1879"/>
      <c r="H222" s="1879"/>
      <c r="I222" s="1879"/>
      <c r="L222" s="2174"/>
      <c r="M222" s="2174"/>
      <c r="N222" s="2174"/>
      <c r="O222" s="2174"/>
      <c r="P222" s="2174"/>
      <c r="Q222" s="2174"/>
      <c r="R222" s="2174"/>
      <c r="S222" s="2174"/>
      <c r="T222" s="2174"/>
      <c r="U222" s="2174"/>
      <c r="V222" s="2174"/>
      <c r="W222" s="768"/>
      <c r="X222" s="1879"/>
      <c r="AB222" s="768"/>
      <c r="AC222" s="768"/>
      <c r="AD222" s="768"/>
      <c r="AE222" s="768"/>
      <c r="AF222" s="768"/>
      <c r="AG222" s="768"/>
      <c r="AH222" s="768"/>
      <c r="AI222" s="768"/>
      <c r="AJ222" s="768"/>
      <c r="AK222" s="768"/>
      <c r="AL222" s="768"/>
      <c r="AM222" s="768"/>
      <c r="AN222" s="768"/>
      <c r="AO222" s="768"/>
      <c r="AP222" s="768"/>
      <c r="AQ222" s="768"/>
      <c r="AR222" s="768"/>
      <c r="AS222" s="768"/>
    </row>
    <row r="223" spans="1:45" x14ac:dyDescent="0.25">
      <c r="A223" s="1879"/>
      <c r="B223" s="1879"/>
      <c r="C223" s="1879"/>
      <c r="D223" s="1879"/>
      <c r="E223" s="1879"/>
      <c r="F223" s="1879"/>
      <c r="G223" s="1879"/>
      <c r="H223" s="1879"/>
      <c r="I223" s="1879"/>
      <c r="L223" s="2174"/>
      <c r="M223" s="2174"/>
      <c r="N223" s="2174"/>
      <c r="O223" s="2174"/>
      <c r="P223" s="2174"/>
      <c r="Q223" s="2174"/>
      <c r="R223" s="2174"/>
      <c r="S223" s="2174"/>
      <c r="T223" s="2174"/>
      <c r="U223" s="2174"/>
      <c r="V223" s="2174"/>
      <c r="W223" s="768"/>
      <c r="X223" s="1879"/>
      <c r="AB223" s="768"/>
      <c r="AC223" s="768"/>
      <c r="AD223" s="768"/>
      <c r="AE223" s="768"/>
      <c r="AF223" s="768"/>
      <c r="AG223" s="768"/>
      <c r="AH223" s="768"/>
      <c r="AI223" s="768"/>
      <c r="AJ223" s="768"/>
      <c r="AK223" s="768"/>
      <c r="AL223" s="768"/>
      <c r="AM223" s="768"/>
      <c r="AN223" s="768"/>
      <c r="AO223" s="768"/>
      <c r="AP223" s="768"/>
      <c r="AQ223" s="768"/>
      <c r="AR223" s="768"/>
      <c r="AS223" s="768"/>
    </row>
    <row r="224" spans="1:45" x14ac:dyDescent="0.25">
      <c r="A224" s="1879"/>
      <c r="B224" s="1879"/>
      <c r="C224" s="1879"/>
      <c r="D224" s="1879"/>
      <c r="E224" s="1879"/>
      <c r="F224" s="1879"/>
      <c r="G224" s="1879"/>
      <c r="H224" s="1879"/>
      <c r="I224" s="1879"/>
      <c r="L224" s="2174"/>
      <c r="M224" s="2174"/>
      <c r="N224" s="2174"/>
      <c r="O224" s="2174"/>
      <c r="P224" s="2174"/>
      <c r="Q224" s="2174"/>
      <c r="R224" s="2174"/>
      <c r="S224" s="2174"/>
      <c r="T224" s="2174"/>
      <c r="U224" s="2174"/>
      <c r="V224" s="2174"/>
      <c r="W224" s="768"/>
      <c r="X224" s="1879"/>
      <c r="AB224" s="768"/>
      <c r="AC224" s="768"/>
      <c r="AD224" s="768"/>
      <c r="AE224" s="768"/>
      <c r="AF224" s="768"/>
      <c r="AG224" s="768"/>
      <c r="AH224" s="768"/>
      <c r="AI224" s="768"/>
      <c r="AJ224" s="768"/>
      <c r="AK224" s="768"/>
      <c r="AL224" s="768"/>
      <c r="AM224" s="768"/>
      <c r="AN224" s="768"/>
      <c r="AO224" s="768"/>
      <c r="AP224" s="768"/>
      <c r="AQ224" s="768"/>
      <c r="AR224" s="768"/>
      <c r="AS224" s="768"/>
    </row>
    <row r="225" spans="1:45" x14ac:dyDescent="0.25">
      <c r="A225" s="1879"/>
      <c r="B225" s="1879"/>
      <c r="C225" s="1879"/>
      <c r="D225" s="1879"/>
      <c r="E225" s="1879"/>
      <c r="F225" s="1879"/>
      <c r="G225" s="1879"/>
      <c r="H225" s="1879"/>
      <c r="I225" s="1879"/>
      <c r="L225" s="2174"/>
      <c r="M225" s="2174"/>
      <c r="N225" s="2174"/>
      <c r="O225" s="2174"/>
      <c r="P225" s="2174"/>
      <c r="Q225" s="2174"/>
      <c r="R225" s="2174"/>
      <c r="S225" s="2174"/>
      <c r="T225" s="2174"/>
      <c r="U225" s="2174"/>
      <c r="V225" s="2174"/>
      <c r="W225" s="768"/>
      <c r="X225" s="1879"/>
      <c r="AB225" s="768"/>
      <c r="AC225" s="768"/>
      <c r="AD225" s="768"/>
      <c r="AE225" s="768"/>
      <c r="AF225" s="768"/>
      <c r="AG225" s="768"/>
      <c r="AH225" s="768"/>
      <c r="AI225" s="768"/>
      <c r="AJ225" s="768"/>
      <c r="AK225" s="768"/>
      <c r="AL225" s="768"/>
      <c r="AM225" s="768"/>
      <c r="AN225" s="768"/>
      <c r="AO225" s="768"/>
      <c r="AP225" s="768"/>
      <c r="AQ225" s="768"/>
      <c r="AR225" s="768"/>
      <c r="AS225" s="768"/>
    </row>
    <row r="226" spans="1:45" x14ac:dyDescent="0.25">
      <c r="A226" s="1879"/>
      <c r="B226" s="1879"/>
      <c r="C226" s="1879"/>
      <c r="D226" s="1879"/>
      <c r="E226" s="1879"/>
      <c r="F226" s="1879"/>
      <c r="G226" s="1879"/>
      <c r="H226" s="1879"/>
      <c r="I226" s="1879"/>
      <c r="L226" s="2174"/>
      <c r="M226" s="2174"/>
      <c r="N226" s="2174"/>
      <c r="O226" s="2174"/>
      <c r="P226" s="2174"/>
      <c r="Q226" s="2174"/>
      <c r="R226" s="2174"/>
      <c r="S226" s="2174"/>
      <c r="T226" s="2174"/>
      <c r="U226" s="2174"/>
      <c r="V226" s="2174"/>
      <c r="W226" s="768"/>
      <c r="X226" s="1879"/>
      <c r="AB226" s="768"/>
      <c r="AC226" s="768"/>
      <c r="AD226" s="768"/>
      <c r="AE226" s="768"/>
      <c r="AF226" s="768"/>
      <c r="AG226" s="768"/>
      <c r="AH226" s="768"/>
      <c r="AI226" s="768"/>
      <c r="AJ226" s="768"/>
      <c r="AK226" s="768"/>
      <c r="AL226" s="768"/>
      <c r="AM226" s="768"/>
      <c r="AN226" s="768"/>
      <c r="AO226" s="768"/>
      <c r="AP226" s="768"/>
      <c r="AQ226" s="768"/>
      <c r="AR226" s="768"/>
      <c r="AS226" s="768"/>
    </row>
    <row r="227" spans="1:45" x14ac:dyDescent="0.25">
      <c r="A227" s="1879"/>
      <c r="B227" s="1879"/>
      <c r="C227" s="1879"/>
      <c r="D227" s="1879"/>
      <c r="E227" s="1879"/>
      <c r="F227" s="1879"/>
      <c r="G227" s="1879"/>
      <c r="H227" s="1879"/>
      <c r="I227" s="1879"/>
      <c r="L227" s="2174"/>
      <c r="M227" s="2174"/>
      <c r="N227" s="2174"/>
      <c r="O227" s="2174"/>
      <c r="P227" s="2174"/>
      <c r="Q227" s="2174"/>
      <c r="R227" s="2174"/>
      <c r="S227" s="2174"/>
      <c r="T227" s="2174"/>
      <c r="U227" s="2174"/>
      <c r="V227" s="2174"/>
      <c r="W227" s="768"/>
      <c r="X227" s="1879"/>
      <c r="AB227" s="768"/>
      <c r="AC227" s="768"/>
      <c r="AD227" s="768"/>
      <c r="AE227" s="768"/>
      <c r="AF227" s="768"/>
      <c r="AG227" s="768"/>
      <c r="AH227" s="768"/>
      <c r="AI227" s="768"/>
      <c r="AJ227" s="768"/>
      <c r="AK227" s="768"/>
      <c r="AL227" s="768"/>
      <c r="AM227" s="768"/>
      <c r="AN227" s="768"/>
      <c r="AO227" s="768"/>
      <c r="AP227" s="768"/>
      <c r="AQ227" s="768"/>
      <c r="AR227" s="768"/>
      <c r="AS227" s="768"/>
    </row>
    <row r="228" spans="1:45" x14ac:dyDescent="0.25">
      <c r="A228" s="1879"/>
      <c r="B228" s="1879"/>
      <c r="C228" s="1879"/>
      <c r="D228" s="1879"/>
      <c r="E228" s="1879"/>
      <c r="F228" s="1879"/>
      <c r="G228" s="1879"/>
      <c r="H228" s="1879"/>
      <c r="I228" s="1879"/>
      <c r="L228" s="2174"/>
      <c r="M228" s="2174"/>
      <c r="N228" s="2174"/>
      <c r="O228" s="2174"/>
      <c r="P228" s="2174"/>
      <c r="Q228" s="2174"/>
      <c r="R228" s="2174"/>
      <c r="S228" s="2174"/>
      <c r="T228" s="2174"/>
      <c r="U228" s="2174"/>
      <c r="V228" s="2174"/>
      <c r="W228" s="768"/>
      <c r="X228" s="1879"/>
      <c r="AB228" s="768"/>
      <c r="AC228" s="768"/>
      <c r="AD228" s="768"/>
      <c r="AE228" s="768"/>
      <c r="AF228" s="768"/>
      <c r="AG228" s="768"/>
      <c r="AH228" s="768"/>
      <c r="AI228" s="768"/>
      <c r="AJ228" s="768"/>
      <c r="AK228" s="768"/>
      <c r="AL228" s="768"/>
      <c r="AM228" s="768"/>
      <c r="AN228" s="768"/>
      <c r="AO228" s="768"/>
      <c r="AP228" s="768"/>
      <c r="AQ228" s="768"/>
      <c r="AR228" s="768"/>
      <c r="AS228" s="768"/>
    </row>
    <row r="229" spans="1:45" x14ac:dyDescent="0.25">
      <c r="A229" s="1879"/>
      <c r="B229" s="1879"/>
      <c r="C229" s="1879"/>
      <c r="D229" s="1879"/>
      <c r="E229" s="1879"/>
      <c r="F229" s="1879"/>
      <c r="G229" s="1879"/>
      <c r="H229" s="1879"/>
      <c r="I229" s="1879"/>
      <c r="L229" s="2174"/>
      <c r="M229" s="2174"/>
      <c r="N229" s="2174"/>
      <c r="O229" s="2174"/>
      <c r="P229" s="2174"/>
      <c r="Q229" s="2174"/>
      <c r="R229" s="2174"/>
      <c r="S229" s="2174"/>
      <c r="T229" s="2174"/>
      <c r="U229" s="2174"/>
      <c r="V229" s="2174"/>
      <c r="W229" s="768"/>
      <c r="X229" s="1879"/>
      <c r="AB229" s="768"/>
      <c r="AC229" s="768"/>
      <c r="AD229" s="768"/>
      <c r="AE229" s="768"/>
      <c r="AF229" s="768"/>
      <c r="AG229" s="768"/>
      <c r="AH229" s="768"/>
      <c r="AI229" s="768"/>
      <c r="AJ229" s="768"/>
      <c r="AK229" s="768"/>
      <c r="AL229" s="768"/>
      <c r="AM229" s="768"/>
      <c r="AN229" s="768"/>
      <c r="AO229" s="768"/>
      <c r="AP229" s="768"/>
      <c r="AQ229" s="768"/>
      <c r="AR229" s="768"/>
      <c r="AS229" s="768"/>
    </row>
    <row r="230" spans="1:45" x14ac:dyDescent="0.25">
      <c r="A230" s="1879"/>
      <c r="B230" s="1879"/>
      <c r="C230" s="1879"/>
      <c r="D230" s="1879"/>
      <c r="E230" s="1879"/>
      <c r="F230" s="1879"/>
      <c r="G230" s="1879"/>
      <c r="H230" s="1879"/>
      <c r="I230" s="1879"/>
      <c r="L230" s="2174"/>
      <c r="M230" s="2174"/>
      <c r="N230" s="2174"/>
      <c r="O230" s="2174"/>
      <c r="P230" s="2174"/>
      <c r="Q230" s="2174"/>
      <c r="R230" s="2174"/>
      <c r="S230" s="2174"/>
      <c r="T230" s="2174"/>
      <c r="U230" s="2174"/>
      <c r="V230" s="2174"/>
      <c r="W230" s="768"/>
      <c r="X230" s="1879"/>
      <c r="AB230" s="768"/>
      <c r="AC230" s="768"/>
      <c r="AD230" s="768"/>
      <c r="AE230" s="768"/>
      <c r="AF230" s="768"/>
      <c r="AG230" s="768"/>
      <c r="AH230" s="768"/>
      <c r="AI230" s="768"/>
      <c r="AJ230" s="768"/>
      <c r="AK230" s="768"/>
      <c r="AL230" s="768"/>
      <c r="AM230" s="768"/>
      <c r="AN230" s="768"/>
      <c r="AO230" s="768"/>
      <c r="AP230" s="768"/>
      <c r="AQ230" s="768"/>
      <c r="AR230" s="768"/>
      <c r="AS230" s="768"/>
    </row>
    <row r="231" spans="1:45" x14ac:dyDescent="0.25">
      <c r="A231" s="1879"/>
      <c r="B231" s="1879"/>
      <c r="C231" s="1879"/>
      <c r="D231" s="1879"/>
      <c r="E231" s="1879"/>
      <c r="F231" s="1879"/>
      <c r="G231" s="1879"/>
      <c r="H231" s="1879"/>
      <c r="I231" s="1879"/>
      <c r="L231" s="2173"/>
      <c r="P231" s="768"/>
      <c r="X231" s="1879"/>
      <c r="AB231" s="768"/>
      <c r="AC231" s="768"/>
      <c r="AD231" s="768"/>
      <c r="AE231" s="768"/>
      <c r="AF231" s="768"/>
      <c r="AG231" s="768"/>
      <c r="AH231" s="768"/>
      <c r="AI231" s="768"/>
      <c r="AJ231" s="768"/>
      <c r="AK231" s="768"/>
      <c r="AL231" s="768"/>
      <c r="AM231" s="768"/>
      <c r="AN231" s="768"/>
      <c r="AO231" s="768"/>
      <c r="AP231" s="768"/>
      <c r="AQ231" s="768"/>
      <c r="AR231" s="768"/>
      <c r="AS231" s="768"/>
    </row>
    <row r="232" spans="1:45" x14ac:dyDescent="0.25">
      <c r="A232" s="1879"/>
      <c r="B232" s="1879"/>
      <c r="C232" s="1879"/>
      <c r="D232" s="1879"/>
      <c r="E232" s="1879"/>
      <c r="F232" s="1879"/>
      <c r="G232" s="1879"/>
      <c r="H232" s="1879"/>
      <c r="I232" s="1879"/>
      <c r="L232" s="2173"/>
      <c r="P232" s="768"/>
      <c r="X232" s="1879"/>
      <c r="AB232" s="768"/>
      <c r="AC232" s="768"/>
      <c r="AD232" s="768"/>
      <c r="AE232" s="768"/>
      <c r="AF232" s="768"/>
      <c r="AG232" s="768"/>
      <c r="AH232" s="768"/>
      <c r="AI232" s="768"/>
      <c r="AJ232" s="768"/>
      <c r="AK232" s="768"/>
      <c r="AL232" s="768"/>
      <c r="AM232" s="768"/>
      <c r="AN232" s="768"/>
      <c r="AO232" s="768"/>
      <c r="AP232" s="768"/>
      <c r="AQ232" s="768"/>
      <c r="AR232" s="768"/>
      <c r="AS232" s="768"/>
    </row>
    <row r="233" spans="1:45" x14ac:dyDescent="0.25">
      <c r="A233" s="1879"/>
      <c r="B233" s="1879"/>
      <c r="C233" s="1879"/>
      <c r="D233" s="1879"/>
      <c r="E233" s="1879"/>
      <c r="F233" s="1879"/>
      <c r="G233" s="1879"/>
      <c r="H233" s="1879"/>
      <c r="I233" s="1879"/>
      <c r="L233" s="2173"/>
      <c r="P233" s="768"/>
      <c r="X233" s="1879"/>
      <c r="AB233" s="768"/>
      <c r="AC233" s="768"/>
      <c r="AD233" s="768"/>
      <c r="AE233" s="768"/>
      <c r="AF233" s="768"/>
      <c r="AG233" s="768"/>
      <c r="AH233" s="768"/>
      <c r="AI233" s="768"/>
      <c r="AJ233" s="768"/>
      <c r="AK233" s="768"/>
      <c r="AL233" s="768"/>
      <c r="AM233" s="768"/>
      <c r="AN233" s="768"/>
      <c r="AO233" s="768"/>
      <c r="AP233" s="768"/>
      <c r="AQ233" s="768"/>
      <c r="AR233" s="768"/>
      <c r="AS233" s="768"/>
    </row>
    <row r="234" spans="1:45" x14ac:dyDescent="0.25">
      <c r="A234" s="1879"/>
      <c r="B234" s="1879"/>
      <c r="C234" s="1879"/>
      <c r="D234" s="1879"/>
      <c r="E234" s="1879"/>
      <c r="F234" s="1879"/>
      <c r="G234" s="1879"/>
      <c r="H234" s="1879"/>
      <c r="I234" s="1879"/>
      <c r="L234" s="2173"/>
      <c r="P234" s="768"/>
      <c r="X234" s="1879"/>
      <c r="AB234" s="768"/>
      <c r="AC234" s="768"/>
      <c r="AD234" s="768"/>
      <c r="AE234" s="768"/>
      <c r="AF234" s="768"/>
      <c r="AG234" s="768"/>
      <c r="AH234" s="768"/>
      <c r="AI234" s="768"/>
      <c r="AJ234" s="768"/>
      <c r="AK234" s="768"/>
      <c r="AL234" s="768"/>
      <c r="AM234" s="768"/>
      <c r="AN234" s="768"/>
      <c r="AO234" s="768"/>
      <c r="AP234" s="768"/>
      <c r="AQ234" s="768"/>
      <c r="AR234" s="768"/>
      <c r="AS234" s="768"/>
    </row>
    <row r="235" spans="1:45" x14ac:dyDescent="0.25">
      <c r="A235" s="1879"/>
      <c r="B235" s="1879"/>
      <c r="C235" s="1879"/>
      <c r="D235" s="1879"/>
      <c r="E235" s="1879"/>
      <c r="F235" s="1879"/>
      <c r="G235" s="1879"/>
      <c r="H235" s="1879"/>
      <c r="I235" s="1879"/>
      <c r="L235" s="2173"/>
      <c r="P235" s="768"/>
      <c r="X235" s="1879"/>
      <c r="AB235" s="768"/>
      <c r="AC235" s="768"/>
      <c r="AD235" s="768"/>
      <c r="AE235" s="768"/>
      <c r="AF235" s="768"/>
      <c r="AG235" s="768"/>
      <c r="AH235" s="768"/>
      <c r="AI235" s="768"/>
      <c r="AJ235" s="768"/>
      <c r="AK235" s="768"/>
      <c r="AL235" s="768"/>
      <c r="AM235" s="768"/>
      <c r="AN235" s="768"/>
      <c r="AO235" s="768"/>
      <c r="AP235" s="768"/>
      <c r="AQ235" s="768"/>
      <c r="AR235" s="768"/>
      <c r="AS235" s="768"/>
    </row>
    <row r="236" spans="1:45" x14ac:dyDescent="0.25">
      <c r="A236" s="1879"/>
      <c r="B236" s="1879"/>
      <c r="C236" s="1879"/>
      <c r="D236" s="1879"/>
      <c r="E236" s="1879"/>
      <c r="F236" s="1879"/>
      <c r="G236" s="1879"/>
      <c r="H236" s="1879"/>
      <c r="I236" s="1879"/>
      <c r="L236" s="2173"/>
      <c r="P236" s="768"/>
      <c r="Q236" s="2175"/>
      <c r="R236" s="2175"/>
      <c r="S236" s="2175"/>
      <c r="T236" s="2175"/>
      <c r="U236" s="2175"/>
      <c r="V236" s="2175"/>
      <c r="W236" s="2175"/>
      <c r="X236" s="1879"/>
      <c r="AB236" s="768"/>
      <c r="AC236" s="768"/>
      <c r="AD236" s="768"/>
      <c r="AE236" s="768"/>
      <c r="AF236" s="768"/>
      <c r="AG236" s="768"/>
      <c r="AH236" s="768"/>
      <c r="AI236" s="768"/>
      <c r="AJ236" s="768"/>
      <c r="AK236" s="768"/>
      <c r="AL236" s="768"/>
      <c r="AM236" s="768"/>
      <c r="AN236" s="768"/>
      <c r="AO236" s="768"/>
      <c r="AP236" s="768"/>
      <c r="AQ236" s="768"/>
      <c r="AR236" s="768"/>
      <c r="AS236" s="768"/>
    </row>
    <row r="237" spans="1:45" x14ac:dyDescent="0.25">
      <c r="A237" s="1879"/>
      <c r="B237" s="1879"/>
      <c r="C237" s="1879"/>
      <c r="D237" s="1879"/>
      <c r="E237" s="1879"/>
      <c r="F237" s="1879"/>
      <c r="G237" s="1879"/>
      <c r="H237" s="1879"/>
      <c r="I237" s="1879"/>
      <c r="L237" s="2174"/>
      <c r="M237" s="2174"/>
      <c r="N237" s="2174"/>
      <c r="O237" s="2174"/>
      <c r="P237" s="2174"/>
      <c r="Q237" s="2174"/>
      <c r="R237" s="2174"/>
      <c r="S237" s="2174"/>
      <c r="T237" s="2174"/>
      <c r="U237" s="2174"/>
      <c r="V237" s="2174"/>
      <c r="W237" s="768"/>
      <c r="X237" s="1879"/>
      <c r="AB237" s="768"/>
      <c r="AC237" s="768"/>
      <c r="AD237" s="768"/>
      <c r="AE237" s="768"/>
      <c r="AF237" s="768"/>
      <c r="AG237" s="768"/>
      <c r="AH237" s="768"/>
      <c r="AI237" s="768"/>
      <c r="AJ237" s="768"/>
      <c r="AK237" s="768"/>
      <c r="AL237" s="768"/>
      <c r="AM237" s="768"/>
      <c r="AN237" s="768"/>
      <c r="AO237" s="768"/>
      <c r="AP237" s="768"/>
      <c r="AQ237" s="768"/>
      <c r="AR237" s="768"/>
      <c r="AS237" s="768"/>
    </row>
    <row r="238" spans="1:45" x14ac:dyDescent="0.25">
      <c r="A238" s="1879"/>
      <c r="B238" s="1879"/>
      <c r="C238" s="1879"/>
      <c r="D238" s="1879"/>
      <c r="E238" s="1879"/>
      <c r="F238" s="1879"/>
      <c r="G238" s="1879"/>
      <c r="H238" s="1879"/>
      <c r="I238" s="1879"/>
      <c r="L238" s="2174"/>
      <c r="M238" s="2174"/>
      <c r="N238" s="2174"/>
      <c r="O238" s="2174"/>
      <c r="P238" s="2174"/>
      <c r="Q238" s="2174"/>
      <c r="R238" s="2174"/>
      <c r="S238" s="2174"/>
      <c r="T238" s="2174"/>
      <c r="U238" s="2174"/>
      <c r="V238" s="2174"/>
      <c r="W238" s="768"/>
      <c r="X238" s="1879"/>
      <c r="AB238" s="768"/>
      <c r="AC238" s="768"/>
      <c r="AD238" s="768"/>
      <c r="AE238" s="768"/>
      <c r="AF238" s="768"/>
      <c r="AG238" s="768"/>
      <c r="AH238" s="768"/>
      <c r="AI238" s="768"/>
      <c r="AJ238" s="768"/>
      <c r="AK238" s="768"/>
      <c r="AL238" s="768"/>
      <c r="AM238" s="768"/>
      <c r="AN238" s="768"/>
      <c r="AO238" s="768"/>
      <c r="AP238" s="768"/>
      <c r="AQ238" s="768"/>
      <c r="AR238" s="768"/>
      <c r="AS238" s="768"/>
    </row>
    <row r="239" spans="1:45" x14ac:dyDescent="0.25">
      <c r="A239" s="1879"/>
      <c r="B239" s="1879"/>
      <c r="C239" s="1879"/>
      <c r="D239" s="1879"/>
      <c r="E239" s="1879"/>
      <c r="F239" s="1879"/>
      <c r="G239" s="1879"/>
      <c r="H239" s="1879"/>
      <c r="I239" s="1879"/>
      <c r="L239" s="2174"/>
      <c r="M239" s="2174"/>
      <c r="N239" s="2174"/>
      <c r="O239" s="2174"/>
      <c r="P239" s="2174"/>
      <c r="Q239" s="2174"/>
      <c r="R239" s="2174"/>
      <c r="S239" s="2174"/>
      <c r="T239" s="2174"/>
      <c r="U239" s="2174"/>
      <c r="V239" s="2174"/>
      <c r="W239" s="768"/>
      <c r="X239" s="1879"/>
      <c r="AB239" s="768"/>
      <c r="AC239" s="768"/>
      <c r="AD239" s="768"/>
      <c r="AE239" s="768"/>
      <c r="AF239" s="768"/>
      <c r="AG239" s="768"/>
      <c r="AH239" s="768"/>
      <c r="AI239" s="768"/>
      <c r="AJ239" s="768"/>
      <c r="AK239" s="768"/>
      <c r="AL239" s="768"/>
      <c r="AM239" s="768"/>
      <c r="AN239" s="768"/>
      <c r="AO239" s="768"/>
      <c r="AP239" s="768"/>
      <c r="AQ239" s="768"/>
      <c r="AR239" s="768"/>
      <c r="AS239" s="768"/>
    </row>
    <row r="240" spans="1:45" x14ac:dyDescent="0.25">
      <c r="A240" s="1879"/>
      <c r="B240" s="1879"/>
      <c r="C240" s="1879"/>
      <c r="D240" s="1879"/>
      <c r="E240" s="1879"/>
      <c r="F240" s="1879"/>
      <c r="G240" s="1879"/>
      <c r="H240" s="1879"/>
      <c r="I240" s="1879"/>
      <c r="L240" s="2174"/>
      <c r="M240" s="2174"/>
      <c r="N240" s="2174"/>
      <c r="O240" s="2174"/>
      <c r="P240" s="2174"/>
      <c r="Q240" s="2174"/>
      <c r="R240" s="2174"/>
      <c r="S240" s="2174"/>
      <c r="T240" s="2174"/>
      <c r="U240" s="2174"/>
      <c r="V240" s="2174"/>
      <c r="W240" s="768"/>
      <c r="X240" s="1879"/>
      <c r="AB240" s="768"/>
      <c r="AC240" s="768"/>
      <c r="AD240" s="768"/>
      <c r="AE240" s="768"/>
      <c r="AF240" s="768"/>
      <c r="AG240" s="768"/>
      <c r="AH240" s="768"/>
      <c r="AI240" s="768"/>
      <c r="AJ240" s="768"/>
      <c r="AK240" s="768"/>
      <c r="AL240" s="768"/>
      <c r="AM240" s="768"/>
      <c r="AN240" s="768"/>
      <c r="AO240" s="768"/>
      <c r="AP240" s="768"/>
      <c r="AQ240" s="768"/>
      <c r="AR240" s="768"/>
      <c r="AS240" s="768"/>
    </row>
    <row r="241" spans="1:45" x14ac:dyDescent="0.25">
      <c r="A241" s="1879"/>
      <c r="B241" s="1879"/>
      <c r="C241" s="1879"/>
      <c r="D241" s="1879"/>
      <c r="E241" s="1879"/>
      <c r="F241" s="1879"/>
      <c r="G241" s="1879"/>
      <c r="H241" s="1879"/>
      <c r="I241" s="1879"/>
      <c r="L241" s="2174"/>
      <c r="M241" s="2174"/>
      <c r="N241" s="2174"/>
      <c r="O241" s="2174"/>
      <c r="P241" s="2174"/>
      <c r="Q241" s="2174"/>
      <c r="R241" s="2174"/>
      <c r="S241" s="2174"/>
      <c r="T241" s="2174"/>
      <c r="U241" s="2174"/>
      <c r="V241" s="2174"/>
      <c r="W241" s="768"/>
      <c r="X241" s="1879"/>
      <c r="AB241" s="768"/>
      <c r="AC241" s="768"/>
      <c r="AD241" s="768"/>
      <c r="AE241" s="768"/>
      <c r="AF241" s="768"/>
      <c r="AG241" s="768"/>
      <c r="AH241" s="768"/>
      <c r="AI241" s="768"/>
      <c r="AJ241" s="768"/>
      <c r="AK241" s="768"/>
      <c r="AL241" s="768"/>
      <c r="AM241" s="768"/>
      <c r="AN241" s="768"/>
      <c r="AO241" s="768"/>
      <c r="AP241" s="768"/>
      <c r="AQ241" s="768"/>
      <c r="AR241" s="768"/>
      <c r="AS241" s="768"/>
    </row>
    <row r="242" spans="1:45" x14ac:dyDescent="0.25">
      <c r="A242" s="1879"/>
      <c r="B242" s="1879"/>
      <c r="C242" s="1879"/>
      <c r="D242" s="1879"/>
      <c r="E242" s="1879"/>
      <c r="F242" s="1879"/>
      <c r="G242" s="1879"/>
      <c r="H242" s="1879"/>
      <c r="I242" s="1879"/>
      <c r="L242" s="2174"/>
      <c r="M242" s="2174"/>
      <c r="N242" s="2174"/>
      <c r="O242" s="2174"/>
      <c r="P242" s="2174"/>
      <c r="Q242" s="2174"/>
      <c r="R242" s="2174"/>
      <c r="S242" s="2174"/>
      <c r="T242" s="2174"/>
      <c r="U242" s="2174"/>
      <c r="V242" s="2174"/>
      <c r="W242" s="768"/>
      <c r="X242" s="1879"/>
      <c r="AB242" s="768"/>
      <c r="AC242" s="768"/>
      <c r="AD242" s="768"/>
      <c r="AE242" s="768"/>
      <c r="AF242" s="768"/>
      <c r="AG242" s="768"/>
      <c r="AH242" s="768"/>
      <c r="AI242" s="768"/>
      <c r="AJ242" s="768"/>
      <c r="AK242" s="768"/>
      <c r="AL242" s="768"/>
      <c r="AM242" s="768"/>
      <c r="AN242" s="768"/>
      <c r="AO242" s="768"/>
      <c r="AP242" s="768"/>
      <c r="AQ242" s="768"/>
      <c r="AR242" s="768"/>
      <c r="AS242" s="768"/>
    </row>
    <row r="243" spans="1:45" x14ac:dyDescent="0.25">
      <c r="A243" s="1879"/>
      <c r="B243" s="1879"/>
      <c r="C243" s="1879"/>
      <c r="D243" s="1879"/>
      <c r="E243" s="1879"/>
      <c r="F243" s="1879"/>
      <c r="G243" s="1879"/>
      <c r="H243" s="1879"/>
      <c r="I243" s="1879"/>
      <c r="L243" s="2174"/>
      <c r="M243" s="2174"/>
      <c r="N243" s="2174"/>
      <c r="O243" s="2174"/>
      <c r="P243" s="2174"/>
      <c r="Q243" s="2174"/>
      <c r="R243" s="2174"/>
      <c r="S243" s="2174"/>
      <c r="T243" s="2174"/>
      <c r="U243" s="2174"/>
      <c r="V243" s="2174"/>
      <c r="W243" s="768"/>
      <c r="X243" s="1879"/>
      <c r="AB243" s="768"/>
      <c r="AC243" s="768"/>
      <c r="AD243" s="768"/>
      <c r="AE243" s="768"/>
      <c r="AF243" s="768"/>
      <c r="AG243" s="768"/>
      <c r="AH243" s="768"/>
      <c r="AI243" s="768"/>
      <c r="AJ243" s="768"/>
      <c r="AK243" s="768"/>
      <c r="AL243" s="768"/>
      <c r="AM243" s="768"/>
      <c r="AN243" s="768"/>
      <c r="AO243" s="768"/>
      <c r="AP243" s="768"/>
      <c r="AQ243" s="768"/>
      <c r="AR243" s="768"/>
      <c r="AS243" s="768"/>
    </row>
    <row r="244" spans="1:45" x14ac:dyDescent="0.25">
      <c r="A244" s="1879"/>
      <c r="B244" s="1879"/>
      <c r="C244" s="1879"/>
      <c r="D244" s="1879"/>
      <c r="E244" s="1879"/>
      <c r="F244" s="1879"/>
      <c r="G244" s="1879"/>
      <c r="H244" s="1879"/>
      <c r="I244" s="1879"/>
      <c r="L244" s="2174"/>
      <c r="M244" s="2174"/>
      <c r="N244" s="2174"/>
      <c r="O244" s="2174"/>
      <c r="P244" s="2174"/>
      <c r="Q244" s="2174"/>
      <c r="R244" s="2174"/>
      <c r="S244" s="2174"/>
      <c r="T244" s="2174"/>
      <c r="U244" s="2174"/>
      <c r="V244" s="2174"/>
      <c r="W244" s="768"/>
      <c r="X244" s="1879"/>
      <c r="AB244" s="768"/>
      <c r="AC244" s="768"/>
      <c r="AD244" s="768"/>
      <c r="AE244" s="768"/>
      <c r="AF244" s="768"/>
      <c r="AG244" s="768"/>
      <c r="AH244" s="768"/>
      <c r="AI244" s="768"/>
      <c r="AJ244" s="768"/>
      <c r="AK244" s="768"/>
      <c r="AL244" s="768"/>
      <c r="AM244" s="768"/>
      <c r="AN244" s="768"/>
      <c r="AO244" s="768"/>
      <c r="AP244" s="768"/>
      <c r="AQ244" s="768"/>
      <c r="AR244" s="768"/>
      <c r="AS244" s="768"/>
    </row>
    <row r="245" spans="1:45" x14ac:dyDescent="0.25">
      <c r="A245" s="1879"/>
      <c r="B245" s="1879"/>
      <c r="C245" s="1879"/>
      <c r="D245" s="1879"/>
      <c r="E245" s="1879"/>
      <c r="F245" s="1879"/>
      <c r="G245" s="1879"/>
      <c r="H245" s="1879"/>
      <c r="I245" s="1879"/>
      <c r="L245" s="2174"/>
      <c r="M245" s="2174"/>
      <c r="N245" s="2174"/>
      <c r="O245" s="2174"/>
      <c r="P245" s="2174"/>
      <c r="Q245" s="2174"/>
      <c r="R245" s="2174"/>
      <c r="S245" s="2174"/>
      <c r="T245" s="2174"/>
      <c r="U245" s="2174"/>
      <c r="V245" s="2174"/>
      <c r="W245" s="768"/>
      <c r="X245" s="1879"/>
      <c r="AB245" s="768"/>
      <c r="AC245" s="768"/>
      <c r="AD245" s="768"/>
      <c r="AE245" s="768"/>
      <c r="AF245" s="768"/>
      <c r="AG245" s="768"/>
      <c r="AH245" s="768"/>
      <c r="AI245" s="768"/>
      <c r="AJ245" s="768"/>
      <c r="AK245" s="768"/>
      <c r="AL245" s="768"/>
      <c r="AM245" s="768"/>
      <c r="AN245" s="768"/>
      <c r="AO245" s="768"/>
      <c r="AP245" s="768"/>
      <c r="AQ245" s="768"/>
      <c r="AR245" s="768"/>
      <c r="AS245" s="768"/>
    </row>
    <row r="246" spans="1:45" x14ac:dyDescent="0.25">
      <c r="A246" s="1879"/>
      <c r="B246" s="1879"/>
      <c r="C246" s="1879"/>
      <c r="D246" s="1879"/>
      <c r="E246" s="1879"/>
      <c r="F246" s="1879"/>
      <c r="G246" s="1879"/>
      <c r="H246" s="1879"/>
      <c r="I246" s="1879"/>
      <c r="L246" s="2174"/>
      <c r="M246" s="2174"/>
      <c r="N246" s="2174"/>
      <c r="O246" s="2174"/>
      <c r="P246" s="2174"/>
      <c r="Q246" s="2174"/>
      <c r="R246" s="2174"/>
      <c r="S246" s="2174"/>
      <c r="T246" s="2174"/>
      <c r="U246" s="2174"/>
      <c r="V246" s="2174"/>
      <c r="W246" s="768"/>
      <c r="X246" s="1879"/>
      <c r="AB246" s="768"/>
      <c r="AC246" s="768"/>
      <c r="AD246" s="768"/>
      <c r="AE246" s="768"/>
      <c r="AF246" s="768"/>
      <c r="AG246" s="768"/>
      <c r="AH246" s="768"/>
      <c r="AI246" s="768"/>
      <c r="AJ246" s="768"/>
      <c r="AK246" s="768"/>
      <c r="AL246" s="768"/>
      <c r="AM246" s="768"/>
      <c r="AN246" s="768"/>
      <c r="AO246" s="768"/>
      <c r="AP246" s="768"/>
      <c r="AQ246" s="768"/>
      <c r="AR246" s="768"/>
      <c r="AS246" s="768"/>
    </row>
    <row r="247" spans="1:45" x14ac:dyDescent="0.25">
      <c r="A247" s="1879"/>
      <c r="B247" s="1879"/>
      <c r="C247" s="1879"/>
      <c r="D247" s="1879"/>
      <c r="E247" s="1879"/>
      <c r="F247" s="1879"/>
      <c r="G247" s="1879"/>
      <c r="H247" s="1879"/>
      <c r="I247" s="1879"/>
      <c r="L247" s="2174"/>
      <c r="M247" s="2174"/>
      <c r="N247" s="2174"/>
      <c r="O247" s="2174"/>
      <c r="P247" s="2174"/>
      <c r="Q247" s="2174"/>
      <c r="R247" s="2174"/>
      <c r="S247" s="2174"/>
      <c r="T247" s="2174"/>
      <c r="U247" s="2174"/>
      <c r="V247" s="2174"/>
      <c r="W247" s="768"/>
      <c r="X247" s="1879"/>
      <c r="AB247" s="768"/>
      <c r="AC247" s="768"/>
      <c r="AD247" s="768"/>
      <c r="AE247" s="768"/>
      <c r="AF247" s="768"/>
      <c r="AG247" s="768"/>
      <c r="AH247" s="768"/>
      <c r="AI247" s="768"/>
      <c r="AJ247" s="768"/>
      <c r="AK247" s="768"/>
      <c r="AL247" s="768"/>
      <c r="AM247" s="768"/>
      <c r="AN247" s="768"/>
      <c r="AO247" s="768"/>
      <c r="AP247" s="768"/>
      <c r="AQ247" s="768"/>
      <c r="AR247" s="768"/>
      <c r="AS247" s="768"/>
    </row>
    <row r="248" spans="1:45" x14ac:dyDescent="0.25">
      <c r="A248" s="1879"/>
      <c r="B248" s="1879"/>
      <c r="C248" s="1879"/>
      <c r="D248" s="1879"/>
      <c r="E248" s="1879"/>
      <c r="F248" s="1879"/>
      <c r="G248" s="1879"/>
      <c r="H248" s="1879"/>
      <c r="I248" s="1879"/>
      <c r="L248" s="2174"/>
      <c r="M248" s="2174"/>
      <c r="N248" s="2174"/>
      <c r="O248" s="2174"/>
      <c r="P248" s="2174"/>
      <c r="Q248" s="2174"/>
      <c r="R248" s="2174"/>
      <c r="S248" s="2174"/>
      <c r="T248" s="2174"/>
      <c r="U248" s="2174"/>
      <c r="V248" s="2174"/>
      <c r="W248" s="768"/>
      <c r="X248" s="1879"/>
      <c r="AB248" s="768"/>
      <c r="AC248" s="768"/>
      <c r="AD248" s="768"/>
      <c r="AE248" s="768"/>
      <c r="AF248" s="768"/>
      <c r="AG248" s="768"/>
      <c r="AH248" s="768"/>
      <c r="AI248" s="768"/>
      <c r="AJ248" s="768"/>
      <c r="AK248" s="768"/>
      <c r="AL248" s="768"/>
      <c r="AM248" s="768"/>
      <c r="AN248" s="768"/>
      <c r="AO248" s="768"/>
      <c r="AP248" s="768"/>
      <c r="AQ248" s="768"/>
      <c r="AR248" s="768"/>
      <c r="AS248" s="768"/>
    </row>
    <row r="249" spans="1:45" x14ac:dyDescent="0.25">
      <c r="A249" s="1879"/>
      <c r="B249" s="1879"/>
      <c r="C249" s="1879"/>
      <c r="D249" s="1879"/>
      <c r="E249" s="1879"/>
      <c r="F249" s="1879"/>
      <c r="G249" s="1879"/>
      <c r="H249" s="1879"/>
      <c r="I249" s="1879"/>
      <c r="L249" s="2174"/>
      <c r="M249" s="2174"/>
      <c r="N249" s="2174"/>
      <c r="O249" s="2174"/>
      <c r="P249" s="2174"/>
      <c r="Q249" s="2174"/>
      <c r="R249" s="2174"/>
      <c r="S249" s="2174"/>
      <c r="T249" s="2174"/>
      <c r="U249" s="2174"/>
      <c r="V249" s="2174"/>
      <c r="W249" s="768"/>
      <c r="X249" s="1879"/>
      <c r="AB249" s="768"/>
      <c r="AC249" s="768"/>
      <c r="AD249" s="768"/>
      <c r="AE249" s="768"/>
      <c r="AF249" s="768"/>
      <c r="AG249" s="768"/>
      <c r="AH249" s="768"/>
      <c r="AI249" s="768"/>
      <c r="AJ249" s="768"/>
      <c r="AK249" s="768"/>
      <c r="AL249" s="768"/>
      <c r="AM249" s="768"/>
      <c r="AN249" s="768"/>
      <c r="AO249" s="768"/>
      <c r="AP249" s="768"/>
      <c r="AQ249" s="768"/>
      <c r="AR249" s="768"/>
      <c r="AS249" s="768"/>
    </row>
    <row r="250" spans="1:45" x14ac:dyDescent="0.25">
      <c r="A250" s="1879"/>
      <c r="B250" s="1879"/>
      <c r="C250" s="1879"/>
      <c r="D250" s="1879"/>
      <c r="E250" s="1879"/>
      <c r="F250" s="1879"/>
      <c r="G250" s="1879"/>
      <c r="H250" s="1879"/>
      <c r="I250" s="1879"/>
      <c r="L250" s="2174"/>
      <c r="M250" s="2174"/>
      <c r="N250" s="2174"/>
      <c r="O250" s="2174"/>
      <c r="P250" s="2174"/>
      <c r="Q250" s="2174"/>
      <c r="R250" s="2174"/>
      <c r="S250" s="2174"/>
      <c r="T250" s="2174"/>
      <c r="U250" s="2174"/>
      <c r="V250" s="2174"/>
      <c r="W250" s="768"/>
      <c r="X250" s="1879"/>
      <c r="AB250" s="768"/>
      <c r="AC250" s="768"/>
      <c r="AD250" s="768"/>
      <c r="AE250" s="768"/>
      <c r="AF250" s="768"/>
      <c r="AG250" s="768"/>
      <c r="AH250" s="768"/>
      <c r="AI250" s="768"/>
      <c r="AJ250" s="768"/>
      <c r="AK250" s="768"/>
      <c r="AL250" s="768"/>
      <c r="AM250" s="768"/>
      <c r="AN250" s="768"/>
      <c r="AO250" s="768"/>
      <c r="AP250" s="768"/>
      <c r="AQ250" s="768"/>
      <c r="AR250" s="768"/>
      <c r="AS250" s="768"/>
    </row>
    <row r="251" spans="1:45" x14ac:dyDescent="0.25">
      <c r="A251" s="1879"/>
      <c r="B251" s="1879"/>
      <c r="C251" s="1879"/>
      <c r="D251" s="1879"/>
      <c r="E251" s="1879"/>
      <c r="F251" s="1879"/>
      <c r="G251" s="1879"/>
      <c r="H251" s="1879"/>
      <c r="I251" s="1879"/>
      <c r="L251" s="2174"/>
      <c r="M251" s="2174"/>
      <c r="N251" s="2174"/>
      <c r="O251" s="2174"/>
      <c r="P251" s="2174"/>
      <c r="Q251" s="2174"/>
      <c r="R251" s="2174"/>
      <c r="S251" s="2174"/>
      <c r="T251" s="2174"/>
      <c r="U251" s="2174"/>
      <c r="V251" s="2174"/>
      <c r="W251" s="768"/>
      <c r="X251" s="1879"/>
      <c r="AB251" s="768"/>
      <c r="AC251" s="768"/>
      <c r="AD251" s="768"/>
      <c r="AE251" s="768"/>
      <c r="AF251" s="768"/>
      <c r="AG251" s="768"/>
      <c r="AH251" s="768"/>
      <c r="AI251" s="768"/>
      <c r="AJ251" s="768"/>
      <c r="AK251" s="768"/>
      <c r="AL251" s="768"/>
      <c r="AM251" s="768"/>
      <c r="AN251" s="768"/>
      <c r="AO251" s="768"/>
      <c r="AP251" s="768"/>
      <c r="AQ251" s="768"/>
      <c r="AR251" s="768"/>
      <c r="AS251" s="768"/>
    </row>
    <row r="252" spans="1:45" x14ac:dyDescent="0.25">
      <c r="A252" s="1879"/>
      <c r="B252" s="1879"/>
      <c r="C252" s="1879"/>
      <c r="D252" s="1879"/>
      <c r="E252" s="1879"/>
      <c r="F252" s="1879"/>
      <c r="G252" s="1879"/>
      <c r="H252" s="1879"/>
      <c r="I252" s="1879"/>
      <c r="L252" s="2174"/>
      <c r="M252" s="2174"/>
      <c r="N252" s="2174"/>
      <c r="O252" s="2174"/>
      <c r="P252" s="2174"/>
      <c r="Q252" s="2174"/>
      <c r="R252" s="2174"/>
      <c r="S252" s="2174"/>
      <c r="T252" s="2174"/>
      <c r="U252" s="2174"/>
      <c r="V252" s="2174"/>
      <c r="W252" s="768"/>
      <c r="X252" s="1879"/>
      <c r="AB252" s="768"/>
      <c r="AC252" s="768"/>
      <c r="AD252" s="768"/>
      <c r="AE252" s="768"/>
      <c r="AF252" s="768"/>
      <c r="AG252" s="768"/>
      <c r="AH252" s="768"/>
      <c r="AI252" s="768"/>
      <c r="AJ252" s="768"/>
      <c r="AK252" s="768"/>
      <c r="AL252" s="768"/>
      <c r="AM252" s="768"/>
      <c r="AN252" s="768"/>
      <c r="AO252" s="768"/>
      <c r="AP252" s="768"/>
      <c r="AQ252" s="768"/>
      <c r="AR252" s="768"/>
      <c r="AS252" s="768"/>
    </row>
    <row r="253" spans="1:45" x14ac:dyDescent="0.25">
      <c r="A253" s="1879"/>
      <c r="B253" s="1879"/>
      <c r="C253" s="1879"/>
      <c r="D253" s="1879"/>
      <c r="E253" s="1879"/>
      <c r="F253" s="1879"/>
      <c r="G253" s="1879"/>
      <c r="H253" s="1879"/>
      <c r="I253" s="1879"/>
      <c r="L253" s="2174"/>
      <c r="M253" s="2174"/>
      <c r="N253" s="2174"/>
      <c r="O253" s="2174"/>
      <c r="P253" s="2174"/>
      <c r="Q253" s="2174"/>
      <c r="R253" s="2174"/>
      <c r="S253" s="2174"/>
      <c r="T253" s="2174"/>
      <c r="U253" s="2174"/>
      <c r="V253" s="2174"/>
      <c r="W253" s="768"/>
      <c r="X253" s="1879"/>
      <c r="AB253" s="768"/>
      <c r="AC253" s="768"/>
      <c r="AD253" s="768"/>
      <c r="AE253" s="768"/>
      <c r="AF253" s="768"/>
      <c r="AG253" s="768"/>
      <c r="AH253" s="768"/>
      <c r="AI253" s="768"/>
      <c r="AJ253" s="768"/>
      <c r="AK253" s="768"/>
      <c r="AL253" s="768"/>
      <c r="AM253" s="768"/>
      <c r="AN253" s="768"/>
      <c r="AO253" s="768"/>
      <c r="AP253" s="768"/>
      <c r="AQ253" s="768"/>
      <c r="AR253" s="768"/>
      <c r="AS253" s="768"/>
    </row>
    <row r="254" spans="1:45" x14ac:dyDescent="0.25">
      <c r="A254" s="1879"/>
      <c r="B254" s="1879"/>
      <c r="C254" s="1879"/>
      <c r="D254" s="1879"/>
      <c r="E254" s="1879"/>
      <c r="F254" s="1879"/>
      <c r="G254" s="1879"/>
      <c r="H254" s="1879"/>
      <c r="I254" s="1879"/>
      <c r="L254" s="2174"/>
      <c r="M254" s="2174"/>
      <c r="N254" s="2174"/>
      <c r="O254" s="2174"/>
      <c r="P254" s="2174"/>
      <c r="Q254" s="2174"/>
      <c r="R254" s="2174"/>
      <c r="S254" s="2174"/>
      <c r="T254" s="2174"/>
      <c r="U254" s="2174"/>
      <c r="V254" s="2174"/>
      <c r="W254" s="768"/>
      <c r="X254" s="1879"/>
      <c r="AB254" s="768"/>
      <c r="AC254" s="768"/>
      <c r="AD254" s="768"/>
      <c r="AE254" s="768"/>
      <c r="AF254" s="768"/>
      <c r="AG254" s="768"/>
      <c r="AH254" s="768"/>
      <c r="AI254" s="768"/>
      <c r="AJ254" s="768"/>
      <c r="AK254" s="768"/>
      <c r="AL254" s="768"/>
      <c r="AM254" s="768"/>
      <c r="AN254" s="768"/>
      <c r="AO254" s="768"/>
      <c r="AP254" s="768"/>
      <c r="AQ254" s="768"/>
      <c r="AR254" s="768"/>
      <c r="AS254" s="768"/>
    </row>
    <row r="255" spans="1:45" x14ac:dyDescent="0.25">
      <c r="A255" s="1879"/>
      <c r="B255" s="1879"/>
      <c r="C255" s="1879"/>
      <c r="D255" s="1879"/>
      <c r="E255" s="1879"/>
      <c r="F255" s="1879"/>
      <c r="G255" s="1879"/>
      <c r="H255" s="1879"/>
      <c r="I255" s="1879"/>
      <c r="L255" s="2174"/>
      <c r="M255" s="2174"/>
      <c r="N255" s="2174"/>
      <c r="O255" s="2174"/>
      <c r="P255" s="2174"/>
      <c r="Q255" s="2174"/>
      <c r="R255" s="2174"/>
      <c r="S255" s="2174"/>
      <c r="T255" s="2174"/>
      <c r="U255" s="2174"/>
      <c r="V255" s="2174"/>
      <c r="W255" s="768"/>
      <c r="X255" s="1879"/>
      <c r="AB255" s="768"/>
      <c r="AC255" s="768"/>
      <c r="AD255" s="768"/>
      <c r="AE255" s="768"/>
      <c r="AF255" s="768"/>
      <c r="AG255" s="768"/>
      <c r="AH255" s="768"/>
      <c r="AI255" s="768"/>
      <c r="AJ255" s="768"/>
      <c r="AK255" s="768"/>
      <c r="AL255" s="768"/>
      <c r="AM255" s="768"/>
      <c r="AN255" s="768"/>
      <c r="AO255" s="768"/>
      <c r="AP255" s="768"/>
      <c r="AQ255" s="768"/>
      <c r="AR255" s="768"/>
      <c r="AS255" s="768"/>
    </row>
    <row r="256" spans="1:45" x14ac:dyDescent="0.25">
      <c r="A256" s="1879"/>
      <c r="B256" s="1879"/>
      <c r="C256" s="1879"/>
      <c r="D256" s="1879"/>
      <c r="E256" s="1879"/>
      <c r="F256" s="1879"/>
      <c r="G256" s="1879"/>
      <c r="H256" s="1879"/>
      <c r="I256" s="1879"/>
      <c r="L256" s="2174"/>
      <c r="M256" s="2174"/>
      <c r="N256" s="2174"/>
      <c r="O256" s="2174"/>
      <c r="P256" s="2174"/>
      <c r="Q256" s="2174"/>
      <c r="R256" s="2174"/>
      <c r="S256" s="2174"/>
      <c r="T256" s="2174"/>
      <c r="U256" s="2174"/>
      <c r="V256" s="2174"/>
      <c r="W256" s="768"/>
      <c r="X256" s="1879"/>
      <c r="AB256" s="768"/>
      <c r="AC256" s="768"/>
      <c r="AD256" s="768"/>
      <c r="AE256" s="768"/>
      <c r="AF256" s="768"/>
      <c r="AG256" s="768"/>
      <c r="AH256" s="768"/>
      <c r="AI256" s="768"/>
      <c r="AJ256" s="768"/>
      <c r="AK256" s="768"/>
      <c r="AL256" s="768"/>
      <c r="AM256" s="768"/>
      <c r="AN256" s="768"/>
      <c r="AO256" s="768"/>
      <c r="AP256" s="768"/>
      <c r="AQ256" s="768"/>
      <c r="AR256" s="768"/>
      <c r="AS256" s="768"/>
    </row>
    <row r="257" spans="1:45" x14ac:dyDescent="0.25">
      <c r="A257" s="768"/>
      <c r="B257" s="768"/>
      <c r="C257" s="768"/>
      <c r="D257" s="768"/>
      <c r="E257" s="768"/>
      <c r="F257" s="768"/>
      <c r="G257" s="768"/>
      <c r="H257" s="768"/>
      <c r="I257" s="768"/>
      <c r="J257" s="768"/>
      <c r="L257" s="2174"/>
      <c r="M257" s="2174"/>
      <c r="N257" s="2174"/>
      <c r="O257" s="2174"/>
      <c r="P257" s="2174"/>
      <c r="Q257" s="2174"/>
      <c r="R257" s="2174"/>
      <c r="S257" s="2174"/>
      <c r="T257" s="2174"/>
      <c r="U257" s="2174"/>
      <c r="V257" s="2174"/>
      <c r="W257" s="768"/>
      <c r="X257" s="1879"/>
      <c r="AB257" s="768"/>
      <c r="AC257" s="768"/>
      <c r="AD257" s="768"/>
      <c r="AE257" s="768"/>
      <c r="AF257" s="768"/>
      <c r="AG257" s="768"/>
      <c r="AH257" s="768"/>
      <c r="AI257" s="768"/>
      <c r="AJ257" s="768"/>
      <c r="AK257" s="768"/>
      <c r="AL257" s="768"/>
      <c r="AM257" s="768"/>
      <c r="AN257" s="768"/>
      <c r="AO257" s="768"/>
      <c r="AP257" s="768"/>
      <c r="AQ257" s="768"/>
      <c r="AR257" s="768"/>
      <c r="AS257" s="768"/>
    </row>
    <row r="258" spans="1:45" x14ac:dyDescent="0.25">
      <c r="A258" s="1879"/>
      <c r="B258" s="1879"/>
      <c r="C258" s="1879"/>
      <c r="D258" s="1879"/>
      <c r="E258" s="1879"/>
      <c r="F258" s="1879"/>
      <c r="G258" s="1879"/>
      <c r="H258" s="1879"/>
      <c r="I258" s="1879"/>
      <c r="L258" s="2174"/>
      <c r="M258" s="2174"/>
      <c r="N258" s="2174"/>
      <c r="O258" s="2174"/>
      <c r="P258" s="2174"/>
      <c r="Q258" s="2174"/>
      <c r="R258" s="2174"/>
      <c r="S258" s="2174"/>
      <c r="T258" s="2174"/>
      <c r="U258" s="2174"/>
      <c r="V258" s="2174"/>
      <c r="W258" s="768"/>
      <c r="X258" s="1879"/>
      <c r="AB258" s="768"/>
      <c r="AC258" s="768"/>
      <c r="AD258" s="768"/>
      <c r="AE258" s="768"/>
      <c r="AF258" s="768"/>
      <c r="AG258" s="768"/>
      <c r="AH258" s="768"/>
      <c r="AI258" s="768"/>
      <c r="AJ258" s="768"/>
      <c r="AK258" s="768"/>
      <c r="AL258" s="768"/>
      <c r="AM258" s="768"/>
      <c r="AN258" s="768"/>
      <c r="AO258" s="768"/>
      <c r="AP258" s="768"/>
      <c r="AQ258" s="768"/>
      <c r="AR258" s="768"/>
      <c r="AS258" s="768"/>
    </row>
    <row r="259" spans="1:45" x14ac:dyDescent="0.25">
      <c r="A259" s="1879"/>
      <c r="B259" s="1879"/>
      <c r="C259" s="1879"/>
      <c r="D259" s="1879"/>
      <c r="E259" s="1879"/>
      <c r="F259" s="1879"/>
      <c r="G259" s="1879"/>
      <c r="H259" s="1879"/>
      <c r="I259" s="1879"/>
      <c r="L259" s="2174"/>
      <c r="M259" s="2174"/>
      <c r="N259" s="2174"/>
      <c r="O259" s="2174"/>
      <c r="P259" s="2174"/>
      <c r="Q259" s="2174"/>
      <c r="R259" s="2174"/>
      <c r="S259" s="2174"/>
      <c r="T259" s="2174"/>
      <c r="U259" s="2174"/>
      <c r="V259" s="2174"/>
      <c r="W259" s="768"/>
      <c r="X259" s="1879"/>
      <c r="AB259" s="768"/>
      <c r="AC259" s="768"/>
      <c r="AD259" s="768"/>
      <c r="AE259" s="768"/>
      <c r="AF259" s="768"/>
      <c r="AG259" s="768"/>
      <c r="AH259" s="768"/>
      <c r="AI259" s="768"/>
      <c r="AJ259" s="768"/>
      <c r="AK259" s="768"/>
      <c r="AL259" s="768"/>
      <c r="AM259" s="768"/>
      <c r="AN259" s="768"/>
      <c r="AO259" s="768"/>
      <c r="AP259" s="768"/>
      <c r="AQ259" s="768"/>
      <c r="AR259" s="768"/>
      <c r="AS259" s="768"/>
    </row>
    <row r="260" spans="1:45" x14ac:dyDescent="0.25">
      <c r="A260" s="1879"/>
      <c r="B260" s="1879"/>
      <c r="C260" s="1879"/>
      <c r="D260" s="1879"/>
      <c r="E260" s="1879"/>
      <c r="F260" s="1879"/>
      <c r="G260" s="1879"/>
      <c r="H260" s="1879"/>
      <c r="I260" s="1879"/>
      <c r="L260" s="2174"/>
      <c r="M260" s="2174"/>
      <c r="N260" s="2174"/>
      <c r="O260" s="2174"/>
      <c r="P260" s="2174"/>
      <c r="Q260" s="2174"/>
      <c r="R260" s="2174"/>
      <c r="S260" s="2174"/>
      <c r="T260" s="2174"/>
      <c r="U260" s="2174"/>
      <c r="V260" s="2174"/>
      <c r="W260" s="768"/>
      <c r="X260" s="1879"/>
      <c r="AB260" s="768"/>
      <c r="AC260" s="768"/>
      <c r="AD260" s="768"/>
      <c r="AE260" s="768"/>
      <c r="AF260" s="768"/>
      <c r="AG260" s="768"/>
      <c r="AH260" s="768"/>
      <c r="AI260" s="768"/>
      <c r="AJ260" s="768"/>
      <c r="AK260" s="768"/>
      <c r="AL260" s="768"/>
      <c r="AM260" s="768"/>
      <c r="AN260" s="768"/>
      <c r="AO260" s="768"/>
      <c r="AP260" s="768"/>
      <c r="AQ260" s="768"/>
      <c r="AR260" s="768"/>
      <c r="AS260" s="768"/>
    </row>
    <row r="261" spans="1:45" x14ac:dyDescent="0.25">
      <c r="A261" s="1879"/>
      <c r="B261" s="1879"/>
      <c r="C261" s="1879"/>
      <c r="D261" s="1879"/>
      <c r="E261" s="1879"/>
      <c r="F261" s="1879"/>
      <c r="G261" s="1879"/>
      <c r="H261" s="1879"/>
      <c r="I261" s="1879"/>
      <c r="L261" s="2174"/>
      <c r="M261" s="2174"/>
      <c r="N261" s="2174"/>
      <c r="O261" s="2174"/>
      <c r="P261" s="2174"/>
      <c r="Q261" s="2174"/>
      <c r="R261" s="2174"/>
      <c r="S261" s="2174"/>
      <c r="T261" s="2174"/>
      <c r="U261" s="2174"/>
      <c r="V261" s="2174"/>
      <c r="W261" s="768"/>
      <c r="X261" s="1879"/>
      <c r="AB261" s="768"/>
      <c r="AC261" s="768"/>
      <c r="AD261" s="768"/>
      <c r="AE261" s="768"/>
      <c r="AF261" s="768"/>
      <c r="AG261" s="768"/>
      <c r="AH261" s="768"/>
      <c r="AI261" s="768"/>
      <c r="AJ261" s="768"/>
      <c r="AK261" s="768"/>
      <c r="AL261" s="768"/>
      <c r="AM261" s="768"/>
      <c r="AN261" s="768"/>
      <c r="AO261" s="768"/>
      <c r="AP261" s="768"/>
      <c r="AQ261" s="768"/>
      <c r="AR261" s="768"/>
      <c r="AS261" s="768"/>
    </row>
    <row r="262" spans="1:45" x14ac:dyDescent="0.25">
      <c r="A262" s="1879"/>
      <c r="B262" s="1879"/>
      <c r="C262" s="1879"/>
      <c r="D262" s="1879"/>
      <c r="E262" s="1879"/>
      <c r="F262" s="1879"/>
      <c r="G262" s="1879"/>
      <c r="H262" s="1879"/>
      <c r="I262" s="1879"/>
      <c r="L262" s="2174"/>
      <c r="M262" s="2174"/>
      <c r="N262" s="2174"/>
      <c r="O262" s="2174"/>
      <c r="P262" s="2174"/>
      <c r="Q262" s="2174"/>
      <c r="R262" s="2174"/>
      <c r="S262" s="2174"/>
      <c r="T262" s="2174"/>
      <c r="U262" s="2174"/>
      <c r="V262" s="2174"/>
      <c r="W262" s="768"/>
      <c r="X262" s="1879"/>
      <c r="AB262" s="768"/>
      <c r="AC262" s="768"/>
      <c r="AD262" s="768"/>
      <c r="AE262" s="768"/>
      <c r="AF262" s="768"/>
      <c r="AG262" s="768"/>
      <c r="AH262" s="768"/>
      <c r="AI262" s="768"/>
      <c r="AJ262" s="768"/>
      <c r="AK262" s="768"/>
      <c r="AL262" s="768"/>
      <c r="AM262" s="768"/>
      <c r="AN262" s="768"/>
      <c r="AO262" s="768"/>
      <c r="AP262" s="768"/>
      <c r="AQ262" s="768"/>
      <c r="AR262" s="768"/>
      <c r="AS262" s="768"/>
    </row>
    <row r="263" spans="1:45" x14ac:dyDescent="0.25">
      <c r="A263" s="1879"/>
      <c r="B263" s="1879"/>
      <c r="C263" s="1879"/>
      <c r="D263" s="1879"/>
      <c r="E263" s="1879"/>
      <c r="F263" s="1879"/>
      <c r="G263" s="1879"/>
      <c r="H263" s="1879"/>
      <c r="I263" s="1879"/>
      <c r="L263" s="2174"/>
      <c r="M263" s="2174"/>
      <c r="N263" s="2174"/>
      <c r="O263" s="2174"/>
      <c r="P263" s="2174"/>
      <c r="Q263" s="2174"/>
      <c r="R263" s="2174"/>
      <c r="S263" s="2174"/>
      <c r="T263" s="2174"/>
      <c r="U263" s="2174"/>
      <c r="V263" s="2174"/>
      <c r="W263" s="768"/>
      <c r="X263" s="1879"/>
      <c r="AB263" s="768"/>
      <c r="AC263" s="768"/>
      <c r="AD263" s="768"/>
      <c r="AE263" s="768"/>
      <c r="AF263" s="768"/>
      <c r="AG263" s="768"/>
      <c r="AH263" s="768"/>
      <c r="AI263" s="768"/>
      <c r="AJ263" s="768"/>
      <c r="AK263" s="768"/>
      <c r="AL263" s="768"/>
      <c r="AM263" s="768"/>
      <c r="AN263" s="768"/>
      <c r="AO263" s="768"/>
      <c r="AP263" s="768"/>
      <c r="AQ263" s="768"/>
      <c r="AR263" s="768"/>
      <c r="AS263" s="768"/>
    </row>
    <row r="264" spans="1:45" x14ac:dyDescent="0.25">
      <c r="A264" s="1879"/>
      <c r="B264" s="1879"/>
      <c r="C264" s="1879"/>
      <c r="D264" s="1879"/>
      <c r="E264" s="1879"/>
      <c r="F264" s="1879"/>
      <c r="G264" s="1879"/>
      <c r="H264" s="1879"/>
      <c r="I264" s="1879"/>
      <c r="L264" s="2174"/>
      <c r="M264" s="2174"/>
      <c r="N264" s="2174"/>
      <c r="O264" s="2174"/>
      <c r="P264" s="2174"/>
      <c r="Q264" s="2174"/>
      <c r="R264" s="2174"/>
      <c r="S264" s="2174"/>
      <c r="T264" s="2174"/>
      <c r="U264" s="2174"/>
      <c r="V264" s="2174"/>
      <c r="W264" s="768"/>
      <c r="X264" s="1879"/>
      <c r="AB264" s="768"/>
      <c r="AC264" s="768"/>
      <c r="AD264" s="768"/>
      <c r="AE264" s="768"/>
      <c r="AF264" s="768"/>
      <c r="AG264" s="768"/>
      <c r="AH264" s="768"/>
      <c r="AI264" s="768"/>
      <c r="AJ264" s="768"/>
      <c r="AK264" s="768"/>
      <c r="AL264" s="768"/>
      <c r="AM264" s="768"/>
      <c r="AN264" s="768"/>
      <c r="AO264" s="768"/>
      <c r="AP264" s="768"/>
      <c r="AQ264" s="768"/>
      <c r="AR264" s="768"/>
      <c r="AS264" s="768"/>
    </row>
    <row r="265" spans="1:45" x14ac:dyDescent="0.25">
      <c r="A265" s="1879"/>
      <c r="B265" s="1879"/>
      <c r="C265" s="1879"/>
      <c r="D265" s="1879"/>
      <c r="E265" s="1879"/>
      <c r="F265" s="1879"/>
      <c r="G265" s="1879"/>
      <c r="H265" s="1879"/>
      <c r="I265" s="1879"/>
      <c r="L265" s="2174"/>
      <c r="M265" s="2174"/>
      <c r="N265" s="2174"/>
      <c r="O265" s="2174"/>
      <c r="P265" s="2174"/>
      <c r="Q265" s="2174"/>
      <c r="R265" s="2174"/>
      <c r="S265" s="2174"/>
      <c r="T265" s="2174"/>
      <c r="U265" s="2174"/>
      <c r="V265" s="2174"/>
      <c r="W265" s="768"/>
      <c r="X265" s="1879"/>
      <c r="AB265" s="768"/>
      <c r="AC265" s="768"/>
      <c r="AD265" s="768"/>
      <c r="AE265" s="768"/>
      <c r="AF265" s="768"/>
      <c r="AG265" s="768"/>
      <c r="AH265" s="768"/>
      <c r="AI265" s="768"/>
      <c r="AJ265" s="768"/>
      <c r="AK265" s="768"/>
      <c r="AL265" s="768"/>
      <c r="AM265" s="768"/>
      <c r="AN265" s="768"/>
      <c r="AO265" s="768"/>
      <c r="AP265" s="768"/>
      <c r="AQ265" s="768"/>
      <c r="AR265" s="768"/>
      <c r="AS265" s="768"/>
    </row>
    <row r="266" spans="1:45" x14ac:dyDescent="0.25">
      <c r="A266" s="1879"/>
      <c r="B266" s="1879"/>
      <c r="C266" s="1879"/>
      <c r="D266" s="1879"/>
      <c r="E266" s="1879"/>
      <c r="F266" s="1879"/>
      <c r="G266" s="1879"/>
      <c r="H266" s="1879"/>
      <c r="I266" s="1879"/>
      <c r="L266" s="2174"/>
      <c r="M266" s="2174"/>
      <c r="N266" s="2174"/>
      <c r="O266" s="2174"/>
      <c r="P266" s="2174"/>
      <c r="Q266" s="2174"/>
      <c r="R266" s="2174"/>
      <c r="S266" s="2174"/>
      <c r="T266" s="2174"/>
      <c r="U266" s="2174"/>
      <c r="V266" s="2174"/>
      <c r="W266" s="768"/>
      <c r="X266" s="1879"/>
      <c r="AB266" s="768"/>
      <c r="AC266" s="768"/>
      <c r="AD266" s="768"/>
      <c r="AE266" s="768"/>
      <c r="AF266" s="768"/>
      <c r="AG266" s="768"/>
      <c r="AH266" s="768"/>
      <c r="AI266" s="768"/>
      <c r="AJ266" s="768"/>
      <c r="AK266" s="768"/>
      <c r="AL266" s="768"/>
      <c r="AM266" s="768"/>
      <c r="AN266" s="768"/>
      <c r="AO266" s="768"/>
      <c r="AP266" s="768"/>
      <c r="AQ266" s="768"/>
      <c r="AR266" s="768"/>
      <c r="AS266" s="768"/>
    </row>
    <row r="267" spans="1:45" x14ac:dyDescent="0.25">
      <c r="A267" s="1879"/>
      <c r="B267" s="1879"/>
      <c r="C267" s="1879"/>
      <c r="D267" s="1879"/>
      <c r="E267" s="1879"/>
      <c r="F267" s="1879"/>
      <c r="G267" s="1879"/>
      <c r="H267" s="1879"/>
      <c r="I267" s="1879"/>
      <c r="L267" s="2174"/>
      <c r="M267" s="2174"/>
      <c r="N267" s="2174"/>
      <c r="O267" s="2174"/>
      <c r="P267" s="2174"/>
      <c r="Q267" s="2174"/>
      <c r="R267" s="2174"/>
      <c r="S267" s="2174"/>
      <c r="T267" s="2174"/>
      <c r="U267" s="2174"/>
      <c r="V267" s="2174"/>
      <c r="W267" s="768"/>
      <c r="X267" s="1879"/>
      <c r="AB267" s="768"/>
      <c r="AC267" s="768"/>
      <c r="AD267" s="768"/>
      <c r="AE267" s="768"/>
      <c r="AF267" s="768"/>
      <c r="AG267" s="768"/>
      <c r="AH267" s="768"/>
      <c r="AI267" s="768"/>
      <c r="AJ267" s="768"/>
      <c r="AK267" s="768"/>
      <c r="AL267" s="768"/>
      <c r="AM267" s="768"/>
      <c r="AN267" s="768"/>
      <c r="AO267" s="768"/>
      <c r="AP267" s="768"/>
      <c r="AQ267" s="768"/>
      <c r="AR267" s="768"/>
      <c r="AS267" s="768"/>
    </row>
    <row r="268" spans="1:45" x14ac:dyDescent="0.25">
      <c r="A268" s="1879"/>
      <c r="B268" s="1879"/>
      <c r="C268" s="1879"/>
      <c r="D268" s="1879"/>
      <c r="E268" s="1879"/>
      <c r="F268" s="1879"/>
      <c r="G268" s="1879"/>
      <c r="H268" s="1879"/>
      <c r="I268" s="1879"/>
      <c r="L268" s="2174"/>
      <c r="M268" s="2174"/>
      <c r="N268" s="2174"/>
      <c r="O268" s="2174"/>
      <c r="P268" s="2174"/>
      <c r="Q268" s="2174"/>
      <c r="R268" s="2174"/>
      <c r="S268" s="2174"/>
      <c r="T268" s="2174"/>
      <c r="U268" s="2174"/>
      <c r="V268" s="2174"/>
      <c r="W268" s="768"/>
      <c r="X268" s="1879"/>
      <c r="AB268" s="768"/>
      <c r="AC268" s="768"/>
      <c r="AD268" s="768"/>
      <c r="AE268" s="768"/>
      <c r="AF268" s="768"/>
      <c r="AG268" s="768"/>
      <c r="AH268" s="768"/>
      <c r="AI268" s="768"/>
      <c r="AJ268" s="768"/>
      <c r="AK268" s="768"/>
      <c r="AL268" s="768"/>
      <c r="AM268" s="768"/>
      <c r="AN268" s="768"/>
      <c r="AO268" s="768"/>
      <c r="AP268" s="768"/>
      <c r="AQ268" s="768"/>
      <c r="AR268" s="768"/>
      <c r="AS268" s="768"/>
    </row>
    <row r="269" spans="1:45" x14ac:dyDescent="0.25">
      <c r="A269" s="1879"/>
      <c r="B269" s="1879"/>
      <c r="C269" s="1879"/>
      <c r="D269" s="1879"/>
      <c r="E269" s="1879"/>
      <c r="F269" s="1879"/>
      <c r="G269" s="1879"/>
      <c r="H269" s="1879"/>
      <c r="I269" s="1879"/>
      <c r="L269" s="2174"/>
      <c r="M269" s="2174"/>
      <c r="N269" s="2174"/>
      <c r="O269" s="2174"/>
      <c r="P269" s="2174"/>
      <c r="Q269" s="2174"/>
      <c r="R269" s="2174"/>
      <c r="S269" s="2174"/>
      <c r="T269" s="2174"/>
      <c r="U269" s="2174"/>
      <c r="V269" s="2174"/>
      <c r="W269" s="768"/>
      <c r="X269" s="1879"/>
      <c r="AB269" s="768"/>
      <c r="AC269" s="768"/>
      <c r="AD269" s="768"/>
      <c r="AE269" s="768"/>
      <c r="AF269" s="768"/>
      <c r="AG269" s="768"/>
      <c r="AH269" s="768"/>
      <c r="AI269" s="768"/>
      <c r="AJ269" s="768"/>
      <c r="AK269" s="768"/>
      <c r="AL269" s="768"/>
      <c r="AM269" s="768"/>
      <c r="AN269" s="768"/>
      <c r="AO269" s="768"/>
      <c r="AP269" s="768"/>
      <c r="AQ269" s="768"/>
      <c r="AR269" s="768"/>
      <c r="AS269" s="768"/>
    </row>
    <row r="270" spans="1:45" x14ac:dyDescent="0.25">
      <c r="A270" s="1879"/>
      <c r="B270" s="1879"/>
      <c r="C270" s="1879"/>
      <c r="D270" s="1879"/>
      <c r="E270" s="1879"/>
      <c r="F270" s="1879"/>
      <c r="G270" s="1879"/>
      <c r="H270" s="1879"/>
      <c r="I270" s="1879"/>
      <c r="L270" s="2173"/>
      <c r="X270" s="1879"/>
    </row>
    <row r="271" spans="1:45" x14ac:dyDescent="0.25">
      <c r="A271" s="1879"/>
      <c r="B271" s="1879"/>
      <c r="C271" s="1879"/>
      <c r="D271" s="1879"/>
      <c r="E271" s="1879"/>
      <c r="F271" s="1879"/>
      <c r="G271" s="1879"/>
      <c r="H271" s="1879"/>
      <c r="I271" s="1879"/>
      <c r="L271" s="2173"/>
      <c r="X271" s="1879"/>
    </row>
    <row r="272" spans="1:45" x14ac:dyDescent="0.25">
      <c r="A272" s="1879"/>
      <c r="B272" s="1879"/>
      <c r="C272" s="1879"/>
      <c r="D272" s="1879"/>
      <c r="E272" s="1879"/>
      <c r="F272" s="1879"/>
      <c r="G272" s="1879"/>
      <c r="H272" s="1879"/>
      <c r="I272" s="1879"/>
      <c r="L272" s="2173"/>
      <c r="X272" s="1879"/>
    </row>
    <row r="273" spans="1:24" x14ac:dyDescent="0.25">
      <c r="A273" s="1879"/>
      <c r="B273" s="1879"/>
      <c r="C273" s="1879"/>
      <c r="D273" s="1879"/>
      <c r="E273" s="1879"/>
      <c r="F273" s="1879"/>
      <c r="G273" s="1879"/>
      <c r="H273" s="1879"/>
      <c r="I273" s="1879"/>
      <c r="L273" s="2173"/>
      <c r="X273" s="1879"/>
    </row>
    <row r="274" spans="1:24" x14ac:dyDescent="0.25">
      <c r="A274" s="1879"/>
      <c r="B274" s="1879"/>
      <c r="C274" s="1879"/>
      <c r="D274" s="1879"/>
      <c r="E274" s="1879"/>
      <c r="F274" s="1879"/>
      <c r="G274" s="1879"/>
      <c r="H274" s="1879"/>
      <c r="I274" s="1879"/>
      <c r="L274" s="2173"/>
      <c r="X274" s="1879"/>
    </row>
    <row r="275" spans="1:24" x14ac:dyDescent="0.25">
      <c r="A275" s="1879"/>
      <c r="B275" s="1879"/>
      <c r="C275" s="1879"/>
      <c r="D275" s="1879"/>
      <c r="E275" s="1879"/>
      <c r="F275" s="1879"/>
      <c r="G275" s="1879"/>
      <c r="H275" s="1879"/>
      <c r="I275" s="1879"/>
      <c r="L275" s="2173"/>
      <c r="X275" s="1879"/>
    </row>
    <row r="276" spans="1:24" x14ac:dyDescent="0.25">
      <c r="A276" s="1879"/>
      <c r="B276" s="1879"/>
      <c r="C276" s="1879"/>
      <c r="D276" s="1879"/>
      <c r="E276" s="1879"/>
      <c r="F276" s="1879"/>
      <c r="G276" s="1879"/>
      <c r="H276" s="1879"/>
      <c r="I276" s="1879"/>
      <c r="L276" s="2173"/>
      <c r="X276" s="1879"/>
    </row>
    <row r="277" spans="1:24" x14ac:dyDescent="0.25">
      <c r="A277" s="1879"/>
      <c r="B277" s="1879"/>
      <c r="C277" s="1879"/>
      <c r="D277" s="1879"/>
      <c r="E277" s="1879"/>
      <c r="F277" s="1879"/>
      <c r="G277" s="1879"/>
      <c r="H277" s="1879"/>
      <c r="I277" s="1879"/>
      <c r="L277" s="2173"/>
      <c r="X277" s="1879"/>
    </row>
    <row r="278" spans="1:24" x14ac:dyDescent="0.25">
      <c r="A278" s="1879"/>
      <c r="B278" s="1879"/>
      <c r="C278" s="1879"/>
      <c r="D278" s="1879"/>
      <c r="E278" s="1879"/>
      <c r="F278" s="1879"/>
      <c r="G278" s="1879"/>
      <c r="H278" s="1879"/>
      <c r="I278" s="1879"/>
      <c r="L278" s="2173"/>
      <c r="X278" s="1879"/>
    </row>
    <row r="279" spans="1:24" x14ac:dyDescent="0.25">
      <c r="A279" s="1879"/>
      <c r="B279" s="1879"/>
      <c r="C279" s="1879"/>
      <c r="D279" s="1879"/>
      <c r="E279" s="1879"/>
      <c r="F279" s="1879"/>
      <c r="G279" s="1879"/>
      <c r="H279" s="1879"/>
      <c r="I279" s="1879"/>
      <c r="L279" s="2173"/>
      <c r="X279" s="1879"/>
    </row>
    <row r="280" spans="1:24" x14ac:dyDescent="0.25">
      <c r="A280" s="1879"/>
      <c r="B280" s="1879"/>
      <c r="C280" s="1879"/>
      <c r="D280" s="1879"/>
      <c r="E280" s="1879"/>
      <c r="F280" s="1879"/>
      <c r="G280" s="1879"/>
      <c r="H280" s="1879"/>
      <c r="I280" s="1879"/>
      <c r="L280" s="2173"/>
      <c r="X280" s="1879"/>
    </row>
    <row r="281" spans="1:24" x14ac:dyDescent="0.25">
      <c r="A281" s="1879"/>
      <c r="B281" s="1879"/>
      <c r="C281" s="1879"/>
      <c r="D281" s="1879"/>
      <c r="E281" s="1879"/>
      <c r="F281" s="1879"/>
      <c r="G281" s="1879"/>
      <c r="H281" s="1879"/>
      <c r="I281" s="1879"/>
      <c r="L281" s="2173"/>
      <c r="X281" s="1879"/>
    </row>
    <row r="282" spans="1:24" x14ac:dyDescent="0.25">
      <c r="A282" s="1879"/>
      <c r="B282" s="1879"/>
      <c r="C282" s="1879"/>
      <c r="D282" s="1879"/>
      <c r="E282" s="1879"/>
      <c r="F282" s="1879"/>
      <c r="G282" s="1879"/>
      <c r="H282" s="1879"/>
      <c r="I282" s="1879"/>
      <c r="L282" s="2173"/>
      <c r="X282" s="1879"/>
    </row>
    <row r="283" spans="1:24" x14ac:dyDescent="0.25">
      <c r="A283" s="1879"/>
      <c r="B283" s="1879"/>
      <c r="C283" s="1879"/>
      <c r="D283" s="1879"/>
      <c r="E283" s="1879"/>
      <c r="F283" s="1879"/>
      <c r="G283" s="1879"/>
      <c r="H283" s="1879"/>
      <c r="I283" s="1879"/>
      <c r="L283" s="2173"/>
      <c r="X283" s="1879"/>
    </row>
    <row r="284" spans="1:24" x14ac:dyDescent="0.25">
      <c r="A284" s="1879"/>
      <c r="B284" s="1879"/>
      <c r="C284" s="1879"/>
      <c r="D284" s="1879"/>
      <c r="E284" s="1879"/>
      <c r="F284" s="1879"/>
      <c r="G284" s="1879"/>
      <c r="H284" s="1879"/>
      <c r="I284" s="1879"/>
      <c r="L284" s="2173"/>
      <c r="X284" s="1879"/>
    </row>
    <row r="285" spans="1:24" x14ac:dyDescent="0.25">
      <c r="A285" s="1879"/>
      <c r="B285" s="1879"/>
      <c r="C285" s="1879"/>
      <c r="D285" s="1879"/>
      <c r="E285" s="1879"/>
      <c r="F285" s="1879"/>
      <c r="G285" s="1879"/>
      <c r="H285" s="1879"/>
      <c r="I285" s="1879"/>
      <c r="L285" s="2173"/>
      <c r="X285" s="1879"/>
    </row>
    <row r="286" spans="1:24" x14ac:dyDescent="0.25">
      <c r="A286" s="1879"/>
      <c r="B286" s="1879"/>
      <c r="C286" s="1879"/>
      <c r="D286" s="1879"/>
      <c r="E286" s="1879"/>
      <c r="F286" s="1879"/>
      <c r="G286" s="1879"/>
      <c r="H286" s="1879"/>
      <c r="I286" s="1879"/>
      <c r="L286" s="2173"/>
      <c r="X286" s="1879"/>
    </row>
    <row r="287" spans="1:24" x14ac:dyDescent="0.25">
      <c r="A287" s="1879"/>
      <c r="B287" s="1879"/>
      <c r="C287" s="1879"/>
      <c r="D287" s="1879"/>
      <c r="E287" s="1879"/>
      <c r="F287" s="1879"/>
      <c r="G287" s="1879"/>
      <c r="H287" s="1879"/>
      <c r="I287" s="1879"/>
      <c r="L287" s="2173"/>
      <c r="X287" s="1879"/>
    </row>
    <row r="288" spans="1:24" x14ac:dyDescent="0.25">
      <c r="A288" s="1879"/>
      <c r="B288" s="1879"/>
      <c r="C288" s="1879"/>
      <c r="D288" s="1879"/>
      <c r="E288" s="1879"/>
      <c r="F288" s="1879"/>
      <c r="G288" s="1879"/>
      <c r="H288" s="1879"/>
      <c r="I288" s="1879"/>
      <c r="L288" s="2173"/>
      <c r="X288" s="1879"/>
    </row>
    <row r="289" spans="1:24" x14ac:dyDescent="0.25">
      <c r="A289" s="1879"/>
      <c r="B289" s="1879"/>
      <c r="C289" s="1879"/>
      <c r="D289" s="1879"/>
      <c r="E289" s="1879"/>
      <c r="F289" s="1879"/>
      <c r="G289" s="1879"/>
      <c r="H289" s="1879"/>
      <c r="I289" s="1879"/>
      <c r="L289" s="2173"/>
      <c r="X289" s="1879"/>
    </row>
    <row r="290" spans="1:24" x14ac:dyDescent="0.25">
      <c r="A290" s="1879"/>
      <c r="B290" s="1879"/>
      <c r="C290" s="1879"/>
      <c r="D290" s="1879"/>
      <c r="E290" s="1879"/>
      <c r="F290" s="1879"/>
      <c r="G290" s="1879"/>
      <c r="H290" s="1879"/>
      <c r="I290" s="1879"/>
      <c r="L290" s="2173"/>
      <c r="X290" s="1879"/>
    </row>
    <row r="291" spans="1:24" x14ac:dyDescent="0.25">
      <c r="A291" s="1879"/>
      <c r="B291" s="1879"/>
      <c r="C291" s="1879"/>
      <c r="D291" s="1879"/>
      <c r="E291" s="1879"/>
      <c r="F291" s="1879"/>
      <c r="G291" s="1879"/>
      <c r="H291" s="1879"/>
      <c r="I291" s="1879"/>
      <c r="L291" s="2173"/>
      <c r="X291" s="1879"/>
    </row>
    <row r="292" spans="1:24" x14ac:dyDescent="0.25">
      <c r="A292" s="1879"/>
      <c r="B292" s="1879"/>
      <c r="C292" s="1879"/>
      <c r="D292" s="1879"/>
      <c r="E292" s="1879"/>
      <c r="F292" s="1879"/>
      <c r="G292" s="1879"/>
      <c r="H292" s="1879"/>
      <c r="I292" s="1879"/>
      <c r="L292" s="2173"/>
      <c r="X292" s="1879"/>
    </row>
    <row r="293" spans="1:24" x14ac:dyDescent="0.25">
      <c r="A293" s="1879"/>
      <c r="B293" s="1879"/>
      <c r="C293" s="1879"/>
      <c r="D293" s="1879"/>
      <c r="E293" s="1879"/>
      <c r="F293" s="1879"/>
      <c r="G293" s="1879"/>
      <c r="H293" s="1879"/>
      <c r="I293" s="1879"/>
      <c r="L293" s="2173"/>
      <c r="X293" s="1879"/>
    </row>
    <row r="294" spans="1:24" x14ac:dyDescent="0.25">
      <c r="A294" s="1879"/>
      <c r="B294" s="1879"/>
      <c r="C294" s="1879"/>
      <c r="D294" s="1879"/>
      <c r="E294" s="1879"/>
      <c r="F294" s="1879"/>
      <c r="G294" s="1879"/>
      <c r="H294" s="1879"/>
      <c r="I294" s="1879"/>
      <c r="L294" s="2173"/>
      <c r="X294" s="1879"/>
    </row>
    <row r="295" spans="1:24" x14ac:dyDescent="0.25">
      <c r="A295" s="1879"/>
      <c r="B295" s="1879"/>
      <c r="C295" s="1879"/>
      <c r="D295" s="1879"/>
      <c r="E295" s="1879"/>
      <c r="F295" s="1879"/>
      <c r="G295" s="1879"/>
      <c r="H295" s="1879"/>
      <c r="I295" s="1879"/>
      <c r="L295" s="2173"/>
      <c r="X295" s="1879"/>
    </row>
    <row r="296" spans="1:24" x14ac:dyDescent="0.25">
      <c r="A296" s="1879"/>
      <c r="B296" s="1879"/>
      <c r="C296" s="1879"/>
      <c r="D296" s="1879"/>
      <c r="E296" s="1879"/>
      <c r="F296" s="1879"/>
      <c r="G296" s="1879"/>
      <c r="H296" s="1879"/>
      <c r="I296" s="1879"/>
      <c r="L296" s="2173"/>
      <c r="X296" s="1879"/>
    </row>
    <row r="297" spans="1:24" x14ac:dyDescent="0.25">
      <c r="A297" s="1879"/>
      <c r="B297" s="1879"/>
      <c r="C297" s="1879"/>
      <c r="D297" s="1879"/>
      <c r="E297" s="1879"/>
      <c r="F297" s="1879"/>
      <c r="G297" s="1879"/>
      <c r="H297" s="1879"/>
      <c r="I297" s="1879"/>
      <c r="L297" s="2173"/>
      <c r="X297" s="1879"/>
    </row>
    <row r="298" spans="1:24" x14ac:dyDescent="0.25">
      <c r="A298" s="1879"/>
      <c r="B298" s="1879"/>
      <c r="C298" s="1879"/>
      <c r="D298" s="1879"/>
      <c r="E298" s="1879"/>
      <c r="F298" s="1879"/>
      <c r="G298" s="1879"/>
      <c r="H298" s="1879"/>
      <c r="I298" s="1879"/>
      <c r="L298" s="2173"/>
      <c r="X298" s="1879"/>
    </row>
    <row r="299" spans="1:24" x14ac:dyDescent="0.25">
      <c r="A299" s="1879"/>
      <c r="B299" s="1879"/>
      <c r="C299" s="1879"/>
      <c r="D299" s="1879"/>
      <c r="E299" s="1879"/>
      <c r="F299" s="1879"/>
      <c r="G299" s="1879"/>
      <c r="H299" s="1879"/>
      <c r="I299" s="1879"/>
      <c r="L299" s="2173"/>
      <c r="X299" s="1879"/>
    </row>
    <row r="300" spans="1:24" x14ac:dyDescent="0.25">
      <c r="A300" s="1879"/>
      <c r="B300" s="1879"/>
      <c r="C300" s="1879"/>
      <c r="D300" s="1879"/>
      <c r="E300" s="1879"/>
      <c r="F300" s="1879"/>
      <c r="G300" s="1879"/>
      <c r="H300" s="1879"/>
      <c r="I300" s="1879"/>
      <c r="L300" s="2173"/>
      <c r="X300" s="1879"/>
    </row>
    <row r="301" spans="1:24" x14ac:dyDescent="0.25">
      <c r="A301" s="1879"/>
      <c r="B301" s="1879"/>
      <c r="C301" s="1879"/>
      <c r="D301" s="1879"/>
      <c r="E301" s="1879"/>
      <c r="F301" s="1879"/>
      <c r="G301" s="1879"/>
      <c r="H301" s="1879"/>
      <c r="I301" s="1879"/>
      <c r="L301" s="2173"/>
      <c r="X301" s="1879"/>
    </row>
    <row r="302" spans="1:24" x14ac:dyDescent="0.25">
      <c r="A302" s="1879"/>
      <c r="B302" s="1879"/>
      <c r="C302" s="1879"/>
      <c r="D302" s="1879"/>
      <c r="E302" s="1879"/>
      <c r="F302" s="1879"/>
      <c r="G302" s="1879"/>
      <c r="H302" s="1879"/>
      <c r="I302" s="1879"/>
      <c r="L302" s="2173"/>
      <c r="X302" s="1879"/>
    </row>
    <row r="303" spans="1:24" x14ac:dyDescent="0.25">
      <c r="A303" s="1879"/>
      <c r="B303" s="1879"/>
      <c r="C303" s="1879"/>
      <c r="D303" s="1879"/>
      <c r="E303" s="1879"/>
      <c r="F303" s="1879"/>
      <c r="G303" s="1879"/>
      <c r="H303" s="1879"/>
      <c r="I303" s="1879"/>
      <c r="L303" s="2173"/>
      <c r="X303" s="1879"/>
    </row>
    <row r="304" spans="1:24" x14ac:dyDescent="0.25">
      <c r="A304" s="1879"/>
      <c r="B304" s="1879"/>
      <c r="C304" s="1879"/>
      <c r="D304" s="1879"/>
      <c r="E304" s="1879"/>
      <c r="F304" s="1879"/>
      <c r="G304" s="1879"/>
      <c r="H304" s="1879"/>
      <c r="I304" s="1879"/>
      <c r="L304" s="2173"/>
      <c r="X304" s="1879"/>
    </row>
    <row r="305" spans="1:24" x14ac:dyDescent="0.25">
      <c r="A305" s="1879"/>
      <c r="B305" s="1879"/>
      <c r="C305" s="1879"/>
      <c r="D305" s="1879"/>
      <c r="E305" s="1879"/>
      <c r="F305" s="1879"/>
      <c r="G305" s="1879"/>
      <c r="H305" s="1879"/>
      <c r="I305" s="1879"/>
      <c r="L305" s="2173"/>
      <c r="X305" s="1879"/>
    </row>
    <row r="306" spans="1:24" x14ac:dyDescent="0.25">
      <c r="A306" s="1879"/>
      <c r="B306" s="1879"/>
      <c r="C306" s="1879"/>
      <c r="D306" s="1879"/>
      <c r="E306" s="1879"/>
      <c r="F306" s="1879"/>
      <c r="G306" s="1879"/>
      <c r="H306" s="1879"/>
      <c r="I306" s="1879"/>
      <c r="L306" s="2173"/>
      <c r="X306" s="1879"/>
    </row>
    <row r="307" spans="1:24" x14ac:dyDescent="0.25">
      <c r="A307" s="1879"/>
      <c r="B307" s="1879"/>
      <c r="C307" s="1879"/>
      <c r="D307" s="1879"/>
      <c r="E307" s="1879"/>
      <c r="F307" s="1879"/>
      <c r="G307" s="1879"/>
      <c r="H307" s="1879"/>
      <c r="I307" s="1879"/>
      <c r="L307" s="2173"/>
      <c r="X307" s="1879"/>
    </row>
    <row r="308" spans="1:24" x14ac:dyDescent="0.25">
      <c r="A308" s="1879"/>
      <c r="B308" s="1879"/>
      <c r="C308" s="1879"/>
      <c r="D308" s="1879"/>
      <c r="E308" s="1879"/>
      <c r="F308" s="1879"/>
      <c r="G308" s="1879"/>
      <c r="H308" s="1879"/>
      <c r="I308" s="1879"/>
      <c r="L308" s="2173"/>
      <c r="X308" s="1879"/>
    </row>
    <row r="309" spans="1:24" x14ac:dyDescent="0.25">
      <c r="A309" s="1879"/>
      <c r="B309" s="1879"/>
      <c r="C309" s="1879"/>
      <c r="D309" s="1879"/>
      <c r="E309" s="1879"/>
      <c r="F309" s="1879"/>
      <c r="G309" s="1879"/>
      <c r="H309" s="1879"/>
      <c r="I309" s="1879"/>
      <c r="L309" s="2173"/>
      <c r="X309" s="1879"/>
    </row>
    <row r="310" spans="1:24" x14ac:dyDescent="0.25">
      <c r="A310" s="1879"/>
      <c r="B310" s="1879"/>
      <c r="C310" s="1879"/>
      <c r="D310" s="1879"/>
      <c r="E310" s="1879"/>
      <c r="F310" s="1879"/>
      <c r="G310" s="1879"/>
      <c r="H310" s="1879"/>
      <c r="I310" s="1879"/>
      <c r="L310" s="2173"/>
      <c r="X310" s="1879"/>
    </row>
    <row r="311" spans="1:24" x14ac:dyDescent="0.25">
      <c r="A311" s="1879"/>
      <c r="B311" s="1879"/>
      <c r="C311" s="1879"/>
      <c r="D311" s="1879"/>
      <c r="E311" s="1879"/>
      <c r="F311" s="1879"/>
      <c r="G311" s="1879"/>
      <c r="H311" s="1879"/>
      <c r="I311" s="1879"/>
      <c r="L311" s="2173"/>
      <c r="X311" s="1879"/>
    </row>
    <row r="312" spans="1:24" x14ac:dyDescent="0.25">
      <c r="A312" s="1879"/>
      <c r="B312" s="1879"/>
      <c r="C312" s="1879"/>
      <c r="D312" s="1879"/>
      <c r="E312" s="1879"/>
      <c r="F312" s="1879"/>
      <c r="G312" s="1879"/>
      <c r="H312" s="1879"/>
      <c r="I312" s="1879"/>
      <c r="L312" s="2173"/>
      <c r="X312" s="1879"/>
    </row>
    <row r="313" spans="1:24" x14ac:dyDescent="0.25">
      <c r="A313" s="1879"/>
      <c r="B313" s="1879"/>
      <c r="C313" s="1879"/>
      <c r="D313" s="1879"/>
      <c r="E313" s="1879"/>
      <c r="F313" s="1879"/>
      <c r="G313" s="1879"/>
      <c r="H313" s="1879"/>
      <c r="I313" s="1879"/>
      <c r="L313" s="2173"/>
      <c r="X313" s="1879"/>
    </row>
    <row r="314" spans="1:24" x14ac:dyDescent="0.25">
      <c r="A314" s="1879"/>
      <c r="B314" s="1879"/>
      <c r="C314" s="1879"/>
      <c r="D314" s="1879"/>
      <c r="E314" s="1879"/>
      <c r="F314" s="1879"/>
      <c r="G314" s="1879"/>
      <c r="H314" s="1879"/>
      <c r="I314" s="1879"/>
      <c r="L314" s="2173"/>
      <c r="X314" s="1879"/>
    </row>
    <row r="315" spans="1:24" x14ac:dyDescent="0.25">
      <c r="A315" s="1879"/>
      <c r="B315" s="1879"/>
      <c r="C315" s="1879"/>
      <c r="D315" s="1879"/>
      <c r="E315" s="1879"/>
      <c r="F315" s="1879"/>
      <c r="G315" s="1879"/>
      <c r="H315" s="1879"/>
      <c r="I315" s="1879"/>
      <c r="L315" s="2173"/>
      <c r="X315" s="1879"/>
    </row>
    <row r="316" spans="1:24" x14ac:dyDescent="0.25">
      <c r="A316" s="1879"/>
      <c r="B316" s="1879"/>
      <c r="C316" s="1879"/>
      <c r="D316" s="1879"/>
      <c r="E316" s="1879"/>
      <c r="F316" s="1879"/>
      <c r="G316" s="1879"/>
      <c r="H316" s="1879"/>
      <c r="I316" s="1879"/>
      <c r="L316" s="2173"/>
      <c r="X316" s="1879"/>
    </row>
    <row r="317" spans="1:24" x14ac:dyDescent="0.25">
      <c r="A317" s="1879"/>
      <c r="B317" s="1879"/>
      <c r="C317" s="1879"/>
      <c r="D317" s="1879"/>
      <c r="E317" s="1879"/>
      <c r="F317" s="1879"/>
      <c r="G317" s="1879"/>
      <c r="H317" s="1879"/>
      <c r="I317" s="1879"/>
      <c r="L317" s="2173"/>
      <c r="X317" s="1879"/>
    </row>
    <row r="318" spans="1:24" x14ac:dyDescent="0.25">
      <c r="A318" s="1879"/>
      <c r="B318" s="1879"/>
      <c r="C318" s="1879"/>
      <c r="D318" s="1879"/>
      <c r="E318" s="1879"/>
      <c r="F318" s="1879"/>
      <c r="G318" s="1879"/>
      <c r="H318" s="1879"/>
      <c r="I318" s="1879"/>
      <c r="L318" s="2173"/>
      <c r="X318" s="1879"/>
    </row>
    <row r="319" spans="1:24" x14ac:dyDescent="0.25">
      <c r="A319" s="1879"/>
      <c r="B319" s="1879"/>
      <c r="C319" s="1879"/>
      <c r="D319" s="1879"/>
      <c r="E319" s="1879"/>
      <c r="F319" s="1879"/>
      <c r="G319" s="1879"/>
      <c r="H319" s="1879"/>
      <c r="I319" s="1879"/>
      <c r="L319" s="2173"/>
      <c r="X319" s="1879"/>
    </row>
    <row r="320" spans="1:24" x14ac:dyDescent="0.25">
      <c r="A320" s="1879"/>
      <c r="B320" s="1879"/>
      <c r="C320" s="1879"/>
      <c r="D320" s="1879"/>
      <c r="E320" s="1879"/>
      <c r="F320" s="1879"/>
      <c r="G320" s="1879"/>
      <c r="H320" s="1879"/>
      <c r="I320" s="1879"/>
      <c r="L320" s="2173"/>
      <c r="X320" s="1879"/>
    </row>
    <row r="321" spans="1:24" x14ac:dyDescent="0.25">
      <c r="A321" s="1879"/>
      <c r="B321" s="1879"/>
      <c r="C321" s="1879"/>
      <c r="D321" s="1879"/>
      <c r="E321" s="1879"/>
      <c r="F321" s="1879"/>
      <c r="G321" s="1879"/>
      <c r="H321" s="1879"/>
      <c r="I321" s="1879"/>
      <c r="L321" s="2173"/>
      <c r="X321" s="1879"/>
    </row>
    <row r="322" spans="1:24" x14ac:dyDescent="0.25">
      <c r="A322" s="1879"/>
      <c r="B322" s="1879"/>
      <c r="C322" s="1879"/>
      <c r="D322" s="1879"/>
      <c r="E322" s="1879"/>
      <c r="F322" s="1879"/>
      <c r="G322" s="1879"/>
      <c r="H322" s="1879"/>
      <c r="I322" s="1879"/>
      <c r="L322" s="2173"/>
      <c r="X322" s="1879"/>
    </row>
    <row r="323" spans="1:24" x14ac:dyDescent="0.25">
      <c r="A323" s="1879"/>
      <c r="B323" s="1879"/>
      <c r="C323" s="1879"/>
      <c r="D323" s="1879"/>
      <c r="E323" s="1879"/>
      <c r="F323" s="1879"/>
      <c r="G323" s="1879"/>
      <c r="H323" s="1879"/>
      <c r="I323" s="1879"/>
      <c r="L323" s="2173"/>
      <c r="X323" s="1879"/>
    </row>
    <row r="324" spans="1:24" x14ac:dyDescent="0.25">
      <c r="A324" s="1879"/>
      <c r="B324" s="1879"/>
      <c r="C324" s="1879"/>
      <c r="D324" s="1879"/>
      <c r="E324" s="1879"/>
      <c r="F324" s="1879"/>
      <c r="G324" s="1879"/>
      <c r="H324" s="1879"/>
      <c r="I324" s="1879"/>
      <c r="L324" s="2173"/>
      <c r="X324" s="1879"/>
    </row>
    <row r="325" spans="1:24" x14ac:dyDescent="0.25">
      <c r="A325" s="1879"/>
      <c r="B325" s="1879"/>
      <c r="C325" s="1879"/>
      <c r="D325" s="1879"/>
      <c r="E325" s="1879"/>
      <c r="F325" s="1879"/>
      <c r="G325" s="1879"/>
      <c r="H325" s="1879"/>
      <c r="I325" s="1879"/>
      <c r="L325" s="2173"/>
      <c r="X325" s="1879"/>
    </row>
    <row r="326" spans="1:24" x14ac:dyDescent="0.25">
      <c r="A326" s="1879"/>
      <c r="B326" s="1879"/>
      <c r="C326" s="1879"/>
      <c r="D326" s="1879"/>
      <c r="E326" s="1879"/>
      <c r="F326" s="1879"/>
      <c r="G326" s="1879"/>
      <c r="H326" s="1879"/>
      <c r="I326" s="1879"/>
      <c r="L326" s="2173"/>
      <c r="X326" s="1879"/>
    </row>
    <row r="327" spans="1:24" x14ac:dyDescent="0.25">
      <c r="A327" s="1879"/>
      <c r="B327" s="1879"/>
      <c r="C327" s="1879"/>
      <c r="D327" s="1879"/>
      <c r="E327" s="1879"/>
      <c r="F327" s="1879"/>
      <c r="G327" s="1879"/>
      <c r="H327" s="1879"/>
      <c r="I327" s="1879"/>
      <c r="L327" s="2173"/>
      <c r="X327" s="1879"/>
    </row>
    <row r="328" spans="1:24" x14ac:dyDescent="0.25">
      <c r="A328" s="1879"/>
      <c r="B328" s="1879"/>
      <c r="C328" s="1879"/>
      <c r="D328" s="1879"/>
      <c r="E328" s="1879"/>
      <c r="F328" s="1879"/>
      <c r="G328" s="1879"/>
      <c r="H328" s="1879"/>
      <c r="I328" s="1879"/>
      <c r="L328" s="2173"/>
      <c r="X328" s="1879"/>
    </row>
    <row r="329" spans="1:24" x14ac:dyDescent="0.25">
      <c r="A329" s="1879"/>
      <c r="B329" s="1879"/>
      <c r="C329" s="1879"/>
      <c r="D329" s="1879"/>
      <c r="E329" s="1879"/>
      <c r="F329" s="1879"/>
      <c r="G329" s="1879"/>
      <c r="H329" s="1879"/>
      <c r="I329" s="1879"/>
      <c r="L329" s="2173"/>
      <c r="X329" s="1879"/>
    </row>
    <row r="330" spans="1:24" x14ac:dyDescent="0.25">
      <c r="A330" s="1879"/>
      <c r="B330" s="1879"/>
      <c r="C330" s="1879"/>
      <c r="D330" s="1879"/>
      <c r="E330" s="1879"/>
      <c r="F330" s="1879"/>
      <c r="G330" s="1879"/>
      <c r="H330" s="1879"/>
      <c r="I330" s="1879"/>
      <c r="L330" s="2173"/>
      <c r="X330" s="1879"/>
    </row>
    <row r="331" spans="1:24" x14ac:dyDescent="0.25">
      <c r="A331" s="1879"/>
      <c r="B331" s="1879"/>
      <c r="C331" s="1879"/>
      <c r="D331" s="1879"/>
      <c r="E331" s="1879"/>
      <c r="F331" s="1879"/>
      <c r="G331" s="1879"/>
      <c r="H331" s="1879"/>
      <c r="I331" s="1879"/>
      <c r="L331" s="2173"/>
      <c r="X331" s="1879"/>
    </row>
    <row r="332" spans="1:24" x14ac:dyDescent="0.25">
      <c r="A332" s="1879"/>
      <c r="B332" s="1879"/>
      <c r="C332" s="1879"/>
      <c r="D332" s="1879"/>
      <c r="E332" s="1879"/>
      <c r="F332" s="1879"/>
      <c r="G332" s="1879"/>
      <c r="H332" s="1879"/>
      <c r="I332" s="1879"/>
      <c r="L332" s="2173"/>
      <c r="X332" s="1879"/>
    </row>
    <row r="333" spans="1:24" x14ac:dyDescent="0.25">
      <c r="A333" s="1879"/>
      <c r="B333" s="1879"/>
      <c r="C333" s="1879"/>
      <c r="D333" s="1879"/>
      <c r="E333" s="1879"/>
      <c r="F333" s="1879"/>
      <c r="G333" s="1879"/>
      <c r="H333" s="1879"/>
      <c r="I333" s="1879"/>
      <c r="L333" s="2173"/>
      <c r="X333" s="1879"/>
    </row>
    <row r="334" spans="1:24" x14ac:dyDescent="0.25">
      <c r="A334" s="1879"/>
      <c r="B334" s="1879"/>
      <c r="C334" s="1879"/>
      <c r="D334" s="1879"/>
      <c r="E334" s="1879"/>
      <c r="F334" s="1879"/>
      <c r="G334" s="1879"/>
      <c r="H334" s="1879"/>
      <c r="I334" s="1879"/>
      <c r="L334" s="2173"/>
      <c r="X334" s="1879"/>
    </row>
  </sheetData>
  <pageMargins left="0.7" right="0.7" top="0.75" bottom="0.75" header="0.3" footer="0.3"/>
  <pageSetup paperSize="9" scale="69" fitToWidth="0" fitToHeight="0" orientation="portrait" r:id="rId1"/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6AA78-DF8C-4676-A2AB-E8B3923FD976}">
  <dimension ref="A1:L252"/>
  <sheetViews>
    <sheetView view="pageLayout" topLeftCell="A130" zoomScaleNormal="100" zoomScaleSheetLayoutView="100" workbookViewId="0">
      <selection activeCell="F21" sqref="F21"/>
    </sheetView>
  </sheetViews>
  <sheetFormatPr defaultRowHeight="15" x14ac:dyDescent="0.25"/>
  <cols>
    <col min="1" max="1" width="37.140625" customWidth="1"/>
    <col min="2" max="12" width="8.140625" customWidth="1"/>
  </cols>
  <sheetData>
    <row r="1" spans="1:12" x14ac:dyDescent="0.25">
      <c r="A1" s="209" t="s">
        <v>1430</v>
      </c>
      <c r="B1" s="396"/>
      <c r="C1" s="209"/>
      <c r="D1" s="209"/>
      <c r="E1" s="209"/>
      <c r="F1" s="2250"/>
      <c r="G1" s="2250"/>
      <c r="H1" s="2250"/>
      <c r="I1" s="2250"/>
      <c r="J1" s="2250"/>
      <c r="K1" s="2250"/>
      <c r="L1" s="2250"/>
    </row>
    <row r="2" spans="1:12" x14ac:dyDescent="0.25">
      <c r="A2" s="922" t="s">
        <v>363</v>
      </c>
      <c r="B2" s="2176"/>
      <c r="C2" s="2250"/>
      <c r="D2" s="2250"/>
      <c r="E2" s="2250"/>
      <c r="F2" s="2250"/>
      <c r="G2" s="2250"/>
      <c r="H2" s="2250"/>
      <c r="I2" s="2250"/>
      <c r="J2" s="2250"/>
      <c r="K2" s="2250"/>
      <c r="L2" s="2250"/>
    </row>
    <row r="3" spans="1:12" ht="15.75" thickBot="1" x14ac:dyDescent="0.3">
      <c r="A3" s="207" t="s">
        <v>174</v>
      </c>
      <c r="B3" s="193" t="s">
        <v>1105</v>
      </c>
      <c r="C3" s="904" t="s">
        <v>988</v>
      </c>
      <c r="D3" s="904" t="s">
        <v>902</v>
      </c>
      <c r="E3" s="904" t="s">
        <v>842</v>
      </c>
      <c r="F3" s="904" t="s">
        <v>802</v>
      </c>
      <c r="G3" s="904" t="s">
        <v>737</v>
      </c>
      <c r="H3" s="904" t="s">
        <v>859</v>
      </c>
      <c r="I3" s="904" t="s">
        <v>858</v>
      </c>
      <c r="J3" s="903" t="s">
        <v>857</v>
      </c>
      <c r="K3" s="904" t="s">
        <v>856</v>
      </c>
      <c r="L3" s="903" t="s">
        <v>855</v>
      </c>
    </row>
    <row r="4" spans="1:12" x14ac:dyDescent="0.25">
      <c r="A4" s="1610" t="s">
        <v>412</v>
      </c>
      <c r="B4" s="1609">
        <v>1937.6847783999999</v>
      </c>
      <c r="C4" s="1611">
        <v>1811.73630211</v>
      </c>
      <c r="D4" s="1611">
        <v>1818.6782209900002</v>
      </c>
      <c r="E4" s="1611">
        <v>1651.1547759499999</v>
      </c>
      <c r="F4" s="1611">
        <v>1805.7459562900001</v>
      </c>
      <c r="G4" s="1611">
        <v>1844.8304073400002</v>
      </c>
      <c r="H4" s="1611">
        <v>1866.8142</v>
      </c>
      <c r="I4" s="1611">
        <v>1807.12058</v>
      </c>
      <c r="J4" s="593">
        <v>1990.7038900000002</v>
      </c>
      <c r="K4" s="593">
        <v>2482.5736444633549</v>
      </c>
      <c r="L4" s="593">
        <v>2688.4413883696302</v>
      </c>
    </row>
    <row r="5" spans="1:12" x14ac:dyDescent="0.25">
      <c r="A5" s="1610" t="s">
        <v>411</v>
      </c>
      <c r="B5" s="1609">
        <v>680.0989469299999</v>
      </c>
      <c r="C5" s="1611">
        <v>663.17014604000008</v>
      </c>
      <c r="D5" s="1611">
        <v>649.73111264000011</v>
      </c>
      <c r="E5" s="1611">
        <v>645.39711342999999</v>
      </c>
      <c r="F5" s="1611">
        <v>658.06147276000002</v>
      </c>
      <c r="G5" s="1611">
        <v>665.85302082177645</v>
      </c>
      <c r="H5" s="1611">
        <v>688.05792000000008</v>
      </c>
      <c r="I5" s="1611">
        <v>642.20362999999998</v>
      </c>
      <c r="J5" s="593">
        <v>769.01469999999995</v>
      </c>
      <c r="K5" s="593">
        <v>800.02918205784897</v>
      </c>
      <c r="L5" s="593">
        <v>845.53143041593796</v>
      </c>
    </row>
    <row r="6" spans="1:12" x14ac:dyDescent="0.25">
      <c r="A6" s="1610" t="s">
        <v>410</v>
      </c>
      <c r="B6" s="1609">
        <v>1455.3117498999998</v>
      </c>
      <c r="C6" s="1611">
        <v>1489.64300192</v>
      </c>
      <c r="D6" s="1611">
        <v>1408.2170492300002</v>
      </c>
      <c r="E6" s="1611">
        <v>1210.0167482299998</v>
      </c>
      <c r="F6" s="1611">
        <v>1072.15289981</v>
      </c>
      <c r="G6" s="1611">
        <v>1106.049857187204</v>
      </c>
      <c r="H6" s="1611">
        <v>1300.98542</v>
      </c>
      <c r="I6" s="1611">
        <v>1407.1460900000002</v>
      </c>
      <c r="J6" s="593">
        <v>1467.65554</v>
      </c>
      <c r="K6" s="593">
        <v>1503.7232540985228</v>
      </c>
      <c r="L6" s="593">
        <v>1610.2090599215464</v>
      </c>
    </row>
    <row r="7" spans="1:12" x14ac:dyDescent="0.25">
      <c r="A7" s="1610" t="s">
        <v>409</v>
      </c>
      <c r="B7" s="1609">
        <v>3964.5401916799997</v>
      </c>
      <c r="C7" s="1611">
        <v>4234.4454801400007</v>
      </c>
      <c r="D7" s="1611">
        <v>3979.9573936699999</v>
      </c>
      <c r="E7" s="1611">
        <v>4239.71223887</v>
      </c>
      <c r="F7" s="1611">
        <v>4195.5616760100002</v>
      </c>
      <c r="G7" s="1611">
        <v>4001.7158908762935</v>
      </c>
      <c r="H7" s="1611">
        <v>3994.4489800000001</v>
      </c>
      <c r="I7" s="1611">
        <v>4041.7178699999999</v>
      </c>
      <c r="J7" s="593">
        <v>4323.4818100000002</v>
      </c>
      <c r="K7" s="593">
        <v>4312.7374339069347</v>
      </c>
      <c r="L7" s="593">
        <v>4589.1173917485057</v>
      </c>
    </row>
    <row r="8" spans="1:12" x14ac:dyDescent="0.25">
      <c r="A8" s="1610" t="s">
        <v>408</v>
      </c>
      <c r="B8" s="1609">
        <v>1458.3260317999998</v>
      </c>
      <c r="C8" s="1611">
        <v>1399.8979738400001</v>
      </c>
      <c r="D8" s="1611">
        <v>1363.1703831100001</v>
      </c>
      <c r="E8" s="1611">
        <v>1359.9391541099999</v>
      </c>
      <c r="F8" s="1611">
        <v>1486.4583279999999</v>
      </c>
      <c r="G8" s="1611">
        <v>1654.4174285365812</v>
      </c>
      <c r="H8" s="1611">
        <v>1642.63555</v>
      </c>
      <c r="I8" s="1611">
        <v>1628.21531</v>
      </c>
      <c r="J8" s="593">
        <v>1714.7034099999998</v>
      </c>
      <c r="K8" s="593">
        <v>1862.664597678754</v>
      </c>
      <c r="L8" s="593">
        <v>1959.4568233841849</v>
      </c>
    </row>
    <row r="9" spans="1:12" x14ac:dyDescent="0.25">
      <c r="A9" s="1610" t="s">
        <v>407</v>
      </c>
      <c r="B9" s="1609">
        <v>13373.03077915</v>
      </c>
      <c r="C9" s="1611">
        <v>13245.07307101</v>
      </c>
      <c r="D9" s="1611">
        <v>12346.003116020001</v>
      </c>
      <c r="E9" s="1611">
        <v>12263.36795534</v>
      </c>
      <c r="F9" s="1611">
        <v>12236.012060140001</v>
      </c>
      <c r="G9" s="1611">
        <v>10777.17739517221</v>
      </c>
      <c r="H9" s="1611">
        <v>11188.758300000001</v>
      </c>
      <c r="I9" s="1611">
        <v>11416.251789999998</v>
      </c>
      <c r="J9" s="593">
        <v>11874.752180000001</v>
      </c>
      <c r="K9" s="593">
        <v>11651.868725432223</v>
      </c>
      <c r="L9" s="593">
        <v>11737.600669727832</v>
      </c>
    </row>
    <row r="10" spans="1:12" x14ac:dyDescent="0.25">
      <c r="A10" s="1610" t="s">
        <v>406</v>
      </c>
      <c r="B10" s="1609">
        <v>5115.7761838199995</v>
      </c>
      <c r="C10" s="1611">
        <v>5021.1830888299992</v>
      </c>
      <c r="D10" s="1611">
        <v>4758.65823697</v>
      </c>
      <c r="E10" s="1611">
        <v>4864.1672970199998</v>
      </c>
      <c r="F10" s="1611">
        <v>4935.90201841</v>
      </c>
      <c r="G10" s="1611">
        <v>4799.9332744264466</v>
      </c>
      <c r="H10" s="1611">
        <v>4788.1719699999994</v>
      </c>
      <c r="I10" s="1611">
        <v>5019.3334299999997</v>
      </c>
      <c r="J10" s="593">
        <v>5066.2159300000003</v>
      </c>
      <c r="K10" s="593">
        <v>5030.4083931472014</v>
      </c>
      <c r="L10" s="593">
        <v>5157.5135597283343</v>
      </c>
    </row>
    <row r="11" spans="1:12" x14ac:dyDescent="0.25">
      <c r="A11" s="1610" t="s">
        <v>405</v>
      </c>
      <c r="B11" s="1609">
        <v>7402.8586762000004</v>
      </c>
      <c r="C11" s="1611">
        <v>7642.2197842199994</v>
      </c>
      <c r="D11" s="1611">
        <v>7635.8308795800003</v>
      </c>
      <c r="E11" s="1611">
        <v>7879.9294390999994</v>
      </c>
      <c r="F11" s="1611">
        <v>8180.8551754299988</v>
      </c>
      <c r="G11" s="1611">
        <v>7937.2198547723347</v>
      </c>
      <c r="H11" s="1611">
        <v>8376.9412800000009</v>
      </c>
      <c r="I11" s="1611">
        <v>8798.4067300000006</v>
      </c>
      <c r="J11" s="593">
        <v>9407.3403099999996</v>
      </c>
      <c r="K11" s="593">
        <v>10044.529026912078</v>
      </c>
      <c r="L11" s="593">
        <v>10494.351680736032</v>
      </c>
    </row>
    <row r="12" spans="1:12" x14ac:dyDescent="0.25">
      <c r="A12" s="1610" t="s">
        <v>404</v>
      </c>
      <c r="B12" s="1609">
        <v>2961.5488460699999</v>
      </c>
      <c r="C12" s="1611">
        <v>3235.5399579799996</v>
      </c>
      <c r="D12" s="1611">
        <v>3299.3566518699995</v>
      </c>
      <c r="E12" s="1611">
        <v>3321.7000340499999</v>
      </c>
      <c r="F12" s="1611">
        <v>3251.6890005799996</v>
      </c>
      <c r="G12" s="1611">
        <v>3423.1425460950122</v>
      </c>
      <c r="H12" s="1611">
        <v>3210.5655699999998</v>
      </c>
      <c r="I12" s="1611">
        <v>3406.4907499999999</v>
      </c>
      <c r="J12" s="593">
        <v>3535.4446600000001</v>
      </c>
      <c r="K12" s="593">
        <v>3398.1558515955885</v>
      </c>
      <c r="L12" s="593">
        <v>3659.0708900064005</v>
      </c>
    </row>
    <row r="13" spans="1:12" x14ac:dyDescent="0.25">
      <c r="A13" s="1610" t="s">
        <v>403</v>
      </c>
      <c r="B13" s="1609">
        <v>1669.31482439</v>
      </c>
      <c r="C13" s="1611">
        <v>1499.5803289099999</v>
      </c>
      <c r="D13" s="1611">
        <v>1656.0065553100001</v>
      </c>
      <c r="E13" s="1611">
        <v>1844.4046218999999</v>
      </c>
      <c r="F13" s="1611">
        <v>1808.4634346699997</v>
      </c>
      <c r="G13" s="1611">
        <v>1659.7434512987231</v>
      </c>
      <c r="H13" s="1611">
        <v>1987.1315</v>
      </c>
      <c r="I13" s="1611">
        <v>1734.7231000000002</v>
      </c>
      <c r="J13" s="593">
        <v>1869.3694999999998</v>
      </c>
      <c r="K13" s="593">
        <v>1670.233745496618</v>
      </c>
      <c r="L13" s="593">
        <v>1611.0811670954999</v>
      </c>
    </row>
    <row r="14" spans="1:12" x14ac:dyDescent="0.25">
      <c r="A14" s="1610" t="s">
        <v>402</v>
      </c>
      <c r="B14" s="1609">
        <v>2275.2822439199999</v>
      </c>
      <c r="C14" s="1611">
        <v>2382.6448336099998</v>
      </c>
      <c r="D14" s="1611">
        <v>2253.24825182</v>
      </c>
      <c r="E14" s="1611">
        <v>2329.0193499799998</v>
      </c>
      <c r="F14" s="1611">
        <v>2301.3672938499999</v>
      </c>
      <c r="G14" s="1611">
        <v>2308.1315819829911</v>
      </c>
      <c r="H14" s="1611">
        <v>2335.6294900000003</v>
      </c>
      <c r="I14" s="1611">
        <v>2416.59924</v>
      </c>
      <c r="J14" s="593">
        <v>2487.91284</v>
      </c>
      <c r="K14" s="593">
        <v>2467.7659967508598</v>
      </c>
      <c r="L14" s="593">
        <v>2471.7378829064451</v>
      </c>
    </row>
    <row r="15" spans="1:12" x14ac:dyDescent="0.25">
      <c r="A15" s="1610" t="s">
        <v>401</v>
      </c>
      <c r="B15" s="1609">
        <v>8520.1506117999998</v>
      </c>
      <c r="C15" s="1611">
        <v>9000.280561829999</v>
      </c>
      <c r="D15" s="1611">
        <v>8529.4381597699994</v>
      </c>
      <c r="E15" s="1611">
        <v>8842.7900451000005</v>
      </c>
      <c r="F15" s="1611">
        <v>8790.9518986900002</v>
      </c>
      <c r="G15" s="1611">
        <v>9094.607354500009</v>
      </c>
      <c r="H15" s="1611">
        <v>8724.97631</v>
      </c>
      <c r="I15" s="1611">
        <v>9115.0105700000004</v>
      </c>
      <c r="J15" s="593">
        <v>9024.0904500000015</v>
      </c>
      <c r="K15" s="593">
        <v>9236.5999806394939</v>
      </c>
      <c r="L15" s="593">
        <v>9002.802052541032</v>
      </c>
    </row>
    <row r="16" spans="1:12" x14ac:dyDescent="0.25">
      <c r="A16" s="1610" t="s">
        <v>400</v>
      </c>
      <c r="B16" s="1609">
        <v>9700.3349317600005</v>
      </c>
      <c r="C16" s="1611">
        <v>10060.86436702</v>
      </c>
      <c r="D16" s="1611">
        <v>10070.186003860001</v>
      </c>
      <c r="E16" s="1611">
        <v>10268.931269770001</v>
      </c>
      <c r="F16" s="1611">
        <v>10269.10242474</v>
      </c>
      <c r="G16" s="1611">
        <v>10430.07477068252</v>
      </c>
      <c r="H16" s="1611">
        <v>9664.5581300000013</v>
      </c>
      <c r="I16" s="1611">
        <v>9786.4118600000002</v>
      </c>
      <c r="J16" s="593">
        <v>9946.4099400000014</v>
      </c>
      <c r="K16" s="593">
        <v>10476.63627134841</v>
      </c>
      <c r="L16" s="593">
        <v>10796.170478896716</v>
      </c>
    </row>
    <row r="17" spans="1:12" x14ac:dyDescent="0.25">
      <c r="A17" s="1610" t="s">
        <v>399</v>
      </c>
      <c r="B17" s="1609">
        <v>1403.4783355499999</v>
      </c>
      <c r="C17" s="1611">
        <v>1427.4663169</v>
      </c>
      <c r="D17" s="1611">
        <v>1463.31895257</v>
      </c>
      <c r="E17" s="1611">
        <v>1314.08922573</v>
      </c>
      <c r="F17" s="1611">
        <v>1449.1827211300001</v>
      </c>
      <c r="G17" s="1611">
        <v>1407.6725192415579</v>
      </c>
      <c r="H17" s="1611">
        <v>1404.5736100000001</v>
      </c>
      <c r="I17" s="1611">
        <v>1426.26521</v>
      </c>
      <c r="J17" s="593">
        <v>1364.6293699999999</v>
      </c>
      <c r="K17" s="593">
        <v>1423.0997061229223</v>
      </c>
      <c r="L17" s="593">
        <v>1393.4197879880812</v>
      </c>
    </row>
    <row r="18" spans="1:12" x14ac:dyDescent="0.25">
      <c r="A18" s="1610" t="s">
        <v>398</v>
      </c>
      <c r="B18" s="1609">
        <v>0</v>
      </c>
      <c r="C18" s="1611">
        <v>0</v>
      </c>
      <c r="D18" s="1611">
        <v>0</v>
      </c>
      <c r="E18" s="1611">
        <v>0</v>
      </c>
      <c r="F18" s="1611">
        <v>0</v>
      </c>
      <c r="G18" s="1611">
        <v>0</v>
      </c>
      <c r="H18" s="1611">
        <v>0</v>
      </c>
      <c r="I18" s="1611">
        <v>0</v>
      </c>
      <c r="J18" s="593">
        <v>0</v>
      </c>
      <c r="K18" s="593">
        <v>1.8145014779364754E-3</v>
      </c>
      <c r="L18" s="593">
        <v>0</v>
      </c>
    </row>
    <row r="19" spans="1:12" x14ac:dyDescent="0.25">
      <c r="A19" s="902" t="s">
        <v>397</v>
      </c>
      <c r="B19" s="206">
        <v>14877.994286040001</v>
      </c>
      <c r="C19" s="593">
        <v>14727.63375132</v>
      </c>
      <c r="D19" s="593">
        <v>14713.712395769999</v>
      </c>
      <c r="E19" s="593">
        <v>14029.2678048</v>
      </c>
      <c r="F19" s="593">
        <v>15273.37798447</v>
      </c>
      <c r="G19" s="593">
        <v>14622.472675965901</v>
      </c>
      <c r="H19" s="593">
        <v>15375.594550000002</v>
      </c>
      <c r="I19" s="593">
        <v>14707.371019999999</v>
      </c>
      <c r="J19" s="593">
        <v>14068.973729999996</v>
      </c>
      <c r="K19" s="593">
        <v>14371.59287682705</v>
      </c>
      <c r="L19" s="593">
        <v>13598.244837565899</v>
      </c>
    </row>
    <row r="20" spans="1:12" x14ac:dyDescent="0.25">
      <c r="A20" s="902" t="s">
        <v>396</v>
      </c>
      <c r="B20" s="206">
        <v>42249.330457119999</v>
      </c>
      <c r="C20" s="593">
        <v>42328.245779520003</v>
      </c>
      <c r="D20" s="593">
        <v>43163.194662509988</v>
      </c>
      <c r="E20" s="593">
        <v>43214.103625980002</v>
      </c>
      <c r="F20" s="593">
        <v>42345.349606780001</v>
      </c>
      <c r="G20" s="593">
        <v>41670.01420990008</v>
      </c>
      <c r="H20" s="593">
        <v>41954.279039999994</v>
      </c>
      <c r="I20" s="593">
        <v>42496.810520000006</v>
      </c>
      <c r="J20" s="593">
        <v>42348.532880000006</v>
      </c>
      <c r="K20" s="593">
        <v>41800.298666659437</v>
      </c>
      <c r="L20" s="593">
        <v>41141.591473469693</v>
      </c>
    </row>
    <row r="21" spans="1:12" x14ac:dyDescent="0.25">
      <c r="A21" s="902" t="s">
        <v>1454</v>
      </c>
      <c r="B21" s="206">
        <v>25054.874941495</v>
      </c>
      <c r="C21" s="593">
        <v>24929.682467140003</v>
      </c>
      <c r="D21" s="593">
        <v>25742.966427329993</v>
      </c>
      <c r="E21" s="593">
        <v>25435.449911499996</v>
      </c>
      <c r="F21" s="593">
        <v>24918.016811450001</v>
      </c>
      <c r="G21" s="593">
        <v>24513.76285001</v>
      </c>
      <c r="H21" s="593">
        <v>24854.99069088999</v>
      </c>
      <c r="I21" s="593">
        <v>25512.536059930007</v>
      </c>
      <c r="J21" s="593">
        <v>0</v>
      </c>
      <c r="K21" s="593">
        <v>0</v>
      </c>
      <c r="L21" s="593">
        <v>0</v>
      </c>
    </row>
    <row r="22" spans="1:12" x14ac:dyDescent="0.25">
      <c r="A22" s="902" t="s">
        <v>1455</v>
      </c>
      <c r="B22" s="206">
        <v>17194.455515624999</v>
      </c>
      <c r="C22" s="593">
        <v>17398.563312380003</v>
      </c>
      <c r="D22" s="593">
        <v>17420.228235179999</v>
      </c>
      <c r="E22" s="593">
        <v>17778.653714480002</v>
      </c>
      <c r="F22" s="593">
        <v>17427.332795330003</v>
      </c>
      <c r="G22" s="593">
        <v>17156.25135989008</v>
      </c>
      <c r="H22" s="593">
        <v>17099.28834911</v>
      </c>
      <c r="I22" s="593">
        <v>16984.274460069999</v>
      </c>
      <c r="J22" s="593">
        <v>0</v>
      </c>
      <c r="K22" s="593">
        <v>0</v>
      </c>
      <c r="L22" s="593">
        <v>0</v>
      </c>
    </row>
    <row r="23" spans="1:12" x14ac:dyDescent="0.25">
      <c r="A23" s="902" t="s">
        <v>395</v>
      </c>
      <c r="B23" s="206">
        <v>1941.98511383</v>
      </c>
      <c r="C23" s="593">
        <v>1994.8801396700001</v>
      </c>
      <c r="D23" s="593">
        <v>2013.0166901799998</v>
      </c>
      <c r="E23" s="593">
        <v>2004.5507383499998</v>
      </c>
      <c r="F23" s="593">
        <v>1895.5957148</v>
      </c>
      <c r="G23" s="593">
        <v>1899.7809064405881</v>
      </c>
      <c r="H23" s="593">
        <v>1945.53467</v>
      </c>
      <c r="I23" s="593">
        <v>2025.00368</v>
      </c>
      <c r="J23" s="593">
        <v>1886.40193</v>
      </c>
      <c r="K23" s="593">
        <v>1827.1060798643889</v>
      </c>
      <c r="L23" s="593">
        <v>1634.4507148158227</v>
      </c>
    </row>
    <row r="24" spans="1:12" x14ac:dyDescent="0.25">
      <c r="A24" s="902" t="s">
        <v>394</v>
      </c>
      <c r="B24" s="206">
        <v>25.83004042</v>
      </c>
      <c r="C24" s="593">
        <v>26.297542050000001</v>
      </c>
      <c r="D24" s="593">
        <v>19.99156704</v>
      </c>
      <c r="E24" s="593">
        <v>20.422504300000003</v>
      </c>
      <c r="F24" s="593">
        <v>17.247508439999997</v>
      </c>
      <c r="G24" s="593">
        <v>22.108278764926872</v>
      </c>
      <c r="H24" s="593">
        <v>29.275880000000001</v>
      </c>
      <c r="I24" s="593">
        <v>27.55443</v>
      </c>
      <c r="J24" s="593">
        <v>38.913029999999999</v>
      </c>
      <c r="K24" s="593">
        <v>71.340962069178971</v>
      </c>
      <c r="L24" s="593">
        <v>76.080237147486585</v>
      </c>
    </row>
    <row r="25" spans="1:12" x14ac:dyDescent="0.25">
      <c r="A25" s="1610" t="s">
        <v>393</v>
      </c>
      <c r="B25" s="1609">
        <v>925.01754663000008</v>
      </c>
      <c r="C25" s="1611">
        <v>762.81788577999987</v>
      </c>
      <c r="D25" s="1611">
        <v>954.40497513000003</v>
      </c>
      <c r="E25" s="1611">
        <v>895.1990943400001</v>
      </c>
      <c r="F25" s="1611">
        <v>953.20651721000013</v>
      </c>
      <c r="G25" s="1611">
        <v>933.25520948340386</v>
      </c>
      <c r="H25" s="1611">
        <v>885.72556999999995</v>
      </c>
      <c r="I25" s="593">
        <v>1064.8077599999999</v>
      </c>
      <c r="J25" s="593">
        <v>1017.2157900000001</v>
      </c>
      <c r="K25" s="593">
        <v>1031.4024762939971</v>
      </c>
      <c r="L25" s="593">
        <v>1043.5705752914689</v>
      </c>
    </row>
    <row r="26" spans="1:12" x14ac:dyDescent="0.25">
      <c r="A26" s="1610" t="s">
        <v>392</v>
      </c>
      <c r="B26" s="1609">
        <v>4612.8916806899997</v>
      </c>
      <c r="C26" s="1611">
        <v>4700.3063168099998</v>
      </c>
      <c r="D26" s="1611">
        <v>4873.7110713000002</v>
      </c>
      <c r="E26" s="1611">
        <v>4893.7234264799999</v>
      </c>
      <c r="F26" s="1611">
        <v>5127.7451955000006</v>
      </c>
      <c r="G26" s="1611">
        <v>5218.114198713346</v>
      </c>
      <c r="H26" s="1611">
        <v>4894.7274900000002</v>
      </c>
      <c r="I26" s="593">
        <v>5077.1163099999994</v>
      </c>
      <c r="J26" s="593">
        <v>5045.2217600000004</v>
      </c>
      <c r="K26" s="593">
        <v>5173.2551848520252</v>
      </c>
      <c r="L26" s="593">
        <v>5099.8049964404699</v>
      </c>
    </row>
    <row r="27" spans="1:12" ht="15.75" thickBot="1" x14ac:dyDescent="0.3">
      <c r="A27" s="1608" t="s">
        <v>391</v>
      </c>
      <c r="B27" s="1607">
        <v>5741.2885980199999</v>
      </c>
      <c r="C27" s="592">
        <v>5366.9484642099997</v>
      </c>
      <c r="D27" s="592">
        <v>3747.0310767800001</v>
      </c>
      <c r="E27" s="592">
        <v>4181.1782480100019</v>
      </c>
      <c r="F27" s="592">
        <v>3364.2419568199994</v>
      </c>
      <c r="G27" s="592">
        <v>3189.2490331187491</v>
      </c>
      <c r="H27" s="592">
        <v>4456.7293800000016</v>
      </c>
      <c r="I27" s="592">
        <v>4058.7394300000001</v>
      </c>
      <c r="J27" s="592">
        <v>4003.2498000000001</v>
      </c>
      <c r="K27" s="592">
        <v>4440.1565627262489</v>
      </c>
      <c r="L27" s="592">
        <v>3177.67425076263</v>
      </c>
    </row>
    <row r="28" spans="1:12" ht="15.75" thickBot="1" x14ac:dyDescent="0.3">
      <c r="A28" s="217" t="s">
        <v>390</v>
      </c>
      <c r="B28" s="1127">
        <v>132292.07485412003</v>
      </c>
      <c r="C28" s="1127">
        <v>133020.87509371998</v>
      </c>
      <c r="D28" s="1127">
        <v>130716.86340611998</v>
      </c>
      <c r="E28" s="1127">
        <v>131273.06471083997</v>
      </c>
      <c r="F28" s="215">
        <v>131418.27084452999</v>
      </c>
      <c r="G28" s="898">
        <v>128665.56386532066</v>
      </c>
      <c r="H28" s="898">
        <v>130716.11481</v>
      </c>
      <c r="I28" s="898">
        <v>132103.29930999997</v>
      </c>
      <c r="J28" s="898">
        <v>133250.23345</v>
      </c>
      <c r="K28" s="898">
        <v>135076.18043344462</v>
      </c>
      <c r="L28" s="898">
        <v>133787.92134895964</v>
      </c>
    </row>
    <row r="29" spans="1:12" x14ac:dyDescent="0.25">
      <c r="A29" s="1610" t="s">
        <v>729</v>
      </c>
      <c r="B29" s="1609">
        <v>138622.79978706001</v>
      </c>
      <c r="C29" s="206">
        <v>136758.94464826002</v>
      </c>
      <c r="D29" s="206">
        <v>132227.09210359002</v>
      </c>
      <c r="E29" s="206">
        <v>132447.42941606001</v>
      </c>
      <c r="F29" s="595">
        <v>131358.02387119</v>
      </c>
      <c r="G29" s="595">
        <v>130537.87481307941</v>
      </c>
      <c r="H29" s="595">
        <v>132477.11695999998</v>
      </c>
      <c r="I29" s="595">
        <v>134737.89069999999</v>
      </c>
      <c r="J29" s="595"/>
      <c r="K29" s="595"/>
      <c r="L29" s="595"/>
    </row>
    <row r="30" spans="1:12" x14ac:dyDescent="0.25">
      <c r="A30" s="1610" t="s">
        <v>728</v>
      </c>
      <c r="B30" s="1609">
        <v>18072.839082089999</v>
      </c>
      <c r="C30" s="206">
        <v>17986.95089779</v>
      </c>
      <c r="D30" s="206">
        <v>17402.075281409998</v>
      </c>
      <c r="E30" s="206">
        <v>17470.083739950001</v>
      </c>
      <c r="F30" s="595">
        <v>17681.79431465</v>
      </c>
      <c r="G30" s="595">
        <v>17830.372204710002</v>
      </c>
      <c r="H30" s="595">
        <v>18347.750210000002</v>
      </c>
      <c r="I30" s="595">
        <v>18787.260200000001</v>
      </c>
      <c r="J30" s="595"/>
      <c r="K30" s="595"/>
      <c r="L30" s="595"/>
    </row>
    <row r="31" spans="1:12" ht="15.75" thickBot="1" x14ac:dyDescent="0.3">
      <c r="A31" s="1608" t="s">
        <v>727</v>
      </c>
      <c r="B31" s="1607">
        <v>7785.9551293199993</v>
      </c>
      <c r="C31" s="205">
        <v>7817.4271829100007</v>
      </c>
      <c r="D31" s="205">
        <v>7399.9909309699997</v>
      </c>
      <c r="E31" s="205">
        <v>7480.4655315300006</v>
      </c>
      <c r="F31" s="899">
        <v>7485.4098363200001</v>
      </c>
      <c r="G31" s="899">
        <v>7630.4795318200013</v>
      </c>
      <c r="H31" s="899">
        <v>7759.7221699999991</v>
      </c>
      <c r="I31" s="899">
        <v>7717.7473200000004</v>
      </c>
      <c r="J31" s="899"/>
      <c r="K31" s="899"/>
      <c r="L31" s="899"/>
    </row>
    <row r="32" spans="1:12" ht="15.75" thickBot="1" x14ac:dyDescent="0.3">
      <c r="A32" s="901" t="s">
        <v>389</v>
      </c>
      <c r="B32" s="1128">
        <v>164481.59399847002</v>
      </c>
      <c r="C32" s="1133">
        <v>162563.32272896002</v>
      </c>
      <c r="D32" s="1133">
        <v>157029.15831597004</v>
      </c>
      <c r="E32" s="1133">
        <v>157397.97868754002</v>
      </c>
      <c r="F32" s="898">
        <v>156525.22802216001</v>
      </c>
      <c r="G32" s="898">
        <v>155998.72654960939</v>
      </c>
      <c r="H32" s="898">
        <v>158584.58933999998</v>
      </c>
      <c r="I32" s="898">
        <v>161242.89821999997</v>
      </c>
      <c r="J32" s="898">
        <v>160807.06416000001</v>
      </c>
      <c r="K32" s="898">
        <v>160942.03385269616</v>
      </c>
      <c r="L32" s="898">
        <v>161099.65671162988</v>
      </c>
    </row>
    <row r="33" spans="1:12" ht="15.75" thickBot="1" x14ac:dyDescent="0.3">
      <c r="A33" s="217" t="s">
        <v>382</v>
      </c>
      <c r="B33" s="1127">
        <v>3454.3747490999999</v>
      </c>
      <c r="C33" s="1148">
        <v>5022.5599682499997</v>
      </c>
      <c r="D33" s="1148">
        <v>3847.7111596099999</v>
      </c>
      <c r="E33" s="1148">
        <v>2990.3571472699996</v>
      </c>
      <c r="F33" s="898">
        <v>4407.1998853100004</v>
      </c>
      <c r="G33" s="898">
        <v>2856.6860193800003</v>
      </c>
      <c r="H33" s="898">
        <v>4565.4386299999996</v>
      </c>
      <c r="I33" s="898">
        <v>3234.0500999999999</v>
      </c>
      <c r="J33" s="898">
        <v>3849.7697499999999</v>
      </c>
      <c r="K33" s="898">
        <v>3183.2180624085881</v>
      </c>
      <c r="L33" s="898">
        <v>3625.9217990662464</v>
      </c>
    </row>
    <row r="34" spans="1:12" ht="15.75" thickBot="1" x14ac:dyDescent="0.3">
      <c r="A34" s="217" t="s">
        <v>852</v>
      </c>
      <c r="B34" s="1127">
        <v>23555.443409889998</v>
      </c>
      <c r="C34" s="1148">
        <v>24970.094079229999</v>
      </c>
      <c r="D34" s="1148">
        <v>16710.681941909999</v>
      </c>
      <c r="E34" s="1148">
        <v>24832.617999999999</v>
      </c>
      <c r="F34" s="898">
        <v>22461.380844260002</v>
      </c>
      <c r="G34" s="898">
        <v>23404.632350190001</v>
      </c>
      <c r="H34" s="898">
        <v>16291.809659999999</v>
      </c>
      <c r="I34" s="898">
        <v>17125.46054</v>
      </c>
      <c r="J34" s="898">
        <v>16772.661</v>
      </c>
      <c r="K34" s="898">
        <v>20850.672999999999</v>
      </c>
      <c r="L34" s="898">
        <v>19175.810000000001</v>
      </c>
    </row>
    <row r="35" spans="1:12" ht="15.75" thickBot="1" x14ac:dyDescent="0.3">
      <c r="A35" s="901" t="s">
        <v>388</v>
      </c>
      <c r="B35" s="1128">
        <v>323783.48701158003</v>
      </c>
      <c r="C35" s="1133">
        <v>325576.85187015997</v>
      </c>
      <c r="D35" s="1133">
        <v>308304.41482361004</v>
      </c>
      <c r="E35" s="1133">
        <v>316494.01854565</v>
      </c>
      <c r="F35" s="898">
        <v>314812.07959625998</v>
      </c>
      <c r="G35" s="898">
        <v>310925.60878450004</v>
      </c>
      <c r="H35" s="898">
        <v>310157.95244000002</v>
      </c>
      <c r="I35" s="898">
        <v>313705.70816999994</v>
      </c>
      <c r="J35" s="898">
        <v>314679.72836000001</v>
      </c>
      <c r="K35" s="898">
        <v>320052.10534854932</v>
      </c>
      <c r="L35" s="898">
        <v>317689.30985965574</v>
      </c>
    </row>
    <row r="36" spans="1:12" ht="15.75" thickBot="1" x14ac:dyDescent="0.3">
      <c r="A36" s="217" t="s">
        <v>387</v>
      </c>
      <c r="B36" s="1127">
        <v>300228.04360169003</v>
      </c>
      <c r="C36" s="1148">
        <v>300606.75779092999</v>
      </c>
      <c r="D36" s="1148">
        <v>291593.73288170004</v>
      </c>
      <c r="E36" s="1148">
        <v>291661.40054564999</v>
      </c>
      <c r="F36" s="898">
        <v>292350.698752</v>
      </c>
      <c r="G36" s="898">
        <v>287520.97643431003</v>
      </c>
      <c r="H36" s="898">
        <v>293866.14277999999</v>
      </c>
      <c r="I36" s="898">
        <v>296580.24762999994</v>
      </c>
      <c r="J36" s="898">
        <v>297907.06735999999</v>
      </c>
      <c r="K36" s="898">
        <v>299201.43234854931</v>
      </c>
      <c r="L36" s="898">
        <v>298513.49985965574</v>
      </c>
    </row>
    <row r="37" spans="1:12" x14ac:dyDescent="0.25">
      <c r="A37" s="2250"/>
      <c r="B37" s="2188"/>
      <c r="C37" s="1270"/>
      <c r="D37" s="1270"/>
      <c r="E37" s="2187"/>
      <c r="F37" s="2187"/>
      <c r="G37" s="2187"/>
      <c r="H37" s="2187"/>
      <c r="I37" s="2187"/>
      <c r="J37" s="2187"/>
      <c r="K37" s="2187"/>
      <c r="L37" s="2187"/>
    </row>
    <row r="38" spans="1:12" x14ac:dyDescent="0.25">
      <c r="A38" s="922" t="s">
        <v>433</v>
      </c>
      <c r="B38" s="2176"/>
      <c r="C38" s="2250"/>
      <c r="D38" s="2250"/>
      <c r="E38" s="2250"/>
      <c r="F38" s="2250"/>
      <c r="G38" s="2250"/>
      <c r="H38" s="2250"/>
      <c r="I38" s="2250"/>
      <c r="J38" s="2250"/>
      <c r="K38" s="2250"/>
      <c r="L38" s="2250"/>
    </row>
    <row r="39" spans="1:12" ht="15.75" thickBot="1" x14ac:dyDescent="0.3">
      <c r="A39" s="207" t="s">
        <v>174</v>
      </c>
      <c r="B39" s="193" t="s">
        <v>1105</v>
      </c>
      <c r="C39" s="904" t="s">
        <v>988</v>
      </c>
      <c r="D39" s="904" t="s">
        <v>902</v>
      </c>
      <c r="E39" s="904" t="s">
        <v>842</v>
      </c>
      <c r="F39" s="904" t="s">
        <v>802</v>
      </c>
      <c r="G39" s="904" t="s">
        <v>737</v>
      </c>
      <c r="H39" s="904" t="s">
        <v>859</v>
      </c>
      <c r="I39" s="904" t="s">
        <v>858</v>
      </c>
      <c r="J39" s="903" t="s">
        <v>857</v>
      </c>
      <c r="K39" s="904" t="s">
        <v>856</v>
      </c>
      <c r="L39" s="903" t="s">
        <v>855</v>
      </c>
    </row>
    <row r="40" spans="1:12" x14ac:dyDescent="0.25">
      <c r="A40" s="1610" t="s">
        <v>412</v>
      </c>
      <c r="B40" s="1609">
        <v>441.65693500999998</v>
      </c>
      <c r="C40" s="1609">
        <v>447.84781913999996</v>
      </c>
      <c r="D40" s="1609">
        <v>468.59447868000001</v>
      </c>
      <c r="E40" s="1609">
        <v>107.18584704</v>
      </c>
      <c r="F40" s="1611">
        <v>117.14522484</v>
      </c>
      <c r="G40" s="1611">
        <v>99.788329989999994</v>
      </c>
      <c r="H40" s="1611">
        <v>100.9967</v>
      </c>
      <c r="I40" s="1611">
        <v>1.85728</v>
      </c>
      <c r="J40" s="206">
        <v>2.0024100000000002</v>
      </c>
      <c r="K40" s="593">
        <v>1.4126061767132867</v>
      </c>
      <c r="L40" s="593">
        <v>1.2523315498746401</v>
      </c>
    </row>
    <row r="41" spans="1:12" x14ac:dyDescent="0.25">
      <c r="A41" s="1610" t="s">
        <v>411</v>
      </c>
      <c r="B41" s="1609">
        <v>26.224818110000001</v>
      </c>
      <c r="C41" s="1609">
        <v>29.34022968</v>
      </c>
      <c r="D41" s="1609">
        <v>28.190352379999997</v>
      </c>
      <c r="E41" s="1609">
        <v>30.284166640000002</v>
      </c>
      <c r="F41" s="1611">
        <v>27.278884360000003</v>
      </c>
      <c r="G41" s="1611">
        <v>28.349988181776467</v>
      </c>
      <c r="H41" s="1611">
        <v>12.823799999999999</v>
      </c>
      <c r="I41" s="1611">
        <v>16.559150000000002</v>
      </c>
      <c r="J41" s="206">
        <v>16.009309999999999</v>
      </c>
      <c r="K41" s="593">
        <v>14.656978398811447</v>
      </c>
      <c r="L41" s="593">
        <v>14.347110124374268</v>
      </c>
    </row>
    <row r="42" spans="1:12" x14ac:dyDescent="0.25">
      <c r="A42" s="1610" t="s">
        <v>410</v>
      </c>
      <c r="B42" s="1609">
        <v>259.58393490999998</v>
      </c>
      <c r="C42" s="1609">
        <v>267.73527457</v>
      </c>
      <c r="D42" s="1609">
        <v>273.75083888999995</v>
      </c>
      <c r="E42" s="1609">
        <v>284.82058742999999</v>
      </c>
      <c r="F42" s="1611">
        <v>279.62175313</v>
      </c>
      <c r="G42" s="1611">
        <v>283.9248256972038</v>
      </c>
      <c r="H42" s="1611">
        <v>285.03501</v>
      </c>
      <c r="I42" s="1611">
        <v>288.44246999999996</v>
      </c>
      <c r="J42" s="206">
        <v>295.23442</v>
      </c>
      <c r="K42" s="593">
        <v>289.51303275824006</v>
      </c>
      <c r="L42" s="593">
        <v>301.6199349373444</v>
      </c>
    </row>
    <row r="43" spans="1:12" x14ac:dyDescent="0.25">
      <c r="A43" s="1610" t="s">
        <v>409</v>
      </c>
      <c r="B43" s="1609">
        <v>410.87487134000003</v>
      </c>
      <c r="C43" s="1609">
        <v>406.30790231999998</v>
      </c>
      <c r="D43" s="1609">
        <v>401.62193158000002</v>
      </c>
      <c r="E43" s="1609">
        <v>460.60156760999996</v>
      </c>
      <c r="F43" s="1611">
        <v>402.01684811999996</v>
      </c>
      <c r="G43" s="1611">
        <v>416.03634303629275</v>
      </c>
      <c r="H43" s="1611">
        <v>346.03796</v>
      </c>
      <c r="I43" s="1611">
        <v>368.17634999999996</v>
      </c>
      <c r="J43" s="206">
        <v>420.47834</v>
      </c>
      <c r="K43" s="593">
        <v>414.53195647550905</v>
      </c>
      <c r="L43" s="593">
        <v>341.27866732013143</v>
      </c>
    </row>
    <row r="44" spans="1:12" x14ac:dyDescent="0.25">
      <c r="A44" s="1610" t="s">
        <v>408</v>
      </c>
      <c r="B44" s="1609">
        <v>396.40935852000001</v>
      </c>
      <c r="C44" s="1609">
        <v>388.87601101999996</v>
      </c>
      <c r="D44" s="1609">
        <v>365.33684196999997</v>
      </c>
      <c r="E44" s="1609">
        <v>373.17940714999997</v>
      </c>
      <c r="F44" s="1611">
        <v>437.33049947000001</v>
      </c>
      <c r="G44" s="1611">
        <v>538.36630222658118</v>
      </c>
      <c r="H44" s="1611">
        <v>545.84307999999999</v>
      </c>
      <c r="I44" s="1611">
        <v>422.25117</v>
      </c>
      <c r="J44" s="206">
        <v>489.92609999999996</v>
      </c>
      <c r="K44" s="593">
        <v>486.66420107676026</v>
      </c>
      <c r="L44" s="593">
        <v>634.16989939391954</v>
      </c>
    </row>
    <row r="45" spans="1:12" x14ac:dyDescent="0.25">
      <c r="A45" s="1610" t="s">
        <v>407</v>
      </c>
      <c r="B45" s="1609">
        <v>4010.8658276399997</v>
      </c>
      <c r="C45" s="1609">
        <v>4453.24167846</v>
      </c>
      <c r="D45" s="1609">
        <v>4416.0488412500008</v>
      </c>
      <c r="E45" s="1609">
        <v>4560.4870142599993</v>
      </c>
      <c r="F45" s="1611">
        <v>5017.6792280399995</v>
      </c>
      <c r="G45" s="1611">
        <v>4888.5723818522101</v>
      </c>
      <c r="H45" s="1611">
        <v>4585.4046500000004</v>
      </c>
      <c r="I45" s="1611">
        <v>4962.1087600000001</v>
      </c>
      <c r="J45" s="206">
        <v>5202.8182500000003</v>
      </c>
      <c r="K45" s="593">
        <v>5393.1906151316689</v>
      </c>
      <c r="L45" s="593">
        <v>5090.7289689081044</v>
      </c>
    </row>
    <row r="46" spans="1:12" x14ac:dyDescent="0.25">
      <c r="A46" s="1610" t="s">
        <v>406</v>
      </c>
      <c r="B46" s="1609">
        <v>1011.1216210399999</v>
      </c>
      <c r="C46" s="1609">
        <v>1118.24245221</v>
      </c>
      <c r="D46" s="1609">
        <v>1088.6092081300001</v>
      </c>
      <c r="E46" s="1609">
        <v>1075.21926859</v>
      </c>
      <c r="F46" s="1611">
        <v>1027.1973847700001</v>
      </c>
      <c r="G46" s="1611">
        <v>1032.4612103664458</v>
      </c>
      <c r="H46" s="1611">
        <v>953.39337</v>
      </c>
      <c r="I46" s="1611">
        <v>968.79449</v>
      </c>
      <c r="J46" s="206">
        <v>994.95964000000004</v>
      </c>
      <c r="K46" s="593">
        <v>974.59729409597992</v>
      </c>
      <c r="L46" s="593">
        <v>989.13490701656394</v>
      </c>
    </row>
    <row r="47" spans="1:12" x14ac:dyDescent="0.25">
      <c r="A47" s="1610" t="s">
        <v>405</v>
      </c>
      <c r="B47" s="1609">
        <v>174.04198169</v>
      </c>
      <c r="C47" s="1609">
        <v>164.35805005999998</v>
      </c>
      <c r="D47" s="1609">
        <v>192.71117418</v>
      </c>
      <c r="E47" s="1609">
        <v>171.62184142000001</v>
      </c>
      <c r="F47" s="1611">
        <v>171.11165296999997</v>
      </c>
      <c r="G47" s="1611">
        <v>117.04422892233463</v>
      </c>
      <c r="H47" s="1611">
        <v>75.518429999999995</v>
      </c>
      <c r="I47" s="1611">
        <v>98.773200000000003</v>
      </c>
      <c r="J47" s="206">
        <v>167.21822</v>
      </c>
      <c r="K47" s="593">
        <v>130.8370826145169</v>
      </c>
      <c r="L47" s="593">
        <v>145.69837485853529</v>
      </c>
    </row>
    <row r="48" spans="1:12" x14ac:dyDescent="0.25">
      <c r="A48" s="1610" t="s">
        <v>404</v>
      </c>
      <c r="B48" s="1609">
        <v>552.24370778999992</v>
      </c>
      <c r="C48" s="1609">
        <v>537.20861887000001</v>
      </c>
      <c r="D48" s="1609">
        <v>560.01875829000005</v>
      </c>
      <c r="E48" s="1609">
        <v>547.15254937999998</v>
      </c>
      <c r="F48" s="1611">
        <v>574.69122171000004</v>
      </c>
      <c r="G48" s="1611">
        <v>559.92549248501268</v>
      </c>
      <c r="H48" s="1611">
        <v>427.02046999999999</v>
      </c>
      <c r="I48" s="1611">
        <v>388.36265999999995</v>
      </c>
      <c r="J48" s="206">
        <v>350.25796000000003</v>
      </c>
      <c r="K48" s="593">
        <v>440.13371452493129</v>
      </c>
      <c r="L48" s="593">
        <v>529.63269982655243</v>
      </c>
    </row>
    <row r="49" spans="1:12" x14ac:dyDescent="0.25">
      <c r="A49" s="1610" t="s">
        <v>403</v>
      </c>
      <c r="B49" s="1609">
        <v>273.15829368999999</v>
      </c>
      <c r="C49" s="1609">
        <v>240.55240584000001</v>
      </c>
      <c r="D49" s="1609">
        <v>208.10270634</v>
      </c>
      <c r="E49" s="1609">
        <v>263.07568609999998</v>
      </c>
      <c r="F49" s="1611">
        <v>252.86691921999997</v>
      </c>
      <c r="G49" s="1611">
        <v>268.85403000872265</v>
      </c>
      <c r="H49" s="1611">
        <v>268.38204999999999</v>
      </c>
      <c r="I49" s="1611">
        <v>284.77002000000005</v>
      </c>
      <c r="J49" s="206">
        <v>275.84080999999998</v>
      </c>
      <c r="K49" s="593">
        <v>281.60832142643068</v>
      </c>
      <c r="L49" s="593">
        <v>266.35366300550675</v>
      </c>
    </row>
    <row r="50" spans="1:12" x14ac:dyDescent="0.25">
      <c r="A50" s="1610" t="s">
        <v>402</v>
      </c>
      <c r="B50" s="1609">
        <v>959.44400879</v>
      </c>
      <c r="C50" s="1609">
        <v>1024.0923216900001</v>
      </c>
      <c r="D50" s="1609">
        <v>816.72417679</v>
      </c>
      <c r="E50" s="1609">
        <v>842.30606325999997</v>
      </c>
      <c r="F50" s="1611">
        <v>833.21648720999997</v>
      </c>
      <c r="G50" s="1611">
        <v>833.23369301299067</v>
      </c>
      <c r="H50" s="1611">
        <v>823.81020999999998</v>
      </c>
      <c r="I50" s="1611">
        <v>840.66114000000005</v>
      </c>
      <c r="J50" s="206">
        <v>856.01541000000009</v>
      </c>
      <c r="K50" s="593">
        <v>826.52495836451567</v>
      </c>
      <c r="L50" s="593">
        <v>775.58055758597675</v>
      </c>
    </row>
    <row r="51" spans="1:12" x14ac:dyDescent="0.25">
      <c r="A51" s="1610" t="s">
        <v>401</v>
      </c>
      <c r="B51" s="1609">
        <v>2880.1613610200002</v>
      </c>
      <c r="C51" s="1609">
        <v>3494.8800418200003</v>
      </c>
      <c r="D51" s="1609">
        <v>3294.4482477699999</v>
      </c>
      <c r="E51" s="1609">
        <v>3443.4093354099996</v>
      </c>
      <c r="F51" s="1611">
        <v>3216.6238040999997</v>
      </c>
      <c r="G51" s="1611">
        <v>3219.642430350008</v>
      </c>
      <c r="H51" s="1611">
        <v>2882.6282999999999</v>
      </c>
      <c r="I51" s="1611">
        <v>2942.69175</v>
      </c>
      <c r="J51" s="206">
        <v>3003.73101</v>
      </c>
      <c r="K51" s="593">
        <v>3028.8793301926448</v>
      </c>
      <c r="L51" s="593">
        <v>3012.4039302987699</v>
      </c>
    </row>
    <row r="52" spans="1:12" x14ac:dyDescent="0.25">
      <c r="A52" s="1610" t="s">
        <v>400</v>
      </c>
      <c r="B52" s="1609">
        <v>6637.2145851700006</v>
      </c>
      <c r="C52" s="1609">
        <v>6849.3344674499995</v>
      </c>
      <c r="D52" s="1609">
        <v>6934.8583931800003</v>
      </c>
      <c r="E52" s="1609">
        <v>7106.4795352500005</v>
      </c>
      <c r="F52" s="1611">
        <v>7153.8531469199997</v>
      </c>
      <c r="G52" s="1611">
        <v>7248.789705042519</v>
      </c>
      <c r="H52" s="1611">
        <v>6697.9018900000001</v>
      </c>
      <c r="I52" s="1611">
        <v>6729.2087499999998</v>
      </c>
      <c r="J52" s="206">
        <v>6786.5412100000003</v>
      </c>
      <c r="K52" s="593">
        <v>7151.6477233539026</v>
      </c>
      <c r="L52" s="593">
        <v>7197.50116408351</v>
      </c>
    </row>
    <row r="53" spans="1:12" x14ac:dyDescent="0.25">
      <c r="A53" s="1610" t="s">
        <v>399</v>
      </c>
      <c r="B53" s="1609">
        <v>729.64713871999993</v>
      </c>
      <c r="C53" s="1609">
        <v>736.92793798000002</v>
      </c>
      <c r="D53" s="1609">
        <v>811.99960589000011</v>
      </c>
      <c r="E53" s="1609">
        <v>726.34177141999999</v>
      </c>
      <c r="F53" s="1611">
        <v>715.24663429999998</v>
      </c>
      <c r="G53" s="1611">
        <v>686.8245094615578</v>
      </c>
      <c r="H53" s="1611">
        <v>676.92598999999996</v>
      </c>
      <c r="I53" s="1611">
        <v>687.20897000000002</v>
      </c>
      <c r="J53" s="206">
        <v>686.69535999999994</v>
      </c>
      <c r="K53" s="593">
        <v>681.4823482502992</v>
      </c>
      <c r="L53" s="593">
        <v>677.38211129616923</v>
      </c>
    </row>
    <row r="54" spans="1:12" x14ac:dyDescent="0.25">
      <c r="A54" s="1610" t="s">
        <v>398</v>
      </c>
      <c r="B54" s="1609">
        <v>0</v>
      </c>
      <c r="C54" s="1609">
        <v>0</v>
      </c>
      <c r="D54" s="1609">
        <v>0</v>
      </c>
      <c r="E54" s="1609">
        <v>0</v>
      </c>
      <c r="F54" s="1611">
        <v>0</v>
      </c>
      <c r="G54" s="1611">
        <v>0</v>
      </c>
      <c r="H54" s="1611">
        <v>0</v>
      </c>
      <c r="I54" s="1611">
        <v>0</v>
      </c>
      <c r="J54" s="206">
        <v>0</v>
      </c>
      <c r="K54" s="593">
        <v>1.8145014779364754E-3</v>
      </c>
      <c r="L54" s="593">
        <v>0</v>
      </c>
    </row>
    <row r="55" spans="1:12" x14ac:dyDescent="0.25">
      <c r="A55" s="902" t="s">
        <v>397</v>
      </c>
      <c r="B55" s="206">
        <v>3072.5084618599994</v>
      </c>
      <c r="C55" s="206">
        <v>3011.0625661799995</v>
      </c>
      <c r="D55" s="206">
        <v>2981.8834907</v>
      </c>
      <c r="E55" s="206">
        <v>2831.5775145399998</v>
      </c>
      <c r="F55" s="593">
        <v>2688.4821405499988</v>
      </c>
      <c r="G55" s="593">
        <v>2163.7603803858992</v>
      </c>
      <c r="H55" s="593">
        <v>3001.2133100000005</v>
      </c>
      <c r="I55" s="593">
        <v>2716.7855300000001</v>
      </c>
      <c r="J55" s="206">
        <v>2813.03087</v>
      </c>
      <c r="K55" s="593">
        <v>4747.5722950412564</v>
      </c>
      <c r="L55" s="593">
        <v>2661.5453923012215</v>
      </c>
    </row>
    <row r="56" spans="1:12" x14ac:dyDescent="0.25">
      <c r="A56" s="902" t="s">
        <v>396</v>
      </c>
      <c r="B56" s="206">
        <v>9882.0393810599999</v>
      </c>
      <c r="C56" s="593">
        <v>9827.25501024</v>
      </c>
      <c r="D56" s="593">
        <v>9851.1130603700003</v>
      </c>
      <c r="E56" s="593">
        <v>9783.569086810001</v>
      </c>
      <c r="F56" s="593">
        <v>9680.3636018100005</v>
      </c>
      <c r="G56" s="593">
        <v>9560.7049120700794</v>
      </c>
      <c r="H56" s="593">
        <v>9489.7245199999998</v>
      </c>
      <c r="I56" s="593">
        <v>9430.3825399999987</v>
      </c>
      <c r="J56" s="593">
        <v>9175.4048299999995</v>
      </c>
      <c r="K56" s="593">
        <v>9294.6924236972172</v>
      </c>
      <c r="L56" s="593">
        <v>9206.4509913522033</v>
      </c>
    </row>
    <row r="57" spans="1:12" x14ac:dyDescent="0.25">
      <c r="A57" s="902" t="s">
        <v>1454</v>
      </c>
      <c r="B57" s="206">
        <v>6420.9010529349998</v>
      </c>
      <c r="C57" s="206">
        <v>6391.1570384199995</v>
      </c>
      <c r="D57" s="206">
        <v>6480.32268019</v>
      </c>
      <c r="E57" s="206">
        <v>6266.2142895100005</v>
      </c>
      <c r="F57" s="593">
        <v>6240.6948243799998</v>
      </c>
      <c r="G57" s="593">
        <v>6312.0437059099995</v>
      </c>
      <c r="H57" s="593">
        <v>6332.1318689</v>
      </c>
      <c r="I57" s="593">
        <v>6352.7469496299991</v>
      </c>
      <c r="J57" s="593">
        <v>0</v>
      </c>
      <c r="K57" s="593">
        <v>0</v>
      </c>
      <c r="L57" s="593">
        <v>0</v>
      </c>
    </row>
    <row r="58" spans="1:12" x14ac:dyDescent="0.25">
      <c r="A58" s="902" t="s">
        <v>1455</v>
      </c>
      <c r="B58" s="206">
        <v>3461.138328125</v>
      </c>
      <c r="C58" s="206">
        <v>3436.0979718200001</v>
      </c>
      <c r="D58" s="206">
        <v>3370.7903801800003</v>
      </c>
      <c r="E58" s="206">
        <v>3517.3547973000004</v>
      </c>
      <c r="F58" s="593">
        <v>3439.6687774300008</v>
      </c>
      <c r="G58" s="593">
        <v>3248.6612061600799</v>
      </c>
      <c r="H58" s="593">
        <v>3157.5926510999998</v>
      </c>
      <c r="I58" s="593">
        <v>3077.6355903700005</v>
      </c>
      <c r="J58" s="593">
        <v>0</v>
      </c>
      <c r="K58" s="593">
        <v>0</v>
      </c>
      <c r="L58" s="593">
        <v>0</v>
      </c>
    </row>
    <row r="59" spans="1:12" x14ac:dyDescent="0.25">
      <c r="A59" s="902" t="s">
        <v>395</v>
      </c>
      <c r="B59" s="206">
        <v>556.76231551000001</v>
      </c>
      <c r="C59" s="206">
        <v>742.78753506999999</v>
      </c>
      <c r="D59" s="206">
        <v>786.32970391000003</v>
      </c>
      <c r="E59" s="206">
        <v>813.24819113000001</v>
      </c>
      <c r="F59" s="593">
        <v>818.98283403999994</v>
      </c>
      <c r="G59" s="593">
        <v>764.53581470058759</v>
      </c>
      <c r="H59" s="593">
        <v>740.74413000000004</v>
      </c>
      <c r="I59" s="593">
        <v>756.79488000000003</v>
      </c>
      <c r="J59" s="593">
        <v>738.37874999999997</v>
      </c>
      <c r="K59" s="593">
        <v>713.61862170645816</v>
      </c>
      <c r="L59" s="593">
        <v>689.98168687943166</v>
      </c>
    </row>
    <row r="60" spans="1:12" x14ac:dyDescent="0.25">
      <c r="A60" s="902" t="s">
        <v>394</v>
      </c>
      <c r="B60" s="206">
        <v>13.62439852</v>
      </c>
      <c r="C60" s="206">
        <v>13.158584980000001</v>
      </c>
      <c r="D60" s="206">
        <v>6.9225565099999997</v>
      </c>
      <c r="E60" s="206">
        <v>5.5582957200000003</v>
      </c>
      <c r="F60" s="593">
        <v>5.63217268</v>
      </c>
      <c r="G60" s="593">
        <v>5.4111674649268746</v>
      </c>
      <c r="H60" s="593">
        <v>4.1076800000000002</v>
      </c>
      <c r="I60" s="593">
        <v>5.2948199999999996</v>
      </c>
      <c r="J60" s="593">
        <v>5.1962600000000005</v>
      </c>
      <c r="K60" s="593">
        <v>3.6560732500069859</v>
      </c>
      <c r="L60" s="593">
        <v>4.1977843735772602</v>
      </c>
    </row>
    <row r="61" spans="1:12" x14ac:dyDescent="0.25">
      <c r="A61" s="1610" t="s">
        <v>393</v>
      </c>
      <c r="B61" s="1609">
        <v>115.92268811</v>
      </c>
      <c r="C61" s="1609">
        <v>119.68339796999999</v>
      </c>
      <c r="D61" s="1609">
        <v>121.57089625</v>
      </c>
      <c r="E61" s="1609">
        <v>172.93903860999998</v>
      </c>
      <c r="F61" s="1611">
        <v>182.11466421</v>
      </c>
      <c r="G61" s="1611">
        <v>185.97579034340396</v>
      </c>
      <c r="H61" s="1611">
        <v>76.738210000000009</v>
      </c>
      <c r="I61" s="593">
        <v>79.916830000000004</v>
      </c>
      <c r="J61" s="593">
        <v>30.206520000000001</v>
      </c>
      <c r="K61" s="593">
        <v>38.014917589401293</v>
      </c>
      <c r="L61" s="593">
        <v>43.408043924351723</v>
      </c>
    </row>
    <row r="62" spans="1:12" x14ac:dyDescent="0.25">
      <c r="A62" s="1610" t="s">
        <v>392</v>
      </c>
      <c r="B62" s="1609">
        <v>900.32174287999999</v>
      </c>
      <c r="C62" s="1609">
        <v>920.28546196999991</v>
      </c>
      <c r="D62" s="1609">
        <v>925.96738584000002</v>
      </c>
      <c r="E62" s="1609">
        <v>962.25465975999998</v>
      </c>
      <c r="F62" s="1611">
        <v>899.12913460999994</v>
      </c>
      <c r="G62" s="1611">
        <v>938.47155821334513</v>
      </c>
      <c r="H62" s="1611">
        <v>949.30048999999997</v>
      </c>
      <c r="I62" s="593">
        <v>891.29363999999998</v>
      </c>
      <c r="J62" s="593">
        <v>935.78188999999998</v>
      </c>
      <c r="K62" s="593">
        <v>961.30915592874339</v>
      </c>
      <c r="L62" s="593">
        <v>978.62049279063422</v>
      </c>
    </row>
    <row r="63" spans="1:12" ht="15.75" thickBot="1" x14ac:dyDescent="0.3">
      <c r="A63" s="1608" t="s">
        <v>391</v>
      </c>
      <c r="B63" s="1607">
        <v>2470.3718705699998</v>
      </c>
      <c r="C63" s="592">
        <v>2566.1042552100002</v>
      </c>
      <c r="D63" s="592">
        <v>2004.5459632299999</v>
      </c>
      <c r="E63" s="592">
        <v>2087.1704389900001</v>
      </c>
      <c r="F63" s="592">
        <v>2080.2042971899996</v>
      </c>
      <c r="G63" s="592">
        <v>2528.7131611587592</v>
      </c>
      <c r="H63" s="592">
        <v>3398.3985800000005</v>
      </c>
      <c r="I63" s="592">
        <v>3177.0701899999999</v>
      </c>
      <c r="J63" s="592">
        <v>2756.4329899999998</v>
      </c>
      <c r="K63" s="592">
        <v>2742.1583310061797</v>
      </c>
      <c r="L63" s="592">
        <v>3095.9198762718811</v>
      </c>
    </row>
    <row r="64" spans="1:12" ht="15.75" thickBot="1" x14ac:dyDescent="0.3">
      <c r="A64" s="217" t="s">
        <v>390</v>
      </c>
      <c r="B64" s="1127">
        <v>35774.199301949993</v>
      </c>
      <c r="C64" s="1127">
        <v>37359.282022730004</v>
      </c>
      <c r="D64" s="1127">
        <v>36539.348612129994</v>
      </c>
      <c r="E64" s="1127">
        <v>36648.481866520007</v>
      </c>
      <c r="F64" s="215">
        <v>36580.788534249994</v>
      </c>
      <c r="G64" s="215">
        <v>36369.386254970661</v>
      </c>
      <c r="H64" s="215">
        <v>36341.948830000008</v>
      </c>
      <c r="I64" s="898">
        <v>36057.404590000006</v>
      </c>
      <c r="J64" s="898">
        <v>36002.160560000004</v>
      </c>
      <c r="K64" s="215">
        <v>38616.703795561669</v>
      </c>
      <c r="L64" s="215">
        <v>36657.208588098634</v>
      </c>
    </row>
    <row r="65" spans="1:12" x14ac:dyDescent="0.25">
      <c r="A65" s="1610" t="s">
        <v>729</v>
      </c>
      <c r="B65" s="1609">
        <v>32648.918493789999</v>
      </c>
      <c r="C65" s="1609">
        <v>31423.477888920002</v>
      </c>
      <c r="D65" s="1609">
        <v>31353.85307112</v>
      </c>
      <c r="E65" s="1609">
        <v>31155.672422889998</v>
      </c>
      <c r="F65" s="1615">
        <v>31330.6965777</v>
      </c>
      <c r="G65" s="1615">
        <v>31053.240595749401</v>
      </c>
      <c r="H65" s="1615">
        <v>31104.562899999997</v>
      </c>
      <c r="I65" s="595">
        <v>31411.083549999999</v>
      </c>
      <c r="J65" s="595"/>
      <c r="K65" s="1615"/>
      <c r="L65" s="1615"/>
    </row>
    <row r="66" spans="1:12" x14ac:dyDescent="0.25">
      <c r="A66" s="1610" t="s">
        <v>728</v>
      </c>
      <c r="B66" s="1609">
        <v>7998.95709635</v>
      </c>
      <c r="C66" s="1609">
        <v>7899.5036889500007</v>
      </c>
      <c r="D66" s="1609">
        <v>8012.0879094299999</v>
      </c>
      <c r="E66" s="1609">
        <v>8157.1974949799996</v>
      </c>
      <c r="F66" s="1615">
        <v>8305.479613290001</v>
      </c>
      <c r="G66" s="1615">
        <v>8327.5389922300001</v>
      </c>
      <c r="H66" s="1615">
        <v>8033.6223499999996</v>
      </c>
      <c r="I66" s="595">
        <v>8188.3984700000001</v>
      </c>
      <c r="J66" s="595"/>
      <c r="K66" s="1615"/>
      <c r="L66" s="1615"/>
    </row>
    <row r="67" spans="1:12" ht="15.75" thickBot="1" x14ac:dyDescent="0.3">
      <c r="A67" s="1608" t="s">
        <v>727</v>
      </c>
      <c r="B67" s="1607">
        <v>1136.17926382</v>
      </c>
      <c r="C67" s="1607">
        <v>1129.9146690700002</v>
      </c>
      <c r="D67" s="1607">
        <v>1146.51051177</v>
      </c>
      <c r="E67" s="1607">
        <v>1153.9342140200001</v>
      </c>
      <c r="F67" s="1614">
        <v>1155.1174098800002</v>
      </c>
      <c r="G67" s="1614">
        <v>1211.21751079</v>
      </c>
      <c r="H67" s="1614">
        <v>1828.5614599999999</v>
      </c>
      <c r="I67" s="899">
        <v>1843.1431100000002</v>
      </c>
      <c r="J67" s="899"/>
      <c r="K67" s="1614"/>
      <c r="L67" s="1614"/>
    </row>
    <row r="68" spans="1:12" ht="15.75" thickBot="1" x14ac:dyDescent="0.3">
      <c r="A68" s="901" t="s">
        <v>389</v>
      </c>
      <c r="B68" s="1128">
        <v>41784.054853959999</v>
      </c>
      <c r="C68" s="1128">
        <v>40452.896246939999</v>
      </c>
      <c r="D68" s="1128">
        <v>40512.451492320004</v>
      </c>
      <c r="E68" s="1128">
        <v>40466.80413189</v>
      </c>
      <c r="F68" s="215">
        <v>40791.293600870005</v>
      </c>
      <c r="G68" s="215">
        <v>40591.997098769396</v>
      </c>
      <c r="H68" s="215">
        <v>40966.746709999992</v>
      </c>
      <c r="I68" s="898">
        <v>41442.625129999993</v>
      </c>
      <c r="J68" s="898">
        <v>41541.755250000002</v>
      </c>
      <c r="K68" s="215">
        <v>41223.189190326797</v>
      </c>
      <c r="L68" s="215">
        <v>41350.289977962399</v>
      </c>
    </row>
    <row r="69" spans="1:12" ht="15.75" thickBot="1" x14ac:dyDescent="0.3">
      <c r="A69" s="217" t="s">
        <v>382</v>
      </c>
      <c r="B69" s="1127">
        <v>1143.19136697</v>
      </c>
      <c r="C69" s="1127">
        <v>987.98805177999998</v>
      </c>
      <c r="D69" s="1127">
        <v>1514.31692914</v>
      </c>
      <c r="E69" s="1127">
        <v>1038.9557444299999</v>
      </c>
      <c r="F69" s="215">
        <v>1285.86924129</v>
      </c>
      <c r="G69" s="215">
        <v>959.79010965999987</v>
      </c>
      <c r="H69" s="215">
        <v>1209.9736399999999</v>
      </c>
      <c r="I69" s="898">
        <v>915.37873000000002</v>
      </c>
      <c r="J69" s="898">
        <v>1194.02964</v>
      </c>
      <c r="K69" s="215">
        <v>955.54162246874</v>
      </c>
      <c r="L69" s="215">
        <v>1268.2643737862013</v>
      </c>
    </row>
    <row r="70" spans="1:12" ht="15.75" thickBot="1" x14ac:dyDescent="0.3">
      <c r="A70" s="217" t="s">
        <v>852</v>
      </c>
      <c r="B70" s="1127">
        <v>0</v>
      </c>
      <c r="C70" s="1127">
        <v>0</v>
      </c>
      <c r="D70" s="1127">
        <v>0</v>
      </c>
      <c r="E70" s="1127">
        <v>0</v>
      </c>
      <c r="F70" s="215">
        <v>0</v>
      </c>
      <c r="G70" s="215">
        <v>0</v>
      </c>
      <c r="H70" s="215">
        <v>0</v>
      </c>
      <c r="I70" s="898">
        <v>0</v>
      </c>
      <c r="J70" s="898">
        <v>0</v>
      </c>
      <c r="K70" s="215">
        <v>0</v>
      </c>
      <c r="L70" s="215">
        <v>0</v>
      </c>
    </row>
    <row r="71" spans="1:12" ht="15.75" thickBot="1" x14ac:dyDescent="0.3">
      <c r="A71" s="901" t="s">
        <v>388</v>
      </c>
      <c r="B71" s="1128">
        <v>78701.445522879992</v>
      </c>
      <c r="C71" s="1133">
        <v>78800.16632145</v>
      </c>
      <c r="D71" s="1133">
        <v>78566.117033589995</v>
      </c>
      <c r="E71" s="1133">
        <v>78154.241742840008</v>
      </c>
      <c r="F71" s="215">
        <v>78657.951376409997</v>
      </c>
      <c r="G71" s="215">
        <v>77921.17346340006</v>
      </c>
      <c r="H71" s="215">
        <v>78518.669179999997</v>
      </c>
      <c r="I71" s="898">
        <v>78415.408449999988</v>
      </c>
      <c r="J71" s="898">
        <v>78737.945449999999</v>
      </c>
      <c r="K71" s="215">
        <v>80795.434608357202</v>
      </c>
      <c r="L71" s="215">
        <v>79275.76293984722</v>
      </c>
    </row>
    <row r="72" spans="1:12" ht="15.75" thickBot="1" x14ac:dyDescent="0.3">
      <c r="A72" s="217" t="s">
        <v>387</v>
      </c>
      <c r="B72" s="1127">
        <v>78701.445522879992</v>
      </c>
      <c r="C72" s="1127">
        <v>78800.16632145</v>
      </c>
      <c r="D72" s="1127">
        <v>78566.117033589995</v>
      </c>
      <c r="E72" s="1127">
        <v>78154.241742840008</v>
      </c>
      <c r="F72" s="215">
        <v>78657.951376409997</v>
      </c>
      <c r="G72" s="215">
        <v>77921.17346340006</v>
      </c>
      <c r="H72" s="215">
        <v>78518.669179999997</v>
      </c>
      <c r="I72" s="898">
        <v>78415.408449999988</v>
      </c>
      <c r="J72" s="898">
        <v>78737.945449999999</v>
      </c>
      <c r="K72" s="215">
        <v>80795.434608357202</v>
      </c>
      <c r="L72" s="215">
        <v>79275.76293984722</v>
      </c>
    </row>
    <row r="73" spans="1:12" x14ac:dyDescent="0.25">
      <c r="A73" s="2250"/>
      <c r="B73" s="396"/>
      <c r="C73" s="2250"/>
      <c r="D73" s="2250"/>
      <c r="E73" s="2250"/>
      <c r="F73" s="2250"/>
      <c r="G73" s="2250"/>
      <c r="H73" s="2250"/>
      <c r="I73" s="2250"/>
      <c r="J73" s="2250"/>
      <c r="K73" s="2250"/>
      <c r="L73" s="2250"/>
    </row>
    <row r="74" spans="1:12" x14ac:dyDescent="0.25">
      <c r="A74" s="922" t="s">
        <v>432</v>
      </c>
      <c r="B74" s="2176"/>
      <c r="C74" s="2250"/>
      <c r="D74" s="2250"/>
      <c r="E74" s="2250"/>
      <c r="F74" s="2250"/>
      <c r="G74" s="2250"/>
      <c r="H74" s="2250"/>
      <c r="I74" s="2250"/>
      <c r="J74" s="2250"/>
      <c r="K74" s="2250"/>
      <c r="L74" s="2250"/>
    </row>
    <row r="75" spans="1:12" ht="15.75" thickBot="1" x14ac:dyDescent="0.3">
      <c r="A75" s="207" t="s">
        <v>174</v>
      </c>
      <c r="B75" s="193" t="s">
        <v>1105</v>
      </c>
      <c r="C75" s="904" t="s">
        <v>988</v>
      </c>
      <c r="D75" s="904" t="s">
        <v>902</v>
      </c>
      <c r="E75" s="904" t="s">
        <v>842</v>
      </c>
      <c r="F75" s="904" t="s">
        <v>802</v>
      </c>
      <c r="G75" s="904" t="s">
        <v>737</v>
      </c>
      <c r="H75" s="904" t="s">
        <v>859</v>
      </c>
      <c r="I75" s="904" t="s">
        <v>858</v>
      </c>
      <c r="J75" s="903" t="s">
        <v>857</v>
      </c>
      <c r="K75" s="904" t="s">
        <v>856</v>
      </c>
      <c r="L75" s="903" t="s">
        <v>855</v>
      </c>
    </row>
    <row r="76" spans="1:12" x14ac:dyDescent="0.25">
      <c r="A76" s="1610" t="s">
        <v>412</v>
      </c>
      <c r="B76" s="1609">
        <v>56.320755439999999</v>
      </c>
      <c r="C76" s="1609">
        <v>57.525494899999998</v>
      </c>
      <c r="D76" s="1609">
        <v>54.81908825</v>
      </c>
      <c r="E76" s="1609">
        <v>56.073449330000003</v>
      </c>
      <c r="F76" s="1611">
        <v>53.262684800000002</v>
      </c>
      <c r="G76" s="1611">
        <v>56.243450689999996</v>
      </c>
      <c r="H76" s="1611">
        <v>52.328429999999997</v>
      </c>
      <c r="I76" s="1611">
        <v>55.926870000000001</v>
      </c>
      <c r="J76" s="206">
        <v>68.172380000000004</v>
      </c>
      <c r="K76" s="593">
        <v>65.011844946316103</v>
      </c>
      <c r="L76" s="593">
        <v>0</v>
      </c>
    </row>
    <row r="77" spans="1:12" x14ac:dyDescent="0.25">
      <c r="A77" s="1610" t="s">
        <v>411</v>
      </c>
      <c r="B77" s="1609">
        <v>222.45657686999999</v>
      </c>
      <c r="C77" s="1609">
        <v>192.85536764</v>
      </c>
      <c r="D77" s="1609">
        <v>196.87082124</v>
      </c>
      <c r="E77" s="1609">
        <v>195.04221779</v>
      </c>
      <c r="F77" s="1611">
        <v>164.12437029000003</v>
      </c>
      <c r="G77" s="1611">
        <v>168.62923649000001</v>
      </c>
      <c r="H77" s="1611">
        <v>191.19116</v>
      </c>
      <c r="I77" s="1611">
        <v>192.45636999999999</v>
      </c>
      <c r="J77" s="206">
        <v>200.21177</v>
      </c>
      <c r="K77" s="593">
        <v>179.0930387417994</v>
      </c>
      <c r="L77" s="593">
        <v>190.7631483812433</v>
      </c>
    </row>
    <row r="78" spans="1:12" x14ac:dyDescent="0.25">
      <c r="A78" s="1610" t="s">
        <v>410</v>
      </c>
      <c r="B78" s="1609">
        <v>627.83429490000003</v>
      </c>
      <c r="C78" s="1609">
        <v>680.46514586000001</v>
      </c>
      <c r="D78" s="1609">
        <v>678.54308343999992</v>
      </c>
      <c r="E78" s="1609">
        <v>578.29010348999998</v>
      </c>
      <c r="F78" s="1611">
        <v>450.70667655</v>
      </c>
      <c r="G78" s="1611">
        <v>424.77197981</v>
      </c>
      <c r="H78" s="1611">
        <v>603.52215999999999</v>
      </c>
      <c r="I78" s="1611">
        <v>728.71704</v>
      </c>
      <c r="J78" s="206">
        <v>754.67653000000007</v>
      </c>
      <c r="K78" s="593">
        <v>814.42960017509199</v>
      </c>
      <c r="L78" s="593">
        <v>821.34709353216999</v>
      </c>
    </row>
    <row r="79" spans="1:12" x14ac:dyDescent="0.25">
      <c r="A79" s="1610" t="s">
        <v>409</v>
      </c>
      <c r="B79" s="1609">
        <v>1165.21252594</v>
      </c>
      <c r="C79" s="1609">
        <v>1250.0443809400001</v>
      </c>
      <c r="D79" s="1609">
        <v>1231.6895834900001</v>
      </c>
      <c r="E79" s="1609">
        <v>1351.3336081499999</v>
      </c>
      <c r="F79" s="1611">
        <v>1375.4310712299998</v>
      </c>
      <c r="G79" s="1611">
        <v>1310.80217014</v>
      </c>
      <c r="H79" s="1611">
        <v>1316.57798</v>
      </c>
      <c r="I79" s="1611">
        <v>1378.74593</v>
      </c>
      <c r="J79" s="206">
        <v>1390.65299</v>
      </c>
      <c r="K79" s="593">
        <v>1409.2884359221509</v>
      </c>
      <c r="L79" s="593">
        <v>1605.1578938949699</v>
      </c>
    </row>
    <row r="80" spans="1:12" x14ac:dyDescent="0.25">
      <c r="A80" s="1610" t="s">
        <v>408</v>
      </c>
      <c r="B80" s="1609">
        <v>581.44068460999995</v>
      </c>
      <c r="C80" s="1609">
        <v>528.79961115999993</v>
      </c>
      <c r="D80" s="1609">
        <v>546.97339274000001</v>
      </c>
      <c r="E80" s="1609">
        <v>496.51591951</v>
      </c>
      <c r="F80" s="1611">
        <v>501.15905946000004</v>
      </c>
      <c r="G80" s="1611">
        <v>571.78029049000008</v>
      </c>
      <c r="H80" s="1611">
        <v>517.30870000000004</v>
      </c>
      <c r="I80" s="1611">
        <v>595.21761000000004</v>
      </c>
      <c r="J80" s="206">
        <v>621.64179000000001</v>
      </c>
      <c r="K80" s="593">
        <v>725.21178769045696</v>
      </c>
      <c r="L80" s="593">
        <v>684.04363058535603</v>
      </c>
    </row>
    <row r="81" spans="1:12" x14ac:dyDescent="0.25">
      <c r="A81" s="1610" t="s">
        <v>407</v>
      </c>
      <c r="B81" s="1609">
        <v>1581.94318423</v>
      </c>
      <c r="C81" s="1609">
        <v>1488.0664165200001</v>
      </c>
      <c r="D81" s="1609">
        <v>1498.4281668199999</v>
      </c>
      <c r="E81" s="1609">
        <v>1279.90123288</v>
      </c>
      <c r="F81" s="1611">
        <v>1298.4071468299999</v>
      </c>
      <c r="G81" s="1611">
        <v>1166.87684513</v>
      </c>
      <c r="H81" s="1611">
        <v>1101.7441200000001</v>
      </c>
      <c r="I81" s="1611">
        <v>1154.05998</v>
      </c>
      <c r="J81" s="206">
        <v>1202.97723</v>
      </c>
      <c r="K81" s="593">
        <v>1173.3216621447032</v>
      </c>
      <c r="L81" s="593">
        <v>1456.50688418904</v>
      </c>
    </row>
    <row r="82" spans="1:12" x14ac:dyDescent="0.25">
      <c r="A82" s="1610" t="s">
        <v>406</v>
      </c>
      <c r="B82" s="1609">
        <v>809.57935487000009</v>
      </c>
      <c r="C82" s="1609">
        <v>830.31578543000001</v>
      </c>
      <c r="D82" s="1609">
        <v>840.04077916999995</v>
      </c>
      <c r="E82" s="1609">
        <v>822.46399925000003</v>
      </c>
      <c r="F82" s="1611">
        <v>842.97926579999989</v>
      </c>
      <c r="G82" s="1611">
        <v>816.72331837000002</v>
      </c>
      <c r="H82" s="1611">
        <v>811.05733999999995</v>
      </c>
      <c r="I82" s="1611">
        <v>812.74033999999995</v>
      </c>
      <c r="J82" s="206">
        <v>809.94323999999995</v>
      </c>
      <c r="K82" s="593">
        <v>783.60199947977208</v>
      </c>
      <c r="L82" s="593">
        <v>869.62420480032802</v>
      </c>
    </row>
    <row r="83" spans="1:12" x14ac:dyDescent="0.25">
      <c r="A83" s="1610" t="s">
        <v>405</v>
      </c>
      <c r="B83" s="1609">
        <v>176.47369682999999</v>
      </c>
      <c r="C83" s="1609">
        <v>183.75643656999998</v>
      </c>
      <c r="D83" s="1609">
        <v>188.01075841000002</v>
      </c>
      <c r="E83" s="1609">
        <v>169.18773744000001</v>
      </c>
      <c r="F83" s="1611">
        <v>168.90225394999999</v>
      </c>
      <c r="G83" s="1611">
        <v>185.54639356999999</v>
      </c>
      <c r="H83" s="1611">
        <v>180.03802999999999</v>
      </c>
      <c r="I83" s="1611">
        <v>228.59822</v>
      </c>
      <c r="J83" s="206">
        <v>244.71876999999998</v>
      </c>
      <c r="K83" s="593">
        <v>278.24809392088787</v>
      </c>
      <c r="L83" s="593">
        <v>373.17840606561003</v>
      </c>
    </row>
    <row r="84" spans="1:12" x14ac:dyDescent="0.25">
      <c r="A84" s="1610" t="s">
        <v>404</v>
      </c>
      <c r="B84" s="1609">
        <v>1027.7647508300001</v>
      </c>
      <c r="C84" s="1609">
        <v>1038.3194734799999</v>
      </c>
      <c r="D84" s="1609">
        <v>1081.83135808</v>
      </c>
      <c r="E84" s="1609">
        <v>1160.2860796</v>
      </c>
      <c r="F84" s="1611">
        <v>1087.45769926</v>
      </c>
      <c r="G84" s="1611">
        <v>1117.49006424</v>
      </c>
      <c r="H84" s="1611">
        <v>961.90820999999994</v>
      </c>
      <c r="I84" s="1611">
        <v>1047.7173700000001</v>
      </c>
      <c r="J84" s="206">
        <v>1056.28856</v>
      </c>
      <c r="K84" s="593">
        <v>1016.7517434828601</v>
      </c>
      <c r="L84" s="593">
        <v>1239.9575562012899</v>
      </c>
    </row>
    <row r="85" spans="1:12" x14ac:dyDescent="0.25">
      <c r="A85" s="1610" t="s">
        <v>403</v>
      </c>
      <c r="B85" s="1609">
        <v>439.42558432000004</v>
      </c>
      <c r="C85" s="1609">
        <v>352.96019577999999</v>
      </c>
      <c r="D85" s="1609">
        <v>438.68141129000003</v>
      </c>
      <c r="E85" s="1609">
        <v>544.92353971</v>
      </c>
      <c r="F85" s="1611">
        <v>552.40308256999992</v>
      </c>
      <c r="G85" s="1611">
        <v>443.75484509999995</v>
      </c>
      <c r="H85" s="1611">
        <v>373.12560999999999</v>
      </c>
      <c r="I85" s="1611">
        <v>346.10969</v>
      </c>
      <c r="J85" s="206">
        <v>391.16116999999997</v>
      </c>
      <c r="K85" s="593">
        <v>380.79026123298337</v>
      </c>
      <c r="L85" s="593">
        <v>333.94557230533701</v>
      </c>
    </row>
    <row r="86" spans="1:12" x14ac:dyDescent="0.25">
      <c r="A86" s="1610" t="s">
        <v>402</v>
      </c>
      <c r="B86" s="1609">
        <v>568.59924999999998</v>
      </c>
      <c r="C86" s="1609">
        <v>595.84708331000002</v>
      </c>
      <c r="D86" s="1609">
        <v>596.57659960000001</v>
      </c>
      <c r="E86" s="1609">
        <v>610.25717183000006</v>
      </c>
      <c r="F86" s="1611">
        <v>582.19339879000006</v>
      </c>
      <c r="G86" s="1611">
        <v>541.21679181000002</v>
      </c>
      <c r="H86" s="1611">
        <v>532.30511000000001</v>
      </c>
      <c r="I86" s="1611">
        <v>518.91263000000004</v>
      </c>
      <c r="J86" s="206">
        <v>526.32937000000004</v>
      </c>
      <c r="K86" s="593">
        <v>501.40408255387462</v>
      </c>
      <c r="L86" s="593">
        <v>530.06691710265704</v>
      </c>
    </row>
    <row r="87" spans="1:12" x14ac:dyDescent="0.25">
      <c r="A87" s="1610" t="s">
        <v>401</v>
      </c>
      <c r="B87" s="1609">
        <v>1853.0125855799999</v>
      </c>
      <c r="C87" s="1609">
        <v>1772.3118265000001</v>
      </c>
      <c r="D87" s="1609">
        <v>1751.44596774</v>
      </c>
      <c r="E87" s="1609">
        <v>1733.46500756</v>
      </c>
      <c r="F87" s="1611">
        <v>1839.8086290499998</v>
      </c>
      <c r="G87" s="1611">
        <v>1861.49897676</v>
      </c>
      <c r="H87" s="1611">
        <v>1824.8792699999999</v>
      </c>
      <c r="I87" s="1611">
        <v>1812.3471000000002</v>
      </c>
      <c r="J87" s="206">
        <v>1781.8091899999999</v>
      </c>
      <c r="K87" s="593">
        <v>1869.903649110978</v>
      </c>
      <c r="L87" s="593">
        <v>2066.4013204437301</v>
      </c>
    </row>
    <row r="88" spans="1:12" x14ac:dyDescent="0.25">
      <c r="A88" s="1610" t="s">
        <v>400</v>
      </c>
      <c r="B88" s="1609">
        <v>843.45386974999997</v>
      </c>
      <c r="C88" s="1609">
        <v>862.18714792999992</v>
      </c>
      <c r="D88" s="1609">
        <v>849.68844009000009</v>
      </c>
      <c r="E88" s="1609">
        <v>899.29668982999999</v>
      </c>
      <c r="F88" s="1611">
        <v>900.16763005000007</v>
      </c>
      <c r="G88" s="1611">
        <v>902.82684639000001</v>
      </c>
      <c r="H88" s="1611">
        <v>992.34796999999992</v>
      </c>
      <c r="I88" s="1611">
        <v>1002.0500500000001</v>
      </c>
      <c r="J88" s="206">
        <v>1017.3480500000001</v>
      </c>
      <c r="K88" s="593">
        <v>1036.8892604065959</v>
      </c>
      <c r="L88" s="593">
        <v>1259.8757001280401</v>
      </c>
    </row>
    <row r="89" spans="1:12" x14ac:dyDescent="0.25">
      <c r="A89" s="1610" t="s">
        <v>399</v>
      </c>
      <c r="B89" s="1609">
        <v>333.27158539999999</v>
      </c>
      <c r="C89" s="1609">
        <v>341.25565716</v>
      </c>
      <c r="D89" s="1609">
        <v>333.34639698999996</v>
      </c>
      <c r="E89" s="1609">
        <v>292.35577097000004</v>
      </c>
      <c r="F89" s="1611">
        <v>345.86843883</v>
      </c>
      <c r="G89" s="1611">
        <v>339.61300900999998</v>
      </c>
      <c r="H89" s="1611">
        <v>323.97895</v>
      </c>
      <c r="I89" s="1611">
        <v>373.59836000000001</v>
      </c>
      <c r="J89" s="206">
        <v>380.48063999999999</v>
      </c>
      <c r="K89" s="593">
        <v>392.78307298654704</v>
      </c>
      <c r="L89" s="593">
        <v>334.847752850002</v>
      </c>
    </row>
    <row r="90" spans="1:12" x14ac:dyDescent="0.25">
      <c r="A90" s="1610" t="s">
        <v>398</v>
      </c>
      <c r="B90" s="1609">
        <v>0</v>
      </c>
      <c r="C90" s="1609">
        <v>0</v>
      </c>
      <c r="D90" s="1609">
        <v>0</v>
      </c>
      <c r="E90" s="1609">
        <v>0</v>
      </c>
      <c r="F90" s="1611">
        <v>0</v>
      </c>
      <c r="G90" s="1611">
        <v>0</v>
      </c>
      <c r="H90" s="1611">
        <v>0</v>
      </c>
      <c r="I90" s="1611">
        <v>0</v>
      </c>
      <c r="J90" s="206">
        <v>0</v>
      </c>
      <c r="K90" s="593">
        <v>0</v>
      </c>
      <c r="L90" s="593">
        <v>0</v>
      </c>
    </row>
    <row r="91" spans="1:12" x14ac:dyDescent="0.25">
      <c r="A91" s="902" t="s">
        <v>397</v>
      </c>
      <c r="B91" s="206">
        <v>1871.9931398399999</v>
      </c>
      <c r="C91" s="206">
        <v>1898.9352926400002</v>
      </c>
      <c r="D91" s="206">
        <v>1933.1735273600002</v>
      </c>
      <c r="E91" s="206">
        <v>1788.38271089</v>
      </c>
      <c r="F91" s="593">
        <v>1746.0879151300001</v>
      </c>
      <c r="G91" s="593">
        <v>1817.7243068999999</v>
      </c>
      <c r="H91" s="593">
        <v>1864.7739999999999</v>
      </c>
      <c r="I91" s="593">
        <v>1850.9223300000001</v>
      </c>
      <c r="J91" s="206">
        <v>1918.3017299999999</v>
      </c>
      <c r="K91" s="593">
        <v>1198.3166627159517</v>
      </c>
      <c r="L91" s="593">
        <v>1243.2114620832399</v>
      </c>
    </row>
    <row r="92" spans="1:12" x14ac:dyDescent="0.25">
      <c r="A92" s="902" t="s">
        <v>396</v>
      </c>
      <c r="B92" s="206">
        <v>7923.4155717000003</v>
      </c>
      <c r="C92" s="593">
        <v>8122.2540354300017</v>
      </c>
      <c r="D92" s="593">
        <v>7962.612880390001</v>
      </c>
      <c r="E92" s="593">
        <v>8017.3080517099997</v>
      </c>
      <c r="F92" s="593">
        <v>7865.3276111300002</v>
      </c>
      <c r="G92" s="593">
        <v>7752.5049768199988</v>
      </c>
      <c r="H92" s="593">
        <v>7690.1241699999991</v>
      </c>
      <c r="I92" s="593">
        <v>7943.0385499999993</v>
      </c>
      <c r="J92" s="593">
        <v>7947.1717399999998</v>
      </c>
      <c r="K92" s="593">
        <v>7910.1471860835218</v>
      </c>
      <c r="L92" s="593">
        <v>7742.0235594202004</v>
      </c>
    </row>
    <row r="93" spans="1:12" x14ac:dyDescent="0.25">
      <c r="A93" s="902" t="s">
        <v>1454</v>
      </c>
      <c r="B93" s="206">
        <v>4157.4934467000003</v>
      </c>
      <c r="C93" s="206">
        <v>4259.7564343900012</v>
      </c>
      <c r="D93" s="206">
        <v>4246.8230872500008</v>
      </c>
      <c r="E93" s="206">
        <v>4129.4539121199996</v>
      </c>
      <c r="F93" s="593">
        <v>3935.1369318199995</v>
      </c>
      <c r="G93" s="593">
        <v>3766.5176440699993</v>
      </c>
      <c r="H93" s="593">
        <v>3590.0403629999996</v>
      </c>
      <c r="I93" s="593">
        <v>3820.1458787699999</v>
      </c>
      <c r="J93" s="593">
        <v>0</v>
      </c>
      <c r="K93" s="593">
        <v>0</v>
      </c>
      <c r="L93" s="593">
        <v>0</v>
      </c>
    </row>
    <row r="94" spans="1:12" x14ac:dyDescent="0.25">
      <c r="A94" s="902" t="s">
        <v>1455</v>
      </c>
      <c r="B94" s="206">
        <v>3765.9221250000001</v>
      </c>
      <c r="C94" s="206">
        <v>3862.4976010400001</v>
      </c>
      <c r="D94" s="206">
        <v>3715.7897931399998</v>
      </c>
      <c r="E94" s="206">
        <v>3887.8541395900002</v>
      </c>
      <c r="F94" s="593">
        <v>3930.1906793100002</v>
      </c>
      <c r="G94" s="593">
        <v>3985.98733275</v>
      </c>
      <c r="H94" s="593">
        <v>4100.083807</v>
      </c>
      <c r="I94" s="593">
        <v>4122.8926712299999</v>
      </c>
      <c r="J94" s="593">
        <v>0</v>
      </c>
      <c r="K94" s="593">
        <v>0</v>
      </c>
      <c r="L94" s="593">
        <v>0</v>
      </c>
    </row>
    <row r="95" spans="1:12" x14ac:dyDescent="0.25">
      <c r="A95" s="902" t="s">
        <v>395</v>
      </c>
      <c r="B95" s="206">
        <v>458.81585687</v>
      </c>
      <c r="C95" s="206">
        <v>459.63957676000001</v>
      </c>
      <c r="D95" s="206">
        <v>449.15957378999997</v>
      </c>
      <c r="E95" s="206">
        <v>398.83861891999999</v>
      </c>
      <c r="F95" s="593">
        <v>352.7485284</v>
      </c>
      <c r="G95" s="593">
        <v>337.92627277999998</v>
      </c>
      <c r="H95" s="593">
        <v>410.41591</v>
      </c>
      <c r="I95" s="593">
        <v>406.07143000000002</v>
      </c>
      <c r="J95" s="593">
        <v>410.34825999999998</v>
      </c>
      <c r="K95" s="593">
        <v>379.83100806772603</v>
      </c>
      <c r="L95" s="593">
        <v>143.39696122594799</v>
      </c>
    </row>
    <row r="96" spans="1:12" x14ac:dyDescent="0.25">
      <c r="A96" s="902" t="s">
        <v>394</v>
      </c>
      <c r="B96" s="206">
        <v>6.8343330199999999</v>
      </c>
      <c r="C96" s="206">
        <v>7.8615780600000003</v>
      </c>
      <c r="D96" s="206">
        <v>8.5851876699999998</v>
      </c>
      <c r="E96" s="206">
        <v>8.4372838200000011</v>
      </c>
      <c r="F96" s="593">
        <v>9.0907926100000012</v>
      </c>
      <c r="G96" s="593">
        <v>14.16447853</v>
      </c>
      <c r="H96" s="593">
        <v>13.707000000000001</v>
      </c>
      <c r="I96" s="593">
        <v>14.73865</v>
      </c>
      <c r="J96" s="593">
        <v>23.87696</v>
      </c>
      <c r="K96" s="593">
        <v>56.281746815335588</v>
      </c>
      <c r="L96" s="593">
        <v>62.596280566781594</v>
      </c>
    </row>
    <row r="97" spans="1:12" x14ac:dyDescent="0.25">
      <c r="A97" s="1610" t="s">
        <v>393</v>
      </c>
      <c r="B97" s="1609">
        <v>203.89105760000001</v>
      </c>
      <c r="C97" s="1611">
        <v>159.16550409000001</v>
      </c>
      <c r="D97" s="1611">
        <v>177.64656914</v>
      </c>
      <c r="E97" s="1609">
        <v>180.70328666</v>
      </c>
      <c r="F97" s="1611">
        <v>201.95495310000001</v>
      </c>
      <c r="G97" s="1611">
        <v>204.77681155000002</v>
      </c>
      <c r="H97" s="1611">
        <v>224.25479999999999</v>
      </c>
      <c r="I97" s="593">
        <v>291.64896999999996</v>
      </c>
      <c r="J97" s="593">
        <v>326.99970999999999</v>
      </c>
      <c r="K97" s="593">
        <v>335.851310341724</v>
      </c>
      <c r="L97" s="593">
        <v>342.11217949000002</v>
      </c>
    </row>
    <row r="98" spans="1:12" x14ac:dyDescent="0.25">
      <c r="A98" s="1610" t="s">
        <v>392</v>
      </c>
      <c r="B98" s="1609">
        <v>1867.91036452</v>
      </c>
      <c r="C98" s="1609">
        <v>1882.6335815699999</v>
      </c>
      <c r="D98" s="1609">
        <v>2061.2165705800003</v>
      </c>
      <c r="E98" s="1609">
        <v>2092.7027671000001</v>
      </c>
      <c r="F98" s="1611">
        <v>2089.4617554200004</v>
      </c>
      <c r="G98" s="1611">
        <v>1766.2987817400001</v>
      </c>
      <c r="H98" s="1611">
        <v>1748.93922</v>
      </c>
      <c r="I98" s="593">
        <v>1644.2136499999999</v>
      </c>
      <c r="J98" s="593">
        <v>1653.8820900000001</v>
      </c>
      <c r="K98" s="593">
        <v>1673.3139273371369</v>
      </c>
      <c r="L98" s="593">
        <v>1315.6303593544985</v>
      </c>
    </row>
    <row r="99" spans="1:12" ht="15.75" thickBot="1" x14ac:dyDescent="0.3">
      <c r="A99" s="1608" t="s">
        <v>391</v>
      </c>
      <c r="B99" s="1607">
        <v>-0.27216274999999968</v>
      </c>
      <c r="C99" s="592">
        <v>0.20118963000000178</v>
      </c>
      <c r="D99" s="592">
        <v>0.38654649000000063</v>
      </c>
      <c r="E99" s="592">
        <v>207.68090273000001</v>
      </c>
      <c r="F99" s="592">
        <v>0</v>
      </c>
      <c r="G99" s="592">
        <v>90.716493370000009</v>
      </c>
      <c r="H99" s="592">
        <v>87.704990000000009</v>
      </c>
      <c r="I99" s="592">
        <v>87.622720000000001</v>
      </c>
      <c r="J99" s="592">
        <v>138.25724</v>
      </c>
      <c r="K99" s="592">
        <v>895.4107701786719</v>
      </c>
      <c r="L99" s="592">
        <v>0</v>
      </c>
    </row>
    <row r="100" spans="1:12" ht="15.75" thickBot="1" x14ac:dyDescent="0.3">
      <c r="A100" s="217" t="s">
        <v>390</v>
      </c>
      <c r="B100" s="1127">
        <v>22619.376860369997</v>
      </c>
      <c r="C100" s="1127">
        <v>22705.400781360004</v>
      </c>
      <c r="D100" s="1127">
        <v>22879.72670277</v>
      </c>
      <c r="E100" s="1127">
        <v>22883.446149169999</v>
      </c>
      <c r="F100" s="215">
        <v>22427.542963250009</v>
      </c>
      <c r="G100" s="215">
        <v>21891.886339690001</v>
      </c>
      <c r="H100" s="215">
        <v>21822.233129999997</v>
      </c>
      <c r="I100" s="898">
        <v>22485.453859999994</v>
      </c>
      <c r="J100" s="898">
        <v>22865.24941</v>
      </c>
      <c r="K100" s="215">
        <v>23075.881144335086</v>
      </c>
      <c r="L100" s="215">
        <v>22614.686882620441</v>
      </c>
    </row>
    <row r="101" spans="1:12" x14ac:dyDescent="0.25">
      <c r="A101" s="1610" t="s">
        <v>729</v>
      </c>
      <c r="B101" s="1609">
        <v>29407.435922649998</v>
      </c>
      <c r="C101" s="1609">
        <v>29221.68200198</v>
      </c>
      <c r="D101" s="1609">
        <v>29267.819821559999</v>
      </c>
      <c r="E101" s="1609">
        <v>29312.96280754</v>
      </c>
      <c r="F101" s="1615">
        <v>29473.187232960001</v>
      </c>
      <c r="G101" s="1615">
        <v>29407.645995299998</v>
      </c>
      <c r="H101" s="1615">
        <v>29497.457859999999</v>
      </c>
      <c r="I101" s="595">
        <v>29361.127519999998</v>
      </c>
      <c r="J101" s="595"/>
      <c r="K101" s="1615"/>
      <c r="L101" s="1615"/>
    </row>
    <row r="102" spans="1:12" x14ac:dyDescent="0.25">
      <c r="A102" s="1610" t="s">
        <v>728</v>
      </c>
      <c r="B102" s="1609">
        <v>5360.7001945100001</v>
      </c>
      <c r="C102" s="1609">
        <v>5397.25376727</v>
      </c>
      <c r="D102" s="1609">
        <v>5355.5395252500002</v>
      </c>
      <c r="E102" s="1609">
        <v>5217.7610577899995</v>
      </c>
      <c r="F102" s="1615">
        <v>5375.4481967000002</v>
      </c>
      <c r="G102" s="1615">
        <v>5424.21549151</v>
      </c>
      <c r="H102" s="1615">
        <v>5473.5954699999993</v>
      </c>
      <c r="I102" s="595">
        <v>5500.0181500000008</v>
      </c>
      <c r="J102" s="595"/>
      <c r="K102" s="1615"/>
      <c r="L102" s="1615"/>
    </row>
    <row r="103" spans="1:12" ht="15.75" thickBot="1" x14ac:dyDescent="0.3">
      <c r="A103" s="1608" t="s">
        <v>727</v>
      </c>
      <c r="B103" s="1607">
        <v>3259.0659187000001</v>
      </c>
      <c r="C103" s="1607">
        <v>3306.9532406099997</v>
      </c>
      <c r="D103" s="1607">
        <v>3217.8339163799997</v>
      </c>
      <c r="E103" s="1607">
        <v>3282.8350770899997</v>
      </c>
      <c r="F103" s="1614">
        <v>3393.6059620199999</v>
      </c>
      <c r="G103" s="1614">
        <v>3342.2449280399996</v>
      </c>
      <c r="H103" s="1614">
        <v>3204.1333799999998</v>
      </c>
      <c r="I103" s="899">
        <v>3196.33482</v>
      </c>
      <c r="J103" s="899"/>
      <c r="K103" s="1614"/>
      <c r="L103" s="1614"/>
    </row>
    <row r="104" spans="1:12" ht="15.75" thickBot="1" x14ac:dyDescent="0.3">
      <c r="A104" s="901" t="s">
        <v>389</v>
      </c>
      <c r="B104" s="1128">
        <v>38027.202035859998</v>
      </c>
      <c r="C104" s="1128">
        <v>37925.889009859995</v>
      </c>
      <c r="D104" s="1128">
        <v>37841.193263189998</v>
      </c>
      <c r="E104" s="1128">
        <v>37813.558942420001</v>
      </c>
      <c r="F104" s="215">
        <v>38242.241391680007</v>
      </c>
      <c r="G104" s="215">
        <v>38174.106414850001</v>
      </c>
      <c r="H104" s="215">
        <v>38175.186709999994</v>
      </c>
      <c r="I104" s="898">
        <v>38057.480490000002</v>
      </c>
      <c r="J104" s="898">
        <v>37615.420689999999</v>
      </c>
      <c r="K104" s="215">
        <v>37488.784645271444</v>
      </c>
      <c r="L104" s="215">
        <v>37766.877832279999</v>
      </c>
    </row>
    <row r="105" spans="1:12" ht="15.75" thickBot="1" x14ac:dyDescent="0.3">
      <c r="A105" s="217" t="s">
        <v>382</v>
      </c>
      <c r="B105" s="1127">
        <v>1039.40726419</v>
      </c>
      <c r="C105" s="1127">
        <v>1489.35628232</v>
      </c>
      <c r="D105" s="1127">
        <v>842.63501095999993</v>
      </c>
      <c r="E105" s="1127">
        <v>816.95924654999999</v>
      </c>
      <c r="F105" s="215">
        <v>855.59022895999999</v>
      </c>
      <c r="G105" s="215">
        <v>781.07706995000001</v>
      </c>
      <c r="H105" s="215">
        <v>874.16561999999999</v>
      </c>
      <c r="I105" s="898">
        <v>1135.04133</v>
      </c>
      <c r="J105" s="898">
        <v>1145.5843400000001</v>
      </c>
      <c r="K105" s="215">
        <v>1074.4229110799999</v>
      </c>
      <c r="L105" s="215">
        <v>1084.2590760800001</v>
      </c>
    </row>
    <row r="106" spans="1:12" ht="15.75" thickBot="1" x14ac:dyDescent="0.3">
      <c r="A106" s="217" t="s">
        <v>852</v>
      </c>
      <c r="B106" s="1127">
        <v>23555.443409889998</v>
      </c>
      <c r="C106" s="1127">
        <v>24970.094079229999</v>
      </c>
      <c r="D106" s="1127">
        <v>16710.681941909999</v>
      </c>
      <c r="E106" s="1127">
        <v>0</v>
      </c>
      <c r="F106" s="215">
        <v>0</v>
      </c>
      <c r="G106" s="215">
        <v>0</v>
      </c>
      <c r="H106" s="215">
        <v>0</v>
      </c>
      <c r="I106" s="898">
        <v>0</v>
      </c>
      <c r="J106" s="898">
        <v>0</v>
      </c>
      <c r="K106" s="215">
        <v>0</v>
      </c>
      <c r="L106" s="215">
        <v>19175.810000000001</v>
      </c>
    </row>
    <row r="107" spans="1:12" ht="15.75" thickBot="1" x14ac:dyDescent="0.3">
      <c r="A107" s="901" t="s">
        <v>388</v>
      </c>
      <c r="B107" s="1128">
        <v>85241.429570309992</v>
      </c>
      <c r="C107" s="1133">
        <v>87090.740152769999</v>
      </c>
      <c r="D107" s="1133">
        <v>78274.236918829993</v>
      </c>
      <c r="E107" s="1133">
        <v>61513.964338140002</v>
      </c>
      <c r="F107" s="215">
        <v>61525.374583890014</v>
      </c>
      <c r="G107" s="215">
        <v>60847.069824489998</v>
      </c>
      <c r="H107" s="215">
        <v>60871.585459999988</v>
      </c>
      <c r="I107" s="898">
        <v>61677.975679999996</v>
      </c>
      <c r="J107" s="898">
        <v>61626.254440000004</v>
      </c>
      <c r="K107" s="215">
        <v>61639.088700686531</v>
      </c>
      <c r="L107" s="215">
        <v>80641.633790980442</v>
      </c>
    </row>
    <row r="108" spans="1:12" ht="15.75" thickBot="1" x14ac:dyDescent="0.3">
      <c r="A108" s="217" t="s">
        <v>387</v>
      </c>
      <c r="B108" s="1127">
        <v>61685.986160419998</v>
      </c>
      <c r="C108" s="1127">
        <v>62120.646073540003</v>
      </c>
      <c r="D108" s="1127">
        <v>61563.554976919993</v>
      </c>
      <c r="E108" s="1127">
        <v>61513.964338140002</v>
      </c>
      <c r="F108" s="215">
        <v>61525.374583890014</v>
      </c>
      <c r="G108" s="215">
        <v>60847.069824489998</v>
      </c>
      <c r="H108" s="215">
        <v>60871.585459999988</v>
      </c>
      <c r="I108" s="898">
        <v>61677.975679999996</v>
      </c>
      <c r="J108" s="898">
        <v>61626.254440000004</v>
      </c>
      <c r="K108" s="215">
        <v>61639.088700686531</v>
      </c>
      <c r="L108" s="215">
        <v>61465.823790980445</v>
      </c>
    </row>
    <row r="109" spans="1:12" x14ac:dyDescent="0.25">
      <c r="A109" s="2250"/>
      <c r="B109" s="396"/>
      <c r="C109" s="2250"/>
      <c r="D109" s="2250"/>
      <c r="E109" s="2250"/>
      <c r="F109" s="2250"/>
      <c r="G109" s="2250"/>
      <c r="H109" s="2250"/>
      <c r="I109" s="2250"/>
      <c r="J109" s="2250"/>
      <c r="K109" s="2250"/>
      <c r="L109" s="2250"/>
    </row>
    <row r="110" spans="1:12" x14ac:dyDescent="0.25">
      <c r="A110" s="922" t="s">
        <v>431</v>
      </c>
      <c r="B110" s="2176"/>
      <c r="C110" s="2250"/>
      <c r="D110" s="2250"/>
      <c r="E110" s="2250"/>
      <c r="F110" s="2250"/>
      <c r="G110" s="2250"/>
      <c r="H110" s="2250"/>
      <c r="I110" s="2250"/>
      <c r="J110" s="2250"/>
      <c r="K110" s="2250"/>
      <c r="L110" s="2250"/>
    </row>
    <row r="111" spans="1:12" ht="15.75" thickBot="1" x14ac:dyDescent="0.3">
      <c r="A111" s="207" t="s">
        <v>174</v>
      </c>
      <c r="B111" s="193" t="s">
        <v>1105</v>
      </c>
      <c r="C111" s="904" t="s">
        <v>988</v>
      </c>
      <c r="D111" s="904" t="s">
        <v>902</v>
      </c>
      <c r="E111" s="904" t="s">
        <v>842</v>
      </c>
      <c r="F111" s="904" t="s">
        <v>802</v>
      </c>
      <c r="G111" s="904" t="s">
        <v>737</v>
      </c>
      <c r="H111" s="904" t="s">
        <v>859</v>
      </c>
      <c r="I111" s="904" t="s">
        <v>858</v>
      </c>
      <c r="J111" s="903" t="s">
        <v>857</v>
      </c>
      <c r="K111" s="904" t="s">
        <v>856</v>
      </c>
      <c r="L111" s="903" t="s">
        <v>855</v>
      </c>
    </row>
    <row r="112" spans="1:12" x14ac:dyDescent="0.25">
      <c r="A112" s="1610" t="s">
        <v>412</v>
      </c>
      <c r="B112" s="1609">
        <v>586.05744628000002</v>
      </c>
      <c r="C112" s="1611">
        <v>533.27704088999997</v>
      </c>
      <c r="D112" s="1611">
        <v>488.46459892000001</v>
      </c>
      <c r="E112" s="1611">
        <v>663.15727192999998</v>
      </c>
      <c r="F112" s="1611">
        <v>699.41571493999993</v>
      </c>
      <c r="G112" s="1611">
        <v>710.72930761999999</v>
      </c>
      <c r="H112" s="1611">
        <v>821.1354</v>
      </c>
      <c r="I112" s="1611">
        <v>590.78261999999995</v>
      </c>
      <c r="J112" s="206">
        <v>668.03476999999998</v>
      </c>
      <c r="K112" s="593">
        <v>967.31706968576509</v>
      </c>
      <c r="L112" s="593">
        <v>970.27281165895602</v>
      </c>
    </row>
    <row r="113" spans="1:12" x14ac:dyDescent="0.25">
      <c r="A113" s="1610" t="s">
        <v>411</v>
      </c>
      <c r="B113" s="1609">
        <v>147.66875859999999</v>
      </c>
      <c r="C113" s="1609">
        <v>144.05002707</v>
      </c>
      <c r="D113" s="1609">
        <v>136.04671332000001</v>
      </c>
      <c r="E113" s="1609">
        <v>133.202271</v>
      </c>
      <c r="F113" s="1611">
        <v>130.35136412</v>
      </c>
      <c r="G113" s="1611">
        <v>122.11027688999999</v>
      </c>
      <c r="H113" s="1611">
        <v>127.78194999999999</v>
      </c>
      <c r="I113" s="1611">
        <v>124.34086000000001</v>
      </c>
      <c r="J113" s="206">
        <v>127.54327000000001</v>
      </c>
      <c r="K113" s="593">
        <v>132.45959883511662</v>
      </c>
      <c r="L113" s="593">
        <v>140.0655830079647</v>
      </c>
    </row>
    <row r="114" spans="1:12" x14ac:dyDescent="0.25">
      <c r="A114" s="1610" t="s">
        <v>410</v>
      </c>
      <c r="B114" s="1609">
        <v>71.589271109999999</v>
      </c>
      <c r="C114" s="1609">
        <v>71.574792040000005</v>
      </c>
      <c r="D114" s="1609">
        <v>68.638300299999997</v>
      </c>
      <c r="E114" s="1609">
        <v>71.69506462999999</v>
      </c>
      <c r="F114" s="1611">
        <v>70.559596099999993</v>
      </c>
      <c r="G114" s="1611">
        <v>58.872661579999999</v>
      </c>
      <c r="H114" s="1611">
        <v>58.111959999999996</v>
      </c>
      <c r="I114" s="1611">
        <v>57.556139999999999</v>
      </c>
      <c r="J114" s="206">
        <v>60.433620000000005</v>
      </c>
      <c r="K114" s="593">
        <v>18.340414253460292</v>
      </c>
      <c r="L114" s="593">
        <v>19.079617374565036</v>
      </c>
    </row>
    <row r="115" spans="1:12" x14ac:dyDescent="0.25">
      <c r="A115" s="1610" t="s">
        <v>409</v>
      </c>
      <c r="B115" s="1609">
        <v>360.90038147999996</v>
      </c>
      <c r="C115" s="1609">
        <v>355.49183581</v>
      </c>
      <c r="D115" s="1609">
        <v>341.97805667</v>
      </c>
      <c r="E115" s="1609">
        <v>359.02056100999999</v>
      </c>
      <c r="F115" s="1611">
        <v>395.22712280999997</v>
      </c>
      <c r="G115" s="1611">
        <v>283.38153402</v>
      </c>
      <c r="H115" s="1611">
        <v>369.26903999999996</v>
      </c>
      <c r="I115" s="1611">
        <v>504.74603999999999</v>
      </c>
      <c r="J115" s="206">
        <v>477.97701000000001</v>
      </c>
      <c r="K115" s="593">
        <v>495.35389875985732</v>
      </c>
      <c r="L115" s="593">
        <v>466.27987029179963</v>
      </c>
    </row>
    <row r="116" spans="1:12" x14ac:dyDescent="0.25">
      <c r="A116" s="1610" t="s">
        <v>408</v>
      </c>
      <c r="B116" s="1609">
        <v>71.969180980000004</v>
      </c>
      <c r="C116" s="1609">
        <v>82.157140630000001</v>
      </c>
      <c r="D116" s="1609">
        <v>52.161646780000005</v>
      </c>
      <c r="E116" s="1609">
        <v>55.527992779999998</v>
      </c>
      <c r="F116" s="1611">
        <v>51.139866930000004</v>
      </c>
      <c r="G116" s="1611">
        <v>66.142729399999993</v>
      </c>
      <c r="H116" s="1611">
        <v>73.312600000000003</v>
      </c>
      <c r="I116" s="1611">
        <v>91.673210000000012</v>
      </c>
      <c r="J116" s="206">
        <v>65.498949999999994</v>
      </c>
      <c r="K116" s="593">
        <v>69.182694719849906</v>
      </c>
      <c r="L116" s="593">
        <v>54.913184394179332</v>
      </c>
    </row>
    <row r="117" spans="1:12" x14ac:dyDescent="0.25">
      <c r="A117" s="1610" t="s">
        <v>407</v>
      </c>
      <c r="B117" s="1609">
        <v>4141.6673099700001</v>
      </c>
      <c r="C117" s="1609">
        <v>3771.3154013999997</v>
      </c>
      <c r="D117" s="1609">
        <v>2839.7711967099999</v>
      </c>
      <c r="E117" s="1609">
        <v>2701.7332882500004</v>
      </c>
      <c r="F117" s="1611">
        <v>2543.6779897800002</v>
      </c>
      <c r="G117" s="1611">
        <v>2177.0596094999996</v>
      </c>
      <c r="H117" s="1611">
        <v>2207.6468</v>
      </c>
      <c r="I117" s="1611">
        <v>2019.41786</v>
      </c>
      <c r="J117" s="206">
        <v>2126.3533399999997</v>
      </c>
      <c r="K117" s="593">
        <v>1937.3002552272503</v>
      </c>
      <c r="L117" s="593">
        <v>1990.6286895911787</v>
      </c>
    </row>
    <row r="118" spans="1:12" x14ac:dyDescent="0.25">
      <c r="A118" s="1610" t="s">
        <v>406</v>
      </c>
      <c r="B118" s="1609">
        <v>2338.1344181099998</v>
      </c>
      <c r="C118" s="1609">
        <v>2161.0822225700003</v>
      </c>
      <c r="D118" s="1609">
        <v>1898.4189462299998</v>
      </c>
      <c r="E118" s="1609">
        <v>2005.5676587</v>
      </c>
      <c r="F118" s="1611">
        <v>2093.8949299800001</v>
      </c>
      <c r="G118" s="1611">
        <v>2057.2383921300002</v>
      </c>
      <c r="H118" s="1611">
        <v>2114.2379000000001</v>
      </c>
      <c r="I118" s="1611">
        <v>2184.6087699999998</v>
      </c>
      <c r="J118" s="206">
        <v>2144.6392299999998</v>
      </c>
      <c r="K118" s="593">
        <v>2211.5737214096393</v>
      </c>
      <c r="L118" s="593">
        <v>2142.5914091248874</v>
      </c>
    </row>
    <row r="119" spans="1:12" x14ac:dyDescent="0.25">
      <c r="A119" s="1610" t="s">
        <v>405</v>
      </c>
      <c r="B119" s="1609">
        <v>4563.1013099199999</v>
      </c>
      <c r="C119" s="1609">
        <v>4606.1573109400006</v>
      </c>
      <c r="D119" s="1609">
        <v>4554.4226887600007</v>
      </c>
      <c r="E119" s="1609">
        <v>4632.9408215699996</v>
      </c>
      <c r="F119" s="1611">
        <v>4719.2693321799998</v>
      </c>
      <c r="G119" s="1611">
        <v>4538.5999910299997</v>
      </c>
      <c r="H119" s="1611">
        <v>4840.7996499999999</v>
      </c>
      <c r="I119" s="1611">
        <v>5050.8888899999993</v>
      </c>
      <c r="J119" s="206">
        <v>5169.3224400000008</v>
      </c>
      <c r="K119" s="593">
        <v>5287.0442088500586</v>
      </c>
      <c r="L119" s="593">
        <v>5387.4142610864255</v>
      </c>
    </row>
    <row r="120" spans="1:12" x14ac:dyDescent="0.25">
      <c r="A120" s="1610" t="s">
        <v>404</v>
      </c>
      <c r="B120" s="1609">
        <v>473.19492575999999</v>
      </c>
      <c r="C120" s="1609">
        <v>597.57848153999998</v>
      </c>
      <c r="D120" s="1609">
        <v>619.13926700000002</v>
      </c>
      <c r="E120" s="1609">
        <v>597.02824691000001</v>
      </c>
      <c r="F120" s="1611">
        <v>646.05078354</v>
      </c>
      <c r="G120" s="1611">
        <v>578.99358337000001</v>
      </c>
      <c r="H120" s="1611">
        <v>558.47285999999997</v>
      </c>
      <c r="I120" s="1611">
        <v>542.5883</v>
      </c>
      <c r="J120" s="206">
        <v>574.82281</v>
      </c>
      <c r="K120" s="593">
        <v>639.44597471723205</v>
      </c>
      <c r="L120" s="593">
        <v>678.49490431190691</v>
      </c>
    </row>
    <row r="121" spans="1:12" x14ac:dyDescent="0.25">
      <c r="A121" s="1610" t="s">
        <v>403</v>
      </c>
      <c r="B121" s="1609">
        <v>208.90064206000002</v>
      </c>
      <c r="C121" s="1609">
        <v>170.57841425000001</v>
      </c>
      <c r="D121" s="1609">
        <v>264.67357290999996</v>
      </c>
      <c r="E121" s="1609">
        <v>318.04655851000001</v>
      </c>
      <c r="F121" s="1611">
        <v>337.59464590999994</v>
      </c>
      <c r="G121" s="1611">
        <v>329.01371795</v>
      </c>
      <c r="H121" s="1611">
        <v>357.82100000000003</v>
      </c>
      <c r="I121" s="1611">
        <v>392.25526000000002</v>
      </c>
      <c r="J121" s="206">
        <v>569.52935000000002</v>
      </c>
      <c r="K121" s="593">
        <v>425.76066991699662</v>
      </c>
      <c r="L121" s="593">
        <v>449.0641460243844</v>
      </c>
    </row>
    <row r="122" spans="1:12" x14ac:dyDescent="0.25">
      <c r="A122" s="1610" t="s">
        <v>402</v>
      </c>
      <c r="B122" s="1609">
        <v>175.65791584999999</v>
      </c>
      <c r="C122" s="1609">
        <v>168.16923226</v>
      </c>
      <c r="D122" s="1609">
        <v>198.30823816</v>
      </c>
      <c r="E122" s="1609">
        <v>202.24201861</v>
      </c>
      <c r="F122" s="1611">
        <v>198.25588281</v>
      </c>
      <c r="G122" s="1611">
        <v>261.99126303999998</v>
      </c>
      <c r="H122" s="1611">
        <v>255.76532</v>
      </c>
      <c r="I122" s="1611">
        <v>291.14006000000001</v>
      </c>
      <c r="J122" s="206">
        <v>286.67372999999998</v>
      </c>
      <c r="K122" s="593">
        <v>319.02704863497053</v>
      </c>
      <c r="L122" s="593">
        <v>330.47038447010152</v>
      </c>
    </row>
    <row r="123" spans="1:12" x14ac:dyDescent="0.25">
      <c r="A123" s="1610" t="s">
        <v>401</v>
      </c>
      <c r="B123" s="1609">
        <v>915.74819232000004</v>
      </c>
      <c r="C123" s="1609">
        <v>1002.7340092100001</v>
      </c>
      <c r="D123" s="1609">
        <v>839.45817966999994</v>
      </c>
      <c r="E123" s="1609">
        <v>876.19530611000005</v>
      </c>
      <c r="F123" s="1611">
        <v>851.66797896999992</v>
      </c>
      <c r="G123" s="1611">
        <v>849.96740129</v>
      </c>
      <c r="H123" s="1611">
        <v>805.15147999999999</v>
      </c>
      <c r="I123" s="1611">
        <v>904.91854000000001</v>
      </c>
      <c r="J123" s="206">
        <v>941.58193999999992</v>
      </c>
      <c r="K123" s="593">
        <v>987.46338143385356</v>
      </c>
      <c r="L123" s="593">
        <v>979.65727510604449</v>
      </c>
    </row>
    <row r="124" spans="1:12" x14ac:dyDescent="0.25">
      <c r="A124" s="1610" t="s">
        <v>400</v>
      </c>
      <c r="B124" s="1609">
        <v>1538.5880160099998</v>
      </c>
      <c r="C124" s="1609">
        <v>1554.5313419699999</v>
      </c>
      <c r="D124" s="1609">
        <v>1580.2760819499999</v>
      </c>
      <c r="E124" s="1609">
        <v>1616.2263112600001</v>
      </c>
      <c r="F124" s="1611">
        <v>1517.9225528200002</v>
      </c>
      <c r="G124" s="1611">
        <v>1621.4890331900001</v>
      </c>
      <c r="H124" s="1611">
        <v>1444.1339599999999</v>
      </c>
      <c r="I124" s="1611">
        <v>1478.88831</v>
      </c>
      <c r="J124" s="206">
        <v>1569.1943799999999</v>
      </c>
      <c r="K124" s="593">
        <v>1615.3434486218819</v>
      </c>
      <c r="L124" s="593">
        <v>1551.8535932387247</v>
      </c>
    </row>
    <row r="125" spans="1:12" x14ac:dyDescent="0.25">
      <c r="A125" s="1610" t="s">
        <v>399</v>
      </c>
      <c r="B125" s="1609">
        <v>102.10228122000001</v>
      </c>
      <c r="C125" s="1609">
        <v>95.349787590000005</v>
      </c>
      <c r="D125" s="1609">
        <v>86.41908918</v>
      </c>
      <c r="E125" s="1609">
        <v>96.930136159999989</v>
      </c>
      <c r="F125" s="1611">
        <v>210.8785125</v>
      </c>
      <c r="G125" s="1611">
        <v>200.34347774</v>
      </c>
      <c r="H125" s="1611">
        <v>194.66435000000001</v>
      </c>
      <c r="I125" s="1611">
        <v>173.99686</v>
      </c>
      <c r="J125" s="206">
        <v>101.50969000000001</v>
      </c>
      <c r="K125" s="593">
        <v>85.21669666132216</v>
      </c>
      <c r="L125" s="593">
        <v>125.4175155142473</v>
      </c>
    </row>
    <row r="126" spans="1:12" x14ac:dyDescent="0.25">
      <c r="A126" s="1610" t="s">
        <v>398</v>
      </c>
      <c r="B126" s="1609">
        <v>0</v>
      </c>
      <c r="C126" s="1609">
        <v>0</v>
      </c>
      <c r="D126" s="1609">
        <v>0</v>
      </c>
      <c r="E126" s="1609">
        <v>0</v>
      </c>
      <c r="F126" s="1611">
        <v>0</v>
      </c>
      <c r="G126" s="1611">
        <v>0</v>
      </c>
      <c r="H126" s="1611">
        <v>0</v>
      </c>
      <c r="I126" s="1611">
        <v>0</v>
      </c>
      <c r="J126" s="206">
        <v>0</v>
      </c>
      <c r="K126" s="593">
        <v>0</v>
      </c>
      <c r="L126" s="593">
        <v>0</v>
      </c>
    </row>
    <row r="127" spans="1:12" x14ac:dyDescent="0.25">
      <c r="A127" s="902" t="s">
        <v>397</v>
      </c>
      <c r="B127" s="206">
        <v>1742.84978987</v>
      </c>
      <c r="C127" s="206">
        <v>1596.0057062599999</v>
      </c>
      <c r="D127" s="206">
        <v>1681.9162561399999</v>
      </c>
      <c r="E127" s="206">
        <v>1038.9665970699998</v>
      </c>
      <c r="F127" s="593">
        <v>1401.6175872700001</v>
      </c>
      <c r="G127" s="593">
        <v>1166.71652832</v>
      </c>
      <c r="H127" s="593">
        <v>1238.7113599999998</v>
      </c>
      <c r="I127" s="593">
        <v>1230.0252</v>
      </c>
      <c r="J127" s="206">
        <v>1102.7873100000002</v>
      </c>
      <c r="K127" s="593">
        <v>1142.5771767285103</v>
      </c>
      <c r="L127" s="593">
        <v>1144.7714155666665</v>
      </c>
    </row>
    <row r="128" spans="1:12" x14ac:dyDescent="0.25">
      <c r="A128" s="902" t="s">
        <v>396</v>
      </c>
      <c r="B128" s="206">
        <v>8778.0993825999994</v>
      </c>
      <c r="C128" s="593">
        <v>8637.6076766500028</v>
      </c>
      <c r="D128" s="593">
        <v>9069.8918216600014</v>
      </c>
      <c r="E128" s="593">
        <v>9313.4512941600005</v>
      </c>
      <c r="F128" s="593">
        <v>9064.5572785099976</v>
      </c>
      <c r="G128" s="593">
        <v>8970.9817847499999</v>
      </c>
      <c r="H128" s="593">
        <v>8750.1935999999987</v>
      </c>
      <c r="I128" s="593">
        <v>8730.208029999998</v>
      </c>
      <c r="J128" s="593">
        <v>8741.9822200000108</v>
      </c>
      <c r="K128" s="593">
        <v>9038.6525560900063</v>
      </c>
      <c r="L128" s="593">
        <v>9084.9967237155597</v>
      </c>
    </row>
    <row r="129" spans="1:12" x14ac:dyDescent="0.25">
      <c r="A129" s="902" t="s">
        <v>1454</v>
      </c>
      <c r="B129" s="206">
        <v>7083.9134451</v>
      </c>
      <c r="C129" s="206">
        <v>6950.3621976200029</v>
      </c>
      <c r="D129" s="206">
        <v>7260.1364135900012</v>
      </c>
      <c r="E129" s="206">
        <v>7435.1919373199999</v>
      </c>
      <c r="F129" s="593">
        <v>7322.5760623299984</v>
      </c>
      <c r="G129" s="593">
        <v>7348.5597955700005</v>
      </c>
      <c r="H129" s="593">
        <v>7450.7965285199989</v>
      </c>
      <c r="I129" s="593">
        <v>7363.7826596099985</v>
      </c>
      <c r="J129" s="593">
        <v>0</v>
      </c>
      <c r="K129" s="593">
        <v>0</v>
      </c>
      <c r="L129" s="593">
        <v>0</v>
      </c>
    </row>
    <row r="130" spans="1:12" x14ac:dyDescent="0.25">
      <c r="A130" s="902" t="s">
        <v>1455</v>
      </c>
      <c r="B130" s="206">
        <v>1694.1859374999999</v>
      </c>
      <c r="C130" s="206">
        <v>1687.2454790300001</v>
      </c>
      <c r="D130" s="206">
        <v>1809.7554080699999</v>
      </c>
      <c r="E130" s="206">
        <v>1878.25935684</v>
      </c>
      <c r="F130" s="593">
        <v>1741.98121618</v>
      </c>
      <c r="G130" s="593">
        <v>1622.4219891800001</v>
      </c>
      <c r="H130" s="593">
        <v>1299.39707148</v>
      </c>
      <c r="I130" s="593">
        <v>1366.4253703899999</v>
      </c>
      <c r="J130" s="593">
        <v>0</v>
      </c>
      <c r="K130" s="593">
        <v>0</v>
      </c>
      <c r="L130" s="593">
        <v>0</v>
      </c>
    </row>
    <row r="131" spans="1:12" x14ac:dyDescent="0.25">
      <c r="A131" s="902" t="s">
        <v>395</v>
      </c>
      <c r="B131" s="206">
        <v>286.04220336999998</v>
      </c>
      <c r="C131" s="206">
        <v>246.81841141000001</v>
      </c>
      <c r="D131" s="206">
        <v>238.22834652</v>
      </c>
      <c r="E131" s="206">
        <v>191.07011796999998</v>
      </c>
      <c r="F131" s="593">
        <v>263.71136127</v>
      </c>
      <c r="G131" s="593">
        <v>248.63116075000002</v>
      </c>
      <c r="H131" s="593">
        <v>264.45312999999999</v>
      </c>
      <c r="I131" s="593">
        <v>278.11882000000003</v>
      </c>
      <c r="J131" s="593">
        <v>271.63486999999998</v>
      </c>
      <c r="K131" s="593">
        <v>160.2616384716905</v>
      </c>
      <c r="L131" s="593">
        <v>187.59253632049308</v>
      </c>
    </row>
    <row r="132" spans="1:12" x14ac:dyDescent="0.25">
      <c r="A132" s="902" t="s">
        <v>394</v>
      </c>
      <c r="B132" s="206">
        <v>2.8603116100000001</v>
      </c>
      <c r="C132" s="206">
        <v>2.4013058099999998</v>
      </c>
      <c r="D132" s="206">
        <v>1.8086472100000002</v>
      </c>
      <c r="E132" s="206">
        <v>4.4662380800000001</v>
      </c>
      <c r="F132" s="593">
        <v>5.6633349999999999E-2</v>
      </c>
      <c r="G132" s="593">
        <v>9.5415260000000002E-2</v>
      </c>
      <c r="H132" s="593">
        <v>9.5159999999999995E-2</v>
      </c>
      <c r="I132" s="593">
        <v>4.0710000000000003E-2</v>
      </c>
      <c r="J132" s="593">
        <v>4.1689999999999998E-2</v>
      </c>
      <c r="K132" s="593">
        <v>4.5037793265927162E-2</v>
      </c>
      <c r="L132" s="593">
        <v>4.7339027331871945E-2</v>
      </c>
    </row>
    <row r="133" spans="1:12" x14ac:dyDescent="0.25">
      <c r="A133" s="1610" t="s">
        <v>393</v>
      </c>
      <c r="B133" s="1609">
        <v>311.40795789999999</v>
      </c>
      <c r="C133" s="1609">
        <v>296.36773463999998</v>
      </c>
      <c r="D133" s="1609">
        <v>283.81018073000001</v>
      </c>
      <c r="E133" s="1609">
        <v>231.92627551000001</v>
      </c>
      <c r="F133" s="1611">
        <v>257.32504699999998</v>
      </c>
      <c r="G133" s="1611">
        <v>247.96365412</v>
      </c>
      <c r="H133" s="1611">
        <v>244.55322000000001</v>
      </c>
      <c r="I133" s="593">
        <v>251.70464999999999</v>
      </c>
      <c r="J133" s="593">
        <v>254.08029999999999</v>
      </c>
      <c r="K133" s="593">
        <v>263.55955629724161</v>
      </c>
      <c r="L133" s="593">
        <v>265.85467225471058</v>
      </c>
    </row>
    <row r="134" spans="1:12" x14ac:dyDescent="0.25">
      <c r="A134" s="1610" t="s">
        <v>392</v>
      </c>
      <c r="B134" s="1609">
        <v>771.52348644000006</v>
      </c>
      <c r="C134" s="1609">
        <v>751.41665786999999</v>
      </c>
      <c r="D134" s="1609">
        <v>792.57393675999992</v>
      </c>
      <c r="E134" s="1609">
        <v>880.14836866000007</v>
      </c>
      <c r="F134" s="1611">
        <v>941.16607705000001</v>
      </c>
      <c r="G134" s="1611">
        <v>836.36323189999996</v>
      </c>
      <c r="H134" s="1611">
        <v>892.55130000000008</v>
      </c>
      <c r="I134" s="593">
        <v>1006.4351800000001</v>
      </c>
      <c r="J134" s="593">
        <v>1040.6627100000001</v>
      </c>
      <c r="K134" s="593">
        <v>1054.2910997676777</v>
      </c>
      <c r="L134" s="593">
        <v>1194.9926542660189</v>
      </c>
    </row>
    <row r="135" spans="1:12" ht="15.75" thickBot="1" x14ac:dyDescent="0.3">
      <c r="A135" s="1608" t="s">
        <v>391</v>
      </c>
      <c r="B135" s="1607">
        <v>21.302109090000002</v>
      </c>
      <c r="C135" s="592">
        <v>96.599977989999985</v>
      </c>
      <c r="D135" s="592">
        <v>340.43971962000001</v>
      </c>
      <c r="E135" s="592">
        <v>882.91962030999991</v>
      </c>
      <c r="F135" s="592">
        <v>297.15741166999999</v>
      </c>
      <c r="G135" s="592">
        <v>350.75308404000003</v>
      </c>
      <c r="H135" s="592">
        <v>254.27502000000001</v>
      </c>
      <c r="I135" s="592">
        <v>265.56392999999997</v>
      </c>
      <c r="J135" s="592">
        <v>263.47078999999991</v>
      </c>
      <c r="K135" s="592">
        <v>46.686143772571839</v>
      </c>
      <c r="L135" s="592">
        <v>40.401319525781744</v>
      </c>
    </row>
    <row r="136" spans="1:12" ht="15.75" thickBot="1" x14ac:dyDescent="0.3">
      <c r="A136" s="217" t="s">
        <v>390</v>
      </c>
      <c r="B136" s="1127">
        <v>27609.365290549998</v>
      </c>
      <c r="C136" s="1127">
        <v>26941.26450880001</v>
      </c>
      <c r="D136" s="1127">
        <v>26376.8454852</v>
      </c>
      <c r="E136" s="1127">
        <v>26872.462019189992</v>
      </c>
      <c r="F136" s="215">
        <v>26691.497669509994</v>
      </c>
      <c r="G136" s="215">
        <v>25677.437837890011</v>
      </c>
      <c r="H136" s="215">
        <v>25873.137060000001</v>
      </c>
      <c r="I136" s="898">
        <v>26169.898239999999</v>
      </c>
      <c r="J136" s="898">
        <v>26557.774420000012</v>
      </c>
      <c r="K136" s="215">
        <v>26896.902290648217</v>
      </c>
      <c r="L136" s="215">
        <v>27204.859905871926</v>
      </c>
    </row>
    <row r="137" spans="1:12" x14ac:dyDescent="0.25">
      <c r="A137" s="1610" t="s">
        <v>729</v>
      </c>
      <c r="B137" s="1609">
        <v>33341.067372079997</v>
      </c>
      <c r="C137" s="1609">
        <v>32846.503405390002</v>
      </c>
      <c r="D137" s="1609">
        <v>27894.375358360001</v>
      </c>
      <c r="E137" s="1609">
        <v>28845.511335110001</v>
      </c>
      <c r="F137" s="1615">
        <v>28272.794383110002</v>
      </c>
      <c r="G137" s="1615">
        <v>27251.33100649</v>
      </c>
      <c r="H137" s="1615">
        <v>26644.033210000001</v>
      </c>
      <c r="I137" s="595">
        <v>27551.339260000001</v>
      </c>
      <c r="J137" s="595"/>
      <c r="K137" s="1615"/>
      <c r="L137" s="1615"/>
    </row>
    <row r="138" spans="1:12" x14ac:dyDescent="0.25">
      <c r="A138" s="1610" t="s">
        <v>728</v>
      </c>
      <c r="B138" s="1609">
        <v>2504.6396849299999</v>
      </c>
      <c r="C138" s="1609">
        <v>2448.4186940300001</v>
      </c>
      <c r="D138" s="1609">
        <v>1685.29198105</v>
      </c>
      <c r="E138" s="1609">
        <v>1738.69976578</v>
      </c>
      <c r="F138" s="1615">
        <v>1708.3835943200002</v>
      </c>
      <c r="G138" s="1615">
        <v>1612.2238377000001</v>
      </c>
      <c r="H138" s="1615">
        <v>1503.6664800000001</v>
      </c>
      <c r="I138" s="595">
        <v>1529.9983300000001</v>
      </c>
      <c r="J138" s="595"/>
      <c r="K138" s="1615"/>
      <c r="L138" s="1615"/>
    </row>
    <row r="139" spans="1:12" ht="15.75" thickBot="1" x14ac:dyDescent="0.3">
      <c r="A139" s="1608" t="s">
        <v>727</v>
      </c>
      <c r="B139" s="1607">
        <v>606.28389801000003</v>
      </c>
      <c r="C139" s="1607">
        <v>613.11450805000004</v>
      </c>
      <c r="D139" s="1607">
        <v>116.82514723999999</v>
      </c>
      <c r="E139" s="1607">
        <v>127.38629645</v>
      </c>
      <c r="F139" s="1614">
        <v>114.16199263</v>
      </c>
      <c r="G139" s="1614">
        <v>278.33358381000005</v>
      </c>
      <c r="H139" s="1614">
        <v>137.50786000000002</v>
      </c>
      <c r="I139" s="899">
        <v>142.74180000000001</v>
      </c>
      <c r="J139" s="899"/>
      <c r="K139" s="1614"/>
      <c r="L139" s="1614"/>
    </row>
    <row r="140" spans="1:12" ht="15.75" thickBot="1" x14ac:dyDescent="0.3">
      <c r="A140" s="901" t="s">
        <v>389</v>
      </c>
      <c r="B140" s="1128">
        <v>36451.990955019995</v>
      </c>
      <c r="C140" s="1128">
        <v>35908.03660747</v>
      </c>
      <c r="D140" s="1128">
        <v>29696.492486650001</v>
      </c>
      <c r="E140" s="1128">
        <v>30711.59739734</v>
      </c>
      <c r="F140" s="215">
        <v>30095.339970060002</v>
      </c>
      <c r="G140" s="215">
        <v>29141.888427999998</v>
      </c>
      <c r="H140" s="215">
        <v>28285.207550000003</v>
      </c>
      <c r="I140" s="898">
        <v>29224.079389999999</v>
      </c>
      <c r="J140" s="898">
        <v>28374.533579999999</v>
      </c>
      <c r="K140" s="215">
        <v>29225.029487816715</v>
      </c>
      <c r="L140" s="215">
        <v>29325.577668799175</v>
      </c>
    </row>
    <row r="141" spans="1:12" ht="15.75" thickBot="1" x14ac:dyDescent="0.3">
      <c r="A141" s="217" t="s">
        <v>382</v>
      </c>
      <c r="B141" s="1127">
        <v>45.124414989999998</v>
      </c>
      <c r="C141" s="215">
        <v>44.38773673</v>
      </c>
      <c r="D141" s="215">
        <v>44.157678629999999</v>
      </c>
      <c r="E141" s="215">
        <v>47.117678419999997</v>
      </c>
      <c r="F141" s="215">
        <v>21.917693489999998</v>
      </c>
      <c r="G141" s="215">
        <v>15.629612719999999</v>
      </c>
      <c r="H141" s="215">
        <v>33.082999999999998</v>
      </c>
      <c r="I141" s="898">
        <v>33.205239999999996</v>
      </c>
      <c r="J141" s="898">
        <v>33.721359999999997</v>
      </c>
      <c r="K141" s="215">
        <v>34.631568556875315</v>
      </c>
      <c r="L141" s="215">
        <v>37.749476163664866</v>
      </c>
    </row>
    <row r="142" spans="1:12" ht="15.75" thickBot="1" x14ac:dyDescent="0.3">
      <c r="A142" s="217" t="s">
        <v>852</v>
      </c>
      <c r="B142" s="1127">
        <v>0</v>
      </c>
      <c r="C142" s="215">
        <v>0</v>
      </c>
      <c r="D142" s="215">
        <v>0</v>
      </c>
      <c r="E142" s="215">
        <v>0</v>
      </c>
      <c r="F142" s="215">
        <v>0</v>
      </c>
      <c r="G142" s="215">
        <v>0</v>
      </c>
      <c r="H142" s="215">
        <v>0</v>
      </c>
      <c r="I142" s="898">
        <v>0</v>
      </c>
      <c r="J142" s="898">
        <v>0</v>
      </c>
      <c r="K142" s="215">
        <v>0</v>
      </c>
      <c r="L142" s="215">
        <v>0</v>
      </c>
    </row>
    <row r="143" spans="1:12" ht="15.75" thickBot="1" x14ac:dyDescent="0.3">
      <c r="A143" s="901" t="s">
        <v>388</v>
      </c>
      <c r="B143" s="1128">
        <v>64106.480660559995</v>
      </c>
      <c r="C143" s="1133">
        <v>62893.688853000014</v>
      </c>
      <c r="D143" s="1133">
        <v>56117.495650479999</v>
      </c>
      <c r="E143" s="1133">
        <v>57631.177094949991</v>
      </c>
      <c r="F143" s="215">
        <v>56808.755333059999</v>
      </c>
      <c r="G143" s="215">
        <v>54834.955878610002</v>
      </c>
      <c r="H143" s="215">
        <v>54191.427609999999</v>
      </c>
      <c r="I143" s="898">
        <v>55427.182869999997</v>
      </c>
      <c r="J143" s="898">
        <v>54966.029360000015</v>
      </c>
      <c r="K143" s="215">
        <v>56156.563347021809</v>
      </c>
      <c r="L143" s="215">
        <v>56568.187050834764</v>
      </c>
    </row>
    <row r="144" spans="1:12" ht="15.75" thickBot="1" x14ac:dyDescent="0.3">
      <c r="A144" s="217" t="s">
        <v>387</v>
      </c>
      <c r="B144" s="1127">
        <v>64106.480660559995</v>
      </c>
      <c r="C144" s="1127">
        <v>62893.688853000014</v>
      </c>
      <c r="D144" s="1127">
        <v>56117.495650479999</v>
      </c>
      <c r="E144" s="1127">
        <v>57631.177094949991</v>
      </c>
      <c r="F144" s="215">
        <v>56808.755333059999</v>
      </c>
      <c r="G144" s="215">
        <v>54834.955878610002</v>
      </c>
      <c r="H144" s="215">
        <v>54191.427609999999</v>
      </c>
      <c r="I144" s="898">
        <v>55427.182869999997</v>
      </c>
      <c r="J144" s="898">
        <v>54966.029360000015</v>
      </c>
      <c r="K144" s="215">
        <v>56156.563347021809</v>
      </c>
      <c r="L144" s="215">
        <v>56568.187050834764</v>
      </c>
    </row>
    <row r="145" spans="1:12" x14ac:dyDescent="0.25">
      <c r="A145" s="2603"/>
      <c r="B145" s="1265"/>
      <c r="C145" s="1265"/>
      <c r="D145" s="1265"/>
      <c r="E145" s="1265"/>
      <c r="F145" s="2604"/>
      <c r="G145" s="2604"/>
      <c r="H145" s="2604"/>
      <c r="I145" s="214"/>
      <c r="J145" s="214"/>
      <c r="K145" s="2604"/>
      <c r="L145" s="2604"/>
    </row>
    <row r="146" spans="1:12" x14ac:dyDescent="0.25">
      <c r="A146" s="922" t="s">
        <v>430</v>
      </c>
      <c r="B146" s="2176"/>
      <c r="C146" s="2250"/>
      <c r="D146" s="2250"/>
      <c r="E146" s="2250"/>
      <c r="F146" s="2250"/>
      <c r="G146" s="2250"/>
      <c r="H146" s="2250"/>
      <c r="I146" s="2250"/>
      <c r="J146" s="2250"/>
      <c r="K146" s="2250"/>
      <c r="L146" s="2250"/>
    </row>
    <row r="147" spans="1:12" ht="15.75" thickBot="1" x14ac:dyDescent="0.3">
      <c r="A147" s="207" t="s">
        <v>174</v>
      </c>
      <c r="B147" s="193" t="s">
        <v>1105</v>
      </c>
      <c r="C147" s="904" t="s">
        <v>988</v>
      </c>
      <c r="D147" s="904" t="s">
        <v>902</v>
      </c>
      <c r="E147" s="904" t="s">
        <v>842</v>
      </c>
      <c r="F147" s="904" t="s">
        <v>802</v>
      </c>
      <c r="G147" s="904" t="s">
        <v>737</v>
      </c>
      <c r="H147" s="904" t="s">
        <v>859</v>
      </c>
      <c r="I147" s="904" t="s">
        <v>858</v>
      </c>
      <c r="J147" s="903" t="s">
        <v>857</v>
      </c>
      <c r="K147" s="904" t="s">
        <v>856</v>
      </c>
      <c r="L147" s="903" t="s">
        <v>855</v>
      </c>
    </row>
    <row r="148" spans="1:12" x14ac:dyDescent="0.25">
      <c r="A148" s="1610" t="s">
        <v>412</v>
      </c>
      <c r="B148" s="1609">
        <v>462.22891142000003</v>
      </c>
      <c r="C148" s="1609">
        <v>392.76331511999996</v>
      </c>
      <c r="D148" s="1609">
        <v>413.65952077000003</v>
      </c>
      <c r="E148" s="1609">
        <v>411.12452665999996</v>
      </c>
      <c r="F148" s="1611">
        <v>497.66433712000003</v>
      </c>
      <c r="G148" s="1611">
        <v>454.85399999999998</v>
      </c>
      <c r="H148" s="1611">
        <v>302.91034999999999</v>
      </c>
      <c r="I148" s="1611">
        <v>384.75592999999998</v>
      </c>
      <c r="J148" s="206">
        <v>352.91543999999999</v>
      </c>
      <c r="K148" s="593">
        <v>444.66662365456</v>
      </c>
      <c r="L148" s="593">
        <v>576.2926804501401</v>
      </c>
    </row>
    <row r="149" spans="1:12" x14ac:dyDescent="0.25">
      <c r="A149" s="1610" t="s">
        <v>411</v>
      </c>
      <c r="B149" s="1609">
        <v>251.59165593</v>
      </c>
      <c r="C149" s="1609">
        <v>259.66500751000001</v>
      </c>
      <c r="D149" s="1609">
        <v>246.58128729999999</v>
      </c>
      <c r="E149" s="1609">
        <v>240.57088363999998</v>
      </c>
      <c r="F149" s="1611">
        <v>285.28880200999998</v>
      </c>
      <c r="G149" s="1611">
        <v>294.13</v>
      </c>
      <c r="H149" s="1611">
        <v>246.52303000000001</v>
      </c>
      <c r="I149" s="1611">
        <v>201.52651999999998</v>
      </c>
      <c r="J149" s="206">
        <v>307.28722999999997</v>
      </c>
      <c r="K149" s="593">
        <v>360.74292608212164</v>
      </c>
      <c r="L149" s="593">
        <v>387.78304213556697</v>
      </c>
    </row>
    <row r="150" spans="1:12" x14ac:dyDescent="0.25">
      <c r="A150" s="1610" t="s">
        <v>410</v>
      </c>
      <c r="B150" s="1609">
        <v>395.75864425000003</v>
      </c>
      <c r="C150" s="1609">
        <v>380.18051919000004</v>
      </c>
      <c r="D150" s="1609">
        <v>317.11326237999998</v>
      </c>
      <c r="E150" s="1609">
        <v>208.76372850000001</v>
      </c>
      <c r="F150" s="1611">
        <v>195.31828136999997</v>
      </c>
      <c r="G150" s="1611">
        <v>187.24155999999999</v>
      </c>
      <c r="H150" s="1611">
        <v>189.56015000000002</v>
      </c>
      <c r="I150" s="1611">
        <v>195.16401000000002</v>
      </c>
      <c r="J150" s="206">
        <v>196.02876999999998</v>
      </c>
      <c r="K150" s="593">
        <v>234.09578691173078</v>
      </c>
      <c r="L150" s="593">
        <v>352.00402407746697</v>
      </c>
    </row>
    <row r="151" spans="1:12" x14ac:dyDescent="0.25">
      <c r="A151" s="1610" t="s">
        <v>409</v>
      </c>
      <c r="B151" s="1609">
        <v>1464.9670775699999</v>
      </c>
      <c r="C151" s="1609">
        <v>1688.6290156</v>
      </c>
      <c r="D151" s="1609">
        <v>1467.27800809</v>
      </c>
      <c r="E151" s="1609">
        <v>1482.5492813100002</v>
      </c>
      <c r="F151" s="1611">
        <v>1506.9190121000001</v>
      </c>
      <c r="G151" s="1611">
        <v>1561.36067</v>
      </c>
      <c r="H151" s="1611">
        <v>1360.9464</v>
      </c>
      <c r="I151" s="1611">
        <v>1416.8422499999999</v>
      </c>
      <c r="J151" s="206">
        <v>1447.6422500000001</v>
      </c>
      <c r="K151" s="593">
        <v>1302.4513627494177</v>
      </c>
      <c r="L151" s="593">
        <v>1422.9252792462701</v>
      </c>
    </row>
    <row r="152" spans="1:12" x14ac:dyDescent="0.25">
      <c r="A152" s="1610" t="s">
        <v>408</v>
      </c>
      <c r="B152" s="1609">
        <v>348.70016010000001</v>
      </c>
      <c r="C152" s="1609">
        <v>328.27994679999995</v>
      </c>
      <c r="D152" s="1609">
        <v>334.21808678999997</v>
      </c>
      <c r="E152" s="1609">
        <v>334.51840941</v>
      </c>
      <c r="F152" s="1611">
        <v>416.13484108</v>
      </c>
      <c r="G152" s="1611">
        <v>413.48500000000001</v>
      </c>
      <c r="H152" s="1611">
        <v>424.48485999999997</v>
      </c>
      <c r="I152" s="1611">
        <v>426.52903000000003</v>
      </c>
      <c r="J152" s="206">
        <v>417.26862</v>
      </c>
      <c r="K152" s="593">
        <v>438.32702419168714</v>
      </c>
      <c r="L152" s="593">
        <v>438.66017901072996</v>
      </c>
    </row>
    <row r="153" spans="1:12" x14ac:dyDescent="0.25">
      <c r="A153" s="1610" t="s">
        <v>407</v>
      </c>
      <c r="B153" s="1609">
        <v>3302.3438926400004</v>
      </c>
      <c r="C153" s="1609">
        <v>3249.2545715600004</v>
      </c>
      <c r="D153" s="1609">
        <v>3314.9473299200004</v>
      </c>
      <c r="E153" s="1609">
        <v>3457.0582289700001</v>
      </c>
      <c r="F153" s="1611">
        <v>3080.5503892699999</v>
      </c>
      <c r="G153" s="1611">
        <v>2282.3588300000001</v>
      </c>
      <c r="H153" s="1611">
        <v>3004.13112</v>
      </c>
      <c r="I153" s="1611">
        <v>2915.3685800000003</v>
      </c>
      <c r="J153" s="206">
        <v>2908.83511</v>
      </c>
      <c r="K153" s="593">
        <v>3027.9252229285999</v>
      </c>
      <c r="L153" s="593">
        <v>2999.2634723894298</v>
      </c>
    </row>
    <row r="154" spans="1:12" x14ac:dyDescent="0.25">
      <c r="A154" s="1610" t="s">
        <v>406</v>
      </c>
      <c r="B154" s="1609">
        <v>898.51891023999997</v>
      </c>
      <c r="C154" s="1609">
        <v>846.85008043999994</v>
      </c>
      <c r="D154" s="1609">
        <v>860.43769014999998</v>
      </c>
      <c r="E154" s="1609">
        <v>889.58152458000006</v>
      </c>
      <c r="F154" s="1611">
        <v>900.78814413999999</v>
      </c>
      <c r="G154" s="1611">
        <v>821.55322999999999</v>
      </c>
      <c r="H154" s="1611">
        <v>829.25</v>
      </c>
      <c r="I154" s="1611">
        <v>955.03279999999995</v>
      </c>
      <c r="J154" s="206">
        <v>1020.81055</v>
      </c>
      <c r="K154" s="593">
        <v>1049.7010081618096</v>
      </c>
      <c r="L154" s="593">
        <v>1134.57256320335</v>
      </c>
    </row>
    <row r="155" spans="1:12" x14ac:dyDescent="0.25">
      <c r="A155" s="1610" t="s">
        <v>405</v>
      </c>
      <c r="B155" s="1609">
        <v>113.48695069</v>
      </c>
      <c r="C155" s="1609">
        <v>115.73592791999999</v>
      </c>
      <c r="D155" s="1609">
        <v>119.85054982999998</v>
      </c>
      <c r="E155" s="1609">
        <v>268.35404524</v>
      </c>
      <c r="F155" s="1611">
        <v>299.46903561000005</v>
      </c>
      <c r="G155" s="1611">
        <v>292.87708999999995</v>
      </c>
      <c r="H155" s="1611">
        <v>304.10151999999994</v>
      </c>
      <c r="I155" s="1611">
        <v>312.62184000000002</v>
      </c>
      <c r="J155" s="206">
        <v>371.78904999999997</v>
      </c>
      <c r="K155" s="593">
        <v>397.07284152661509</v>
      </c>
      <c r="L155" s="593">
        <v>445.99746872545984</v>
      </c>
    </row>
    <row r="156" spans="1:12" x14ac:dyDescent="0.25">
      <c r="A156" s="1610" t="s">
        <v>404</v>
      </c>
      <c r="B156" s="1609">
        <v>794.41501506000009</v>
      </c>
      <c r="C156" s="1609">
        <v>877.09447963000002</v>
      </c>
      <c r="D156" s="1609">
        <v>843.61999895999998</v>
      </c>
      <c r="E156" s="1609">
        <v>816.15396711999995</v>
      </c>
      <c r="F156" s="1611">
        <v>804.95103540999992</v>
      </c>
      <c r="G156" s="1611">
        <v>942.99020000000007</v>
      </c>
      <c r="H156" s="1611">
        <v>905.27982999999995</v>
      </c>
      <c r="I156" s="1611">
        <v>1100.0045500000001</v>
      </c>
      <c r="J156" s="206">
        <v>1068.18271</v>
      </c>
      <c r="K156" s="593">
        <v>1090.0840288705651</v>
      </c>
      <c r="L156" s="593">
        <v>986.17904632294994</v>
      </c>
    </row>
    <row r="157" spans="1:12" x14ac:dyDescent="0.25">
      <c r="A157" s="1610" t="s">
        <v>403</v>
      </c>
      <c r="B157" s="1609">
        <v>689.97197949999997</v>
      </c>
      <c r="C157" s="1609">
        <v>677.82851255999992</v>
      </c>
      <c r="D157" s="1609">
        <v>695.94183977</v>
      </c>
      <c r="E157" s="1609">
        <v>630.87364595000008</v>
      </c>
      <c r="F157" s="1611">
        <v>571.59822210000004</v>
      </c>
      <c r="G157" s="1611">
        <v>522.93100000000004</v>
      </c>
      <c r="H157" s="1611">
        <v>910.5729</v>
      </c>
      <c r="I157" s="1611">
        <v>622.67885000000001</v>
      </c>
      <c r="J157" s="206">
        <v>558.04498999999998</v>
      </c>
      <c r="K157" s="593">
        <v>521.30162292020736</v>
      </c>
      <c r="L157" s="593">
        <v>501.75619576027202</v>
      </c>
    </row>
    <row r="158" spans="1:12" x14ac:dyDescent="0.25">
      <c r="A158" s="1610" t="s">
        <v>402</v>
      </c>
      <c r="B158" s="1609">
        <v>571.58106928000007</v>
      </c>
      <c r="C158" s="1609">
        <v>594.52148094999995</v>
      </c>
      <c r="D158" s="1609">
        <v>641.12351239999998</v>
      </c>
      <c r="E158" s="1609">
        <v>674.21409628000004</v>
      </c>
      <c r="F158" s="1611">
        <v>687.68405927999993</v>
      </c>
      <c r="G158" s="1611">
        <v>671.69</v>
      </c>
      <c r="H158" s="1611">
        <v>723.64161999999999</v>
      </c>
      <c r="I158" s="1611">
        <v>765.88540999999998</v>
      </c>
      <c r="J158" s="206">
        <v>791.47756000000004</v>
      </c>
      <c r="K158" s="593">
        <v>808.50936719749905</v>
      </c>
      <c r="L158" s="593">
        <v>813.18808374770992</v>
      </c>
    </row>
    <row r="159" spans="1:12" x14ac:dyDescent="0.25">
      <c r="A159" s="1610" t="s">
        <v>401</v>
      </c>
      <c r="B159" s="1609">
        <v>2776.6616313200002</v>
      </c>
      <c r="C159" s="1609">
        <v>2647.4668421800002</v>
      </c>
      <c r="D159" s="1609">
        <v>2569.6504610399998</v>
      </c>
      <c r="E159" s="1609">
        <v>2696.0294995199997</v>
      </c>
      <c r="F159" s="1611">
        <v>2744.7902964199998</v>
      </c>
      <c r="G159" s="1611">
        <v>2941.9030199999997</v>
      </c>
      <c r="H159" s="1611">
        <v>2992.5887200000002</v>
      </c>
      <c r="I159" s="1611">
        <v>3205.5136499999994</v>
      </c>
      <c r="J159" s="206">
        <v>3005.7735899999998</v>
      </c>
      <c r="K159" s="593">
        <v>3137.4144699020167</v>
      </c>
      <c r="L159" s="593">
        <v>2754.1342978277899</v>
      </c>
    </row>
    <row r="160" spans="1:12" x14ac:dyDescent="0.25">
      <c r="A160" s="1610" t="s">
        <v>400</v>
      </c>
      <c r="B160" s="1609">
        <v>623.73247167999989</v>
      </c>
      <c r="C160" s="1609">
        <v>740.38817084999994</v>
      </c>
      <c r="D160" s="1609">
        <v>652.35783371000002</v>
      </c>
      <c r="E160" s="1609">
        <v>604.94363867000004</v>
      </c>
      <c r="F160" s="1611">
        <v>656.61999660000004</v>
      </c>
      <c r="G160" s="1611">
        <v>614.09269999999992</v>
      </c>
      <c r="H160" s="1611">
        <v>492.34649000000002</v>
      </c>
      <c r="I160" s="1611">
        <v>546.53886</v>
      </c>
      <c r="J160" s="206">
        <v>535.24526000000003</v>
      </c>
      <c r="K160" s="593">
        <v>600.10247896603084</v>
      </c>
      <c r="L160" s="593">
        <v>713.689388118294</v>
      </c>
    </row>
    <row r="161" spans="1:12" x14ac:dyDescent="0.25">
      <c r="A161" s="1610" t="s">
        <v>399</v>
      </c>
      <c r="B161" s="1609">
        <v>214.72967864999998</v>
      </c>
      <c r="C161" s="1609">
        <v>244.09075621</v>
      </c>
      <c r="D161" s="1609">
        <v>219.26652077</v>
      </c>
      <c r="E161" s="1609">
        <v>186.09808756999999</v>
      </c>
      <c r="F161" s="1611">
        <v>165.38743926999999</v>
      </c>
      <c r="G161" s="1611">
        <v>158.37325000000001</v>
      </c>
      <c r="H161" s="1611">
        <v>175.60907</v>
      </c>
      <c r="I161" s="1611">
        <v>171.87015000000002</v>
      </c>
      <c r="J161" s="206">
        <v>160.10647</v>
      </c>
      <c r="K161" s="593">
        <v>224.72800822475398</v>
      </c>
      <c r="L161" s="593">
        <v>212.768588327663</v>
      </c>
    </row>
    <row r="162" spans="1:12" x14ac:dyDescent="0.25">
      <c r="A162" s="1610" t="s">
        <v>398</v>
      </c>
      <c r="B162" s="1609">
        <v>0</v>
      </c>
      <c r="C162" s="1609">
        <v>0</v>
      </c>
      <c r="D162" s="1609">
        <v>0</v>
      </c>
      <c r="E162" s="1609">
        <v>0</v>
      </c>
      <c r="F162" s="1611">
        <v>0</v>
      </c>
      <c r="G162" s="1611">
        <v>0</v>
      </c>
      <c r="H162" s="1611">
        <v>0</v>
      </c>
      <c r="I162" s="1611">
        <v>0</v>
      </c>
      <c r="J162" s="206">
        <v>0</v>
      </c>
      <c r="K162" s="593">
        <v>0</v>
      </c>
      <c r="L162" s="593">
        <v>-18.243960000000001</v>
      </c>
    </row>
    <row r="163" spans="1:12" x14ac:dyDescent="0.25">
      <c r="A163" s="902" t="s">
        <v>397</v>
      </c>
      <c r="B163" s="206">
        <v>8064.1934675599996</v>
      </c>
      <c r="C163" s="206">
        <v>8152.6721568699986</v>
      </c>
      <c r="D163" s="206">
        <v>7983.1441609199992</v>
      </c>
      <c r="E163" s="206">
        <v>8193.4839143699992</v>
      </c>
      <c r="F163" s="593">
        <v>9011.2792278400011</v>
      </c>
      <c r="G163" s="593">
        <v>9303.7488200000007</v>
      </c>
      <c r="H163" s="593">
        <v>9041.7111700000023</v>
      </c>
      <c r="I163" s="593">
        <v>8524.0274299999983</v>
      </c>
      <c r="J163" s="206">
        <v>7914.6693700000005</v>
      </c>
      <c r="K163" s="593">
        <v>7067.4558123413299</v>
      </c>
      <c r="L163" s="593">
        <v>8451.1375776147706</v>
      </c>
    </row>
    <row r="164" spans="1:12" x14ac:dyDescent="0.25">
      <c r="A164" s="902" t="s">
        <v>396</v>
      </c>
      <c r="B164" s="206">
        <v>14979.623756569999</v>
      </c>
      <c r="C164" s="593">
        <v>15002.38677934</v>
      </c>
      <c r="D164" s="593">
        <v>15409.822862839997</v>
      </c>
      <c r="E164" s="593">
        <v>15167.139025349998</v>
      </c>
      <c r="F164" s="593">
        <v>14657.798569029997</v>
      </c>
      <c r="G164" s="593">
        <v>14252.071920000002</v>
      </c>
      <c r="H164" s="593">
        <v>14798.795299999998</v>
      </c>
      <c r="I164" s="593">
        <v>15051.223690000003</v>
      </c>
      <c r="J164" s="593">
        <v>14958.918589999999</v>
      </c>
      <c r="K164" s="593">
        <v>14790.087810788697</v>
      </c>
      <c r="L164" s="593">
        <v>14314.5290813923</v>
      </c>
    </row>
    <row r="165" spans="1:12" x14ac:dyDescent="0.25">
      <c r="A165" s="902" t="s">
        <v>1454</v>
      </c>
      <c r="B165" s="206">
        <v>6706.41463157</v>
      </c>
      <c r="C165" s="206">
        <v>6589.6645188500015</v>
      </c>
      <c r="D165" s="206">
        <v>6885.9302090499996</v>
      </c>
      <c r="E165" s="206">
        <v>6671.9536046000003</v>
      </c>
      <c r="F165" s="593">
        <v>6342.3064466199976</v>
      </c>
      <c r="G165" s="593">
        <v>5952.8910882000018</v>
      </c>
      <c r="H165" s="593">
        <v>6256.5804804699992</v>
      </c>
      <c r="I165" s="593">
        <v>6633.9028619200008</v>
      </c>
      <c r="J165" s="593">
        <v>0</v>
      </c>
      <c r="K165" s="593">
        <v>0</v>
      </c>
      <c r="L165" s="593">
        <v>0</v>
      </c>
    </row>
    <row r="166" spans="1:12" x14ac:dyDescent="0.25">
      <c r="A166" s="902" t="s">
        <v>1455</v>
      </c>
      <c r="B166" s="206">
        <v>8273.2091249999994</v>
      </c>
      <c r="C166" s="206">
        <v>8412.7222604899998</v>
      </c>
      <c r="D166" s="206">
        <v>8523.8926537899988</v>
      </c>
      <c r="E166" s="206">
        <v>8495.18542075</v>
      </c>
      <c r="F166" s="593">
        <v>8315.4921224099999</v>
      </c>
      <c r="G166" s="593">
        <v>8299.1808318000003</v>
      </c>
      <c r="H166" s="593">
        <v>8542.2148195299997</v>
      </c>
      <c r="I166" s="593">
        <v>8417.3208280800009</v>
      </c>
      <c r="J166" s="593">
        <v>0</v>
      </c>
      <c r="K166" s="593">
        <v>0</v>
      </c>
      <c r="L166" s="593">
        <v>0</v>
      </c>
    </row>
    <row r="167" spans="1:12" x14ac:dyDescent="0.25">
      <c r="A167" s="902" t="s">
        <v>395</v>
      </c>
      <c r="B167" s="206">
        <v>516.11985302999994</v>
      </c>
      <c r="C167" s="206">
        <v>415.07171806999997</v>
      </c>
      <c r="D167" s="206">
        <v>405.94695505999999</v>
      </c>
      <c r="E167" s="206">
        <v>467.90510918999996</v>
      </c>
      <c r="F167" s="593">
        <v>444.89364772999994</v>
      </c>
      <c r="G167" s="593">
        <v>517.30700000000002</v>
      </c>
      <c r="H167" s="593">
        <v>492.29889000000003</v>
      </c>
      <c r="I167" s="593">
        <v>552.94991000000005</v>
      </c>
      <c r="J167" s="593">
        <v>441.11286000000001</v>
      </c>
      <c r="K167" s="593">
        <v>372.92126161851405</v>
      </c>
      <c r="L167" s="593">
        <v>382.60631038995001</v>
      </c>
    </row>
    <row r="168" spans="1:12" x14ac:dyDescent="0.25">
      <c r="A168" s="902" t="s">
        <v>394</v>
      </c>
      <c r="B168" s="206">
        <v>2.5109972699999998</v>
      </c>
      <c r="C168" s="206">
        <v>2.8760759299999998</v>
      </c>
      <c r="D168" s="206">
        <v>2.67517819</v>
      </c>
      <c r="E168" s="206">
        <v>1.96068675</v>
      </c>
      <c r="F168" s="593">
        <v>2.46791005</v>
      </c>
      <c r="G168" s="593">
        <v>2.4369999999999998</v>
      </c>
      <c r="H168" s="593">
        <v>3.19306</v>
      </c>
      <c r="I168" s="593">
        <v>6.0055100000000001</v>
      </c>
      <c r="J168" s="593">
        <v>9.0496299999999987</v>
      </c>
      <c r="K168" s="593">
        <v>11.030124210570488</v>
      </c>
      <c r="L168" s="593">
        <v>8.7728531797958613</v>
      </c>
    </row>
    <row r="169" spans="1:12" x14ac:dyDescent="0.25">
      <c r="A169" s="1610" t="s">
        <v>393</v>
      </c>
      <c r="B169" s="1609">
        <v>290.42982312999999</v>
      </c>
      <c r="C169" s="1609">
        <v>187.60125703</v>
      </c>
      <c r="D169" s="1609">
        <v>371.37733656</v>
      </c>
      <c r="E169" s="1609">
        <v>309.63050131</v>
      </c>
      <c r="F169" s="1611">
        <v>311.81186768999999</v>
      </c>
      <c r="G169" s="1611">
        <v>294.53899999999999</v>
      </c>
      <c r="H169" s="1611">
        <v>340.18234000000001</v>
      </c>
      <c r="I169" s="593">
        <v>439.62897999999996</v>
      </c>
      <c r="J169" s="593">
        <v>399.47440999999998</v>
      </c>
      <c r="K169" s="593">
        <v>387.40855206563015</v>
      </c>
      <c r="L169" s="593">
        <v>383.29728657419503</v>
      </c>
    </row>
    <row r="170" spans="1:12" x14ac:dyDescent="0.25">
      <c r="A170" s="1610" t="s">
        <v>392</v>
      </c>
      <c r="B170" s="1609">
        <v>770.18103585000006</v>
      </c>
      <c r="C170" s="1609">
        <v>829.16821216000005</v>
      </c>
      <c r="D170" s="1609">
        <v>773.34110852000003</v>
      </c>
      <c r="E170" s="1609">
        <v>508.77491512999995</v>
      </c>
      <c r="F170" s="1611">
        <v>744.17865874000006</v>
      </c>
      <c r="G170" s="1611">
        <v>1275.54907</v>
      </c>
      <c r="H170" s="1611">
        <v>947.66624999999999</v>
      </c>
      <c r="I170" s="593">
        <v>964.47974999999985</v>
      </c>
      <c r="J170" s="593">
        <v>1042.6578400000001</v>
      </c>
      <c r="K170" s="593">
        <v>1105.2235318184678</v>
      </c>
      <c r="L170" s="593">
        <v>1208.8901177702198</v>
      </c>
    </row>
    <row r="171" spans="1:12" ht="15.75" thickBot="1" x14ac:dyDescent="0.3">
      <c r="A171" s="1608" t="s">
        <v>391</v>
      </c>
      <c r="B171" s="1607">
        <v>3144.0978585100002</v>
      </c>
      <c r="C171" s="592">
        <v>2617.1127513099996</v>
      </c>
      <c r="D171" s="592">
        <v>1393.5958359200001</v>
      </c>
      <c r="E171" s="592">
        <v>985.94216482000002</v>
      </c>
      <c r="F171" s="592">
        <v>962.77224245000002</v>
      </c>
      <c r="G171" s="592">
        <v>191.67988</v>
      </c>
      <c r="H171" s="592">
        <v>716.18553999999995</v>
      </c>
      <c r="I171" s="592">
        <v>436.52625000000006</v>
      </c>
      <c r="J171" s="592">
        <v>766.48280999999906</v>
      </c>
      <c r="K171" s="592">
        <v>689.0059377688259</v>
      </c>
      <c r="L171" s="592">
        <v>32.538378390473703</v>
      </c>
    </row>
    <row r="172" spans="1:12" ht="15.75" thickBot="1" x14ac:dyDescent="0.3">
      <c r="A172" s="217" t="s">
        <v>390</v>
      </c>
      <c r="B172" s="1127">
        <v>40675.84484025</v>
      </c>
      <c r="C172" s="1127">
        <v>40249.637577230002</v>
      </c>
      <c r="D172" s="1127">
        <v>39035.949339889994</v>
      </c>
      <c r="E172" s="1127">
        <v>38535.669880339992</v>
      </c>
      <c r="F172" s="215">
        <v>38948.366015310006</v>
      </c>
      <c r="G172" s="215">
        <v>37997.173240000004</v>
      </c>
      <c r="H172" s="215">
        <v>39201.978610000006</v>
      </c>
      <c r="I172" s="898">
        <v>39195.173950000011</v>
      </c>
      <c r="J172" s="898">
        <v>38673.773110000009</v>
      </c>
      <c r="K172" s="215">
        <v>38060.255802899643</v>
      </c>
      <c r="L172" s="215">
        <v>38502.741954654804</v>
      </c>
    </row>
    <row r="173" spans="1:12" x14ac:dyDescent="0.25">
      <c r="A173" s="1610" t="s">
        <v>729</v>
      </c>
      <c r="B173" s="1609">
        <v>43110.632774539998</v>
      </c>
      <c r="C173" s="1609">
        <v>43143.740569729998</v>
      </c>
      <c r="D173" s="1609">
        <v>43580.849146530003</v>
      </c>
      <c r="E173" s="1609">
        <v>43013.903720349997</v>
      </c>
      <c r="F173" s="1615">
        <v>42237.40878998</v>
      </c>
      <c r="G173" s="1615">
        <v>42772.67</v>
      </c>
      <c r="H173" s="1615">
        <v>44714.932679999998</v>
      </c>
      <c r="I173" s="595">
        <v>45903.201130000001</v>
      </c>
      <c r="J173" s="595"/>
      <c r="K173" s="1615"/>
      <c r="L173" s="1615"/>
    </row>
    <row r="174" spans="1:12" x14ac:dyDescent="0.25">
      <c r="A174" s="1610" t="s">
        <v>728</v>
      </c>
      <c r="B174" s="1609">
        <v>2205.0766728499998</v>
      </c>
      <c r="C174" s="1609">
        <v>2217.2139326299998</v>
      </c>
      <c r="D174" s="1609">
        <v>2294.4998666500005</v>
      </c>
      <c r="E174" s="1611">
        <v>2283.6201117999999</v>
      </c>
      <c r="F174" s="1615">
        <v>2233.7937199799999</v>
      </c>
      <c r="G174" s="1615">
        <v>2274.7689999999998</v>
      </c>
      <c r="H174" s="1615">
        <v>2407.3651400000003</v>
      </c>
      <c r="I174" s="595">
        <v>2496.4272500000002</v>
      </c>
      <c r="J174" s="595"/>
      <c r="K174" s="1615"/>
      <c r="L174" s="1615"/>
    </row>
    <row r="175" spans="1:12" ht="15.75" thickBot="1" x14ac:dyDescent="0.3">
      <c r="A175" s="1608" t="s">
        <v>727</v>
      </c>
      <c r="B175" s="1607">
        <v>2784.4260487900001</v>
      </c>
      <c r="C175" s="1607">
        <v>2767.4447651799996</v>
      </c>
      <c r="D175" s="1607">
        <v>2918.8213555800003</v>
      </c>
      <c r="E175" s="1607">
        <v>2916.3099439699999</v>
      </c>
      <c r="F175" s="1614">
        <v>2822.52447179</v>
      </c>
      <c r="G175" s="1614">
        <v>2798.683</v>
      </c>
      <c r="H175" s="1614">
        <v>2589.3272899999997</v>
      </c>
      <c r="I175" s="899">
        <v>2535.3349700000003</v>
      </c>
      <c r="J175" s="899"/>
      <c r="K175" s="1614"/>
      <c r="L175" s="1614"/>
    </row>
    <row r="176" spans="1:12" ht="15.75" thickBot="1" x14ac:dyDescent="0.3">
      <c r="A176" s="901" t="s">
        <v>389</v>
      </c>
      <c r="B176" s="1128">
        <v>48100.135496180003</v>
      </c>
      <c r="C176" s="1128">
        <v>48128.39926754</v>
      </c>
      <c r="D176" s="1128">
        <v>48794.170368760009</v>
      </c>
      <c r="E176" s="1128">
        <v>48213.833776120002</v>
      </c>
      <c r="F176" s="215">
        <v>47293.726981749998</v>
      </c>
      <c r="G176" s="215">
        <v>47846.121999999996</v>
      </c>
      <c r="H176" s="215">
        <v>49711.625110000001</v>
      </c>
      <c r="I176" s="898">
        <v>50934.963350000005</v>
      </c>
      <c r="J176" s="898">
        <v>51700.624200000006</v>
      </c>
      <c r="K176" s="215">
        <v>51353.728559281175</v>
      </c>
      <c r="L176" s="215">
        <v>50937.738412588304</v>
      </c>
    </row>
    <row r="177" spans="1:12" ht="15.75" thickBot="1" x14ac:dyDescent="0.3">
      <c r="A177" s="217" t="s">
        <v>382</v>
      </c>
      <c r="B177" s="1127">
        <v>1226.6517029500001</v>
      </c>
      <c r="C177" s="1127">
        <v>2373.6068212999999</v>
      </c>
      <c r="D177" s="1127">
        <v>1446.6015408799999</v>
      </c>
      <c r="E177" s="1127">
        <v>1087.32447787</v>
      </c>
      <c r="F177" s="215">
        <v>2243.8227215699999</v>
      </c>
      <c r="G177" s="215">
        <v>1100.1890000000001</v>
      </c>
      <c r="H177" s="215">
        <v>2448.2163700000001</v>
      </c>
      <c r="I177" s="898">
        <v>1150.4247999999998</v>
      </c>
      <c r="J177" s="898">
        <v>1476.4344099999998</v>
      </c>
      <c r="K177" s="215">
        <v>1118.6219603029731</v>
      </c>
      <c r="L177" s="215">
        <v>1235.6488730363801</v>
      </c>
    </row>
    <row r="178" spans="1:12" ht="15.75" thickBot="1" x14ac:dyDescent="0.3">
      <c r="A178" s="217" t="s">
        <v>852</v>
      </c>
      <c r="B178" s="1127">
        <v>0</v>
      </c>
      <c r="C178" s="1127">
        <v>0</v>
      </c>
      <c r="D178" s="1127">
        <v>0</v>
      </c>
      <c r="E178" s="1127">
        <v>24832.617999999999</v>
      </c>
      <c r="F178" s="215">
        <v>22461.380844260002</v>
      </c>
      <c r="G178" s="215">
        <v>23404.632350190001</v>
      </c>
      <c r="H178" s="215">
        <v>16291.809659999999</v>
      </c>
      <c r="I178" s="898">
        <v>17125.46054</v>
      </c>
      <c r="J178" s="898">
        <v>16772.661</v>
      </c>
      <c r="K178" s="215">
        <v>20850.672999999999</v>
      </c>
      <c r="L178" s="215">
        <v>0</v>
      </c>
    </row>
    <row r="179" spans="1:12" ht="15.75" thickBot="1" x14ac:dyDescent="0.3">
      <c r="A179" s="901" t="s">
        <v>388</v>
      </c>
      <c r="B179" s="1128">
        <v>90002.632039379998</v>
      </c>
      <c r="C179" s="1133">
        <v>90751.643666069998</v>
      </c>
      <c r="D179" s="1133">
        <v>89276.721249530005</v>
      </c>
      <c r="E179" s="1133">
        <v>112669.44613433001</v>
      </c>
      <c r="F179" s="215">
        <v>110947.29656289001</v>
      </c>
      <c r="G179" s="215">
        <v>110348.11659019001</v>
      </c>
      <c r="H179" s="215">
        <v>107653.62975000001</v>
      </c>
      <c r="I179" s="898">
        <v>108406.02264000001</v>
      </c>
      <c r="J179" s="898">
        <v>108623.49272000001</v>
      </c>
      <c r="K179" s="215">
        <v>111383.27932248378</v>
      </c>
      <c r="L179" s="215">
        <v>90676.129240279493</v>
      </c>
    </row>
    <row r="180" spans="1:12" ht="15.75" thickBot="1" x14ac:dyDescent="0.3">
      <c r="A180" s="217" t="s">
        <v>387</v>
      </c>
      <c r="B180" s="1127">
        <v>90002.632039379998</v>
      </c>
      <c r="C180" s="1127">
        <v>90751.643666069998</v>
      </c>
      <c r="D180" s="1127">
        <v>89276.721249530005</v>
      </c>
      <c r="E180" s="1127">
        <v>87836.828134330004</v>
      </c>
      <c r="F180" s="215">
        <v>88485.915718630014</v>
      </c>
      <c r="G180" s="215">
        <v>86943.484240000005</v>
      </c>
      <c r="H180" s="215">
        <v>91361.820090000008</v>
      </c>
      <c r="I180" s="898">
        <v>91280.56210000001</v>
      </c>
      <c r="J180" s="898">
        <v>91850.831720000017</v>
      </c>
      <c r="K180" s="215">
        <v>90532.606322483785</v>
      </c>
      <c r="L180" s="215">
        <v>90676.129240279493</v>
      </c>
    </row>
    <row r="181" spans="1:12" x14ac:dyDescent="0.25">
      <c r="A181" s="2250"/>
      <c r="B181" s="396"/>
      <c r="C181" s="2250"/>
      <c r="D181" s="2250"/>
      <c r="E181" s="2250"/>
      <c r="F181" s="2250"/>
      <c r="G181" s="2250"/>
      <c r="H181" s="2250"/>
      <c r="I181" s="2250"/>
      <c r="J181" s="2250"/>
      <c r="K181" s="2250"/>
      <c r="L181" s="2250"/>
    </row>
    <row r="182" spans="1:12" x14ac:dyDescent="0.25">
      <c r="A182" s="922" t="s">
        <v>429</v>
      </c>
      <c r="B182" s="2176"/>
      <c r="C182" s="2250"/>
      <c r="D182" s="2250"/>
      <c r="E182" s="2250"/>
      <c r="F182" s="2250"/>
      <c r="G182" s="2250"/>
      <c r="H182" s="2250"/>
      <c r="I182" s="2250"/>
      <c r="J182" s="2250"/>
      <c r="K182" s="2250"/>
      <c r="L182" s="2250"/>
    </row>
    <row r="183" spans="1:12" ht="15.75" thickBot="1" x14ac:dyDescent="0.3">
      <c r="A183" s="207" t="s">
        <v>174</v>
      </c>
      <c r="B183" s="193" t="s">
        <v>1105</v>
      </c>
      <c r="C183" s="904" t="s">
        <v>988</v>
      </c>
      <c r="D183" s="904" t="s">
        <v>902</v>
      </c>
      <c r="E183" s="904" t="s">
        <v>842</v>
      </c>
      <c r="F183" s="904" t="s">
        <v>802</v>
      </c>
      <c r="G183" s="904" t="s">
        <v>737</v>
      </c>
      <c r="H183" s="904" t="s">
        <v>859</v>
      </c>
      <c r="I183" s="904" t="s">
        <v>858</v>
      </c>
      <c r="J183" s="903" t="s">
        <v>857</v>
      </c>
      <c r="K183" s="904" t="s">
        <v>856</v>
      </c>
      <c r="L183" s="903" t="s">
        <v>855</v>
      </c>
    </row>
    <row r="184" spans="1:12" x14ac:dyDescent="0.25">
      <c r="A184" s="1610" t="s">
        <v>412</v>
      </c>
      <c r="B184" s="1609">
        <v>11.09345437</v>
      </c>
      <c r="C184" s="1609">
        <v>22.84583598</v>
      </c>
      <c r="D184" s="1609">
        <v>34.1978966</v>
      </c>
      <c r="E184" s="1609">
        <v>45.303879070000001</v>
      </c>
      <c r="F184" s="1611">
        <v>56.180685029999999</v>
      </c>
      <c r="G184" s="1611">
        <v>66.987676860000008</v>
      </c>
      <c r="H184" s="1611">
        <v>93.17268</v>
      </c>
      <c r="I184" s="1611">
        <v>117.73205</v>
      </c>
      <c r="J184" s="206">
        <v>145.89703</v>
      </c>
      <c r="K184" s="593">
        <v>162.99914000000001</v>
      </c>
      <c r="L184" s="593">
        <v>176.12827371695181</v>
      </c>
    </row>
    <row r="185" spans="1:12" x14ac:dyDescent="0.25">
      <c r="A185" s="1610" t="s">
        <v>411</v>
      </c>
      <c r="B185" s="1609">
        <v>32.157137419999998</v>
      </c>
      <c r="C185" s="1609">
        <v>37.25951414</v>
      </c>
      <c r="D185" s="1609">
        <v>42.041938399999999</v>
      </c>
      <c r="E185" s="1609">
        <v>46.297574359999999</v>
      </c>
      <c r="F185" s="1611">
        <v>51.018051979999996</v>
      </c>
      <c r="G185" s="1611">
        <v>52.633230759999996</v>
      </c>
      <c r="H185" s="1611">
        <v>109.73797999999999</v>
      </c>
      <c r="I185" s="1611">
        <v>107.32073</v>
      </c>
      <c r="J185" s="206">
        <v>113.32502000000001</v>
      </c>
      <c r="K185" s="593">
        <v>113.07664</v>
      </c>
      <c r="L185" s="593">
        <v>112.92007776049768</v>
      </c>
    </row>
    <row r="186" spans="1:12" x14ac:dyDescent="0.25">
      <c r="A186" s="1610" t="s">
        <v>410</v>
      </c>
      <c r="B186" s="1609">
        <v>0</v>
      </c>
      <c r="C186" s="1609">
        <v>0</v>
      </c>
      <c r="D186" s="1609">
        <v>0</v>
      </c>
      <c r="E186" s="1609">
        <v>0</v>
      </c>
      <c r="F186" s="1611">
        <v>0</v>
      </c>
      <c r="G186" s="1611">
        <v>0</v>
      </c>
      <c r="H186" s="1611">
        <v>0</v>
      </c>
      <c r="I186" s="1611">
        <v>0</v>
      </c>
      <c r="J186" s="206">
        <v>0</v>
      </c>
      <c r="K186" s="593">
        <v>0</v>
      </c>
      <c r="L186" s="593">
        <v>0</v>
      </c>
    </row>
    <row r="187" spans="1:12" x14ac:dyDescent="0.25">
      <c r="A187" s="1610" t="s">
        <v>409</v>
      </c>
      <c r="B187" s="1609">
        <v>487.24594499</v>
      </c>
      <c r="C187" s="1609">
        <v>503.08628457999998</v>
      </c>
      <c r="D187" s="1609">
        <v>507.27178534000001</v>
      </c>
      <c r="E187" s="1609">
        <v>503.35147548999998</v>
      </c>
      <c r="F187" s="1611">
        <v>426.16405975999999</v>
      </c>
      <c r="G187" s="1611">
        <v>344.67119231999999</v>
      </c>
      <c r="H187" s="1611">
        <v>465.73043000000001</v>
      </c>
      <c r="I187" s="1611">
        <v>305.74016999999998</v>
      </c>
      <c r="J187" s="206">
        <v>512.36311000000001</v>
      </c>
      <c r="K187" s="593">
        <v>626.94358</v>
      </c>
      <c r="L187" s="593">
        <v>646.58552099533438</v>
      </c>
    </row>
    <row r="188" spans="1:12" x14ac:dyDescent="0.25">
      <c r="A188" s="1610" t="s">
        <v>408</v>
      </c>
      <c r="B188" s="1609">
        <v>-1.0149999999999999E-5</v>
      </c>
      <c r="C188" s="1609">
        <v>-1.7799999999999999E-6</v>
      </c>
      <c r="D188" s="1609">
        <v>1.9254968899999998</v>
      </c>
      <c r="E188" s="1609">
        <v>0.31399855000000004</v>
      </c>
      <c r="F188" s="1611">
        <v>2.6603156399999999</v>
      </c>
      <c r="G188" s="1611">
        <v>-2.387E-4</v>
      </c>
      <c r="H188" s="1611">
        <v>0</v>
      </c>
      <c r="I188" s="1611">
        <v>0</v>
      </c>
      <c r="J188" s="206">
        <v>0</v>
      </c>
      <c r="K188" s="593">
        <v>0</v>
      </c>
      <c r="L188" s="593">
        <v>0</v>
      </c>
    </row>
    <row r="189" spans="1:12" x14ac:dyDescent="0.25">
      <c r="A189" s="1610" t="s">
        <v>407</v>
      </c>
      <c r="B189" s="1609">
        <v>0.28875659000000004</v>
      </c>
      <c r="C189" s="1609">
        <v>0.29651029000000001</v>
      </c>
      <c r="D189" s="1609">
        <v>0.18323666999999999</v>
      </c>
      <c r="E189" s="1609">
        <v>-4.5124999999999298E-3</v>
      </c>
      <c r="F189" s="1611">
        <v>-5.3066000000000007E-3</v>
      </c>
      <c r="G189" s="1611">
        <v>-0.26991207</v>
      </c>
      <c r="H189" s="1611">
        <v>0</v>
      </c>
      <c r="I189" s="1611">
        <v>0</v>
      </c>
      <c r="J189" s="206">
        <v>0.37012</v>
      </c>
      <c r="K189" s="593">
        <v>0.44767000000000001</v>
      </c>
      <c r="L189" s="593">
        <v>-5.5925349922239506E-2</v>
      </c>
    </row>
    <row r="190" spans="1:12" x14ac:dyDescent="0.25">
      <c r="A190" s="1610" t="s">
        <v>406</v>
      </c>
      <c r="B190" s="1609">
        <v>-6.7000000000000004E-7</v>
      </c>
      <c r="C190" s="1609">
        <v>-2.7000000000000001E-7</v>
      </c>
      <c r="D190" s="1609">
        <v>-2.4999999999999999E-7</v>
      </c>
      <c r="E190" s="1609">
        <v>-1.3400000000000001E-6</v>
      </c>
      <c r="F190" s="1611">
        <v>-1.7099999999999999E-6</v>
      </c>
      <c r="G190" s="1611">
        <v>-4.4400000000000007E-6</v>
      </c>
      <c r="H190" s="1611">
        <v>0</v>
      </c>
      <c r="I190" s="1611">
        <v>0</v>
      </c>
      <c r="J190" s="206">
        <v>0</v>
      </c>
      <c r="K190" s="593">
        <v>0</v>
      </c>
      <c r="L190" s="593">
        <v>-1.2441679626749611E-4</v>
      </c>
    </row>
    <row r="191" spans="1:12" x14ac:dyDescent="0.25">
      <c r="A191" s="1610" t="s">
        <v>405</v>
      </c>
      <c r="B191" s="1609">
        <v>0</v>
      </c>
      <c r="C191" s="1609">
        <v>0</v>
      </c>
      <c r="D191" s="1609">
        <v>0</v>
      </c>
      <c r="E191" s="1609">
        <v>0</v>
      </c>
      <c r="F191" s="1611">
        <v>0</v>
      </c>
      <c r="G191" s="1611">
        <v>0</v>
      </c>
      <c r="H191" s="1611">
        <v>0</v>
      </c>
      <c r="I191" s="1611">
        <v>0</v>
      </c>
      <c r="J191" s="206">
        <v>0</v>
      </c>
      <c r="K191" s="593">
        <v>0</v>
      </c>
      <c r="L191" s="593">
        <v>0</v>
      </c>
    </row>
    <row r="192" spans="1:12" x14ac:dyDescent="0.25">
      <c r="A192" s="1610" t="s">
        <v>404</v>
      </c>
      <c r="B192" s="1609">
        <v>8.0159027399999996</v>
      </c>
      <c r="C192" s="1609">
        <v>76.347950549999993</v>
      </c>
      <c r="D192" s="1609">
        <v>83.441396909999995</v>
      </c>
      <c r="E192" s="1609">
        <v>84.46111526</v>
      </c>
      <c r="F192" s="1611">
        <v>17.44590221</v>
      </c>
      <c r="G192" s="1611">
        <v>66.166851059999999</v>
      </c>
      <c r="H192" s="1611">
        <v>191.86229999999998</v>
      </c>
      <c r="I192" s="1611">
        <v>116.90437</v>
      </c>
      <c r="J192" s="206">
        <v>217.58101000000002</v>
      </c>
      <c r="K192" s="593">
        <v>130.797</v>
      </c>
      <c r="L192" s="593">
        <v>138.46995334370141</v>
      </c>
    </row>
    <row r="193" spans="1:12" x14ac:dyDescent="0.25">
      <c r="A193" s="1610" t="s">
        <v>403</v>
      </c>
      <c r="B193" s="1609">
        <v>7.2652465800000003</v>
      </c>
      <c r="C193" s="1609">
        <v>7.1072813500000001</v>
      </c>
      <c r="D193" s="1609">
        <v>6.6026898100000002</v>
      </c>
      <c r="E193" s="1609">
        <v>26.59612881</v>
      </c>
      <c r="F193" s="1611">
        <v>27.705982800000001</v>
      </c>
      <c r="G193" s="1611">
        <v>28.617442480000001</v>
      </c>
      <c r="H193" s="1611">
        <v>29.274889999999999</v>
      </c>
      <c r="I193" s="1611">
        <v>29.789930000000002</v>
      </c>
      <c r="J193" s="206">
        <v>0.51817999999999997</v>
      </c>
      <c r="K193" s="593">
        <v>0</v>
      </c>
      <c r="L193" s="593">
        <v>0</v>
      </c>
    </row>
    <row r="194" spans="1:12" x14ac:dyDescent="0.25">
      <c r="A194" s="1610" t="s">
        <v>402</v>
      </c>
      <c r="B194" s="1609">
        <v>0</v>
      </c>
      <c r="C194" s="1609">
        <v>0</v>
      </c>
      <c r="D194" s="1609">
        <v>0</v>
      </c>
      <c r="E194" s="1609">
        <v>0</v>
      </c>
      <c r="F194" s="1611">
        <v>0</v>
      </c>
      <c r="G194" s="1611">
        <v>0</v>
      </c>
      <c r="H194" s="1611">
        <v>0</v>
      </c>
      <c r="I194" s="1611">
        <v>0</v>
      </c>
      <c r="J194" s="206">
        <v>0</v>
      </c>
      <c r="K194" s="593">
        <v>0</v>
      </c>
      <c r="L194" s="593">
        <v>0</v>
      </c>
    </row>
    <row r="195" spans="1:12" x14ac:dyDescent="0.25">
      <c r="A195" s="1610" t="s">
        <v>401</v>
      </c>
      <c r="B195" s="1609">
        <v>9.7585292599999995</v>
      </c>
      <c r="C195" s="1609">
        <v>6.1014093999999996</v>
      </c>
      <c r="D195" s="1609">
        <v>5.4062894500000001</v>
      </c>
      <c r="E195" s="1609">
        <v>6.84050783</v>
      </c>
      <c r="F195" s="1611">
        <v>6.1008696699999998</v>
      </c>
      <c r="G195" s="1611">
        <v>6.2977312100000002</v>
      </c>
      <c r="H195" s="1611">
        <v>6.3557499999999996</v>
      </c>
      <c r="I195" s="1611">
        <v>5.4340999999999999</v>
      </c>
      <c r="J195" s="206">
        <v>6.1353</v>
      </c>
      <c r="K195" s="593">
        <v>7.0984399999999992</v>
      </c>
      <c r="L195" s="593">
        <v>1.5201088646967342</v>
      </c>
    </row>
    <row r="196" spans="1:12" x14ac:dyDescent="0.25">
      <c r="A196" s="1610" t="s">
        <v>400</v>
      </c>
      <c r="B196" s="1609">
        <v>1.6253170299999999</v>
      </c>
      <c r="C196" s="1609">
        <v>1.45659535</v>
      </c>
      <c r="D196" s="1609">
        <v>0.9585841799999999</v>
      </c>
      <c r="E196" s="1609">
        <v>1.55877044</v>
      </c>
      <c r="F196" s="1611">
        <v>0.49018093000000001</v>
      </c>
      <c r="G196" s="1611">
        <v>-2.7000000000000001E-7</v>
      </c>
      <c r="H196" s="1611">
        <v>0.23480000000000001</v>
      </c>
      <c r="I196" s="1611">
        <v>0</v>
      </c>
      <c r="J196" s="206">
        <v>0.30458999999999997</v>
      </c>
      <c r="K196" s="593">
        <v>0</v>
      </c>
      <c r="L196" s="593">
        <v>3.2450233281492999</v>
      </c>
    </row>
    <row r="197" spans="1:12" x14ac:dyDescent="0.25">
      <c r="A197" s="1610" t="s">
        <v>399</v>
      </c>
      <c r="B197" s="1609">
        <v>2.1886699199999997</v>
      </c>
      <c r="C197" s="1609">
        <v>0.60744113</v>
      </c>
      <c r="D197" s="1609">
        <v>-3.3509999999999996E-5</v>
      </c>
      <c r="E197" s="1609">
        <v>-1.7450000000000001E-5</v>
      </c>
      <c r="F197" s="1611">
        <v>-8.1499999999999999E-6</v>
      </c>
      <c r="G197" s="1611">
        <v>-1.35E-6</v>
      </c>
      <c r="H197" s="1611">
        <v>0</v>
      </c>
      <c r="I197" s="1611">
        <v>0</v>
      </c>
      <c r="J197" s="206">
        <v>0</v>
      </c>
      <c r="K197" s="593">
        <v>0</v>
      </c>
      <c r="L197" s="593">
        <v>0</v>
      </c>
    </row>
    <row r="198" spans="1:12" x14ac:dyDescent="0.25">
      <c r="A198" s="1610" t="s">
        <v>398</v>
      </c>
      <c r="B198" s="1609">
        <v>0</v>
      </c>
      <c r="C198" s="1609">
        <v>0</v>
      </c>
      <c r="D198" s="1609">
        <v>0</v>
      </c>
      <c r="E198" s="1609">
        <v>0</v>
      </c>
      <c r="F198" s="1611">
        <v>0</v>
      </c>
      <c r="G198" s="1611">
        <v>0</v>
      </c>
      <c r="H198" s="1611">
        <v>0</v>
      </c>
      <c r="I198" s="1611">
        <v>0</v>
      </c>
      <c r="J198" s="206">
        <v>0</v>
      </c>
      <c r="K198" s="593">
        <v>0</v>
      </c>
      <c r="L198" s="593">
        <v>0</v>
      </c>
    </row>
    <row r="199" spans="1:12" x14ac:dyDescent="0.25">
      <c r="A199" s="902" t="s">
        <v>397</v>
      </c>
      <c r="B199" s="206">
        <v>0</v>
      </c>
      <c r="C199" s="206">
        <v>0</v>
      </c>
      <c r="D199" s="206">
        <v>0</v>
      </c>
      <c r="E199" s="206">
        <v>-6.4947789999999991E-2</v>
      </c>
      <c r="F199" s="593">
        <v>137.07639811999999</v>
      </c>
      <c r="G199" s="593">
        <v>129.01606106</v>
      </c>
      <c r="H199" s="593">
        <v>132.58151000000001</v>
      </c>
      <c r="I199" s="593">
        <v>135.71393</v>
      </c>
      <c r="J199" s="206">
        <v>139.60661999999999</v>
      </c>
      <c r="K199" s="593">
        <v>149.09748999999999</v>
      </c>
      <c r="L199" s="593">
        <v>0</v>
      </c>
    </row>
    <row r="200" spans="1:12" x14ac:dyDescent="0.25">
      <c r="A200" s="902" t="s">
        <v>396</v>
      </c>
      <c r="B200" s="206">
        <v>17.35230129</v>
      </c>
      <c r="C200" s="593">
        <v>17.60017646</v>
      </c>
      <c r="D200" s="593">
        <v>17.717281370000002</v>
      </c>
      <c r="E200" s="593">
        <v>16.423407449999999</v>
      </c>
      <c r="F200" s="593">
        <v>153.61177668000002</v>
      </c>
      <c r="G200" s="593">
        <v>144.31222923999999</v>
      </c>
      <c r="H200" s="593">
        <v>143.77732</v>
      </c>
      <c r="I200" s="593">
        <v>339.90742999999998</v>
      </c>
      <c r="J200" s="593">
        <v>563.74039000000005</v>
      </c>
      <c r="K200" s="593">
        <v>622.82628</v>
      </c>
      <c r="L200" s="593">
        <v>647.61384758942461</v>
      </c>
    </row>
    <row r="201" spans="1:12" x14ac:dyDescent="0.25">
      <c r="A201" s="902" t="s">
        <v>1454</v>
      </c>
      <c r="B201" s="206">
        <v>17.35230129</v>
      </c>
      <c r="C201" s="206">
        <v>17.60017646</v>
      </c>
      <c r="D201" s="206">
        <v>17.717281370000002</v>
      </c>
      <c r="E201" s="206">
        <v>16.423407449999999</v>
      </c>
      <c r="F201" s="593">
        <v>153.61177668000002</v>
      </c>
      <c r="G201" s="593">
        <v>144.31222923999999</v>
      </c>
      <c r="H201" s="593">
        <v>143.77732</v>
      </c>
      <c r="I201" s="593">
        <v>339.90742999999998</v>
      </c>
      <c r="J201" s="593">
        <v>0</v>
      </c>
      <c r="K201" s="593">
        <v>0</v>
      </c>
      <c r="L201" s="593">
        <v>0</v>
      </c>
    </row>
    <row r="202" spans="1:12" x14ac:dyDescent="0.25">
      <c r="A202" s="902" t="s">
        <v>1455</v>
      </c>
      <c r="B202" s="206">
        <v>0</v>
      </c>
      <c r="C202" s="206">
        <v>0</v>
      </c>
      <c r="D202" s="206">
        <v>0</v>
      </c>
      <c r="E202" s="206">
        <v>0</v>
      </c>
      <c r="F202" s="593">
        <v>0</v>
      </c>
      <c r="G202" s="593">
        <v>0</v>
      </c>
      <c r="H202" s="593">
        <v>0</v>
      </c>
      <c r="I202" s="593">
        <v>0</v>
      </c>
      <c r="J202" s="593">
        <v>0</v>
      </c>
      <c r="K202" s="593">
        <v>0</v>
      </c>
      <c r="L202" s="593">
        <v>0</v>
      </c>
    </row>
    <row r="203" spans="1:12" x14ac:dyDescent="0.25">
      <c r="A203" s="902" t="s">
        <v>395</v>
      </c>
      <c r="B203" s="206">
        <v>0</v>
      </c>
      <c r="C203" s="206">
        <v>0</v>
      </c>
      <c r="D203" s="206">
        <v>-1.3844199999999999E-3</v>
      </c>
      <c r="E203" s="206">
        <v>0.42482240999999998</v>
      </c>
      <c r="F203" s="593">
        <v>-4.01374E-3</v>
      </c>
      <c r="G203" s="593">
        <v>1.3629137900000001</v>
      </c>
      <c r="H203" s="593">
        <v>0</v>
      </c>
      <c r="I203" s="593">
        <v>1.0017199999999999</v>
      </c>
      <c r="J203" s="593">
        <v>0</v>
      </c>
      <c r="K203" s="593">
        <v>0</v>
      </c>
      <c r="L203" s="593">
        <v>0</v>
      </c>
    </row>
    <row r="204" spans="1:12" x14ac:dyDescent="0.25">
      <c r="A204" s="902" t="s">
        <v>394</v>
      </c>
      <c r="B204" s="206">
        <v>0</v>
      </c>
      <c r="C204" s="206">
        <v>-2.7299999999999997E-6</v>
      </c>
      <c r="D204" s="206">
        <v>-2.5400000000000002E-6</v>
      </c>
      <c r="E204" s="206">
        <v>-6.9999999999999992E-8</v>
      </c>
      <c r="F204" s="593">
        <v>-2.4999999999999999E-7</v>
      </c>
      <c r="G204" s="593">
        <v>-8.8999999999999995E-7</v>
      </c>
      <c r="H204" s="593">
        <v>0</v>
      </c>
      <c r="I204" s="593">
        <v>0</v>
      </c>
      <c r="J204" s="593">
        <v>0</v>
      </c>
      <c r="K204" s="593">
        <v>0</v>
      </c>
      <c r="L204" s="593">
        <v>0</v>
      </c>
    </row>
    <row r="205" spans="1:12" x14ac:dyDescent="0.25">
      <c r="A205" s="1610" t="s">
        <v>393</v>
      </c>
      <c r="B205" s="1609">
        <v>-9.5000000000000001E-7</v>
      </c>
      <c r="C205" s="1609">
        <v>-7.9500000000000001E-6</v>
      </c>
      <c r="D205" s="1609">
        <v>-7.5500000000000006E-6</v>
      </c>
      <c r="E205" s="1609">
        <v>-7.7500000000000003E-6</v>
      </c>
      <c r="F205" s="1611">
        <v>-7.3699999999999997E-6</v>
      </c>
      <c r="G205" s="1611">
        <v>-8.0700000000000007E-6</v>
      </c>
      <c r="H205" s="1611">
        <v>-3.0000000000000001E-3</v>
      </c>
      <c r="I205" s="593">
        <v>1.90835</v>
      </c>
      <c r="J205" s="593">
        <v>3.9305100000000004</v>
      </c>
      <c r="K205" s="593">
        <v>6.3003999999999998</v>
      </c>
      <c r="L205" s="593">
        <v>8.4762830482115099</v>
      </c>
    </row>
    <row r="206" spans="1:12" x14ac:dyDescent="0.25">
      <c r="A206" s="1610" t="s">
        <v>392</v>
      </c>
      <c r="B206" s="1609">
        <v>177.10065976999999</v>
      </c>
      <c r="C206" s="1609">
        <v>176.61545970999998</v>
      </c>
      <c r="D206" s="1609">
        <v>176.25410588</v>
      </c>
      <c r="E206" s="1609">
        <v>254.03402689000001</v>
      </c>
      <c r="F206" s="1611">
        <v>256.74423568000003</v>
      </c>
      <c r="G206" s="1611">
        <v>198.23324048000001</v>
      </c>
      <c r="H206" s="1611">
        <v>136.13797</v>
      </c>
      <c r="I206" s="593">
        <v>345.96645000000001</v>
      </c>
      <c r="J206" s="593">
        <v>119.53620000000004</v>
      </c>
      <c r="K206" s="593">
        <v>361.65703999999999</v>
      </c>
      <c r="L206" s="593">
        <v>383.94024883359259</v>
      </c>
    </row>
    <row r="207" spans="1:12" ht="15.75" thickBot="1" x14ac:dyDescent="0.3">
      <c r="A207" s="1608" t="s">
        <v>391</v>
      </c>
      <c r="B207" s="1607">
        <v>0</v>
      </c>
      <c r="C207" s="592">
        <v>0</v>
      </c>
      <c r="D207" s="592">
        <v>0</v>
      </c>
      <c r="E207" s="592">
        <v>0</v>
      </c>
      <c r="F207" s="592">
        <v>0</v>
      </c>
      <c r="G207" s="592">
        <v>0</v>
      </c>
      <c r="H207" s="592">
        <v>0</v>
      </c>
      <c r="I207" s="592">
        <v>0</v>
      </c>
      <c r="J207" s="592">
        <v>0</v>
      </c>
      <c r="K207" s="592">
        <v>0</v>
      </c>
      <c r="L207" s="592">
        <v>0</v>
      </c>
    </row>
    <row r="208" spans="1:12" ht="15.75" thickBot="1" x14ac:dyDescent="0.3">
      <c r="A208" s="217" t="s">
        <v>390</v>
      </c>
      <c r="B208" s="1127">
        <v>754.09190819000037</v>
      </c>
      <c r="C208" s="1127">
        <v>849.32444620999991</v>
      </c>
      <c r="D208" s="1127">
        <v>875.9992732300002</v>
      </c>
      <c r="E208" s="1127">
        <v>985.53621965999992</v>
      </c>
      <c r="F208" s="215">
        <v>1135.1891206799999</v>
      </c>
      <c r="G208" s="215">
        <v>1038.0284034699998</v>
      </c>
      <c r="H208" s="215">
        <v>1308.8626300000001</v>
      </c>
      <c r="I208" s="898">
        <v>1507.4192299999997</v>
      </c>
      <c r="J208" s="898">
        <v>1823.30808</v>
      </c>
      <c r="K208" s="215">
        <v>2181.24368</v>
      </c>
      <c r="L208" s="215">
        <v>2118.8432877138416</v>
      </c>
    </row>
    <row r="209" spans="1:12" x14ac:dyDescent="0.25">
      <c r="A209" s="1610" t="s">
        <v>729</v>
      </c>
      <c r="B209" s="1609">
        <v>0</v>
      </c>
      <c r="C209" s="1609">
        <v>0</v>
      </c>
      <c r="D209" s="1609">
        <v>0</v>
      </c>
      <c r="E209" s="1609">
        <v>0</v>
      </c>
      <c r="F209" s="1615">
        <v>0</v>
      </c>
      <c r="G209" s="1615">
        <v>0</v>
      </c>
      <c r="H209" s="1615">
        <v>0</v>
      </c>
      <c r="I209" s="595">
        <v>0</v>
      </c>
      <c r="J209" s="595"/>
      <c r="K209" s="1615"/>
      <c r="L209" s="1615"/>
    </row>
    <row r="210" spans="1:12" x14ac:dyDescent="0.25">
      <c r="A210" s="1610" t="s">
        <v>728</v>
      </c>
      <c r="B210" s="1609">
        <v>0</v>
      </c>
      <c r="C210" s="1609">
        <v>0</v>
      </c>
      <c r="D210" s="1609">
        <v>0</v>
      </c>
      <c r="E210" s="1609">
        <v>0</v>
      </c>
      <c r="F210" s="1615">
        <v>0</v>
      </c>
      <c r="G210" s="1615">
        <v>0</v>
      </c>
      <c r="H210" s="1615">
        <v>0</v>
      </c>
      <c r="I210" s="595">
        <v>0</v>
      </c>
      <c r="J210" s="595"/>
      <c r="K210" s="1615"/>
      <c r="L210" s="1615"/>
    </row>
    <row r="211" spans="1:12" ht="15.75" thickBot="1" x14ac:dyDescent="0.3">
      <c r="A211" s="1608" t="s">
        <v>727</v>
      </c>
      <c r="B211" s="1607">
        <v>0</v>
      </c>
      <c r="C211" s="1607">
        <v>0</v>
      </c>
      <c r="D211" s="1607">
        <v>0</v>
      </c>
      <c r="E211" s="1607">
        <v>0</v>
      </c>
      <c r="F211" s="1614">
        <v>0</v>
      </c>
      <c r="G211" s="1614">
        <v>0</v>
      </c>
      <c r="H211" s="1614">
        <v>0</v>
      </c>
      <c r="I211" s="899">
        <v>0</v>
      </c>
      <c r="J211" s="899"/>
      <c r="K211" s="1614"/>
      <c r="L211" s="1614"/>
    </row>
    <row r="212" spans="1:12" ht="15.75" thickBot="1" x14ac:dyDescent="0.3">
      <c r="A212" s="901" t="s">
        <v>389</v>
      </c>
      <c r="B212" s="1128">
        <v>0</v>
      </c>
      <c r="C212" s="1128">
        <v>0</v>
      </c>
      <c r="D212" s="1128">
        <v>0</v>
      </c>
      <c r="E212" s="1128">
        <v>0</v>
      </c>
      <c r="F212" s="215">
        <v>0</v>
      </c>
      <c r="G212" s="215">
        <v>0</v>
      </c>
      <c r="H212" s="215">
        <v>0</v>
      </c>
      <c r="I212" s="898">
        <v>0</v>
      </c>
      <c r="J212" s="898">
        <v>0</v>
      </c>
      <c r="K212" s="215">
        <v>0</v>
      </c>
      <c r="L212" s="215">
        <v>0</v>
      </c>
    </row>
    <row r="213" spans="1:12" ht="15.75" thickBot="1" x14ac:dyDescent="0.3">
      <c r="A213" s="217" t="s">
        <v>382</v>
      </c>
      <c r="B213" s="1127">
        <v>0</v>
      </c>
      <c r="C213" s="1127">
        <v>0</v>
      </c>
      <c r="D213" s="1127">
        <v>0</v>
      </c>
      <c r="E213" s="1127">
        <v>0</v>
      </c>
      <c r="F213" s="215">
        <v>0</v>
      </c>
      <c r="G213" s="215">
        <v>0</v>
      </c>
      <c r="H213" s="215">
        <v>0</v>
      </c>
      <c r="I213" s="898">
        <v>0</v>
      </c>
      <c r="J213" s="898">
        <v>0</v>
      </c>
      <c r="K213" s="215">
        <v>0</v>
      </c>
      <c r="L213" s="215">
        <v>0</v>
      </c>
    </row>
    <row r="214" spans="1:12" ht="15.75" thickBot="1" x14ac:dyDescent="0.3">
      <c r="A214" s="217" t="s">
        <v>852</v>
      </c>
      <c r="B214" s="1127">
        <v>0</v>
      </c>
      <c r="C214" s="1127">
        <v>0</v>
      </c>
      <c r="D214" s="1127">
        <v>0</v>
      </c>
      <c r="E214" s="1127">
        <v>0</v>
      </c>
      <c r="F214" s="215">
        <v>0</v>
      </c>
      <c r="G214" s="215">
        <v>0</v>
      </c>
      <c r="H214" s="215">
        <v>0</v>
      </c>
      <c r="I214" s="898">
        <v>0</v>
      </c>
      <c r="J214" s="898">
        <v>0</v>
      </c>
      <c r="K214" s="215">
        <v>0</v>
      </c>
      <c r="L214" s="215">
        <v>0</v>
      </c>
    </row>
    <row r="215" spans="1:12" ht="15.75" thickBot="1" x14ac:dyDescent="0.3">
      <c r="A215" s="901" t="s">
        <v>388</v>
      </c>
      <c r="B215" s="1128">
        <v>754.09190819000037</v>
      </c>
      <c r="C215" s="1133">
        <v>849.32444620999991</v>
      </c>
      <c r="D215" s="1133">
        <v>875.9992732300002</v>
      </c>
      <c r="E215" s="1133">
        <v>985.53621965999992</v>
      </c>
      <c r="F215" s="215">
        <v>1135.1891206799999</v>
      </c>
      <c r="G215" s="215">
        <v>1038.0284034699998</v>
      </c>
      <c r="H215" s="215">
        <v>1308.8626300000001</v>
      </c>
      <c r="I215" s="898">
        <v>1507.4192299999997</v>
      </c>
      <c r="J215" s="898">
        <v>1823.30808</v>
      </c>
      <c r="K215" s="215">
        <v>2181.24368</v>
      </c>
      <c r="L215" s="215">
        <v>2118.8432877138416</v>
      </c>
    </row>
    <row r="216" spans="1:12" ht="15.75" thickBot="1" x14ac:dyDescent="0.3">
      <c r="A216" s="217" t="s">
        <v>387</v>
      </c>
      <c r="B216" s="1127">
        <v>754.09190819000037</v>
      </c>
      <c r="C216" s="1127">
        <v>849.32444620999991</v>
      </c>
      <c r="D216" s="1127">
        <v>875.9992732300002</v>
      </c>
      <c r="E216" s="1127">
        <v>985.53621965999992</v>
      </c>
      <c r="F216" s="215">
        <v>1135.1891206799999</v>
      </c>
      <c r="G216" s="215">
        <v>1038.0284034699998</v>
      </c>
      <c r="H216" s="215">
        <v>1308.8626300000001</v>
      </c>
      <c r="I216" s="898">
        <v>1507.4192299999997</v>
      </c>
      <c r="J216" s="898">
        <v>1823.30808</v>
      </c>
      <c r="K216" s="215">
        <v>2181.24368</v>
      </c>
      <c r="L216" s="215">
        <v>2118.8432877138416</v>
      </c>
    </row>
    <row r="217" spans="1:12" x14ac:dyDescent="0.25">
      <c r="A217" s="2603"/>
      <c r="B217" s="1265"/>
      <c r="C217" s="1265"/>
      <c r="D217" s="1265"/>
      <c r="E217" s="1265"/>
      <c r="F217" s="2604"/>
      <c r="G217" s="2604"/>
      <c r="H217" s="2604"/>
      <c r="I217" s="214"/>
      <c r="J217" s="214"/>
      <c r="K217" s="2604"/>
      <c r="L217" s="2604"/>
    </row>
    <row r="218" spans="1:12" x14ac:dyDescent="0.25">
      <c r="A218" s="922" t="s">
        <v>1027</v>
      </c>
      <c r="B218" s="2176"/>
      <c r="C218" s="2250"/>
      <c r="D218" s="2250"/>
      <c r="E218" s="2250"/>
      <c r="F218" s="2250"/>
      <c r="G218" s="2250"/>
      <c r="H218" s="2250"/>
      <c r="I218" s="2250"/>
      <c r="J218" s="2250"/>
      <c r="K218" s="2250"/>
      <c r="L218" s="2250"/>
    </row>
    <row r="219" spans="1:12" ht="15.75" thickBot="1" x14ac:dyDescent="0.3">
      <c r="A219" s="207" t="s">
        <v>174</v>
      </c>
      <c r="B219" s="193" t="s">
        <v>1105</v>
      </c>
      <c r="C219" s="904" t="s">
        <v>988</v>
      </c>
      <c r="D219" s="904" t="s">
        <v>902</v>
      </c>
      <c r="E219" s="904" t="s">
        <v>842</v>
      </c>
      <c r="F219" s="904" t="s">
        <v>802</v>
      </c>
      <c r="G219" s="904" t="s">
        <v>737</v>
      </c>
      <c r="H219" s="904" t="s">
        <v>859</v>
      </c>
      <c r="I219" s="904" t="s">
        <v>858</v>
      </c>
      <c r="J219" s="903" t="s">
        <v>857</v>
      </c>
      <c r="K219" s="904" t="s">
        <v>856</v>
      </c>
      <c r="L219" s="903" t="s">
        <v>855</v>
      </c>
    </row>
    <row r="220" spans="1:12" x14ac:dyDescent="0.25">
      <c r="A220" s="1610" t="s">
        <v>412</v>
      </c>
      <c r="B220" s="1609">
        <v>380.32727587999995</v>
      </c>
      <c r="C220" s="1609">
        <v>357.47679607999999</v>
      </c>
      <c r="D220" s="1609">
        <v>358.94263776999998</v>
      </c>
      <c r="E220" s="1609">
        <v>368.30980191999998</v>
      </c>
      <c r="F220" s="1611">
        <v>382.07730956</v>
      </c>
      <c r="G220" s="1611">
        <v>456.22778220000004</v>
      </c>
      <c r="H220" s="1611">
        <v>496.27064000000001</v>
      </c>
      <c r="I220" s="1611">
        <v>656.06583000000001</v>
      </c>
      <c r="J220" s="206">
        <v>753.68186000000003</v>
      </c>
      <c r="K220" s="593">
        <v>841.16635999999994</v>
      </c>
      <c r="L220" s="593">
        <v>964.14776000000006</v>
      </c>
    </row>
    <row r="221" spans="1:12" x14ac:dyDescent="0.25">
      <c r="A221" s="1610" t="s">
        <v>411</v>
      </c>
      <c r="B221" s="1609">
        <v>0</v>
      </c>
      <c r="C221" s="1609">
        <v>0</v>
      </c>
      <c r="D221" s="1609">
        <v>0</v>
      </c>
      <c r="E221" s="1609">
        <v>0</v>
      </c>
      <c r="F221" s="1611">
        <v>0</v>
      </c>
      <c r="G221" s="1611">
        <v>0</v>
      </c>
      <c r="H221" s="1611">
        <v>0</v>
      </c>
      <c r="I221" s="1611">
        <v>0</v>
      </c>
      <c r="J221" s="206">
        <v>4.6381000000000006</v>
      </c>
      <c r="K221" s="593">
        <v>0</v>
      </c>
      <c r="L221" s="593">
        <v>0</v>
      </c>
    </row>
    <row r="222" spans="1:12" x14ac:dyDescent="0.25">
      <c r="A222" s="1610" t="s">
        <v>410</v>
      </c>
      <c r="B222" s="1609">
        <v>100.54560473000001</v>
      </c>
      <c r="C222" s="1609">
        <v>89.687270260000005</v>
      </c>
      <c r="D222" s="1609">
        <v>70.171564219999993</v>
      </c>
      <c r="E222" s="1609">
        <v>66.447264179999991</v>
      </c>
      <c r="F222" s="1611">
        <v>75.946592659999993</v>
      </c>
      <c r="G222" s="1611">
        <v>151.23920583</v>
      </c>
      <c r="H222" s="1611">
        <v>164.75613999999999</v>
      </c>
      <c r="I222" s="1611">
        <v>137.26642999999999</v>
      </c>
      <c r="J222" s="206">
        <v>161.28220000000002</v>
      </c>
      <c r="K222" s="593">
        <v>147.34442000000001</v>
      </c>
      <c r="L222" s="593">
        <v>116.15839</v>
      </c>
    </row>
    <row r="223" spans="1:12" x14ac:dyDescent="0.25">
      <c r="A223" s="1610" t="s">
        <v>409</v>
      </c>
      <c r="B223" s="1609">
        <v>75.33939036000001</v>
      </c>
      <c r="C223" s="1609">
        <v>30.88606089</v>
      </c>
      <c r="D223" s="1609">
        <v>30.118028499999998</v>
      </c>
      <c r="E223" s="1609">
        <v>82.855745299999995</v>
      </c>
      <c r="F223" s="1611">
        <v>89.803561989999992</v>
      </c>
      <c r="G223" s="1611">
        <v>85.463698370000003</v>
      </c>
      <c r="H223" s="1611">
        <v>135.88717</v>
      </c>
      <c r="I223" s="1611">
        <v>67.467129999999997</v>
      </c>
      <c r="J223" s="206">
        <v>74.368110000000001</v>
      </c>
      <c r="K223" s="593">
        <v>64.168199999999999</v>
      </c>
      <c r="L223" s="593">
        <v>106.89016000000001</v>
      </c>
    </row>
    <row r="224" spans="1:12" x14ac:dyDescent="0.25">
      <c r="A224" s="1610" t="s">
        <v>408</v>
      </c>
      <c r="B224" s="1609">
        <v>59.806657740000006</v>
      </c>
      <c r="C224" s="1609">
        <v>71.785266010000001</v>
      </c>
      <c r="D224" s="1609">
        <v>62.554917940000003</v>
      </c>
      <c r="E224" s="1609">
        <v>99.883426709999995</v>
      </c>
      <c r="F224" s="1611">
        <v>78.033745420000002</v>
      </c>
      <c r="G224" s="1611">
        <v>64.642960169999995</v>
      </c>
      <c r="H224" s="1611">
        <v>81.686309999999992</v>
      </c>
      <c r="I224" s="1611">
        <v>92.54428999999999</v>
      </c>
      <c r="J224" s="206">
        <v>120.36794999999999</v>
      </c>
      <c r="K224" s="593">
        <v>143.27888999999999</v>
      </c>
      <c r="L224" s="593">
        <v>147.66992999999999</v>
      </c>
    </row>
    <row r="225" spans="1:12" x14ac:dyDescent="0.25">
      <c r="A225" s="1610" t="s">
        <v>407</v>
      </c>
      <c r="B225" s="1609">
        <v>335.92180808000001</v>
      </c>
      <c r="C225" s="1609">
        <v>282.89849278000003</v>
      </c>
      <c r="D225" s="1609">
        <v>276.62434465000001</v>
      </c>
      <c r="E225" s="1609">
        <v>264.19270348000003</v>
      </c>
      <c r="F225" s="1611">
        <v>295.70261282000001</v>
      </c>
      <c r="G225" s="1611">
        <v>262.57932552</v>
      </c>
      <c r="H225" s="1611">
        <v>289.83161000000001</v>
      </c>
      <c r="I225" s="1611">
        <v>365.29660999999999</v>
      </c>
      <c r="J225" s="206">
        <v>433.39812999999998</v>
      </c>
      <c r="K225" s="593">
        <v>119.6833</v>
      </c>
      <c r="L225" s="593">
        <v>200.52857999999998</v>
      </c>
    </row>
    <row r="226" spans="1:12" x14ac:dyDescent="0.25">
      <c r="A226" s="1610" t="s">
        <v>406</v>
      </c>
      <c r="B226" s="1609">
        <v>58.421880229999999</v>
      </c>
      <c r="C226" s="1609">
        <v>64.692548450000004</v>
      </c>
      <c r="D226" s="1609">
        <v>71.15161354</v>
      </c>
      <c r="E226" s="1609">
        <v>71.334847240000002</v>
      </c>
      <c r="F226" s="1611">
        <v>71.042295429999996</v>
      </c>
      <c r="G226" s="1611">
        <v>71.957000609999994</v>
      </c>
      <c r="H226" s="1611">
        <v>80.233360000000005</v>
      </c>
      <c r="I226" s="1611">
        <v>98.157030000000006</v>
      </c>
      <c r="J226" s="206">
        <v>95.86327</v>
      </c>
      <c r="K226" s="593">
        <v>10.934370000000001</v>
      </c>
      <c r="L226" s="593">
        <v>21.590600000000002</v>
      </c>
    </row>
    <row r="227" spans="1:12" x14ac:dyDescent="0.25">
      <c r="A227" s="1610" t="s">
        <v>405</v>
      </c>
      <c r="B227" s="1609">
        <v>2375.7547370700004</v>
      </c>
      <c r="C227" s="1609">
        <v>2572.2120587299996</v>
      </c>
      <c r="D227" s="1609">
        <v>2580.8357083999999</v>
      </c>
      <c r="E227" s="1609">
        <v>2637.8249934299997</v>
      </c>
      <c r="F227" s="1611">
        <v>2822.1029007200004</v>
      </c>
      <c r="G227" s="1611">
        <v>2803.1524514999996</v>
      </c>
      <c r="H227" s="1611">
        <v>2976.4836500000001</v>
      </c>
      <c r="I227" s="1611">
        <v>3107.5245800000002</v>
      </c>
      <c r="J227" s="206">
        <v>3454.2735199999997</v>
      </c>
      <c r="K227" s="593">
        <v>3951.3267999999998</v>
      </c>
      <c r="L227" s="593">
        <v>4142.0631700000004</v>
      </c>
    </row>
    <row r="228" spans="1:12" x14ac:dyDescent="0.25">
      <c r="A228" s="1610" t="s">
        <v>404</v>
      </c>
      <c r="B228" s="1609">
        <v>105.91454389</v>
      </c>
      <c r="C228" s="1609">
        <v>108.99095391</v>
      </c>
      <c r="D228" s="1609">
        <v>111.30587263</v>
      </c>
      <c r="E228" s="1609">
        <v>116.61807578</v>
      </c>
      <c r="F228" s="1611">
        <v>121.09235845000001</v>
      </c>
      <c r="G228" s="1611">
        <v>157.57591194999998</v>
      </c>
      <c r="H228" s="1611">
        <v>166.02190000000002</v>
      </c>
      <c r="I228" s="1611">
        <v>210.9135</v>
      </c>
      <c r="J228" s="206">
        <v>268.31161000000003</v>
      </c>
      <c r="K228" s="593">
        <v>80.943389999999994</v>
      </c>
      <c r="L228" s="593">
        <v>86.336729999999989</v>
      </c>
    </row>
    <row r="229" spans="1:12" x14ac:dyDescent="0.25">
      <c r="A229" s="1610" t="s">
        <v>403</v>
      </c>
      <c r="B229" s="1609">
        <v>50.593078240000004</v>
      </c>
      <c r="C229" s="1609">
        <v>50.553519129999998</v>
      </c>
      <c r="D229" s="1609">
        <v>42.004335189999999</v>
      </c>
      <c r="E229" s="1609">
        <v>60.889062819999999</v>
      </c>
      <c r="F229" s="1611">
        <v>66.294582070000004</v>
      </c>
      <c r="G229" s="1611">
        <v>66.572261889999993</v>
      </c>
      <c r="H229" s="1611">
        <v>47.95505</v>
      </c>
      <c r="I229" s="1611">
        <v>59.119349999999997</v>
      </c>
      <c r="J229" s="206">
        <v>74.275000000000006</v>
      </c>
      <c r="K229" s="593">
        <v>60.772870000000012</v>
      </c>
      <c r="L229" s="593">
        <v>59.961590000000001</v>
      </c>
    </row>
    <row r="230" spans="1:12" x14ac:dyDescent="0.25">
      <c r="A230" s="1610" t="s">
        <v>402</v>
      </c>
      <c r="B230" s="1609">
        <v>0</v>
      </c>
      <c r="C230" s="1609">
        <v>1.47154E-2</v>
      </c>
      <c r="D230" s="1609">
        <v>0.51572487</v>
      </c>
      <c r="E230" s="1609">
        <v>0</v>
      </c>
      <c r="F230" s="1611">
        <v>1.746576E-2</v>
      </c>
      <c r="G230" s="1611">
        <v>0</v>
      </c>
      <c r="H230" s="1611">
        <v>0.10723000000000001</v>
      </c>
      <c r="I230" s="1611">
        <v>0</v>
      </c>
      <c r="J230" s="206">
        <v>27.41677</v>
      </c>
      <c r="K230" s="593">
        <v>12.300540000000002</v>
      </c>
      <c r="L230" s="593">
        <v>22.431939999999997</v>
      </c>
    </row>
    <row r="231" spans="1:12" x14ac:dyDescent="0.25">
      <c r="A231" s="1610" t="s">
        <v>401</v>
      </c>
      <c r="B231" s="1609">
        <v>84.808312299999997</v>
      </c>
      <c r="C231" s="1609">
        <v>76.786432719999993</v>
      </c>
      <c r="D231" s="1609">
        <v>69.029014099999998</v>
      </c>
      <c r="E231" s="1609">
        <v>86.850388670000001</v>
      </c>
      <c r="F231" s="1611">
        <v>131.96031923999999</v>
      </c>
      <c r="G231" s="1611">
        <v>215.29792201000001</v>
      </c>
      <c r="H231" s="1611">
        <v>213.37279000000001</v>
      </c>
      <c r="I231" s="1611">
        <v>244.10543000000001</v>
      </c>
      <c r="J231" s="206">
        <v>285.05941999999999</v>
      </c>
      <c r="K231" s="593">
        <v>205.84071</v>
      </c>
      <c r="L231" s="593">
        <v>188.68512000000001</v>
      </c>
    </row>
    <row r="232" spans="1:12" x14ac:dyDescent="0.25">
      <c r="A232" s="1610" t="s">
        <v>400</v>
      </c>
      <c r="B232" s="1609">
        <v>55.720672119999996</v>
      </c>
      <c r="C232" s="1609">
        <v>52.966643469999994</v>
      </c>
      <c r="D232" s="1609">
        <v>52.046670750000004</v>
      </c>
      <c r="E232" s="1609">
        <v>40.426324319999999</v>
      </c>
      <c r="F232" s="1611">
        <v>40.009917420000008</v>
      </c>
      <c r="G232" s="1611">
        <v>42.876408970000007</v>
      </c>
      <c r="H232" s="1611">
        <v>37.593020000000003</v>
      </c>
      <c r="I232" s="1611">
        <v>29.72589</v>
      </c>
      <c r="J232" s="206">
        <v>37.776449999999997</v>
      </c>
      <c r="K232" s="593">
        <v>72.653360000000006</v>
      </c>
      <c r="L232" s="593">
        <v>70.005610000000004</v>
      </c>
    </row>
    <row r="233" spans="1:12" x14ac:dyDescent="0.25">
      <c r="A233" s="1610" t="s">
        <v>399</v>
      </c>
      <c r="B233" s="1609">
        <v>21.538981639999999</v>
      </c>
      <c r="C233" s="1609">
        <v>9.2347368299999992</v>
      </c>
      <c r="D233" s="1609">
        <v>12.28737325</v>
      </c>
      <c r="E233" s="1609">
        <v>12.363477060000001</v>
      </c>
      <c r="F233" s="1611">
        <v>11.80170438</v>
      </c>
      <c r="G233" s="1611">
        <v>22.517886959999998</v>
      </c>
      <c r="H233" s="1611">
        <v>33.395250000000004</v>
      </c>
      <c r="I233" s="1611">
        <v>19.590870000000002</v>
      </c>
      <c r="J233" s="206">
        <v>35.837209999999999</v>
      </c>
      <c r="K233" s="593">
        <v>38.889580000000002</v>
      </c>
      <c r="L233" s="593">
        <v>43.003820000000005</v>
      </c>
    </row>
    <row r="234" spans="1:12" x14ac:dyDescent="0.25">
      <c r="A234" s="1610" t="s">
        <v>398</v>
      </c>
      <c r="B234" s="1609">
        <v>0</v>
      </c>
      <c r="C234" s="1609">
        <v>0</v>
      </c>
      <c r="D234" s="1609">
        <v>0</v>
      </c>
      <c r="E234" s="1609">
        <v>0</v>
      </c>
      <c r="F234" s="1611">
        <v>0</v>
      </c>
      <c r="G234" s="1611">
        <v>0</v>
      </c>
      <c r="H234" s="1611">
        <v>0</v>
      </c>
      <c r="I234" s="1611">
        <v>0</v>
      </c>
      <c r="J234" s="206">
        <v>0</v>
      </c>
      <c r="K234" s="593">
        <v>0</v>
      </c>
      <c r="L234" s="593">
        <v>18.243960000000001</v>
      </c>
    </row>
    <row r="235" spans="1:12" x14ac:dyDescent="0.25">
      <c r="A235" s="902" t="s">
        <v>397</v>
      </c>
      <c r="B235" s="206">
        <v>126.44942691000003</v>
      </c>
      <c r="C235" s="593">
        <v>68.95802937000002</v>
      </c>
      <c r="D235" s="593">
        <v>133.59496064999999</v>
      </c>
      <c r="E235" s="593">
        <v>176.92201571999999</v>
      </c>
      <c r="F235" s="593">
        <v>288.86889449999995</v>
      </c>
      <c r="G235" s="593">
        <v>41.5062888</v>
      </c>
      <c r="H235" s="593">
        <v>96.603199999999987</v>
      </c>
      <c r="I235" s="593">
        <v>249.89659999999998</v>
      </c>
      <c r="J235" s="206">
        <v>180.57783000000001</v>
      </c>
      <c r="K235" s="593">
        <v>66.573440000000005</v>
      </c>
      <c r="L235" s="593">
        <v>97.578990000000005</v>
      </c>
    </row>
    <row r="236" spans="1:12" x14ac:dyDescent="0.25">
      <c r="A236" s="902" t="s">
        <v>396</v>
      </c>
      <c r="B236" s="206">
        <v>668.80006390000005</v>
      </c>
      <c r="C236" s="593">
        <v>721.1421014</v>
      </c>
      <c r="D236" s="593">
        <v>852.03675587999999</v>
      </c>
      <c r="E236" s="593">
        <v>916.21276050000006</v>
      </c>
      <c r="F236" s="593">
        <v>923.69076961999997</v>
      </c>
      <c r="G236" s="593">
        <v>989.43853639999998</v>
      </c>
      <c r="H236" s="593">
        <v>1081.6641300000003</v>
      </c>
      <c r="I236" s="593">
        <v>1002.0502799999999</v>
      </c>
      <c r="J236" s="593">
        <v>961.31511</v>
      </c>
      <c r="K236" s="593">
        <v>143.89240999999998</v>
      </c>
      <c r="L236" s="593">
        <v>145.97727</v>
      </c>
    </row>
    <row r="237" spans="1:12" x14ac:dyDescent="0.25">
      <c r="A237" s="902" t="s">
        <v>1454</v>
      </c>
      <c r="B237" s="206">
        <v>668.80006390000005</v>
      </c>
      <c r="C237" s="206">
        <v>721.1421014</v>
      </c>
      <c r="D237" s="206">
        <v>852.03675587999999</v>
      </c>
      <c r="E237" s="206">
        <v>916.21276050000006</v>
      </c>
      <c r="F237" s="593">
        <v>923.69076961999997</v>
      </c>
      <c r="G237" s="593">
        <v>989.43853639999998</v>
      </c>
      <c r="H237" s="593">
        <v>1081.6641300000003</v>
      </c>
      <c r="I237" s="593">
        <v>1002.0502799999999</v>
      </c>
      <c r="J237" s="593">
        <v>0</v>
      </c>
      <c r="K237" s="593">
        <v>0</v>
      </c>
      <c r="L237" s="593">
        <v>0</v>
      </c>
    </row>
    <row r="238" spans="1:12" x14ac:dyDescent="0.25">
      <c r="A238" s="902" t="s">
        <v>1455</v>
      </c>
      <c r="B238" s="206">
        <v>0</v>
      </c>
      <c r="C238" s="206">
        <v>0</v>
      </c>
      <c r="D238" s="206">
        <v>0</v>
      </c>
      <c r="E238" s="206">
        <v>0</v>
      </c>
      <c r="F238" s="593">
        <v>0</v>
      </c>
      <c r="G238" s="593">
        <v>0</v>
      </c>
      <c r="H238" s="593">
        <v>0</v>
      </c>
      <c r="I238" s="593">
        <v>0</v>
      </c>
      <c r="J238" s="593">
        <v>0</v>
      </c>
      <c r="K238" s="593">
        <v>0</v>
      </c>
      <c r="L238" s="593">
        <v>0</v>
      </c>
    </row>
    <row r="239" spans="1:12" x14ac:dyDescent="0.25">
      <c r="A239" s="902" t="s">
        <v>395</v>
      </c>
      <c r="B239" s="206">
        <v>124.24488504999999</v>
      </c>
      <c r="C239" s="206">
        <v>130.56289836000002</v>
      </c>
      <c r="D239" s="206">
        <v>133.35349531999998</v>
      </c>
      <c r="E239" s="206">
        <v>133.06387873</v>
      </c>
      <c r="F239" s="593">
        <v>15.263357099999999</v>
      </c>
      <c r="G239" s="593">
        <v>30.01737735</v>
      </c>
      <c r="H239" s="593">
        <v>37.622610000000002</v>
      </c>
      <c r="I239" s="593">
        <v>30.06692</v>
      </c>
      <c r="J239" s="593">
        <v>24.92719</v>
      </c>
      <c r="K239" s="593">
        <v>200.47355000000002</v>
      </c>
      <c r="L239" s="593">
        <v>230.87322000000003</v>
      </c>
    </row>
    <row r="240" spans="1:12" x14ac:dyDescent="0.25">
      <c r="A240" s="902" t="s">
        <v>394</v>
      </c>
      <c r="B240" s="206">
        <v>0</v>
      </c>
      <c r="C240" s="206">
        <v>0</v>
      </c>
      <c r="D240" s="206">
        <v>0</v>
      </c>
      <c r="E240" s="206">
        <v>0</v>
      </c>
      <c r="F240" s="593">
        <v>0</v>
      </c>
      <c r="G240" s="593">
        <v>0</v>
      </c>
      <c r="H240" s="593">
        <v>8.172979999999999</v>
      </c>
      <c r="I240" s="593">
        <v>1.4747399999999999</v>
      </c>
      <c r="J240" s="593">
        <v>0.74848999999999999</v>
      </c>
      <c r="K240" s="593">
        <v>0.32797999999999999</v>
      </c>
      <c r="L240" s="593">
        <v>0.46598000000000001</v>
      </c>
    </row>
    <row r="241" spans="1:12" x14ac:dyDescent="0.25">
      <c r="A241" s="1610" t="s">
        <v>393</v>
      </c>
      <c r="B241" s="1609">
        <v>3.36602084</v>
      </c>
      <c r="C241" s="1609">
        <v>0</v>
      </c>
      <c r="D241" s="1609">
        <v>0</v>
      </c>
      <c r="E241" s="1609">
        <v>0</v>
      </c>
      <c r="F241" s="1611">
        <v>-7.4200000000000001E-6</v>
      </c>
      <c r="G241" s="1611">
        <v>0</v>
      </c>
      <c r="H241" s="1611">
        <v>0</v>
      </c>
      <c r="I241" s="593">
        <v>-2.0000000000000002E-5</v>
      </c>
      <c r="J241" s="593">
        <v>2.52434</v>
      </c>
      <c r="K241" s="593">
        <v>0.26774000000000003</v>
      </c>
      <c r="L241" s="593">
        <v>0.42211000000000004</v>
      </c>
    </row>
    <row r="242" spans="1:12" x14ac:dyDescent="0.25">
      <c r="A242" s="1610" t="s">
        <v>392</v>
      </c>
      <c r="B242" s="1609">
        <v>125.85439122999999</v>
      </c>
      <c r="C242" s="1609">
        <v>140.18694352999998</v>
      </c>
      <c r="D242" s="1609">
        <v>144.35796372000001</v>
      </c>
      <c r="E242" s="1609">
        <v>195.80868894</v>
      </c>
      <c r="F242" s="1611">
        <v>197.09093471999998</v>
      </c>
      <c r="G242" s="1611">
        <v>203.19797531</v>
      </c>
      <c r="H242" s="1611">
        <v>220.13226</v>
      </c>
      <c r="I242" s="593">
        <v>224.72764000000001</v>
      </c>
      <c r="J242" s="593">
        <v>252.70957000000001</v>
      </c>
      <c r="K242" s="593">
        <v>17.460429999999999</v>
      </c>
      <c r="L242" s="593">
        <v>17.933769999999999</v>
      </c>
    </row>
    <row r="243" spans="1:12" ht="15.75" thickBot="1" x14ac:dyDescent="0.3">
      <c r="A243" s="1608" t="s">
        <v>391</v>
      </c>
      <c r="B243" s="1607">
        <v>105.78892259999998</v>
      </c>
      <c r="C243" s="592">
        <v>86.930290069999998</v>
      </c>
      <c r="D243" s="592">
        <v>8.0630115199999999</v>
      </c>
      <c r="E243" s="592">
        <v>17.465121160000564</v>
      </c>
      <c r="F243" s="592">
        <v>24.121839789999999</v>
      </c>
      <c r="G243" s="592">
        <v>27.142952159999997</v>
      </c>
      <c r="H243" s="592">
        <v>0.16524999999999823</v>
      </c>
      <c r="I243" s="592">
        <v>91.956339999999997</v>
      </c>
      <c r="J243" s="592">
        <v>78.615739999999903</v>
      </c>
      <c r="K243" s="592">
        <v>66.895380000000003</v>
      </c>
      <c r="L243" s="592">
        <v>8.6120300000000061</v>
      </c>
    </row>
    <row r="244" spans="1:12" ht="15.75" thickBot="1" x14ac:dyDescent="0.3">
      <c r="A244" s="217" t="s">
        <v>390</v>
      </c>
      <c r="B244" s="1127">
        <v>4859.1966528100002</v>
      </c>
      <c r="C244" s="1127">
        <v>4915.9657573899995</v>
      </c>
      <c r="D244" s="1127">
        <v>5008.9939929000002</v>
      </c>
      <c r="E244" s="1127">
        <v>5347.4685759600015</v>
      </c>
      <c r="F244" s="215">
        <v>5634.9211542300018</v>
      </c>
      <c r="G244" s="215">
        <v>5691.4059460000008</v>
      </c>
      <c r="H244" s="215">
        <v>6167.9545499999995</v>
      </c>
      <c r="I244" s="898">
        <v>6687.9494399999985</v>
      </c>
      <c r="J244" s="898">
        <v>7327.9678699999986</v>
      </c>
      <c r="K244" s="215">
        <v>6245.1937200000011</v>
      </c>
      <c r="L244" s="215">
        <v>6689.5807300000015</v>
      </c>
    </row>
    <row r="245" spans="1:12" x14ac:dyDescent="0.25">
      <c r="A245" s="1610" t="s">
        <v>729</v>
      </c>
      <c r="B245" s="1609">
        <v>114.74522400000001</v>
      </c>
      <c r="C245" s="1609">
        <v>123.54078224</v>
      </c>
      <c r="D245" s="1609">
        <v>130.19470601999998</v>
      </c>
      <c r="E245" s="1609">
        <v>119.37913017000001</v>
      </c>
      <c r="F245" s="1615">
        <v>43.93688744</v>
      </c>
      <c r="G245" s="1615">
        <v>52.987302069999998</v>
      </c>
      <c r="H245" s="1615">
        <v>516.13031000000001</v>
      </c>
      <c r="I245" s="595">
        <v>511.13923999999997</v>
      </c>
      <c r="J245" s="595"/>
      <c r="K245" s="1615"/>
      <c r="L245" s="1615"/>
    </row>
    <row r="246" spans="1:12" x14ac:dyDescent="0.25">
      <c r="A246" s="1610" t="s">
        <v>728</v>
      </c>
      <c r="B246" s="1609">
        <v>3.4654334499999999</v>
      </c>
      <c r="C246" s="1609">
        <v>24.560814910000001</v>
      </c>
      <c r="D246" s="1609">
        <v>54.655999029999997</v>
      </c>
      <c r="E246" s="1609">
        <v>72.805309599999987</v>
      </c>
      <c r="F246" s="1615">
        <v>58.689190359999998</v>
      </c>
      <c r="G246" s="1615">
        <v>191.62467853999999</v>
      </c>
      <c r="H246" s="1615">
        <v>929.50076999999999</v>
      </c>
      <c r="I246" s="595">
        <v>1072.4179999999999</v>
      </c>
      <c r="J246" s="595"/>
      <c r="K246" s="1615"/>
      <c r="L246" s="1615"/>
    </row>
    <row r="247" spans="1:12" ht="15.75" thickBot="1" x14ac:dyDescent="0.3">
      <c r="A247" s="1608" t="s">
        <v>727</v>
      </c>
      <c r="B247" s="1607">
        <v>0</v>
      </c>
      <c r="C247" s="1607">
        <v>0</v>
      </c>
      <c r="D247" s="1607">
        <v>0</v>
      </c>
      <c r="E247" s="1607">
        <v>0</v>
      </c>
      <c r="F247" s="1614">
        <v>0</v>
      </c>
      <c r="G247" s="1614">
        <v>0</v>
      </c>
      <c r="H247" s="1614">
        <v>0.19218000000000002</v>
      </c>
      <c r="I247" s="899">
        <v>0.19262000000000001</v>
      </c>
      <c r="J247" s="899"/>
      <c r="K247" s="1614"/>
      <c r="L247" s="1614"/>
    </row>
    <row r="248" spans="1:12" ht="15.75" thickBot="1" x14ac:dyDescent="0.3">
      <c r="A248" s="901" t="s">
        <v>389</v>
      </c>
      <c r="B248" s="1128">
        <v>118.21065745000001</v>
      </c>
      <c r="C248" s="1128">
        <v>148.10159715</v>
      </c>
      <c r="D248" s="1128">
        <v>184.85070504999999</v>
      </c>
      <c r="E248" s="1128">
        <v>192.18443976999998</v>
      </c>
      <c r="F248" s="215">
        <v>102.62607779999999</v>
      </c>
      <c r="G248" s="215">
        <v>244.61198060999999</v>
      </c>
      <c r="H248" s="215">
        <v>1445.8232600000001</v>
      </c>
      <c r="I248" s="898">
        <v>1583.7498599999999</v>
      </c>
      <c r="J248" s="898">
        <v>1574.73044</v>
      </c>
      <c r="K248" s="215">
        <v>1651.3019700000002</v>
      </c>
      <c r="L248" s="215">
        <v>1719.17282</v>
      </c>
    </row>
    <row r="249" spans="1:12" ht="15.75" thickBot="1" x14ac:dyDescent="0.3">
      <c r="A249" s="217" t="s">
        <v>382</v>
      </c>
      <c r="B249" s="1127">
        <v>0</v>
      </c>
      <c r="C249" s="1127">
        <v>127.22107611999999</v>
      </c>
      <c r="D249" s="1127">
        <v>0</v>
      </c>
      <c r="E249" s="1127">
        <v>0</v>
      </c>
      <c r="F249" s="215">
        <v>0</v>
      </c>
      <c r="G249" s="215">
        <v>0</v>
      </c>
      <c r="H249" s="215">
        <v>0</v>
      </c>
      <c r="I249" s="898">
        <v>0</v>
      </c>
      <c r="J249" s="898">
        <v>0</v>
      </c>
      <c r="K249" s="215">
        <v>0</v>
      </c>
      <c r="L249" s="215">
        <v>0</v>
      </c>
    </row>
    <row r="250" spans="1:12" ht="15.75" thickBot="1" x14ac:dyDescent="0.3">
      <c r="A250" s="217" t="s">
        <v>852</v>
      </c>
      <c r="B250" s="1127">
        <v>0</v>
      </c>
      <c r="C250" s="1127">
        <v>0</v>
      </c>
      <c r="D250" s="1127">
        <v>0</v>
      </c>
      <c r="E250" s="1127">
        <v>0</v>
      </c>
      <c r="F250" s="215">
        <v>0</v>
      </c>
      <c r="G250" s="215">
        <v>0</v>
      </c>
      <c r="H250" s="215">
        <v>0</v>
      </c>
      <c r="I250" s="898">
        <v>0</v>
      </c>
      <c r="J250" s="898">
        <v>0</v>
      </c>
      <c r="K250" s="215">
        <v>0</v>
      </c>
      <c r="L250" s="215">
        <v>0</v>
      </c>
    </row>
    <row r="251" spans="1:12" ht="15.75" thickBot="1" x14ac:dyDescent="0.3">
      <c r="A251" s="901" t="s">
        <v>388</v>
      </c>
      <c r="B251" s="1128">
        <v>4977.4073102600005</v>
      </c>
      <c r="C251" s="1133">
        <v>5191.2884306599999</v>
      </c>
      <c r="D251" s="1133">
        <v>5193.8446979500004</v>
      </c>
      <c r="E251" s="1133">
        <v>5539.6530157300012</v>
      </c>
      <c r="F251" s="215">
        <v>5737.5472320300014</v>
      </c>
      <c r="G251" s="215">
        <v>5936.0179266100004</v>
      </c>
      <c r="H251" s="215">
        <v>7613.7778099999996</v>
      </c>
      <c r="I251" s="898">
        <v>8271.6992999999984</v>
      </c>
      <c r="J251" s="898">
        <v>8902.6983099999979</v>
      </c>
      <c r="K251" s="215">
        <v>7896.4956900000016</v>
      </c>
      <c r="L251" s="215">
        <v>8408.7535500000013</v>
      </c>
    </row>
    <row r="252" spans="1:12" ht="15.75" thickBot="1" x14ac:dyDescent="0.3">
      <c r="A252" s="217" t="s">
        <v>387</v>
      </c>
      <c r="B252" s="1127">
        <v>4977.4073102600005</v>
      </c>
      <c r="C252" s="1127">
        <v>5191.2884306599999</v>
      </c>
      <c r="D252" s="1127">
        <v>5193.8446979500004</v>
      </c>
      <c r="E252" s="1127">
        <v>5539.6530157300012</v>
      </c>
      <c r="F252" s="215">
        <v>5737.5472320300014</v>
      </c>
      <c r="G252" s="215">
        <v>5936.0179266100004</v>
      </c>
      <c r="H252" s="215">
        <v>7613.7778099999996</v>
      </c>
      <c r="I252" s="898">
        <v>8271.6992999999984</v>
      </c>
      <c r="J252" s="898">
        <v>8902.6983099999979</v>
      </c>
      <c r="K252" s="215">
        <v>7896.4956900000016</v>
      </c>
      <c r="L252" s="215">
        <v>8408.7535500000013</v>
      </c>
    </row>
  </sheetData>
  <pageMargins left="0.7" right="0.7" top="0.75" bottom="0.75" header="0.3" footer="0.3"/>
  <pageSetup paperSize="9" scale="7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B916D-60CB-4781-A128-B52A9FC9231D}">
  <dimension ref="A1:Z75"/>
  <sheetViews>
    <sheetView view="pageBreakPreview" topLeftCell="A3" zoomScale="85" zoomScaleNormal="100" zoomScaleSheetLayoutView="85" workbookViewId="0">
      <selection activeCell="F20" sqref="F20"/>
    </sheetView>
  </sheetViews>
  <sheetFormatPr defaultColWidth="9.140625" defaultRowHeight="14.25" x14ac:dyDescent="0.2"/>
  <cols>
    <col min="1" max="1" width="30.42578125" style="1599" customWidth="1"/>
    <col min="2" max="3" width="8.7109375" style="1599" customWidth="1"/>
    <col min="4" max="4" width="10.7109375" style="1599" customWidth="1"/>
    <col min="5" max="6" width="9.28515625" style="1599" customWidth="1"/>
    <col min="7" max="7" width="9.7109375" style="1599" customWidth="1"/>
    <col min="8" max="8" width="9.140625" style="1599" customWidth="1"/>
    <col min="9" max="9" width="11.140625" style="1599" customWidth="1"/>
    <col min="10" max="10" width="9.7109375" style="1624" customWidth="1"/>
    <col min="11" max="11" width="9.85546875" style="2192" bestFit="1" customWidth="1"/>
    <col min="12" max="12" width="9.28515625" style="2190" customWidth="1"/>
    <col min="13" max="15" width="9.140625" style="2191"/>
    <col min="16" max="16" width="9.7109375" style="2191" bestFit="1" customWidth="1"/>
    <col min="17" max="25" width="9.140625" style="2191"/>
    <col min="26" max="26" width="9.140625" style="2190"/>
    <col min="27" max="16384" width="9.140625" style="587"/>
  </cols>
  <sheetData>
    <row r="1" spans="1:21" ht="12.75" customHeight="1" x14ac:dyDescent="0.2">
      <c r="A1" s="209" t="s">
        <v>1431</v>
      </c>
      <c r="B1" s="209"/>
      <c r="C1" s="209"/>
      <c r="D1" s="209"/>
      <c r="E1" s="209"/>
      <c r="F1" s="1600"/>
      <c r="G1" s="1600"/>
      <c r="H1" s="231"/>
      <c r="I1" s="1600"/>
      <c r="J1" s="1615"/>
    </row>
    <row r="2" spans="1:21" ht="4.5" customHeight="1" x14ac:dyDescent="0.2">
      <c r="E2" s="221"/>
      <c r="F2" s="587"/>
      <c r="G2" s="221"/>
    </row>
    <row r="3" spans="1:21" ht="26.25" customHeight="1" x14ac:dyDescent="0.2">
      <c r="A3" s="223"/>
      <c r="B3" s="222" t="s">
        <v>426</v>
      </c>
      <c r="C3" s="221" t="s">
        <v>425</v>
      </c>
      <c r="D3" s="2750" t="s">
        <v>778</v>
      </c>
      <c r="E3" s="221" t="s">
        <v>424</v>
      </c>
      <c r="F3" s="222" t="s">
        <v>423</v>
      </c>
      <c r="G3" s="221" t="s">
        <v>422</v>
      </c>
      <c r="H3" s="2748" t="s">
        <v>926</v>
      </c>
      <c r="I3" s="2750" t="s">
        <v>925</v>
      </c>
      <c r="J3" s="2752" t="s">
        <v>777</v>
      </c>
    </row>
    <row r="4" spans="1:21" ht="23.25" customHeight="1" thickBot="1" x14ac:dyDescent="0.25">
      <c r="A4" s="220" t="s">
        <v>174</v>
      </c>
      <c r="B4" s="219" t="s">
        <v>421</v>
      </c>
      <c r="C4" s="218" t="s">
        <v>420</v>
      </c>
      <c r="D4" s="2753"/>
      <c r="E4" s="232" t="s">
        <v>811</v>
      </c>
      <c r="F4" s="219" t="s">
        <v>419</v>
      </c>
      <c r="G4" s="218" t="s">
        <v>810</v>
      </c>
      <c r="H4" s="2749"/>
      <c r="I4" s="2751"/>
      <c r="J4" s="2753"/>
      <c r="M4" s="2203"/>
      <c r="N4" s="1632"/>
      <c r="O4" s="1632"/>
      <c r="P4" s="1632"/>
      <c r="Q4" s="1632"/>
      <c r="R4" s="1632"/>
      <c r="S4" s="1632"/>
      <c r="T4" s="1632"/>
      <c r="U4" s="1632"/>
    </row>
    <row r="5" spans="1:21" ht="12.75" customHeight="1" x14ac:dyDescent="0.2">
      <c r="A5" s="1610" t="s">
        <v>412</v>
      </c>
      <c r="B5" s="1630">
        <v>7.3435571799999995</v>
      </c>
      <c r="C5" s="1600">
        <v>160.03423828406588</v>
      </c>
      <c r="D5" s="1600">
        <v>643.73023224999997</v>
      </c>
      <c r="E5" s="1600">
        <v>3197.0208271291467</v>
      </c>
      <c r="F5" s="1600">
        <v>178.03503816</v>
      </c>
      <c r="G5" s="1600">
        <v>27.656777519633106</v>
      </c>
      <c r="H5" s="1600">
        <v>173.35060218000001</v>
      </c>
      <c r="I5" s="1600">
        <v>4.6844359799999999</v>
      </c>
      <c r="J5" s="1615">
        <v>1835.4965184299999</v>
      </c>
      <c r="K5" s="2196"/>
      <c r="L5" s="2201"/>
      <c r="M5" s="2201"/>
      <c r="N5" s="2199"/>
      <c r="O5" s="2199"/>
      <c r="P5" s="1632"/>
      <c r="Q5" s="1632"/>
      <c r="R5" s="1632"/>
      <c r="S5" s="1632"/>
      <c r="T5" s="1632"/>
      <c r="U5" s="1632"/>
    </row>
    <row r="6" spans="1:21" ht="12.75" customHeight="1" x14ac:dyDescent="0.2">
      <c r="A6" s="1610" t="s">
        <v>411</v>
      </c>
      <c r="B6" s="1630">
        <v>1.38534874</v>
      </c>
      <c r="C6" s="1600">
        <v>82.149583856574182</v>
      </c>
      <c r="D6" s="1600">
        <v>33.442078850000001</v>
      </c>
      <c r="E6" s="1600">
        <v>481.29094395277019</v>
      </c>
      <c r="F6" s="1600">
        <v>20.291859110000001</v>
      </c>
      <c r="G6" s="1600">
        <v>60.677624740424896</v>
      </c>
      <c r="H6" s="1600">
        <v>16.966432690000001</v>
      </c>
      <c r="I6" s="1600">
        <v>3.3254264200000003</v>
      </c>
      <c r="J6" s="1615">
        <v>674.54936468999995</v>
      </c>
      <c r="K6" s="2196"/>
      <c r="L6" s="2201"/>
      <c r="M6" s="2201"/>
      <c r="N6" s="2199"/>
      <c r="O6" s="2199"/>
      <c r="P6" s="1632"/>
      <c r="Q6" s="1632"/>
      <c r="R6" s="1632"/>
      <c r="S6" s="1632"/>
      <c r="T6" s="1632"/>
      <c r="U6" s="1632"/>
    </row>
    <row r="7" spans="1:21" ht="12.75" customHeight="1" x14ac:dyDescent="0.2">
      <c r="A7" s="1610" t="s">
        <v>410</v>
      </c>
      <c r="B7" s="1630">
        <v>0.53937345000000003</v>
      </c>
      <c r="C7" s="1600">
        <v>16.981745272131636</v>
      </c>
      <c r="D7" s="1600">
        <v>21.940645250000003</v>
      </c>
      <c r="E7" s="1600">
        <v>171.04890074360998</v>
      </c>
      <c r="F7" s="1600">
        <v>12.23360433</v>
      </c>
      <c r="G7" s="1600">
        <v>55.757723579255256</v>
      </c>
      <c r="H7" s="1600">
        <v>7.8731157899999999</v>
      </c>
      <c r="I7" s="1600">
        <v>4.3604885400000004</v>
      </c>
      <c r="J7" s="1615">
        <v>1270.4782490999999</v>
      </c>
      <c r="K7" s="2196"/>
      <c r="L7" s="2201"/>
      <c r="M7" s="2201"/>
      <c r="N7" s="2199"/>
      <c r="O7" s="2199"/>
      <c r="P7" s="1632"/>
      <c r="Q7" s="1632"/>
      <c r="R7" s="1632"/>
      <c r="S7" s="1632"/>
      <c r="T7" s="1632"/>
      <c r="U7" s="1632"/>
    </row>
    <row r="8" spans="1:21" ht="12.75" customHeight="1" x14ac:dyDescent="0.2">
      <c r="A8" s="1610" t="s">
        <v>409</v>
      </c>
      <c r="B8" s="1630">
        <v>-12.326148810000001</v>
      </c>
      <c r="C8" s="1600">
        <v>-128.19815363315931</v>
      </c>
      <c r="D8" s="1600">
        <v>163.16828588999999</v>
      </c>
      <c r="E8" s="1600">
        <v>412.54874956702122</v>
      </c>
      <c r="F8" s="1600">
        <v>109.15973371</v>
      </c>
      <c r="G8" s="1600">
        <v>66.9000922051667</v>
      </c>
      <c r="H8" s="1600">
        <v>93.578699119999996</v>
      </c>
      <c r="I8" s="1615">
        <v>15.58103459</v>
      </c>
      <c r="J8" s="1615">
        <v>3845.9676557499997</v>
      </c>
      <c r="K8" s="2196"/>
      <c r="L8" s="2201"/>
      <c r="M8" s="2201"/>
      <c r="N8" s="2199"/>
      <c r="O8" s="2199"/>
      <c r="P8" s="1632"/>
      <c r="Q8" s="1632"/>
      <c r="R8" s="1632"/>
      <c r="S8" s="1632"/>
      <c r="T8" s="1632"/>
      <c r="U8" s="1632"/>
    </row>
    <row r="9" spans="1:21" ht="12.75" customHeight="1" x14ac:dyDescent="0.2">
      <c r="A9" s="1610" t="s">
        <v>408</v>
      </c>
      <c r="B9" s="1630">
        <v>-14.819847320000001</v>
      </c>
      <c r="C9" s="1600">
        <v>-422.03744702747895</v>
      </c>
      <c r="D9" s="1600">
        <v>31.902031160000003</v>
      </c>
      <c r="E9" s="1600">
        <v>223.57984268668335</v>
      </c>
      <c r="F9" s="1600">
        <v>22.273986470000001</v>
      </c>
      <c r="G9" s="1600">
        <v>69.819963369379394</v>
      </c>
      <c r="H9" s="1600">
        <v>16.313430050000001</v>
      </c>
      <c r="I9" s="1600">
        <v>5.9605564199999996</v>
      </c>
      <c r="J9" s="1615">
        <v>1404.6002243999999</v>
      </c>
      <c r="K9" s="2196"/>
      <c r="L9" s="2201"/>
      <c r="M9" s="2201"/>
      <c r="N9" s="2199"/>
      <c r="O9" s="2199"/>
      <c r="P9" s="1632"/>
      <c r="Q9" s="1632"/>
      <c r="R9" s="1632"/>
      <c r="S9" s="1632"/>
      <c r="T9" s="1632"/>
      <c r="U9" s="1632"/>
    </row>
    <row r="10" spans="1:21" ht="12.75" customHeight="1" x14ac:dyDescent="0.2">
      <c r="A10" s="1633" t="s">
        <v>407</v>
      </c>
      <c r="B10" s="1630">
        <v>12.845274439999999</v>
      </c>
      <c r="C10" s="1627">
        <v>44.087763251846191</v>
      </c>
      <c r="D10" s="1600">
        <v>326.29555722000003</v>
      </c>
      <c r="E10" s="1627">
        <v>276.32428219423656</v>
      </c>
      <c r="F10" s="1627">
        <v>154.15228305999997</v>
      </c>
      <c r="G10" s="1627">
        <v>47.243144949125075</v>
      </c>
      <c r="H10" s="1627">
        <v>125.91866061999997</v>
      </c>
      <c r="I10" s="1615">
        <v>28.233622439999998</v>
      </c>
      <c r="J10" s="1632">
        <v>11654.2763729</v>
      </c>
      <c r="K10" s="2196"/>
      <c r="L10" s="2201"/>
      <c r="M10" s="2201"/>
      <c r="N10" s="2199"/>
      <c r="O10" s="2199"/>
      <c r="P10" s="1632"/>
      <c r="Q10" s="1632"/>
      <c r="R10" s="1632"/>
      <c r="S10" s="1632"/>
      <c r="T10" s="1632"/>
      <c r="U10" s="1632"/>
    </row>
    <row r="11" spans="1:21" ht="12.75" customHeight="1" x14ac:dyDescent="0.2">
      <c r="A11" s="1610" t="s">
        <v>406</v>
      </c>
      <c r="B11" s="1630">
        <v>6.6257571799999999</v>
      </c>
      <c r="C11" s="1600">
        <v>58.665119326051538</v>
      </c>
      <c r="D11" s="1600">
        <v>102.88292202</v>
      </c>
      <c r="E11" s="1600">
        <v>223.96749356510014</v>
      </c>
      <c r="F11" s="1600">
        <v>75.973344119999993</v>
      </c>
      <c r="G11" s="1600">
        <v>73.844465756164183</v>
      </c>
      <c r="H11" s="1600">
        <v>61.323003789999994</v>
      </c>
      <c r="I11" s="1615">
        <v>14.650340329999999</v>
      </c>
      <c r="J11" s="1615">
        <v>4517.6808680299991</v>
      </c>
      <c r="K11" s="2196"/>
      <c r="L11" s="2201"/>
      <c r="M11" s="2201"/>
      <c r="N11" s="2199"/>
      <c r="O11" s="2199"/>
      <c r="P11" s="1632"/>
      <c r="Q11" s="1632"/>
      <c r="R11" s="1632"/>
      <c r="S11" s="1632"/>
      <c r="T11" s="1632"/>
      <c r="U11" s="1632"/>
    </row>
    <row r="12" spans="1:21" ht="12.75" customHeight="1" x14ac:dyDescent="0.2">
      <c r="A12" s="1610" t="s">
        <v>405</v>
      </c>
      <c r="B12" s="1630">
        <v>-2.8897235700000001</v>
      </c>
      <c r="C12" s="1600">
        <v>-15.620298552478316</v>
      </c>
      <c r="D12" s="1600">
        <v>563.53174715</v>
      </c>
      <c r="E12" s="1600">
        <v>742.10853974695635</v>
      </c>
      <c r="F12" s="1600">
        <v>193.73776149</v>
      </c>
      <c r="G12" s="1600">
        <v>34.379209772973304</v>
      </c>
      <c r="H12" s="1600">
        <v>155.61584464000001</v>
      </c>
      <c r="I12" s="1615">
        <v>38.121916849999991</v>
      </c>
      <c r="J12" s="1615">
        <v>7399.91892035</v>
      </c>
      <c r="K12" s="2196"/>
      <c r="L12" s="2201"/>
      <c r="M12" s="2201"/>
      <c r="N12" s="2199"/>
      <c r="O12" s="2199"/>
      <c r="P12" s="1632"/>
      <c r="Q12" s="1632"/>
      <c r="R12" s="1632"/>
      <c r="S12" s="1632"/>
      <c r="T12" s="1632"/>
      <c r="U12" s="1632"/>
    </row>
    <row r="13" spans="1:21" ht="12.75" customHeight="1" x14ac:dyDescent="0.2">
      <c r="A13" s="1610" t="s">
        <v>404</v>
      </c>
      <c r="B13" s="1630">
        <v>-0.25988885</v>
      </c>
      <c r="C13" s="1600">
        <v>-3.8687903621323527</v>
      </c>
      <c r="D13" s="1600">
        <v>65.382393210000004</v>
      </c>
      <c r="E13" s="1600">
        <v>240.56002759322999</v>
      </c>
      <c r="F13" s="1600">
        <v>30.894704689999998</v>
      </c>
      <c r="G13" s="1600">
        <v>47.252330747163235</v>
      </c>
      <c r="H13" s="1600">
        <v>22.804509099999997</v>
      </c>
      <c r="I13" s="1615">
        <v>8.0901955899999987</v>
      </c>
      <c r="J13" s="1615">
        <v>2687.0295433299998</v>
      </c>
      <c r="K13" s="2196"/>
      <c r="L13" s="2201"/>
      <c r="M13" s="2201"/>
      <c r="N13" s="2199"/>
      <c r="O13" s="2199"/>
      <c r="P13" s="1632"/>
      <c r="Q13" s="1632"/>
      <c r="R13" s="1632"/>
      <c r="S13" s="1632"/>
      <c r="T13" s="1632"/>
      <c r="U13" s="1632"/>
    </row>
    <row r="14" spans="1:21" ht="12.75" customHeight="1" x14ac:dyDescent="0.2">
      <c r="A14" s="1610" t="s">
        <v>403</v>
      </c>
      <c r="B14" s="1630">
        <v>0.34363026000000002</v>
      </c>
      <c r="C14" s="1600">
        <v>8.6922429777560133</v>
      </c>
      <c r="D14" s="1600">
        <v>91.364048620000005</v>
      </c>
      <c r="E14" s="1600">
        <v>561.52577042536586</v>
      </c>
      <c r="F14" s="1600">
        <v>45.748611420000003</v>
      </c>
      <c r="G14" s="1600">
        <v>50.072881085072041</v>
      </c>
      <c r="H14" s="1600">
        <v>41.579775780000006</v>
      </c>
      <c r="I14" s="1615">
        <v>4.1688356400000002</v>
      </c>
      <c r="J14" s="1615">
        <v>1581.31916413</v>
      </c>
      <c r="K14" s="2196"/>
      <c r="L14" s="2201"/>
      <c r="M14" s="2201"/>
      <c r="N14" s="2199"/>
      <c r="O14" s="2199"/>
      <c r="P14" s="1632"/>
      <c r="Q14" s="1632"/>
      <c r="R14" s="1632"/>
      <c r="S14" s="1632"/>
      <c r="T14" s="1632"/>
      <c r="U14" s="1632"/>
    </row>
    <row r="15" spans="1:21" ht="12.75" customHeight="1" x14ac:dyDescent="0.2">
      <c r="A15" s="1610" t="s">
        <v>402</v>
      </c>
      <c r="B15" s="1630">
        <v>1.5209041999999999</v>
      </c>
      <c r="C15" s="1600">
        <v>40.052131593858164</v>
      </c>
      <c r="D15" s="1600">
        <v>26.79883195</v>
      </c>
      <c r="E15" s="1600">
        <v>174.56353815370824</v>
      </c>
      <c r="F15" s="1600">
        <v>16.266094240000001</v>
      </c>
      <c r="G15" s="1600">
        <v>60.697026909040339</v>
      </c>
      <c r="H15" s="1600">
        <v>11.055478820000001</v>
      </c>
      <c r="I15" s="1615">
        <v>5.2106154199999999</v>
      </c>
      <c r="J15" s="1615">
        <v>1518.92460099</v>
      </c>
      <c r="K15" s="2196"/>
      <c r="L15" s="2201"/>
      <c r="M15" s="2201"/>
      <c r="N15" s="2199"/>
      <c r="O15" s="2199"/>
      <c r="P15" s="1632"/>
      <c r="Q15" s="1632"/>
      <c r="R15" s="1632"/>
      <c r="S15" s="1632"/>
      <c r="T15" s="1632"/>
      <c r="U15" s="1632"/>
    </row>
    <row r="16" spans="1:21" ht="12.75" customHeight="1" x14ac:dyDescent="0.2">
      <c r="A16" s="1610" t="s">
        <v>401</v>
      </c>
      <c r="B16" s="1630">
        <v>14.54442216</v>
      </c>
      <c r="C16" s="1600">
        <v>73.877993499164759</v>
      </c>
      <c r="D16" s="1600">
        <v>243.23928265999999</v>
      </c>
      <c r="E16" s="1600">
        <v>302.10837873366086</v>
      </c>
      <c r="F16" s="1600">
        <v>176.55813873</v>
      </c>
      <c r="G16" s="1600">
        <v>72.586194466291474</v>
      </c>
      <c r="H16" s="1600">
        <v>129.63700589999999</v>
      </c>
      <c r="I16" s="1615">
        <v>46.921132830000005</v>
      </c>
      <c r="J16" s="1615">
        <v>7874.8333413600003</v>
      </c>
      <c r="K16" s="2196"/>
      <c r="L16" s="2201"/>
      <c r="M16" s="2201"/>
      <c r="N16" s="2199"/>
      <c r="O16" s="2199"/>
      <c r="P16" s="1632"/>
      <c r="Q16" s="1632"/>
      <c r="R16" s="1632"/>
      <c r="S16" s="1632"/>
      <c r="T16" s="1632"/>
      <c r="U16" s="1632"/>
    </row>
    <row r="17" spans="1:21" ht="12.75" customHeight="1" x14ac:dyDescent="0.2">
      <c r="A17" s="1610" t="s">
        <v>400</v>
      </c>
      <c r="B17" s="1630">
        <v>15.596270539999999</v>
      </c>
      <c r="C17" s="1600">
        <v>132.81832014884668</v>
      </c>
      <c r="D17" s="1600">
        <v>345.47929296000001</v>
      </c>
      <c r="E17" s="1600">
        <v>701.33947104271704</v>
      </c>
      <c r="F17" s="1600">
        <v>228.96855504999999</v>
      </c>
      <c r="G17" s="1600">
        <v>66.27562337766804</v>
      </c>
      <c r="H17" s="1600">
        <v>204.59776811999998</v>
      </c>
      <c r="I17" s="1615">
        <v>24.370786929999998</v>
      </c>
      <c r="J17" s="1615">
        <v>4697.0238811999998</v>
      </c>
      <c r="K17" s="2196"/>
      <c r="L17" s="2201"/>
      <c r="M17" s="2201"/>
      <c r="N17" s="2199"/>
      <c r="O17" s="2199"/>
      <c r="P17" s="1632"/>
      <c r="Q17" s="1632"/>
      <c r="R17" s="1632"/>
      <c r="S17" s="1632"/>
      <c r="T17" s="1632"/>
      <c r="U17" s="1632"/>
    </row>
    <row r="18" spans="1:21" ht="12.75" customHeight="1" x14ac:dyDescent="0.2">
      <c r="A18" s="1610" t="s">
        <v>399</v>
      </c>
      <c r="B18" s="1630">
        <v>0.58384869000000006</v>
      </c>
      <c r="C18" s="1627">
        <v>24.490443487546568</v>
      </c>
      <c r="D18" s="1600">
        <v>5.7020214400000002</v>
      </c>
      <c r="E18" s="1627">
        <v>59.468002524236816</v>
      </c>
      <c r="F18" s="1627">
        <v>5.2442566299999998</v>
      </c>
      <c r="G18" s="1627">
        <v>91.971885500311274</v>
      </c>
      <c r="H18" s="1627">
        <v>2.8193342399999994</v>
      </c>
      <c r="I18" s="1615">
        <v>2.4249223900000003</v>
      </c>
      <c r="J18" s="1632">
        <v>953.59431166999991</v>
      </c>
      <c r="K18" s="2196"/>
      <c r="L18" s="2201"/>
      <c r="M18" s="2201"/>
      <c r="N18" s="2199"/>
      <c r="O18" s="2199"/>
      <c r="P18" s="1632"/>
      <c r="Q18" s="1632"/>
      <c r="R18" s="1632"/>
      <c r="S18" s="1632"/>
      <c r="T18" s="1632"/>
      <c r="U18" s="1632"/>
    </row>
    <row r="19" spans="1:21" ht="12.75" customHeight="1" x14ac:dyDescent="0.2">
      <c r="A19" s="1610" t="s">
        <v>398</v>
      </c>
      <c r="B19" s="1629"/>
      <c r="C19" s="1600"/>
      <c r="D19" s="1600"/>
      <c r="E19" s="231"/>
      <c r="F19" s="1615"/>
      <c r="G19" s="1615"/>
      <c r="H19" s="1615"/>
      <c r="I19" s="1615"/>
      <c r="J19" s="1615">
        <v>0</v>
      </c>
      <c r="K19" s="2196"/>
      <c r="L19" s="2201"/>
      <c r="M19" s="2201"/>
      <c r="N19" s="2199"/>
      <c r="O19" s="2199"/>
      <c r="P19" s="1632"/>
      <c r="Q19" s="1632"/>
      <c r="R19" s="1632"/>
      <c r="S19" s="1632"/>
      <c r="T19" s="1632"/>
      <c r="U19" s="1632"/>
    </row>
    <row r="20" spans="1:21" ht="12.75" customHeight="1" x14ac:dyDescent="0.2">
      <c r="A20" s="1610" t="s">
        <v>397</v>
      </c>
      <c r="B20" s="1630">
        <v>-7.0963729000000031</v>
      </c>
      <c r="C20" s="1600">
        <v>-22.826962840336783</v>
      </c>
      <c r="D20" s="1600">
        <v>119.19092246</v>
      </c>
      <c r="E20" s="1600">
        <v>95.027137239559067</v>
      </c>
      <c r="F20" s="1615">
        <v>107.75842477999998</v>
      </c>
      <c r="G20" s="1615">
        <v>90.408248007446446</v>
      </c>
      <c r="H20" s="1615">
        <v>80.699144639999986</v>
      </c>
      <c r="I20" s="1615">
        <v>27.059280139999998</v>
      </c>
      <c r="J20" s="1615">
        <v>12435.07154173</v>
      </c>
      <c r="K20" s="2196"/>
      <c r="L20" s="2201"/>
      <c r="M20" s="2201"/>
      <c r="N20" s="2199"/>
      <c r="O20" s="2199"/>
      <c r="P20" s="1632"/>
      <c r="Q20" s="1632"/>
      <c r="R20" s="1632"/>
      <c r="S20" s="1632"/>
      <c r="T20" s="1632"/>
      <c r="U20" s="1632"/>
    </row>
    <row r="21" spans="1:21" ht="12.75" customHeight="1" x14ac:dyDescent="0.2">
      <c r="A21" s="1610" t="s">
        <v>396</v>
      </c>
      <c r="B21" s="1630">
        <v>9.1577449400000006</v>
      </c>
      <c r="C21" s="1600">
        <v>10.659429149349572</v>
      </c>
      <c r="D21" s="1600">
        <v>236.47187702999997</v>
      </c>
      <c r="E21" s="1600">
        <v>68.563577730908804</v>
      </c>
      <c r="F21" s="1615">
        <v>124.57013522</v>
      </c>
      <c r="G21" s="1615">
        <v>52.678625798786392</v>
      </c>
      <c r="H21" s="1615">
        <v>99.910978229999998</v>
      </c>
      <c r="I21" s="1615">
        <v>24.65915699</v>
      </c>
      <c r="J21" s="1615">
        <v>34364.860675709999</v>
      </c>
      <c r="K21" s="2196"/>
      <c r="L21" s="2201"/>
      <c r="M21" s="2201"/>
      <c r="N21" s="2199"/>
      <c r="O21" s="2199"/>
      <c r="P21" s="1632"/>
      <c r="Q21" s="1632"/>
      <c r="R21" s="1632"/>
      <c r="S21" s="1632"/>
      <c r="T21" s="1632"/>
      <c r="U21" s="1632"/>
    </row>
    <row r="22" spans="1:21" ht="12.75" customHeight="1" x14ac:dyDescent="0.2">
      <c r="A22" s="1610" t="s">
        <v>395</v>
      </c>
      <c r="B22" s="1630">
        <v>-2.0659155300000003</v>
      </c>
      <c r="C22" s="1600">
        <v>-50.495047903922739</v>
      </c>
      <c r="D22" s="1600">
        <v>53.773850019999998</v>
      </c>
      <c r="E22" s="1600">
        <v>324.41516067526391</v>
      </c>
      <c r="F22" s="1615">
        <v>21.033577340000001</v>
      </c>
      <c r="G22" s="1615">
        <v>39.114880805776458</v>
      </c>
      <c r="H22" s="1615">
        <v>11.788834250000001</v>
      </c>
      <c r="I22" s="1615">
        <v>9.2447430900000001</v>
      </c>
      <c r="J22" s="1615">
        <v>1636.52921683</v>
      </c>
      <c r="K22" s="2196"/>
      <c r="L22" s="2201"/>
      <c r="M22" s="2201"/>
      <c r="N22" s="2199"/>
      <c r="O22" s="2199"/>
      <c r="P22" s="1632"/>
      <c r="Q22" s="1632"/>
      <c r="R22" s="1632"/>
      <c r="S22" s="1632"/>
      <c r="T22" s="1632"/>
      <c r="U22" s="1632"/>
    </row>
    <row r="23" spans="1:21" ht="12.75" customHeight="1" x14ac:dyDescent="0.2">
      <c r="A23" s="1610" t="s">
        <v>394</v>
      </c>
      <c r="B23" s="1630">
        <v>3.065913E-2</v>
      </c>
      <c r="C23" s="1600">
        <v>51.483869566610309</v>
      </c>
      <c r="D23" s="1600">
        <v>1.3310180500000002</v>
      </c>
      <c r="E23" s="1600">
        <v>538.38084882762905</v>
      </c>
      <c r="F23" s="1615">
        <v>0.90223404000000007</v>
      </c>
      <c r="G23" s="1615">
        <v>67.785259561280924</v>
      </c>
      <c r="H23" s="1615">
        <v>0.6198119700000001</v>
      </c>
      <c r="I23" s="1615">
        <v>0.28242206999999997</v>
      </c>
      <c r="J23" s="1615">
        <v>23.82037734</v>
      </c>
      <c r="K23" s="2196"/>
      <c r="L23" s="2201"/>
      <c r="M23" s="2201"/>
      <c r="N23" s="2199"/>
      <c r="O23" s="2199"/>
      <c r="P23" s="1632"/>
      <c r="Q23" s="1632"/>
      <c r="R23" s="1632"/>
      <c r="S23" s="1632"/>
      <c r="T23" s="1632"/>
      <c r="U23" s="1632"/>
    </row>
    <row r="24" spans="1:21" ht="12.75" customHeight="1" x14ac:dyDescent="0.2">
      <c r="A24" s="1610" t="s">
        <v>393</v>
      </c>
      <c r="B24" s="1630">
        <v>0.47476040999999997</v>
      </c>
      <c r="C24" s="1600">
        <v>22.944133838751871</v>
      </c>
      <c r="D24" s="1600">
        <v>1.1743914199999999</v>
      </c>
      <c r="E24" s="1600">
        <v>14.030459361125713</v>
      </c>
      <c r="F24" s="1615">
        <v>9.3492300799999999</v>
      </c>
      <c r="G24" s="1615">
        <v>796.09148370651428</v>
      </c>
      <c r="H24" s="1615">
        <v>8.1009615099999994</v>
      </c>
      <c r="I24" s="1615">
        <v>1.24826857</v>
      </c>
      <c r="J24" s="1615">
        <v>827.68068446000007</v>
      </c>
      <c r="K24" s="2196"/>
      <c r="L24" s="2201"/>
      <c r="M24" s="2201"/>
      <c r="N24" s="2199"/>
      <c r="O24" s="2199"/>
      <c r="P24" s="1632"/>
      <c r="Q24" s="1632"/>
      <c r="R24" s="1632"/>
      <c r="S24" s="1632"/>
      <c r="T24" s="1632"/>
      <c r="U24" s="1632"/>
    </row>
    <row r="25" spans="1:21" ht="12.75" customHeight="1" x14ac:dyDescent="0.2">
      <c r="A25" s="1610" t="s">
        <v>392</v>
      </c>
      <c r="B25" s="1630">
        <v>-0.27204441000000001</v>
      </c>
      <c r="C25" s="1600">
        <v>-2.7943969210849438</v>
      </c>
      <c r="D25" s="1600">
        <v>3.09051593</v>
      </c>
      <c r="E25" s="1600">
        <v>7.927518422960488</v>
      </c>
      <c r="F25" s="1615">
        <v>4.3245020900000002</v>
      </c>
      <c r="G25" s="1615">
        <v>139.92816047384039</v>
      </c>
      <c r="H25" s="1615">
        <v>1.26829641</v>
      </c>
      <c r="I25" s="1615">
        <v>3.0562056800000001</v>
      </c>
      <c r="J25" s="1615">
        <v>3894.1412788900002</v>
      </c>
      <c r="K25" s="2196"/>
      <c r="L25" s="2201"/>
      <c r="M25" s="2201"/>
      <c r="N25" s="2199"/>
      <c r="O25" s="2199"/>
      <c r="P25" s="1632"/>
      <c r="Q25" s="1632"/>
      <c r="R25" s="1632"/>
      <c r="S25" s="1632"/>
      <c r="T25" s="1632"/>
      <c r="U25" s="1632"/>
    </row>
    <row r="26" spans="1:21" ht="12.75" customHeight="1" thickBot="1" x14ac:dyDescent="0.25">
      <c r="A26" s="1608" t="s">
        <v>391</v>
      </c>
      <c r="B26" s="1629">
        <v>1.8208244199999997</v>
      </c>
      <c r="C26" s="1614">
        <v>49.794943117349774</v>
      </c>
      <c r="D26" s="1614">
        <v>3.3025360999999998</v>
      </c>
      <c r="E26" s="1631">
        <v>22.748012716472989</v>
      </c>
      <c r="F26" s="1614">
        <v>-10.867059939999999</v>
      </c>
      <c r="G26" s="1614">
        <v>-329.05196524573944</v>
      </c>
      <c r="H26" s="1614">
        <v>-25.674248610000003</v>
      </c>
      <c r="I26" s="1614">
        <v>14.807188670000004</v>
      </c>
      <c r="J26" s="1614">
        <v>1462.6580981999998</v>
      </c>
      <c r="K26" s="2196"/>
      <c r="L26" s="2201"/>
      <c r="M26" s="2201"/>
      <c r="N26" s="2199"/>
      <c r="O26" s="2199"/>
      <c r="P26" s="241"/>
      <c r="Q26" s="241"/>
      <c r="R26" s="241"/>
      <c r="S26" s="241"/>
      <c r="T26" s="241"/>
      <c r="U26" s="241"/>
    </row>
    <row r="27" spans="1:21" ht="12.75" customHeight="1" thickBot="1" x14ac:dyDescent="0.25">
      <c r="A27" s="217" t="s">
        <v>418</v>
      </c>
      <c r="B27" s="230">
        <v>33.082434349999986</v>
      </c>
      <c r="C27" s="215">
        <v>12.418278200598367</v>
      </c>
      <c r="D27" s="215">
        <v>3083.1944816399991</v>
      </c>
      <c r="E27" s="215">
        <v>285.25101619649564</v>
      </c>
      <c r="F27" s="215">
        <v>1526.6090148200001</v>
      </c>
      <c r="G27" s="215">
        <v>49.513873481246407</v>
      </c>
      <c r="H27" s="215">
        <v>1240.1474392399998</v>
      </c>
      <c r="I27" s="215">
        <v>286.46157557999999</v>
      </c>
      <c r="J27" s="215">
        <v>106560.45488949001</v>
      </c>
      <c r="K27" s="2196"/>
      <c r="L27" s="2201"/>
      <c r="M27" s="2201"/>
      <c r="N27" s="2199"/>
      <c r="O27" s="2199"/>
      <c r="P27" s="1632"/>
      <c r="Q27" s="1632"/>
      <c r="R27" s="1632"/>
      <c r="S27" s="1632"/>
      <c r="T27" s="1632"/>
      <c r="U27" s="1632"/>
    </row>
    <row r="28" spans="1:21" ht="12.75" customHeight="1" x14ac:dyDescent="0.2">
      <c r="A28" s="1610" t="s">
        <v>729</v>
      </c>
      <c r="B28" s="1630">
        <v>3.2934552699999999</v>
      </c>
      <c r="C28" s="1600">
        <v>1.2431196177049542</v>
      </c>
      <c r="D28" s="1600">
        <v>657.72356618999993</v>
      </c>
      <c r="E28" s="1600">
        <v>61.993135886026117</v>
      </c>
      <c r="F28" s="1600">
        <v>122.31093666000001</v>
      </c>
      <c r="G28" s="1600">
        <v>18.596100694477386</v>
      </c>
      <c r="H28" s="1600">
        <v>60.759862530000007</v>
      </c>
      <c r="I28" s="1600">
        <v>61.551074130000003</v>
      </c>
      <c r="J28" s="1615">
        <v>105973.88129327001</v>
      </c>
      <c r="K28" s="2196"/>
      <c r="L28" s="2201"/>
      <c r="M28" s="2201"/>
      <c r="N28" s="2199"/>
      <c r="O28" s="2199"/>
      <c r="P28" s="1632"/>
      <c r="Q28" s="1632"/>
      <c r="R28" s="1632"/>
      <c r="S28" s="1632"/>
      <c r="T28" s="1632"/>
      <c r="U28" s="1632"/>
    </row>
    <row r="29" spans="1:21" ht="12.75" customHeight="1" x14ac:dyDescent="0.2">
      <c r="A29" s="1610" t="s">
        <v>728</v>
      </c>
      <c r="B29" s="1629">
        <v>4.46909081</v>
      </c>
      <c r="C29" s="1615">
        <v>9.913227284196477</v>
      </c>
      <c r="D29" s="1615">
        <v>420.67227324999999</v>
      </c>
      <c r="E29" s="1615">
        <v>229.9551394329371</v>
      </c>
      <c r="F29" s="1615">
        <v>260.82786040999997</v>
      </c>
      <c r="G29" s="1615">
        <v>62.002626984401566</v>
      </c>
      <c r="H29" s="1615">
        <v>196.02579994999996</v>
      </c>
      <c r="I29" s="1615">
        <v>64.802060460000007</v>
      </c>
      <c r="J29" s="1615">
        <v>18032.839082079998</v>
      </c>
      <c r="K29" s="2196"/>
      <c r="L29" s="2201"/>
      <c r="M29" s="2201"/>
      <c r="N29" s="2199"/>
      <c r="O29" s="2199"/>
      <c r="P29" s="1632"/>
      <c r="Q29" s="1632"/>
      <c r="R29" s="1632"/>
      <c r="S29" s="1632"/>
      <c r="T29" s="1632"/>
      <c r="U29" s="1632"/>
    </row>
    <row r="30" spans="1:21" ht="12.75" customHeight="1" thickBot="1" x14ac:dyDescent="0.25">
      <c r="A30" s="1608" t="s">
        <v>727</v>
      </c>
      <c r="B30" s="1628">
        <v>20.084868849999999</v>
      </c>
      <c r="C30" s="1614">
        <v>103.18512509462226</v>
      </c>
      <c r="D30" s="1614">
        <v>331.18063496000002</v>
      </c>
      <c r="E30" s="1614">
        <v>414.96584445511076</v>
      </c>
      <c r="F30" s="1614">
        <v>194.95798402</v>
      </c>
      <c r="G30" s="1614">
        <v>58.867567556764612</v>
      </c>
      <c r="H30" s="1614">
        <v>96.267023570000021</v>
      </c>
      <c r="I30" s="1614">
        <v>98.690960449999977</v>
      </c>
      <c r="J30" s="1614">
        <v>7785.9551293199993</v>
      </c>
      <c r="K30" s="2196"/>
      <c r="L30" s="2201"/>
      <c r="M30" s="2201"/>
      <c r="N30" s="2199"/>
      <c r="O30" s="2199"/>
      <c r="P30" s="241"/>
      <c r="Q30" s="241"/>
      <c r="R30" s="241"/>
      <c r="S30" s="241"/>
      <c r="T30" s="241"/>
      <c r="U30" s="241"/>
    </row>
    <row r="31" spans="1:21" ht="12.75" customHeight="1" thickBot="1" x14ac:dyDescent="0.25">
      <c r="A31" s="204" t="s">
        <v>417</v>
      </c>
      <c r="B31" s="230">
        <v>27.847414929999999</v>
      </c>
      <c r="C31" s="215">
        <v>8.4518854552014133</v>
      </c>
      <c r="D31" s="215">
        <v>1409.5764743999998</v>
      </c>
      <c r="E31" s="215">
        <v>106.48698727518396</v>
      </c>
      <c r="F31" s="215">
        <v>578.09678109000004</v>
      </c>
      <c r="G31" s="215">
        <v>41.012090623608955</v>
      </c>
      <c r="H31" s="215">
        <v>353.05268605000003</v>
      </c>
      <c r="I31" s="215">
        <v>225.04409504</v>
      </c>
      <c r="J31" s="215">
        <v>131792.67550467001</v>
      </c>
      <c r="K31" s="2196"/>
      <c r="L31" s="2201"/>
      <c r="M31" s="2201"/>
      <c r="N31" s="2199"/>
      <c r="O31" s="2199"/>
      <c r="P31" s="241"/>
      <c r="Q31" s="241"/>
      <c r="R31" s="241"/>
      <c r="S31" s="241"/>
      <c r="T31" s="241"/>
      <c r="U31" s="241"/>
    </row>
    <row r="32" spans="1:21" ht="12.75" customHeight="1" thickBot="1" x14ac:dyDescent="0.25">
      <c r="A32" s="216" t="s">
        <v>730</v>
      </c>
      <c r="B32" s="230">
        <v>-0.33835530000000003</v>
      </c>
      <c r="C32" s="215">
        <v>-3.9741438054552094</v>
      </c>
      <c r="D32" s="215">
        <v>0</v>
      </c>
      <c r="E32" s="215">
        <v>0</v>
      </c>
      <c r="F32" s="215">
        <v>1.43466928</v>
      </c>
      <c r="G32" s="215"/>
      <c r="H32" s="215">
        <v>4.4880000000135922E-5</v>
      </c>
      <c r="I32" s="215">
        <v>1.4346243999999999</v>
      </c>
      <c r="J32" s="898">
        <v>3405.5667490999999</v>
      </c>
      <c r="K32" s="2196"/>
      <c r="L32" s="2201"/>
      <c r="M32" s="2201"/>
      <c r="N32" s="2199"/>
      <c r="O32" s="2199"/>
      <c r="P32" s="241"/>
      <c r="Q32" s="241"/>
      <c r="R32" s="241"/>
      <c r="S32" s="241"/>
      <c r="T32" s="241"/>
      <c r="U32" s="241"/>
    </row>
    <row r="33" spans="1:22" ht="12.75" customHeight="1" thickBot="1" x14ac:dyDescent="0.25">
      <c r="A33" s="215" t="s">
        <v>342</v>
      </c>
      <c r="B33" s="215">
        <v>60.591493979999981</v>
      </c>
      <c r="C33" s="215">
        <v>10.025119211176923</v>
      </c>
      <c r="D33" s="215">
        <v>4492.770956039999</v>
      </c>
      <c r="E33" s="215">
        <v>177.32474382797614</v>
      </c>
      <c r="F33" s="215">
        <v>2106.1404651900002</v>
      </c>
      <c r="G33" s="215">
        <v>46.878429499250203</v>
      </c>
      <c r="H33" s="215">
        <v>1593.2001701699999</v>
      </c>
      <c r="I33" s="215">
        <v>512.94029502000001</v>
      </c>
      <c r="J33" s="215">
        <v>241758.69714326001</v>
      </c>
      <c r="K33" s="2196"/>
      <c r="L33" s="2201"/>
      <c r="M33" s="2202"/>
      <c r="N33" s="2199"/>
      <c r="O33" s="2199"/>
      <c r="P33" s="240"/>
      <c r="Q33" s="240"/>
      <c r="R33" s="240"/>
      <c r="S33" s="240"/>
      <c r="T33" s="240"/>
      <c r="U33" s="240"/>
    </row>
    <row r="34" spans="1:22" ht="12.75" customHeight="1" x14ac:dyDescent="0.2">
      <c r="A34" s="229" t="s">
        <v>416</v>
      </c>
      <c r="B34" s="228"/>
      <c r="C34" s="227"/>
      <c r="D34" s="213"/>
      <c r="E34" s="214"/>
      <c r="F34" s="214">
        <v>1975.7278495599999</v>
      </c>
      <c r="G34" s="214"/>
      <c r="H34" s="214">
        <v>1525.88584956</v>
      </c>
      <c r="I34" s="214">
        <v>449.84199999999998</v>
      </c>
      <c r="J34" s="214"/>
      <c r="K34" s="2195"/>
      <c r="L34" s="2201"/>
      <c r="M34" s="2198"/>
      <c r="N34" s="2199"/>
      <c r="O34" s="2199"/>
      <c r="P34" s="240"/>
      <c r="Q34" s="240"/>
      <c r="R34" s="240"/>
      <c r="S34" s="240"/>
      <c r="T34" s="240"/>
      <c r="U34" s="240"/>
    </row>
    <row r="35" spans="1:22" ht="12.75" customHeight="1" thickBot="1" x14ac:dyDescent="0.25">
      <c r="A35" s="212" t="s">
        <v>415</v>
      </c>
      <c r="B35" s="226"/>
      <c r="C35" s="225"/>
      <c r="D35" s="211"/>
      <c r="E35" s="211"/>
      <c r="F35" s="211"/>
      <c r="G35" s="211"/>
      <c r="H35" s="211"/>
      <c r="I35" s="211"/>
      <c r="J35" s="211">
        <v>251390.361</v>
      </c>
      <c r="K35" s="2195"/>
      <c r="L35" s="2201"/>
      <c r="M35" s="2198"/>
      <c r="N35" s="2199"/>
      <c r="O35" s="2199"/>
    </row>
    <row r="36" spans="1:22" ht="9.75" customHeight="1" x14ac:dyDescent="0.2">
      <c r="B36" s="1600"/>
      <c r="D36" s="1636"/>
      <c r="E36" s="1636"/>
      <c r="F36" s="1636"/>
      <c r="G36" s="1636"/>
      <c r="H36" s="1636"/>
      <c r="I36" s="1636"/>
      <c r="J36" s="1054"/>
      <c r="K36" s="2195"/>
      <c r="L36" s="2192"/>
      <c r="M36" s="2198"/>
      <c r="N36" s="2200"/>
      <c r="O36" s="2199"/>
    </row>
    <row r="37" spans="1:22" x14ac:dyDescent="0.2">
      <c r="A37" s="209" t="s">
        <v>1029</v>
      </c>
      <c r="B37" s="209"/>
      <c r="C37" s="209"/>
      <c r="D37" s="1152"/>
      <c r="E37" s="209"/>
      <c r="F37" s="1054"/>
      <c r="G37" s="1636"/>
      <c r="H37" s="1054"/>
      <c r="I37" s="1054"/>
      <c r="J37" s="1054"/>
      <c r="K37" s="2195"/>
      <c r="L37" s="2192"/>
      <c r="M37" s="2198"/>
      <c r="O37" s="1632"/>
    </row>
    <row r="38" spans="1:22" ht="12.75" customHeight="1" x14ac:dyDescent="0.2">
      <c r="E38" s="221"/>
      <c r="F38" s="1634"/>
      <c r="G38" s="1635"/>
      <c r="H38" s="1634"/>
      <c r="I38" s="1634"/>
      <c r="J38" s="1615"/>
      <c r="L38" s="2192"/>
      <c r="M38" s="2198"/>
    </row>
    <row r="39" spans="1:22" ht="19.5" customHeight="1" x14ac:dyDescent="0.2">
      <c r="A39" s="223"/>
      <c r="B39" s="222" t="s">
        <v>426</v>
      </c>
      <c r="C39" s="221" t="s">
        <v>425</v>
      </c>
      <c r="D39" s="2750" t="s">
        <v>778</v>
      </c>
      <c r="E39" s="221" t="s">
        <v>424</v>
      </c>
      <c r="F39" s="222" t="s">
        <v>423</v>
      </c>
      <c r="G39" s="221" t="s">
        <v>422</v>
      </c>
      <c r="H39" s="2748" t="s">
        <v>926</v>
      </c>
      <c r="I39" s="2750" t="s">
        <v>925</v>
      </c>
      <c r="J39" s="2752" t="s">
        <v>777</v>
      </c>
      <c r="L39" s="2192"/>
      <c r="M39" s="2198"/>
    </row>
    <row r="40" spans="1:22" ht="15.75" thickBot="1" x14ac:dyDescent="0.3">
      <c r="A40" s="220" t="s">
        <v>174</v>
      </c>
      <c r="B40" s="219" t="s">
        <v>421</v>
      </c>
      <c r="C40" s="218" t="s">
        <v>420</v>
      </c>
      <c r="D40" s="2753"/>
      <c r="E40" s="232" t="s">
        <v>811</v>
      </c>
      <c r="F40" s="219" t="s">
        <v>419</v>
      </c>
      <c r="G40" s="218" t="s">
        <v>810</v>
      </c>
      <c r="H40" s="2749"/>
      <c r="I40" s="2751"/>
      <c r="J40" s="2753"/>
      <c r="L40" s="2192"/>
      <c r="M40" s="2197"/>
    </row>
    <row r="41" spans="1:22" x14ac:dyDescent="0.2">
      <c r="A41" s="1610" t="s">
        <v>412</v>
      </c>
      <c r="B41" s="1630">
        <v>-0.69963196000000005</v>
      </c>
      <c r="C41" s="1600">
        <v>-15.46097120479368</v>
      </c>
      <c r="D41" s="1600">
        <v>517.18846477</v>
      </c>
      <c r="E41" s="1600">
        <v>2620.5096305351121</v>
      </c>
      <c r="F41" s="1600">
        <v>163.55833645999999</v>
      </c>
      <c r="G41" s="1600">
        <v>31.624513615696433</v>
      </c>
      <c r="H41" s="1600">
        <v>156.25860134999999</v>
      </c>
      <c r="I41" s="1600">
        <v>7.2997351100000003</v>
      </c>
      <c r="J41" s="1615">
        <v>1810.05953826</v>
      </c>
      <c r="K41" s="2196"/>
      <c r="L41" s="2194"/>
      <c r="M41" s="2194"/>
      <c r="N41" s="2194"/>
      <c r="O41" s="2194"/>
      <c r="P41" s="2194"/>
      <c r="Q41" s="2194"/>
      <c r="R41" s="2194"/>
      <c r="S41" s="2194"/>
      <c r="T41" s="2194"/>
      <c r="U41" s="2193"/>
      <c r="V41" s="2193"/>
    </row>
    <row r="42" spans="1:22" x14ac:dyDescent="0.2">
      <c r="A42" s="1610" t="s">
        <v>411</v>
      </c>
      <c r="B42" s="1630">
        <v>-1.15035939</v>
      </c>
      <c r="C42" s="1600">
        <v>-70.050767709545624</v>
      </c>
      <c r="D42" s="1600">
        <v>34.775143589999999</v>
      </c>
      <c r="E42" s="1600">
        <v>514.41557348170579</v>
      </c>
      <c r="F42" s="1600">
        <v>19.140827089999998</v>
      </c>
      <c r="G42" s="1600">
        <v>55.041691029865845</v>
      </c>
      <c r="H42" s="1600">
        <v>13.61432215</v>
      </c>
      <c r="I42" s="1600">
        <v>5.5265049399999997</v>
      </c>
      <c r="J42" s="1615">
        <v>656.87182460000008</v>
      </c>
      <c r="K42" s="2196"/>
      <c r="L42" s="2194"/>
      <c r="M42" s="2194"/>
      <c r="N42" s="2194"/>
      <c r="O42" s="2194"/>
      <c r="P42" s="2194"/>
      <c r="Q42" s="2194"/>
      <c r="R42" s="2194"/>
      <c r="S42" s="2194"/>
      <c r="T42" s="2194"/>
      <c r="U42" s="2193"/>
      <c r="V42" s="2193"/>
    </row>
    <row r="43" spans="1:22" x14ac:dyDescent="0.2">
      <c r="A43" s="1610" t="s">
        <v>410</v>
      </c>
      <c r="B43" s="1630">
        <v>3.0720238599999998</v>
      </c>
      <c r="C43" s="1600">
        <v>94.974894527701608</v>
      </c>
      <c r="D43" s="1600">
        <v>17.381295299999998</v>
      </c>
      <c r="E43" s="1600">
        <v>133.17561115249592</v>
      </c>
      <c r="F43" s="1600">
        <v>11.31537275</v>
      </c>
      <c r="G43" s="1600">
        <v>65.100860175823613</v>
      </c>
      <c r="H43" s="1600">
        <v>7.3224559899999999</v>
      </c>
      <c r="I43" s="1600">
        <v>3.99291676</v>
      </c>
      <c r="J43" s="1615">
        <v>1293.8256474099999</v>
      </c>
      <c r="K43" s="2196"/>
      <c r="L43" s="2194"/>
      <c r="M43" s="2194"/>
      <c r="N43" s="2194"/>
      <c r="O43" s="2194"/>
      <c r="P43" s="2194"/>
      <c r="Q43" s="2194"/>
      <c r="R43" s="2194"/>
      <c r="S43" s="2194"/>
      <c r="T43" s="2194"/>
      <c r="U43" s="2193"/>
      <c r="V43" s="2193"/>
    </row>
    <row r="44" spans="1:22" x14ac:dyDescent="0.2">
      <c r="A44" s="1610" t="s">
        <v>409</v>
      </c>
      <c r="B44" s="1630">
        <v>3.8986177999999998</v>
      </c>
      <c r="C44" s="1600">
        <v>37.984599808170231</v>
      </c>
      <c r="D44" s="1600">
        <v>162.84706679000001</v>
      </c>
      <c r="E44" s="1600">
        <v>385.09428629372843</v>
      </c>
      <c r="F44" s="1600">
        <v>123.28629414</v>
      </c>
      <c r="G44" s="1600">
        <v>75.70679446070973</v>
      </c>
      <c r="H44" s="1600">
        <v>95.141601379999997</v>
      </c>
      <c r="I44" s="1600">
        <v>28.144692759999998</v>
      </c>
      <c r="J44" s="1615">
        <v>4105.4720278100003</v>
      </c>
      <c r="K44" s="2196"/>
      <c r="L44" s="2194"/>
      <c r="M44" s="2194"/>
      <c r="N44" s="2194"/>
      <c r="O44" s="2194"/>
      <c r="P44" s="2194"/>
      <c r="Q44" s="2194"/>
      <c r="R44" s="2194"/>
      <c r="S44" s="2194"/>
      <c r="T44" s="2194"/>
      <c r="U44" s="2193"/>
      <c r="V44" s="2193"/>
    </row>
    <row r="45" spans="1:22" x14ac:dyDescent="0.2">
      <c r="A45" s="1610" t="s">
        <v>408</v>
      </c>
      <c r="B45" s="1630">
        <v>5.6465708100000001</v>
      </c>
      <c r="C45" s="1600">
        <v>167.95127382520172</v>
      </c>
      <c r="D45" s="1600">
        <v>48.961690489999995</v>
      </c>
      <c r="E45" s="1600">
        <v>353.74130675716486</v>
      </c>
      <c r="F45" s="1600">
        <v>39.298403879999995</v>
      </c>
      <c r="G45" s="1600">
        <v>80.263576454792457</v>
      </c>
      <c r="H45" s="1600">
        <v>32.563714609999998</v>
      </c>
      <c r="I45" s="1600">
        <v>6.7346892699999996</v>
      </c>
      <c r="J45" s="1615">
        <v>1344.81166624</v>
      </c>
      <c r="K45" s="2196"/>
      <c r="L45" s="2194"/>
      <c r="M45" s="2194"/>
      <c r="N45" s="2194"/>
      <c r="O45" s="2194"/>
      <c r="P45" s="2194"/>
      <c r="Q45" s="2194"/>
      <c r="R45" s="2194"/>
      <c r="S45" s="2194"/>
      <c r="T45" s="2194"/>
      <c r="U45" s="2193"/>
      <c r="V45" s="2193"/>
    </row>
    <row r="46" spans="1:22" x14ac:dyDescent="0.2">
      <c r="A46" s="1633" t="s">
        <v>407</v>
      </c>
      <c r="B46" s="1630">
        <v>1.4185308299999999</v>
      </c>
      <c r="C46" s="1627">
        <v>5.0779472876336333</v>
      </c>
      <c r="D46" s="1600">
        <v>394.82187485999998</v>
      </c>
      <c r="E46" s="1627">
        <v>348.09046261853945</v>
      </c>
      <c r="F46" s="1627">
        <v>168.45841521</v>
      </c>
      <c r="G46" s="1627">
        <v>42.666940698190473</v>
      </c>
      <c r="H46" s="1627">
        <v>140.97253459000001</v>
      </c>
      <c r="I46" s="1600">
        <v>27.485880620000003</v>
      </c>
      <c r="J46" s="1632">
        <v>11174.04927345</v>
      </c>
      <c r="K46" s="2196"/>
      <c r="L46" s="2194"/>
      <c r="M46" s="2194"/>
      <c r="N46" s="2194"/>
      <c r="O46" s="2194"/>
      <c r="P46" s="2194"/>
      <c r="Q46" s="2194"/>
      <c r="R46" s="2194"/>
      <c r="S46" s="2194"/>
      <c r="T46" s="2194"/>
      <c r="U46" s="2193"/>
      <c r="V46" s="2193"/>
    </row>
    <row r="47" spans="1:22" x14ac:dyDescent="0.2">
      <c r="A47" s="1610" t="s">
        <v>406</v>
      </c>
      <c r="B47" s="1630">
        <v>-12.268847529999999</v>
      </c>
      <c r="C47" s="1600">
        <v>-113.49992491850119</v>
      </c>
      <c r="D47" s="1600">
        <v>106.17963381999999</v>
      </c>
      <c r="E47" s="1600">
        <v>241.24092362360673</v>
      </c>
      <c r="F47" s="1600">
        <v>77.568157049999996</v>
      </c>
      <c r="G47" s="1600">
        <v>73.05370555477397</v>
      </c>
      <c r="H47" s="1600">
        <v>63.626805379999993</v>
      </c>
      <c r="I47" s="1600">
        <v>13.94135167</v>
      </c>
      <c r="J47" s="1615">
        <v>4323.8257783199997</v>
      </c>
      <c r="K47" s="2196"/>
      <c r="L47" s="2194"/>
      <c r="M47" s="2194"/>
      <c r="N47" s="2194"/>
      <c r="O47" s="2194"/>
      <c r="P47" s="2194"/>
      <c r="Q47" s="2194"/>
      <c r="R47" s="2194"/>
      <c r="S47" s="2194"/>
      <c r="T47" s="2194"/>
      <c r="U47" s="2193"/>
      <c r="V47" s="2193"/>
    </row>
    <row r="48" spans="1:22" x14ac:dyDescent="0.2">
      <c r="A48" s="1610" t="s">
        <v>405</v>
      </c>
      <c r="B48" s="1630">
        <v>1.5040147300000002</v>
      </c>
      <c r="C48" s="1600">
        <v>7.8754799744033264</v>
      </c>
      <c r="D48" s="1600">
        <v>569.30597004000003</v>
      </c>
      <c r="E48" s="1600">
        <v>725.96083015898398</v>
      </c>
      <c r="F48" s="1600">
        <v>203.12882311999999</v>
      </c>
      <c r="G48" s="1600">
        <v>35.680079572277798</v>
      </c>
      <c r="H48" s="1600">
        <v>158.37617008999999</v>
      </c>
      <c r="I48" s="1600">
        <v>44.752653030000005</v>
      </c>
      <c r="J48" s="1615">
        <v>7638.9743095699996</v>
      </c>
      <c r="K48" s="2196"/>
      <c r="L48" s="2194"/>
      <c r="M48" s="2194"/>
      <c r="N48" s="2194"/>
      <c r="O48" s="2194"/>
      <c r="P48" s="2194"/>
      <c r="Q48" s="2194"/>
      <c r="R48" s="2194"/>
      <c r="S48" s="2194"/>
      <c r="T48" s="2194"/>
      <c r="U48" s="2193"/>
      <c r="V48" s="2193"/>
    </row>
    <row r="49" spans="1:22" x14ac:dyDescent="0.2">
      <c r="A49" s="1610" t="s">
        <v>404</v>
      </c>
      <c r="B49" s="1630">
        <v>-2.1545181200000001</v>
      </c>
      <c r="C49" s="1600">
        <v>-29.317681302042754</v>
      </c>
      <c r="D49" s="1600">
        <v>64.889427240000003</v>
      </c>
      <c r="E49" s="1600">
        <v>218.29517809784434</v>
      </c>
      <c r="F49" s="1600">
        <v>33.006535860000007</v>
      </c>
      <c r="G49" s="1600">
        <v>50.865814761967385</v>
      </c>
      <c r="H49" s="1600">
        <v>24.313443230000008</v>
      </c>
      <c r="I49" s="1600">
        <v>8.6930926299999989</v>
      </c>
      <c r="J49" s="1615">
        <v>2939.5477736499997</v>
      </c>
      <c r="K49" s="2196"/>
      <c r="L49" s="2194"/>
      <c r="M49" s="2194"/>
      <c r="N49" s="2194"/>
      <c r="O49" s="2194"/>
      <c r="P49" s="2194"/>
      <c r="Q49" s="2194"/>
      <c r="R49" s="2194"/>
      <c r="S49" s="2194"/>
      <c r="T49" s="2194"/>
      <c r="U49" s="2193"/>
      <c r="V49" s="2193"/>
    </row>
    <row r="50" spans="1:22" x14ac:dyDescent="0.2">
      <c r="A50" s="1610" t="s">
        <v>403</v>
      </c>
      <c r="B50" s="1630">
        <v>-0.89585007000000094</v>
      </c>
      <c r="C50" s="1600">
        <v>-25.618091434556323</v>
      </c>
      <c r="D50" s="1600">
        <v>120.40209824</v>
      </c>
      <c r="E50" s="1600">
        <v>828.27242790134642</v>
      </c>
      <c r="F50" s="1600">
        <v>54.876118210000001</v>
      </c>
      <c r="G50" s="1600">
        <v>45.577376982761791</v>
      </c>
      <c r="H50" s="1600">
        <v>44.594488089999999</v>
      </c>
      <c r="I50" s="1600">
        <v>10.281630119999999</v>
      </c>
      <c r="J50" s="1615">
        <v>1398.77722318</v>
      </c>
      <c r="K50" s="2196"/>
      <c r="L50" s="2194"/>
      <c r="M50" s="2194"/>
      <c r="N50" s="2194"/>
      <c r="O50" s="2194"/>
      <c r="P50" s="2194"/>
      <c r="Q50" s="2194"/>
      <c r="R50" s="2194"/>
      <c r="S50" s="2194"/>
      <c r="T50" s="2194"/>
      <c r="U50" s="2193"/>
      <c r="V50" s="2193"/>
    </row>
    <row r="51" spans="1:22" x14ac:dyDescent="0.2">
      <c r="A51" s="1610" t="s">
        <v>402</v>
      </c>
      <c r="B51" s="1630">
        <v>-0.17801441000000001</v>
      </c>
      <c r="C51" s="1600">
        <v>-4.4897062686178408</v>
      </c>
      <c r="D51" s="1600">
        <v>29.10519704</v>
      </c>
      <c r="E51" s="1600">
        <v>181.65707510361602</v>
      </c>
      <c r="F51" s="1600">
        <v>16.227300830000001</v>
      </c>
      <c r="G51" s="1600">
        <v>55.75396314169739</v>
      </c>
      <c r="H51" s="1600">
        <v>11.492314960000002</v>
      </c>
      <c r="I51" s="1600">
        <v>4.73498587</v>
      </c>
      <c r="J51" s="1615">
        <v>1585.9782297499999</v>
      </c>
      <c r="K51" s="2196"/>
      <c r="L51" s="2194"/>
      <c r="M51" s="2194"/>
      <c r="N51" s="2194"/>
      <c r="O51" s="2194"/>
      <c r="P51" s="2194"/>
      <c r="Q51" s="2194"/>
      <c r="R51" s="2194"/>
      <c r="S51" s="2194"/>
      <c r="T51" s="2194"/>
      <c r="U51" s="2193"/>
      <c r="V51" s="2193"/>
    </row>
    <row r="52" spans="1:22" x14ac:dyDescent="0.2">
      <c r="A52" s="1610" t="s">
        <v>401</v>
      </c>
      <c r="B52" s="1630">
        <v>-8.9592343700000008</v>
      </c>
      <c r="C52" s="1600">
        <v>-43.685822509486854</v>
      </c>
      <c r="D52" s="1600">
        <v>263.81123775999998</v>
      </c>
      <c r="E52" s="1600">
        <v>314.85755346073722</v>
      </c>
      <c r="F52" s="1600">
        <v>175.41531241000001</v>
      </c>
      <c r="G52" s="1600">
        <v>66.492736965808334</v>
      </c>
      <c r="H52" s="1600">
        <v>138.69709541</v>
      </c>
      <c r="I52" s="1600">
        <v>36.718217000000003</v>
      </c>
      <c r="J52" s="1615">
        <v>8203.3335808699994</v>
      </c>
      <c r="K52" s="2196"/>
      <c r="L52" s="2194"/>
      <c r="M52" s="2194"/>
      <c r="N52" s="2194"/>
      <c r="O52" s="2194"/>
      <c r="P52" s="2194"/>
      <c r="Q52" s="2194"/>
      <c r="R52" s="2194"/>
      <c r="S52" s="2194"/>
      <c r="T52" s="2194"/>
      <c r="U52" s="2193"/>
      <c r="V52" s="2193"/>
    </row>
    <row r="53" spans="1:22" x14ac:dyDescent="0.2">
      <c r="A53" s="1610" t="s">
        <v>400</v>
      </c>
      <c r="B53" s="1630">
        <v>9.0175239000000005</v>
      </c>
      <c r="C53" s="1600">
        <v>73.591070041308967</v>
      </c>
      <c r="D53" s="1600">
        <v>383.70126849000002</v>
      </c>
      <c r="E53" s="1600">
        <v>747.9306464407382</v>
      </c>
      <c r="F53" s="1600">
        <v>228.74886459999999</v>
      </c>
      <c r="G53" s="1600">
        <v>59.616395197286565</v>
      </c>
      <c r="H53" s="1600">
        <v>213.08712158999998</v>
      </c>
      <c r="I53" s="1600">
        <v>15.66174301</v>
      </c>
      <c r="J53" s="1615">
        <v>4901.4229008700004</v>
      </c>
      <c r="K53" s="2196"/>
      <c r="L53" s="2194"/>
      <c r="M53" s="2194"/>
      <c r="N53" s="2194"/>
      <c r="O53" s="2194"/>
      <c r="P53" s="2194"/>
      <c r="Q53" s="2194"/>
      <c r="R53" s="2194"/>
      <c r="S53" s="2194"/>
      <c r="T53" s="2194"/>
      <c r="U53" s="2193"/>
      <c r="V53" s="2193"/>
    </row>
    <row r="54" spans="1:22" x14ac:dyDescent="0.2">
      <c r="A54" s="1610" t="s">
        <v>399</v>
      </c>
      <c r="B54" s="1630">
        <v>0.65275894000000001</v>
      </c>
      <c r="C54" s="1627">
        <v>28.157890510213832</v>
      </c>
      <c r="D54" s="1600">
        <v>6.0151580999999998</v>
      </c>
      <c r="E54" s="1627">
        <v>64.535368396952634</v>
      </c>
      <c r="F54" s="1627">
        <v>4.7876852599999999</v>
      </c>
      <c r="G54" s="1627">
        <v>79.593672857908757</v>
      </c>
      <c r="H54" s="1627">
        <v>2.1506404799999999</v>
      </c>
      <c r="I54" s="1600">
        <v>2.6370447800000001</v>
      </c>
      <c r="J54" s="1632">
        <v>927.28386704000002</v>
      </c>
      <c r="K54" s="2196"/>
      <c r="L54" s="2194"/>
      <c r="M54" s="2194"/>
      <c r="N54" s="2194"/>
      <c r="O54" s="2194"/>
      <c r="P54" s="2194"/>
      <c r="Q54" s="2194"/>
      <c r="R54" s="2194"/>
      <c r="S54" s="2194"/>
      <c r="T54" s="2194"/>
      <c r="U54" s="2193"/>
      <c r="V54" s="2193"/>
    </row>
    <row r="55" spans="1:22" x14ac:dyDescent="0.2">
      <c r="A55" s="1610" t="s">
        <v>398</v>
      </c>
      <c r="B55" s="1629"/>
      <c r="C55" s="1600"/>
      <c r="D55" s="1600"/>
      <c r="E55" s="231"/>
      <c r="F55" s="1615"/>
      <c r="G55" s="1600"/>
      <c r="H55" s="1600"/>
      <c r="I55" s="1600"/>
      <c r="J55" s="1615">
        <v>0</v>
      </c>
      <c r="K55" s="2196"/>
      <c r="L55" s="2194"/>
      <c r="M55" s="2194"/>
      <c r="N55" s="2194"/>
      <c r="O55" s="2194"/>
      <c r="P55" s="2194"/>
      <c r="Q55" s="2194"/>
      <c r="R55" s="2194"/>
      <c r="S55" s="2194"/>
      <c r="T55" s="2194"/>
      <c r="U55" s="2193"/>
      <c r="V55" s="2193"/>
    </row>
    <row r="56" spans="1:22" x14ac:dyDescent="0.2">
      <c r="A56" s="1610" t="s">
        <v>397</v>
      </c>
      <c r="B56" s="1630">
        <v>-30.614062789999998</v>
      </c>
      <c r="C56" s="1600">
        <v>-106.67868015330129</v>
      </c>
      <c r="D56" s="1600">
        <v>213.19906896999996</v>
      </c>
      <c r="E56" s="1600">
        <v>182.65984482911779</v>
      </c>
      <c r="F56" s="1600">
        <v>192.93706578000001</v>
      </c>
      <c r="G56" s="1600">
        <v>90.496204656104254</v>
      </c>
      <c r="H56" s="1600">
        <v>162.42398021000002</v>
      </c>
      <c r="I56" s="1600">
        <v>30.513085569999998</v>
      </c>
      <c r="J56" s="1615">
        <v>11478.98070955</v>
      </c>
      <c r="K56" s="2196"/>
      <c r="L56" s="2194"/>
      <c r="M56" s="2194"/>
      <c r="N56" s="2194"/>
      <c r="O56" s="2194"/>
      <c r="P56" s="2194"/>
      <c r="Q56" s="2194"/>
      <c r="R56" s="2194"/>
      <c r="S56" s="2194"/>
      <c r="T56" s="2194"/>
      <c r="U56" s="2193"/>
      <c r="V56" s="2193"/>
    </row>
    <row r="57" spans="1:22" x14ac:dyDescent="0.2">
      <c r="A57" s="1610" t="s">
        <v>396</v>
      </c>
      <c r="B57" s="1630">
        <v>1.9621637299999999</v>
      </c>
      <c r="C57" s="1600">
        <v>2.2753778215402067</v>
      </c>
      <c r="D57" s="1600">
        <v>234.72054171000002</v>
      </c>
      <c r="E57" s="1600">
        <v>67.813966635214101</v>
      </c>
      <c r="F57" s="1600">
        <v>118.56536527999999</v>
      </c>
      <c r="G57" s="1600">
        <v>50.513416685314617</v>
      </c>
      <c r="H57" s="1600">
        <v>94.750711289999998</v>
      </c>
      <c r="I57" s="1600">
        <v>23.81465399</v>
      </c>
      <c r="J57" s="1615">
        <v>34493.853485339998</v>
      </c>
      <c r="K57" s="2196"/>
      <c r="L57" s="2194"/>
      <c r="M57" s="2194"/>
      <c r="N57" s="2194"/>
      <c r="O57" s="2194"/>
      <c r="P57" s="2194"/>
      <c r="Q57" s="2194"/>
      <c r="R57" s="2194"/>
      <c r="S57" s="2194"/>
      <c r="T57" s="2194"/>
      <c r="U57" s="2193"/>
      <c r="V57" s="2193"/>
    </row>
    <row r="58" spans="1:22" x14ac:dyDescent="0.2">
      <c r="A58" s="1610" t="s">
        <v>395</v>
      </c>
      <c r="B58" s="1630">
        <v>7.3680146100000004</v>
      </c>
      <c r="C58" s="1600">
        <v>187.56827642127004</v>
      </c>
      <c r="D58" s="1600">
        <v>23.001783080000003</v>
      </c>
      <c r="E58" s="1600">
        <v>144.15866913854862</v>
      </c>
      <c r="F58" s="1600">
        <v>24.316965570000001</v>
      </c>
      <c r="G58" s="1600">
        <v>105.71774146997998</v>
      </c>
      <c r="H58" s="1600">
        <v>11.7583827</v>
      </c>
      <c r="I58" s="1600">
        <v>12.55858287</v>
      </c>
      <c r="J58" s="1615">
        <v>1571.27095276</v>
      </c>
      <c r="K58" s="2196"/>
      <c r="L58" s="2194"/>
      <c r="M58" s="2194"/>
      <c r="N58" s="2194"/>
      <c r="O58" s="2194"/>
      <c r="P58" s="2194"/>
      <c r="Q58" s="2194"/>
      <c r="R58" s="2194"/>
      <c r="S58" s="2194"/>
      <c r="T58" s="2194"/>
      <c r="U58" s="2193"/>
      <c r="V58" s="2193"/>
    </row>
    <row r="59" spans="1:22" x14ac:dyDescent="0.2">
      <c r="A59" s="1610" t="s">
        <v>394</v>
      </c>
      <c r="B59" s="1630">
        <v>-8.6603219999999995E-2</v>
      </c>
      <c r="C59" s="1600">
        <v>-142.71197854376837</v>
      </c>
      <c r="D59" s="1600">
        <v>1.3446438000000001</v>
      </c>
      <c r="E59" s="1600">
        <v>534.72146310488108</v>
      </c>
      <c r="F59" s="1600">
        <v>0.87305385999999996</v>
      </c>
      <c r="G59" s="1600">
        <v>64.928262786025556</v>
      </c>
      <c r="H59" s="1600">
        <v>0.61731228999999999</v>
      </c>
      <c r="I59" s="1600">
        <v>0.25574156999999997</v>
      </c>
      <c r="J59" s="1615">
        <v>24.273567190000001</v>
      </c>
      <c r="K59" s="2196"/>
      <c r="L59" s="2194"/>
      <c r="M59" s="2194"/>
      <c r="N59" s="2194"/>
      <c r="O59" s="2194"/>
      <c r="P59" s="2194"/>
      <c r="Q59" s="2194"/>
      <c r="R59" s="2194"/>
      <c r="S59" s="2194"/>
      <c r="T59" s="2194"/>
      <c r="U59" s="2193"/>
      <c r="V59" s="2193"/>
    </row>
    <row r="60" spans="1:22" x14ac:dyDescent="0.2">
      <c r="A60" s="1610" t="s">
        <v>393</v>
      </c>
      <c r="B60" s="1630">
        <v>3.2587381899999999</v>
      </c>
      <c r="C60" s="1600">
        <v>196.56245308412065</v>
      </c>
      <c r="D60" s="1600">
        <v>0.62250338999999999</v>
      </c>
      <c r="E60" s="1600">
        <v>9.2597948753554622</v>
      </c>
      <c r="F60" s="1600">
        <v>9.1191642999999996</v>
      </c>
      <c r="G60" s="1600">
        <v>1464.9180143420583</v>
      </c>
      <c r="H60" s="1600">
        <v>8.2686108399999991</v>
      </c>
      <c r="I60" s="1600">
        <v>0.85055346000000009</v>
      </c>
      <c r="J60" s="1615">
        <v>663.14560870999992</v>
      </c>
      <c r="K60" s="2196"/>
      <c r="L60" s="2194"/>
      <c r="M60" s="2194"/>
      <c r="N60" s="2194"/>
      <c r="O60" s="2194"/>
      <c r="P60" s="2194"/>
      <c r="Q60" s="2194"/>
      <c r="R60" s="2194"/>
      <c r="S60" s="2194"/>
      <c r="T60" s="2194"/>
      <c r="U60" s="2193"/>
      <c r="V60" s="2193"/>
    </row>
    <row r="61" spans="1:22" x14ac:dyDescent="0.2">
      <c r="A61" s="1610" t="s">
        <v>392</v>
      </c>
      <c r="B61" s="1630">
        <v>1.0425098700000002</v>
      </c>
      <c r="C61" s="1600">
        <v>10.402904760079931</v>
      </c>
      <c r="D61" s="1600">
        <v>7.3368619100000005</v>
      </c>
      <c r="E61" s="1600">
        <v>18.283687439052251</v>
      </c>
      <c r="F61" s="1600">
        <v>4.2574003199999995</v>
      </c>
      <c r="G61" s="1600">
        <v>58.027537825091748</v>
      </c>
      <c r="H61" s="1600">
        <v>0.90760836999999972</v>
      </c>
      <c r="I61" s="1600">
        <v>3.3497919499999997</v>
      </c>
      <c r="J61" s="1615">
        <v>4008.5337472299998</v>
      </c>
      <c r="K61" s="2196"/>
      <c r="L61" s="2194"/>
      <c r="M61" s="2194"/>
      <c r="N61" s="2194"/>
      <c r="O61" s="2194"/>
      <c r="P61" s="2194"/>
      <c r="Q61" s="2194"/>
      <c r="R61" s="2194"/>
      <c r="S61" s="2194"/>
      <c r="T61" s="2194"/>
      <c r="U61" s="2193"/>
      <c r="V61" s="2193"/>
    </row>
    <row r="62" spans="1:22" ht="15" thickBot="1" x14ac:dyDescent="0.25">
      <c r="A62" s="1608" t="s">
        <v>391</v>
      </c>
      <c r="B62" s="1629">
        <v>3.9963044600000002</v>
      </c>
      <c r="C62" s="1614">
        <v>95.945621145930033</v>
      </c>
      <c r="D62" s="1614">
        <v>3.8889795100000004</v>
      </c>
      <c r="E62" s="1631">
        <v>23.596637307848784</v>
      </c>
      <c r="F62" s="1631">
        <v>-17.963090469999997</v>
      </c>
      <c r="G62" s="1631">
        <v>-461.89727726284661</v>
      </c>
      <c r="H62" s="1631">
        <v>-31.905096829999998</v>
      </c>
      <c r="I62" s="1631">
        <v>13.942006359999999</v>
      </c>
      <c r="J62" s="1614">
        <v>1666.07059802</v>
      </c>
      <c r="K62" s="2196"/>
      <c r="L62" s="2194"/>
      <c r="M62" s="2194"/>
      <c r="N62" s="2194"/>
      <c r="O62" s="2194"/>
      <c r="P62" s="2194"/>
      <c r="Q62" s="2194"/>
      <c r="R62" s="2194"/>
      <c r="S62" s="2194"/>
      <c r="T62" s="2194"/>
      <c r="U62" s="2193"/>
      <c r="V62" s="2193"/>
    </row>
    <row r="63" spans="1:22" ht="15" thickBot="1" x14ac:dyDescent="0.25">
      <c r="A63" s="217" t="s">
        <v>418</v>
      </c>
      <c r="B63" s="230">
        <v>-14.169350129999998</v>
      </c>
      <c r="C63" s="215">
        <v>-5.3363343545208597</v>
      </c>
      <c r="D63" s="215">
        <v>3203.4999089000003</v>
      </c>
      <c r="E63" s="215">
        <v>297.00183141379762</v>
      </c>
      <c r="F63" s="215">
        <v>1650.9223715099997</v>
      </c>
      <c r="G63" s="215">
        <v>51.53495921518175</v>
      </c>
      <c r="H63" s="215">
        <v>1349.0328181700002</v>
      </c>
      <c r="I63" s="215">
        <v>301.88955334000002</v>
      </c>
      <c r="J63" s="215">
        <v>106210.36230981999</v>
      </c>
      <c r="K63" s="2196"/>
      <c r="L63" s="2194"/>
      <c r="M63" s="2194"/>
      <c r="N63" s="2194"/>
      <c r="O63" s="2194"/>
      <c r="P63" s="2194"/>
      <c r="Q63" s="2194"/>
      <c r="R63" s="2194"/>
      <c r="S63" s="2194"/>
      <c r="T63" s="2194"/>
      <c r="U63" s="2193"/>
      <c r="V63" s="2193"/>
    </row>
    <row r="64" spans="1:22" x14ac:dyDescent="0.2">
      <c r="A64" s="1610" t="s">
        <v>729</v>
      </c>
      <c r="B64" s="1630">
        <v>10.610490260000001</v>
      </c>
      <c r="C64" s="1600">
        <v>4.0292184907641007</v>
      </c>
      <c r="D64" s="1600">
        <v>652.17522494999992</v>
      </c>
      <c r="E64" s="1600">
        <v>61.84308791016278</v>
      </c>
      <c r="F64" s="1600">
        <v>120.97906002000001</v>
      </c>
      <c r="G64" s="1600">
        <v>18.550085221234074</v>
      </c>
      <c r="H64" s="1600">
        <v>58.432174300000007</v>
      </c>
      <c r="I64" s="1600">
        <v>62.546885719999999</v>
      </c>
      <c r="J64" s="1615">
        <v>105335.46675934001</v>
      </c>
      <c r="K64" s="2196"/>
      <c r="L64" s="2194"/>
      <c r="M64" s="2194"/>
      <c r="N64" s="2194"/>
      <c r="O64" s="2194"/>
      <c r="P64" s="2194"/>
      <c r="Q64" s="2194"/>
      <c r="R64" s="2194"/>
      <c r="S64" s="2194"/>
      <c r="T64" s="2194"/>
      <c r="U64" s="2193"/>
      <c r="V64" s="2193"/>
    </row>
    <row r="65" spans="1:22" x14ac:dyDescent="0.2">
      <c r="A65" s="1610" t="s">
        <v>728</v>
      </c>
      <c r="B65" s="1629">
        <v>-0.58358606000000002</v>
      </c>
      <c r="C65" s="1615">
        <v>-1.3010466018956754</v>
      </c>
      <c r="D65" s="1615">
        <v>391.55530907000002</v>
      </c>
      <c r="E65" s="1615">
        <v>215.52323529510434</v>
      </c>
      <c r="F65" s="1615">
        <v>225.61166829000001</v>
      </c>
      <c r="G65" s="1615">
        <v>57.619361317270879</v>
      </c>
      <c r="H65" s="1615">
        <v>165.22927991</v>
      </c>
      <c r="I65" s="1615">
        <v>60.382388379999995</v>
      </c>
      <c r="J65" s="1615">
        <v>17942.049397760002</v>
      </c>
      <c r="K65" s="2196"/>
      <c r="L65" s="2194"/>
      <c r="M65" s="2194"/>
      <c r="N65" s="2194"/>
      <c r="O65" s="2194"/>
      <c r="P65" s="2194"/>
      <c r="Q65" s="2194"/>
      <c r="R65" s="2194"/>
      <c r="S65" s="2194"/>
      <c r="T65" s="2194"/>
      <c r="U65" s="2193"/>
      <c r="V65" s="2193"/>
    </row>
    <row r="66" spans="1:22" ht="15" thickBot="1" x14ac:dyDescent="0.25">
      <c r="A66" s="1608" t="s">
        <v>727</v>
      </c>
      <c r="B66" s="1628">
        <v>46.047694049999997</v>
      </c>
      <c r="C66" s="1614">
        <v>235.61559563057656</v>
      </c>
      <c r="D66" s="1614">
        <v>307.76692391</v>
      </c>
      <c r="E66" s="1614">
        <v>384.47776972507899</v>
      </c>
      <c r="F66" s="1614">
        <v>187.37694737999999</v>
      </c>
      <c r="G66" s="1614">
        <v>60.882743668320401</v>
      </c>
      <c r="H66" s="1614">
        <v>91.294161220000007</v>
      </c>
      <c r="I66" s="1614">
        <v>96.082786159999984</v>
      </c>
      <c r="J66" s="1614">
        <v>7817.4271829100007</v>
      </c>
      <c r="K66" s="2196"/>
      <c r="L66" s="2194"/>
      <c r="M66" s="2194"/>
      <c r="N66" s="2194"/>
      <c r="O66" s="2194"/>
      <c r="P66" s="2194"/>
      <c r="Q66" s="2194"/>
      <c r="R66" s="2194"/>
      <c r="S66" s="2194"/>
      <c r="T66" s="2194"/>
      <c r="U66" s="2193"/>
      <c r="V66" s="2193"/>
    </row>
    <row r="67" spans="1:22" ht="15" thickBot="1" x14ac:dyDescent="0.25">
      <c r="A67" s="204" t="s">
        <v>417</v>
      </c>
      <c r="B67" s="230">
        <v>56.074598249999994</v>
      </c>
      <c r="C67" s="215">
        <v>17.109614397426142</v>
      </c>
      <c r="D67" s="215">
        <v>1351.4974579300001</v>
      </c>
      <c r="E67" s="215">
        <v>102.67481873862808</v>
      </c>
      <c r="F67" s="215">
        <v>533.96767569000008</v>
      </c>
      <c r="G67" s="215">
        <v>39.509336296336315</v>
      </c>
      <c r="H67" s="215">
        <v>314.95561543000002</v>
      </c>
      <c r="I67" s="215">
        <v>219.01206025999997</v>
      </c>
      <c r="J67" s="215">
        <v>131094.94334001001</v>
      </c>
      <c r="K67" s="2196"/>
      <c r="L67" s="2194"/>
      <c r="M67" s="2194"/>
      <c r="N67" s="2194"/>
      <c r="O67" s="2194"/>
      <c r="P67" s="2194"/>
      <c r="Q67" s="2194"/>
      <c r="R67" s="2194"/>
      <c r="S67" s="2194"/>
      <c r="T67" s="2194"/>
      <c r="U67" s="2193"/>
      <c r="V67" s="2193"/>
    </row>
    <row r="68" spans="1:22" ht="15" thickBot="1" x14ac:dyDescent="0.25">
      <c r="A68" s="216" t="s">
        <v>730</v>
      </c>
      <c r="B68" s="230">
        <v>0.29549603000000002</v>
      </c>
      <c r="C68" s="215">
        <v>2.3533499400144273</v>
      </c>
      <c r="D68" s="215">
        <v>0</v>
      </c>
      <c r="E68" s="215">
        <v>0</v>
      </c>
      <c r="F68" s="215">
        <v>1.7777215799999999</v>
      </c>
      <c r="G68" s="215"/>
      <c r="H68" s="215">
        <v>4.3620000000021975E-5</v>
      </c>
      <c r="I68" s="215">
        <v>1.7776779599999999</v>
      </c>
      <c r="J68" s="898">
        <v>5022.5599682499997</v>
      </c>
      <c r="K68" s="2196"/>
      <c r="L68" s="2194"/>
      <c r="M68" s="2194"/>
      <c r="N68" s="2194"/>
      <c r="O68" s="2194"/>
      <c r="P68" s="2194"/>
      <c r="Q68" s="2194"/>
      <c r="R68" s="2194"/>
      <c r="S68" s="2194"/>
      <c r="T68" s="2194"/>
      <c r="U68" s="2193"/>
      <c r="V68" s="2193"/>
    </row>
    <row r="69" spans="1:22" ht="15" thickBot="1" x14ac:dyDescent="0.25">
      <c r="A69" s="215" t="s">
        <v>342</v>
      </c>
      <c r="B69" s="215">
        <v>42.200744149999998</v>
      </c>
      <c r="C69" s="215">
        <v>6.9658921052868656</v>
      </c>
      <c r="D69" s="215">
        <v>4554.9973668300008</v>
      </c>
      <c r="E69" s="215">
        <v>178.643708436732</v>
      </c>
      <c r="F69" s="215">
        <v>2186.6677687799997</v>
      </c>
      <c r="G69" s="215">
        <v>48.00590631958557</v>
      </c>
      <c r="H69" s="215">
        <v>1663.9884772200003</v>
      </c>
      <c r="I69" s="215">
        <v>522.67929156000002</v>
      </c>
      <c r="J69" s="215">
        <v>242327.86561807999</v>
      </c>
      <c r="K69" s="2196"/>
      <c r="L69" s="2194"/>
      <c r="M69" s="2194"/>
      <c r="N69" s="2194"/>
      <c r="O69" s="2194"/>
      <c r="P69" s="2194"/>
      <c r="Q69" s="2194"/>
      <c r="R69" s="2194"/>
      <c r="S69" s="2194"/>
      <c r="T69" s="2194"/>
      <c r="U69" s="2193"/>
      <c r="V69" s="2193"/>
    </row>
    <row r="70" spans="1:22" x14ac:dyDescent="0.2">
      <c r="A70" s="229" t="s">
        <v>416</v>
      </c>
      <c r="B70" s="228"/>
      <c r="C70" s="227"/>
      <c r="D70" s="213"/>
      <c r="E70" s="214"/>
      <c r="F70" s="214">
        <v>2057.2207687799996</v>
      </c>
      <c r="G70" s="214"/>
      <c r="H70" s="214">
        <v>1599.942</v>
      </c>
      <c r="I70" s="214">
        <v>457.27600000000001</v>
      </c>
      <c r="J70" s="214"/>
      <c r="K70" s="2195"/>
      <c r="L70" s="2194"/>
      <c r="M70" s="2194"/>
      <c r="N70" s="2194"/>
      <c r="O70" s="2194"/>
      <c r="P70" s="2194"/>
      <c r="Q70" s="2194"/>
      <c r="R70" s="2194"/>
      <c r="S70" s="2194"/>
      <c r="T70" s="2194"/>
      <c r="U70" s="2193"/>
      <c r="V70" s="2193"/>
    </row>
    <row r="71" spans="1:22" ht="15" thickBot="1" x14ac:dyDescent="0.25">
      <c r="A71" s="212" t="s">
        <v>415</v>
      </c>
      <c r="B71" s="226"/>
      <c r="C71" s="225"/>
      <c r="D71" s="211"/>
      <c r="E71" s="211"/>
      <c r="F71" s="211"/>
      <c r="G71" s="211"/>
      <c r="H71" s="211"/>
      <c r="I71" s="211"/>
      <c r="J71" s="211">
        <v>252921.56299999999</v>
      </c>
      <c r="K71" s="2195"/>
      <c r="L71" s="2194"/>
      <c r="M71" s="2194"/>
      <c r="N71" s="2194"/>
      <c r="O71" s="2194"/>
      <c r="P71" s="2194"/>
      <c r="Q71" s="2194"/>
      <c r="R71" s="2194"/>
      <c r="S71" s="2194"/>
      <c r="T71" s="2194"/>
      <c r="U71" s="2193"/>
      <c r="V71" s="2193"/>
    </row>
    <row r="72" spans="1:22" x14ac:dyDescent="0.2">
      <c r="A72" s="1151"/>
      <c r="B72" s="1626"/>
      <c r="C72" s="1626"/>
      <c r="D72" s="1626"/>
      <c r="E72" s="1626"/>
      <c r="F72" s="1150"/>
      <c r="G72" s="1626"/>
      <c r="H72" s="1626"/>
      <c r="I72" s="1626"/>
      <c r="J72" s="1625"/>
    </row>
    <row r="73" spans="1:22" x14ac:dyDescent="0.2">
      <c r="A73" s="1151"/>
      <c r="B73" s="1626"/>
      <c r="C73" s="1626"/>
      <c r="D73" s="1626"/>
      <c r="E73" s="1626"/>
      <c r="F73" s="1150"/>
      <c r="G73" s="1626"/>
      <c r="H73" s="1626"/>
      <c r="I73" s="1626"/>
      <c r="J73" s="1625"/>
    </row>
    <row r="74" spans="1:22" x14ac:dyDescent="0.2">
      <c r="A74" s="1627"/>
      <c r="B74" s="1626"/>
      <c r="C74" s="1626"/>
      <c r="D74" s="1626"/>
      <c r="E74" s="1626"/>
      <c r="F74" s="1626"/>
      <c r="G74" s="1626"/>
      <c r="H74" s="1626"/>
      <c r="I74" s="1626"/>
      <c r="J74" s="1625"/>
    </row>
    <row r="75" spans="1:22" x14ac:dyDescent="0.2">
      <c r="A75" s="1600"/>
    </row>
  </sheetData>
  <mergeCells count="8">
    <mergeCell ref="H3:H4"/>
    <mergeCell ref="I3:I4"/>
    <mergeCell ref="J3:J4"/>
    <mergeCell ref="D3:D4"/>
    <mergeCell ref="D39:D40"/>
    <mergeCell ref="H39:H40"/>
    <mergeCell ref="I39:I40"/>
    <mergeCell ref="J39:J40"/>
  </mergeCells>
  <pageMargins left="0.7" right="0.7" top="0.75" bottom="0.75" header="0.3" footer="0.3"/>
  <pageSetup paperSize="9" scale="74" fitToWidth="0" fitToHeight="0" orientation="portrait" r:id="rId1"/>
  <customProperties>
    <customPr name="_pios_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66114-0BE8-4761-9B50-4A77D7453387}">
  <dimension ref="A1:I79"/>
  <sheetViews>
    <sheetView view="pageBreakPreview" zoomScale="60" zoomScaleNormal="90" workbookViewId="0">
      <selection activeCell="A58" sqref="A58"/>
    </sheetView>
  </sheetViews>
  <sheetFormatPr defaultColWidth="9.140625" defaultRowHeight="15" x14ac:dyDescent="0.25"/>
  <cols>
    <col min="1" max="1" width="17.28515625" style="2204" customWidth="1"/>
    <col min="2" max="2" width="18.28515625" style="1599" customWidth="1"/>
    <col min="3" max="3" width="10.7109375" style="594" customWidth="1"/>
    <col min="4" max="4" width="10.28515625" style="1599" customWidth="1"/>
    <col min="5" max="5" width="11.5703125" style="1599" customWidth="1"/>
    <col min="6" max="6" width="11.42578125" style="1599" customWidth="1"/>
    <col min="7" max="7" width="11.28515625" style="1624" customWidth="1"/>
    <col min="8" max="8" width="12.85546875" style="1599" customWidth="1"/>
    <col min="9" max="9" width="13" style="203" customWidth="1"/>
  </cols>
  <sheetData>
    <row r="1" spans="1:9" x14ac:dyDescent="0.25">
      <c r="A1" s="209" t="s">
        <v>1433</v>
      </c>
      <c r="B1" s="203"/>
      <c r="C1" s="2232"/>
      <c r="D1" s="595"/>
      <c r="E1" s="593"/>
      <c r="F1" s="595"/>
      <c r="G1" s="595"/>
      <c r="H1" s="595"/>
      <c r="I1" s="257"/>
    </row>
    <row r="2" spans="1:9" x14ac:dyDescent="0.25">
      <c r="A2" s="256" t="s">
        <v>1105</v>
      </c>
      <c r="B2" s="203"/>
      <c r="C2" s="2231"/>
      <c r="D2" s="233"/>
      <c r="E2" s="233"/>
      <c r="F2" s="233"/>
      <c r="G2" s="233"/>
      <c r="H2" s="233"/>
      <c r="I2" s="2218"/>
    </row>
    <row r="3" spans="1:9" s="2230" customFormat="1" ht="18" customHeight="1" x14ac:dyDescent="0.2">
      <c r="A3" s="235" t="s">
        <v>174</v>
      </c>
      <c r="B3" s="255"/>
      <c r="C3" s="949" t="s">
        <v>440</v>
      </c>
      <c r="D3" s="949" t="s">
        <v>439</v>
      </c>
      <c r="E3" s="2754" t="s">
        <v>782</v>
      </c>
      <c r="F3" s="949" t="s">
        <v>438</v>
      </c>
      <c r="G3" s="949"/>
      <c r="H3" s="949" t="s">
        <v>437</v>
      </c>
      <c r="I3" s="2754" t="s">
        <v>777</v>
      </c>
    </row>
    <row r="4" spans="1:9" s="2230" customFormat="1" ht="11.25" x14ac:dyDescent="0.2">
      <c r="A4" s="235"/>
      <c r="B4" s="235"/>
      <c r="C4" s="948" t="s">
        <v>436</v>
      </c>
      <c r="D4" s="948" t="s">
        <v>420</v>
      </c>
      <c r="E4" s="2755"/>
      <c r="F4" s="948" t="s">
        <v>435</v>
      </c>
      <c r="G4" s="948" t="s">
        <v>423</v>
      </c>
      <c r="H4" s="948" t="s">
        <v>434</v>
      </c>
      <c r="I4" s="2756"/>
    </row>
    <row r="5" spans="1:9" ht="14.25" customHeight="1" x14ac:dyDescent="0.25">
      <c r="A5" s="2229"/>
      <c r="B5" s="234" t="s">
        <v>780</v>
      </c>
      <c r="C5" s="233">
        <v>1.1469872884457795</v>
      </c>
      <c r="D5" s="233">
        <v>14.700253616735399</v>
      </c>
      <c r="E5" s="233"/>
      <c r="F5" s="233"/>
      <c r="G5" s="1615">
        <v>131.08120621529105</v>
      </c>
      <c r="H5" s="233"/>
      <c r="I5" s="233"/>
    </row>
    <row r="6" spans="1:9" ht="14.25" customHeight="1" x14ac:dyDescent="0.25">
      <c r="A6" s="2221"/>
      <c r="B6" s="249" t="s">
        <v>779</v>
      </c>
      <c r="C6" s="248">
        <v>2.8480778139005101</v>
      </c>
      <c r="D6" s="248">
        <v>36.502118729900801</v>
      </c>
      <c r="E6" s="248"/>
      <c r="F6" s="248"/>
      <c r="G6" s="248">
        <v>102.60139563630028</v>
      </c>
      <c r="H6" s="248"/>
      <c r="I6" s="248"/>
    </row>
    <row r="7" spans="1:9" ht="14.25" customHeight="1" x14ac:dyDescent="0.25">
      <c r="A7" s="2228"/>
      <c r="B7" s="251" t="s">
        <v>433</v>
      </c>
      <c r="C7" s="236">
        <v>3.9950651023462895</v>
      </c>
      <c r="D7" s="236">
        <v>51.202372346636196</v>
      </c>
      <c r="E7" s="236">
        <v>270.74247458000002</v>
      </c>
      <c r="F7" s="236">
        <v>807.05839184477782</v>
      </c>
      <c r="G7" s="236">
        <v>233.68260185159133</v>
      </c>
      <c r="H7" s="236">
        <v>86.311762575894562</v>
      </c>
      <c r="I7" s="236">
        <v>3121</v>
      </c>
    </row>
    <row r="8" spans="1:9" ht="14.25" customHeight="1" x14ac:dyDescent="0.25">
      <c r="A8" s="2221"/>
      <c r="B8" s="234" t="s">
        <v>780</v>
      </c>
      <c r="C8" s="233">
        <v>9.436573829999988</v>
      </c>
      <c r="D8" s="233">
        <v>11.508016865853644</v>
      </c>
      <c r="E8" s="233"/>
      <c r="F8" s="233"/>
      <c r="G8" s="1615">
        <v>42.797514129999996</v>
      </c>
      <c r="H8" s="233"/>
      <c r="I8" s="233"/>
    </row>
    <row r="9" spans="1:9" ht="14.25" customHeight="1" x14ac:dyDescent="0.25">
      <c r="A9" s="2221"/>
      <c r="B9" s="249" t="s">
        <v>779</v>
      </c>
      <c r="C9" s="248">
        <v>-0.43993903000000001</v>
      </c>
      <c r="D9" s="248">
        <v>-0.53651101219512198</v>
      </c>
      <c r="E9" s="248"/>
      <c r="F9" s="248"/>
      <c r="G9" s="248">
        <v>48.247701609999993</v>
      </c>
      <c r="H9" s="248"/>
      <c r="I9" s="248"/>
    </row>
    <row r="10" spans="1:9" ht="14.25" customHeight="1" x14ac:dyDescent="0.25">
      <c r="A10" s="2221"/>
      <c r="B10" s="251" t="s">
        <v>432</v>
      </c>
      <c r="C10" s="236">
        <v>8.9966347999999901</v>
      </c>
      <c r="D10" s="236">
        <v>10.971505853658524</v>
      </c>
      <c r="E10" s="236">
        <v>620.62465791000011</v>
      </c>
      <c r="F10" s="236">
        <v>188.69107194349675</v>
      </c>
      <c r="G10" s="236">
        <v>91.045215739999989</v>
      </c>
      <c r="H10" s="236">
        <v>14.669932072406139</v>
      </c>
      <c r="I10" s="236">
        <v>32800</v>
      </c>
    </row>
    <row r="11" spans="1:9" ht="14.25" customHeight="1" x14ac:dyDescent="0.25">
      <c r="A11" s="2221"/>
      <c r="B11" s="234" t="s">
        <v>780</v>
      </c>
      <c r="C11" s="233">
        <v>9.7573663280103169</v>
      </c>
      <c r="D11" s="233">
        <v>11.087916281829905</v>
      </c>
      <c r="E11" s="233"/>
      <c r="F11" s="233"/>
      <c r="G11" s="1615">
        <v>41.566542126849299</v>
      </c>
      <c r="H11" s="233"/>
      <c r="I11" s="233"/>
    </row>
    <row r="12" spans="1:9" ht="14.25" customHeight="1" x14ac:dyDescent="0.25">
      <c r="A12" s="2221"/>
      <c r="B12" s="249" t="s">
        <v>779</v>
      </c>
      <c r="C12" s="248">
        <v>-3.7594867270994166</v>
      </c>
      <c r="D12" s="248">
        <v>-4.272144008067519</v>
      </c>
      <c r="E12" s="248"/>
      <c r="F12" s="248"/>
      <c r="G12" s="248">
        <v>17.218084517174798</v>
      </c>
      <c r="H12" s="248"/>
      <c r="I12" s="248"/>
    </row>
    <row r="13" spans="1:9" ht="14.25" customHeight="1" x14ac:dyDescent="0.25">
      <c r="A13" s="2221"/>
      <c r="B13" s="251" t="s">
        <v>431</v>
      </c>
      <c r="C13" s="236">
        <v>5.9978796009109008</v>
      </c>
      <c r="D13" s="236">
        <v>6.8157722737623878</v>
      </c>
      <c r="E13" s="236">
        <v>138.34125131000002</v>
      </c>
      <c r="F13" s="236">
        <v>39.235967085904491</v>
      </c>
      <c r="G13" s="236">
        <v>58.784626644024101</v>
      </c>
      <c r="H13" s="236">
        <v>42.492478626131124</v>
      </c>
      <c r="I13" s="236">
        <v>35200</v>
      </c>
    </row>
    <row r="14" spans="1:9" ht="14.25" customHeight="1" x14ac:dyDescent="0.25">
      <c r="A14" s="2221"/>
      <c r="B14" s="234" t="s">
        <v>780</v>
      </c>
      <c r="C14" s="233">
        <v>5.6824885598601478</v>
      </c>
      <c r="D14" s="233">
        <v>5.0736504998751322</v>
      </c>
      <c r="E14" s="233"/>
      <c r="F14" s="233"/>
      <c r="G14" s="1615">
        <v>13.634677726571633</v>
      </c>
      <c r="H14" s="233"/>
      <c r="I14" s="233"/>
    </row>
    <row r="15" spans="1:9" ht="14.25" customHeight="1" x14ac:dyDescent="0.25">
      <c r="A15" s="2221"/>
      <c r="B15" s="249" t="s">
        <v>779</v>
      </c>
      <c r="C15" s="248">
        <v>0.32183605632546319</v>
      </c>
      <c r="D15" s="248">
        <v>0.28735362171916357</v>
      </c>
      <c r="E15" s="248"/>
      <c r="F15" s="248"/>
      <c r="G15" s="248">
        <v>11.096923574612253</v>
      </c>
      <c r="H15" s="248"/>
      <c r="I15" s="248"/>
    </row>
    <row r="16" spans="1:9" ht="14.25" customHeight="1" x14ac:dyDescent="0.25">
      <c r="A16" s="2221"/>
      <c r="B16" s="251" t="s">
        <v>430</v>
      </c>
      <c r="C16" s="236">
        <v>6.0043246161856105</v>
      </c>
      <c r="D16" s="236">
        <v>5.361004121594295</v>
      </c>
      <c r="E16" s="236">
        <v>110.34629105</v>
      </c>
      <c r="F16" s="236">
        <v>24.617278700403162</v>
      </c>
      <c r="G16" s="236">
        <v>24.731601301183886</v>
      </c>
      <c r="H16" s="236">
        <v>22.412716427394489</v>
      </c>
      <c r="I16" s="236">
        <v>44800</v>
      </c>
    </row>
    <row r="17" spans="1:9" ht="8.4499999999999993" customHeight="1" x14ac:dyDescent="0.25">
      <c r="A17" s="2221"/>
      <c r="B17" s="234"/>
      <c r="C17" s="233"/>
      <c r="D17" s="233"/>
      <c r="E17" s="233"/>
      <c r="F17" s="233"/>
      <c r="G17" s="233"/>
      <c r="H17" s="233"/>
      <c r="I17" s="233"/>
    </row>
    <row r="18" spans="1:9" ht="14.25" customHeight="1" x14ac:dyDescent="0.25">
      <c r="A18" s="2221"/>
      <c r="B18" s="251" t="s">
        <v>3</v>
      </c>
      <c r="C18" s="236">
        <v>-1.4602733025010362E-3</v>
      </c>
      <c r="D18" s="236"/>
      <c r="E18" s="236">
        <v>96.720828439999877</v>
      </c>
      <c r="F18" s="236"/>
      <c r="G18" s="236">
        <v>11.741837185649416</v>
      </c>
      <c r="H18" s="236"/>
      <c r="I18" s="236"/>
    </row>
    <row r="19" spans="1:9" ht="7.15" customHeight="1" x14ac:dyDescent="0.25">
      <c r="A19" s="2227"/>
      <c r="B19" s="251"/>
      <c r="C19" s="236"/>
      <c r="D19" s="236"/>
      <c r="E19" s="236"/>
      <c r="F19" s="236"/>
      <c r="G19" s="236"/>
      <c r="H19" s="236"/>
      <c r="I19" s="236"/>
    </row>
    <row r="20" spans="1:9" ht="14.25" customHeight="1" x14ac:dyDescent="0.25">
      <c r="A20" s="2221"/>
      <c r="B20" s="234" t="s">
        <v>780</v>
      </c>
      <c r="C20" s="233">
        <v>26.496198002638643</v>
      </c>
      <c r="D20" s="233">
        <v>9.1428465947114468</v>
      </c>
      <c r="E20" s="233"/>
      <c r="F20" s="233"/>
      <c r="G20" s="1611">
        <v>234.39033870009419</v>
      </c>
      <c r="H20" s="233"/>
      <c r="I20" s="233"/>
    </row>
    <row r="21" spans="1:9" ht="14.25" customHeight="1" x14ac:dyDescent="0.25">
      <c r="A21" s="2227"/>
      <c r="B21" s="249" t="s">
        <v>779</v>
      </c>
      <c r="C21" s="248">
        <v>-1.4937541564982404</v>
      </c>
      <c r="D21" s="248">
        <v>-0.51543867168096913</v>
      </c>
      <c r="E21" s="248"/>
      <c r="F21" s="248"/>
      <c r="G21" s="248">
        <v>185.59554402235457</v>
      </c>
      <c r="H21" s="248"/>
      <c r="I21" s="248"/>
    </row>
    <row r="22" spans="1:9" ht="14.25" customHeight="1" x14ac:dyDescent="0.25">
      <c r="A22" s="2215" t="s">
        <v>731</v>
      </c>
      <c r="B22" s="2220"/>
      <c r="C22" s="2219">
        <v>25.002443846140398</v>
      </c>
      <c r="D22" s="2219">
        <v>8.6274079230304768</v>
      </c>
      <c r="E22" s="2219">
        <v>1236.77550329</v>
      </c>
      <c r="F22" s="2219">
        <v>106.30608756717359</v>
      </c>
      <c r="G22" s="2219">
        <v>419.98588272244876</v>
      </c>
      <c r="H22" s="2219">
        <v>33.958134002915337</v>
      </c>
      <c r="I22" s="2219">
        <v>115921</v>
      </c>
    </row>
    <row r="23" spans="1:9" ht="14.25" customHeight="1" x14ac:dyDescent="0.25">
      <c r="B23" s="1624"/>
      <c r="C23" s="1054"/>
      <c r="D23" s="1615"/>
      <c r="E23" s="1615"/>
      <c r="F23" s="1615"/>
      <c r="G23" s="1615"/>
      <c r="H23" s="1615"/>
      <c r="I23" s="595"/>
    </row>
    <row r="24" spans="1:9" ht="14.25" customHeight="1" x14ac:dyDescent="0.25">
      <c r="B24" s="234" t="s">
        <v>780</v>
      </c>
      <c r="C24" s="233">
        <v>14.133475657415682</v>
      </c>
      <c r="D24" s="233">
        <v>126.84294958416586</v>
      </c>
      <c r="E24" s="233"/>
      <c r="F24" s="233"/>
      <c r="G24" s="1615">
        <v>358.73366510714942</v>
      </c>
      <c r="H24" s="233"/>
      <c r="I24" s="233"/>
    </row>
    <row r="25" spans="1:9" ht="14.25" customHeight="1" x14ac:dyDescent="0.25">
      <c r="B25" s="249" t="s">
        <v>779</v>
      </c>
      <c r="C25" s="248">
        <v>9.8654993534775173</v>
      </c>
      <c r="D25" s="248">
        <v>88.539370459748866</v>
      </c>
      <c r="E25" s="248"/>
      <c r="F25" s="248"/>
      <c r="G25" s="248">
        <v>72.261512825388081</v>
      </c>
      <c r="H25" s="248"/>
      <c r="I25" s="248"/>
    </row>
    <row r="26" spans="1:9" ht="14.25" customHeight="1" x14ac:dyDescent="0.25">
      <c r="B26" s="251" t="s">
        <v>433</v>
      </c>
      <c r="C26" s="236">
        <v>23.998975010893197</v>
      </c>
      <c r="D26" s="236">
        <v>215.38232004391472</v>
      </c>
      <c r="E26" s="236">
        <v>570.39408205000007</v>
      </c>
      <c r="F26" s="236">
        <v>1166.9284876243642</v>
      </c>
      <c r="G26" s="236">
        <v>430.9951779325375</v>
      </c>
      <c r="H26" s="236">
        <v>75.560948385638568</v>
      </c>
      <c r="I26" s="236">
        <v>4457</v>
      </c>
    </row>
    <row r="27" spans="1:9" ht="14.25" customHeight="1" x14ac:dyDescent="0.25">
      <c r="B27" s="234" t="s">
        <v>780</v>
      </c>
      <c r="C27" s="233">
        <v>-6.303096119321129</v>
      </c>
      <c r="D27" s="233">
        <v>-18.815212296480983</v>
      </c>
      <c r="E27" s="233"/>
      <c r="F27" s="233"/>
      <c r="G27" s="1615">
        <v>186.42121073896112</v>
      </c>
      <c r="H27" s="233"/>
      <c r="I27" s="233"/>
    </row>
    <row r="28" spans="1:9" ht="14.25" customHeight="1" x14ac:dyDescent="0.25">
      <c r="B28" s="249" t="s">
        <v>779</v>
      </c>
      <c r="C28" s="248">
        <v>0.30349341823028986</v>
      </c>
      <c r="D28" s="248">
        <v>0.90595050217996964</v>
      </c>
      <c r="E28" s="248"/>
      <c r="F28" s="248"/>
      <c r="G28" s="248">
        <v>35.591471128356176</v>
      </c>
      <c r="H28" s="248"/>
      <c r="I28" s="248"/>
    </row>
    <row r="29" spans="1:9" ht="14.25" customHeight="1" x14ac:dyDescent="0.25">
      <c r="B29" s="251" t="s">
        <v>432</v>
      </c>
      <c r="C29" s="236">
        <v>-5.9996027010908399</v>
      </c>
      <c r="D29" s="236">
        <v>-17.909261794301013</v>
      </c>
      <c r="E29" s="236">
        <v>607.58371093999995</v>
      </c>
      <c r="F29" s="236">
        <v>446.03079231365967</v>
      </c>
      <c r="G29" s="236">
        <v>222.0126818673173</v>
      </c>
      <c r="H29" s="236">
        <v>36.540262332549837</v>
      </c>
      <c r="I29" s="236">
        <v>13400</v>
      </c>
    </row>
    <row r="30" spans="1:9" ht="14.25" customHeight="1" x14ac:dyDescent="0.25">
      <c r="B30" s="234" t="s">
        <v>780</v>
      </c>
      <c r="C30" s="233">
        <v>0.74270504796192183</v>
      </c>
      <c r="D30" s="233">
        <v>1.7896507179805345</v>
      </c>
      <c r="E30" s="233"/>
      <c r="F30" s="233"/>
      <c r="G30" s="1615">
        <v>77.375202603885285</v>
      </c>
      <c r="H30" s="233"/>
      <c r="I30" s="233"/>
    </row>
    <row r="31" spans="1:9" ht="14.25" customHeight="1" x14ac:dyDescent="0.25">
      <c r="B31" s="249" t="s">
        <v>779</v>
      </c>
      <c r="C31" s="248">
        <v>-0.74202299670512684</v>
      </c>
      <c r="D31" s="248">
        <v>-1.7880072209762095</v>
      </c>
      <c r="E31" s="248"/>
      <c r="F31" s="248"/>
      <c r="G31" s="248">
        <v>18.03443066202091</v>
      </c>
      <c r="H31" s="248"/>
      <c r="I31" s="248"/>
    </row>
    <row r="32" spans="1:9" ht="14.25" customHeight="1" x14ac:dyDescent="0.25">
      <c r="B32" s="251" t="s">
        <v>431</v>
      </c>
      <c r="C32" s="236">
        <v>6.8205125679501877E-4</v>
      </c>
      <c r="D32" s="236">
        <v>1.6434970043253463E-3</v>
      </c>
      <c r="E32" s="236">
        <v>212.71251574000001</v>
      </c>
      <c r="F32" s="236">
        <v>127.40778478185194</v>
      </c>
      <c r="G32" s="236">
        <v>95.409633265906194</v>
      </c>
      <c r="H32" s="236">
        <v>44.85379383248236</v>
      </c>
      <c r="I32" s="236">
        <v>16600</v>
      </c>
    </row>
    <row r="33" spans="1:9" ht="14.25" customHeight="1" x14ac:dyDescent="0.25">
      <c r="B33" s="234" t="s">
        <v>780</v>
      </c>
      <c r="C33" s="233">
        <v>4.3990870193761467</v>
      </c>
      <c r="D33" s="233">
        <v>9.1647646237003055</v>
      </c>
      <c r="E33" s="233"/>
      <c r="F33" s="233"/>
      <c r="G33" s="1615">
        <v>37.087302991303311</v>
      </c>
      <c r="H33" s="233"/>
      <c r="I33" s="233"/>
    </row>
    <row r="34" spans="1:9" ht="14.25" customHeight="1" x14ac:dyDescent="0.25">
      <c r="A34" s="2226"/>
      <c r="B34" s="249" t="s">
        <v>779</v>
      </c>
      <c r="C34" s="248">
        <v>0.59598494759749265</v>
      </c>
      <c r="D34" s="248">
        <v>1.2416353074947766</v>
      </c>
      <c r="E34" s="248"/>
      <c r="F34" s="248"/>
      <c r="G34" s="248">
        <v>14.289257396211001</v>
      </c>
      <c r="H34" s="248"/>
      <c r="I34" s="248"/>
    </row>
    <row r="35" spans="1:9" ht="14.25" customHeight="1" x14ac:dyDescent="0.25">
      <c r="A35" s="2226"/>
      <c r="B35" s="251" t="s">
        <v>430</v>
      </c>
      <c r="C35" s="236">
        <v>4.9950719669736401</v>
      </c>
      <c r="D35" s="236">
        <v>10.406399931195084</v>
      </c>
      <c r="E35" s="236">
        <v>88.575261740000002</v>
      </c>
      <c r="F35" s="236">
        <v>46.009832835671801</v>
      </c>
      <c r="G35" s="236">
        <v>51.37656038751431</v>
      </c>
      <c r="H35" s="236">
        <v>58.003283736629363</v>
      </c>
      <c r="I35" s="236">
        <v>19200</v>
      </c>
    </row>
    <row r="36" spans="1:9" ht="14.25" customHeight="1" x14ac:dyDescent="0.25">
      <c r="B36" s="1624"/>
      <c r="C36" s="1054"/>
      <c r="D36" s="1615"/>
      <c r="E36" s="1615"/>
      <c r="F36" s="1615"/>
      <c r="G36" s="1615"/>
      <c r="H36" s="1615"/>
      <c r="I36" s="595"/>
    </row>
    <row r="37" spans="1:9" ht="14.25" customHeight="1" x14ac:dyDescent="0.25">
      <c r="B37" s="251" t="s">
        <v>927</v>
      </c>
      <c r="C37" s="236">
        <v>4</v>
      </c>
      <c r="D37" s="236"/>
      <c r="E37" s="236">
        <v>89.580514579999885</v>
      </c>
      <c r="F37" s="236"/>
      <c r="G37" s="236">
        <v>242.27270978318467</v>
      </c>
      <c r="H37" s="236"/>
      <c r="I37" s="236">
        <v>11700</v>
      </c>
    </row>
    <row r="38" spans="1:9" ht="14.25" customHeight="1" x14ac:dyDescent="0.25">
      <c r="B38" s="1624"/>
      <c r="C38" s="1054"/>
      <c r="D38" s="1615"/>
      <c r="E38" s="1615"/>
      <c r="F38" s="1615"/>
      <c r="G38" s="1615"/>
      <c r="H38" s="1615"/>
      <c r="I38" s="595"/>
    </row>
    <row r="39" spans="1:9" ht="14.25" customHeight="1" x14ac:dyDescent="0.25">
      <c r="A39" s="2221"/>
      <c r="B39" s="234" t="s">
        <v>780</v>
      </c>
      <c r="C39" s="233">
        <v>16.364189879930287</v>
      </c>
      <c r="D39" s="233">
        <v>10.015263785014788</v>
      </c>
      <c r="E39" s="233"/>
      <c r="F39" s="233"/>
      <c r="G39" s="233">
        <v>832.77081387076316</v>
      </c>
      <c r="H39" s="233"/>
      <c r="I39" s="233"/>
    </row>
    <row r="40" spans="1:9" ht="14.25" customHeight="1" x14ac:dyDescent="0.25">
      <c r="A40" s="2221"/>
      <c r="B40" s="249" t="s">
        <v>779</v>
      </c>
      <c r="C40" s="248">
        <v>10.63323239254801</v>
      </c>
      <c r="D40" s="248">
        <v>6.5077848692859277</v>
      </c>
      <c r="E40" s="248"/>
      <c r="F40" s="248"/>
      <c r="G40" s="1611">
        <v>209.29594936569677</v>
      </c>
      <c r="H40" s="248"/>
      <c r="I40" s="248"/>
    </row>
    <row r="41" spans="1:9" ht="14.25" customHeight="1" x14ac:dyDescent="0.25">
      <c r="A41" s="2215" t="s">
        <v>1034</v>
      </c>
      <c r="B41" s="2220"/>
      <c r="C41" s="2219">
        <v>26.9974222724783</v>
      </c>
      <c r="D41" s="2219">
        <v>16.52304865430072</v>
      </c>
      <c r="E41" s="2219">
        <v>1568.8460850500001</v>
      </c>
      <c r="F41" s="2219">
        <v>236.27532155596975</v>
      </c>
      <c r="G41" s="2219">
        <v>1042.06676323646</v>
      </c>
      <c r="H41" s="2219">
        <v>66.422498240370643</v>
      </c>
      <c r="I41" s="2219">
        <v>65357</v>
      </c>
    </row>
    <row r="42" spans="1:9" ht="10.9" customHeight="1" x14ac:dyDescent="0.25">
      <c r="A42" s="1153"/>
      <c r="C42" s="1054"/>
      <c r="D42" s="1600"/>
      <c r="E42" s="1611"/>
      <c r="F42" s="1600"/>
      <c r="G42" s="1615"/>
      <c r="H42" s="1600"/>
      <c r="I42" s="1054"/>
    </row>
    <row r="43" spans="1:9" ht="14.25" customHeight="1" x14ac:dyDescent="0.25">
      <c r="A43" s="1153"/>
      <c r="B43" s="234" t="s">
        <v>780</v>
      </c>
      <c r="C43" s="233">
        <v>17.201773016090357</v>
      </c>
      <c r="D43" s="233">
        <v>70.211318433021873</v>
      </c>
      <c r="E43" s="233"/>
      <c r="F43" s="233"/>
      <c r="G43" s="233">
        <v>98.348375886647432</v>
      </c>
      <c r="H43" s="233"/>
      <c r="I43" s="233"/>
    </row>
    <row r="44" spans="1:9" ht="14.25" customHeight="1" x14ac:dyDescent="0.25">
      <c r="A44" s="1153"/>
      <c r="B44" s="249" t="s">
        <v>779</v>
      </c>
      <c r="C44" s="248">
        <v>11.794919270761143</v>
      </c>
      <c r="D44" s="248">
        <v>48.142527635759762</v>
      </c>
      <c r="E44" s="248"/>
      <c r="F44" s="248"/>
      <c r="G44" s="248">
        <v>36.644093710102226</v>
      </c>
      <c r="H44" s="248"/>
      <c r="I44" s="248"/>
    </row>
    <row r="45" spans="1:9" ht="14.25" customHeight="1" x14ac:dyDescent="0.25">
      <c r="B45" s="251" t="s">
        <v>1033</v>
      </c>
      <c r="C45" s="236">
        <v>28.996692286851498</v>
      </c>
      <c r="D45" s="598">
        <v>118.35384606878164</v>
      </c>
      <c r="E45" s="236">
        <v>178.54821342</v>
      </c>
      <c r="F45" s="236">
        <v>179.716506043056</v>
      </c>
      <c r="G45" s="236">
        <v>134.99246959674966</v>
      </c>
      <c r="H45" s="598">
        <v>75.605612070284963</v>
      </c>
      <c r="I45" s="236">
        <v>9800</v>
      </c>
    </row>
    <row r="46" spans="1:9" ht="14.25" customHeight="1" x14ac:dyDescent="0.25">
      <c r="B46" s="234" t="s">
        <v>780</v>
      </c>
      <c r="C46" s="233">
        <v>-0.15962127172720081</v>
      </c>
      <c r="D46" s="233">
        <v>-0.85131344921173768</v>
      </c>
      <c r="E46" s="233"/>
      <c r="F46" s="233"/>
      <c r="G46" s="233">
        <v>42.536519322020794</v>
      </c>
      <c r="H46" s="233"/>
      <c r="I46" s="233"/>
    </row>
    <row r="47" spans="1:9" ht="14.25" customHeight="1" x14ac:dyDescent="0.25">
      <c r="B47" s="249" t="s">
        <v>779</v>
      </c>
      <c r="C47" s="248">
        <v>1.1551685594368108</v>
      </c>
      <c r="D47" s="248">
        <v>6.1608989836629915</v>
      </c>
      <c r="E47" s="248"/>
      <c r="F47" s="248"/>
      <c r="G47" s="248">
        <v>8.892934379482071</v>
      </c>
      <c r="H47" s="248"/>
      <c r="I47" s="248"/>
    </row>
    <row r="48" spans="1:9" ht="14.25" customHeight="1" x14ac:dyDescent="0.25">
      <c r="B48" s="251" t="s">
        <v>1032</v>
      </c>
      <c r="C48" s="236">
        <v>0.99554728770961021</v>
      </c>
      <c r="D48" s="598">
        <v>5.3095855344512541</v>
      </c>
      <c r="E48" s="236">
        <v>67.390115210000005</v>
      </c>
      <c r="F48" s="236">
        <v>89.241534497772761</v>
      </c>
      <c r="G48" s="236">
        <v>51.429453701502865</v>
      </c>
      <c r="H48" s="598">
        <v>76.316019851337572</v>
      </c>
      <c r="I48" s="236">
        <v>7500</v>
      </c>
    </row>
    <row r="49" spans="1:9" ht="14.25" customHeight="1" x14ac:dyDescent="0.25">
      <c r="B49" s="234" t="s">
        <v>780</v>
      </c>
      <c r="C49" s="233">
        <v>-11.221651973198567</v>
      </c>
      <c r="D49" s="233">
        <v>-30.535107410064125</v>
      </c>
      <c r="E49" s="233"/>
      <c r="F49" s="233"/>
      <c r="G49" s="233">
        <v>327.64505035589713</v>
      </c>
      <c r="H49" s="233"/>
      <c r="I49" s="233"/>
    </row>
    <row r="50" spans="1:9" ht="14.25" customHeight="1" x14ac:dyDescent="0.25">
      <c r="B50" s="249" t="s">
        <v>779</v>
      </c>
      <c r="C50" s="248">
        <v>-7.7766529566102331</v>
      </c>
      <c r="D50" s="248">
        <v>-21.160960426150297</v>
      </c>
      <c r="E50" s="248"/>
      <c r="F50" s="248"/>
      <c r="G50" s="248">
        <v>42.307644487602218</v>
      </c>
      <c r="H50" s="248"/>
      <c r="I50" s="248"/>
    </row>
    <row r="51" spans="1:9" ht="14.25" customHeight="1" x14ac:dyDescent="0.25">
      <c r="B51" s="251" t="s">
        <v>1031</v>
      </c>
      <c r="C51" s="236">
        <v>-18.9983049298088</v>
      </c>
      <c r="D51" s="598">
        <v>-51.696067836214425</v>
      </c>
      <c r="E51" s="236">
        <v>1234.7145359199999</v>
      </c>
      <c r="F51" s="236">
        <v>819.3221046689041</v>
      </c>
      <c r="G51" s="236">
        <v>369.95269484349933</v>
      </c>
      <c r="H51" s="598">
        <v>29.962609500490196</v>
      </c>
      <c r="I51" s="236">
        <v>14700</v>
      </c>
    </row>
    <row r="52" spans="1:9" ht="14.25" customHeight="1" x14ac:dyDescent="0.25">
      <c r="B52" s="234" t="s">
        <v>780</v>
      </c>
      <c r="C52" s="233">
        <v>30.377599877784924</v>
      </c>
      <c r="D52" s="233">
        <v>88.051014138507028</v>
      </c>
      <c r="E52" s="233"/>
      <c r="F52" s="233"/>
      <c r="G52" s="233">
        <v>51.654278905680776</v>
      </c>
      <c r="H52" s="233"/>
      <c r="I52" s="233"/>
    </row>
    <row r="53" spans="1:9" ht="14.25" customHeight="1" x14ac:dyDescent="0.25">
      <c r="B53" s="249" t="s">
        <v>779</v>
      </c>
      <c r="C53" s="248">
        <v>0.61980679763917668</v>
      </c>
      <c r="D53" s="248">
        <v>1.7965414424323962</v>
      </c>
      <c r="E53" s="248"/>
      <c r="F53" s="248"/>
      <c r="G53" s="248">
        <v>7.0165326783761879</v>
      </c>
      <c r="H53" s="248"/>
      <c r="I53" s="248"/>
    </row>
    <row r="54" spans="1:9" ht="14.25" customHeight="1" x14ac:dyDescent="0.25">
      <c r="B54" s="251" t="s">
        <v>1030</v>
      </c>
      <c r="C54" s="236">
        <v>30.997406675424099</v>
      </c>
      <c r="D54" s="598">
        <v>89.847555580939414</v>
      </c>
      <c r="E54" s="236">
        <v>92.141833329999997</v>
      </c>
      <c r="F54" s="236">
        <v>66.486775378906714</v>
      </c>
      <c r="G54" s="236">
        <v>58.670811584056963</v>
      </c>
      <c r="H54" s="598">
        <v>63.6744565022179</v>
      </c>
      <c r="I54" s="236">
        <v>13800</v>
      </c>
    </row>
    <row r="55" spans="1:9" ht="7.15" customHeight="1" x14ac:dyDescent="0.25">
      <c r="B55" s="1624"/>
      <c r="C55" s="1054"/>
      <c r="D55" s="1615"/>
      <c r="E55" s="1615"/>
      <c r="F55" s="1615"/>
      <c r="G55" s="1615"/>
      <c r="H55" s="1615"/>
      <c r="I55" s="595"/>
    </row>
    <row r="56" spans="1:9" ht="14.25" customHeight="1" x14ac:dyDescent="0.25">
      <c r="B56" s="234" t="s">
        <v>780</v>
      </c>
      <c r="C56" s="233">
        <v>36.202594774080907</v>
      </c>
      <c r="D56" s="233">
        <v>31.617986702254068</v>
      </c>
      <c r="E56" s="233"/>
      <c r="F56" s="233"/>
      <c r="G56" s="233">
        <v>520.18422447024693</v>
      </c>
      <c r="H56" s="233"/>
      <c r="I56" s="233"/>
    </row>
    <row r="57" spans="1:9" ht="14.25" customHeight="1" x14ac:dyDescent="0.25">
      <c r="A57" s="2221"/>
      <c r="B57" s="249" t="s">
        <v>779</v>
      </c>
      <c r="C57" s="248">
        <v>5.7932419520346992</v>
      </c>
      <c r="D57" s="248">
        <v>5.0595999581089073</v>
      </c>
      <c r="E57" s="248"/>
      <c r="F57" s="248"/>
      <c r="G57" s="248">
        <v>94.861206163320347</v>
      </c>
      <c r="H57" s="248"/>
      <c r="I57" s="248"/>
    </row>
    <row r="58" spans="1:9" ht="14.25" customHeight="1" x14ac:dyDescent="0.25">
      <c r="A58" s="2221"/>
      <c r="B58" s="2225" t="s">
        <v>781</v>
      </c>
      <c r="C58" s="2223">
        <v>41.995836726115598</v>
      </c>
      <c r="D58" s="2224">
        <v>36.677586660362969</v>
      </c>
      <c r="E58" s="2223">
        <v>1572.7946978799998</v>
      </c>
      <c r="F58" s="2223">
        <v>338.85449928741588</v>
      </c>
      <c r="G58" s="2223">
        <v>615.04543063356732</v>
      </c>
      <c r="H58" s="2224">
        <v>39.105258395300979</v>
      </c>
      <c r="I58" s="2223">
        <v>45800</v>
      </c>
    </row>
    <row r="59" spans="1:9" ht="6" customHeight="1" x14ac:dyDescent="0.25">
      <c r="A59" s="2222"/>
      <c r="B59" s="234"/>
      <c r="C59" s="233"/>
      <c r="D59" s="233"/>
      <c r="E59" s="1600"/>
      <c r="F59" s="233"/>
      <c r="G59" s="1615"/>
      <c r="H59" s="233"/>
      <c r="I59" s="233"/>
    </row>
    <row r="60" spans="1:9" ht="14.25" customHeight="1" x14ac:dyDescent="0.25">
      <c r="A60" s="2221"/>
      <c r="B60" s="234" t="s">
        <v>780</v>
      </c>
      <c r="C60" s="233">
        <v>-5.0322186174956292</v>
      </c>
      <c r="D60" s="233">
        <v>-111.82708038879176</v>
      </c>
      <c r="E60" s="233"/>
      <c r="F60" s="233"/>
      <c r="G60" s="233">
        <v>31.714634676265756</v>
      </c>
      <c r="H60" s="233"/>
      <c r="I60" s="233"/>
    </row>
    <row r="61" spans="1:9" ht="14.25" customHeight="1" x14ac:dyDescent="0.25">
      <c r="A61" s="2221"/>
      <c r="B61" s="249" t="s">
        <v>779</v>
      </c>
      <c r="C61" s="248">
        <v>-22.96484155977657</v>
      </c>
      <c r="D61" s="248">
        <v>-510.32981243947938</v>
      </c>
      <c r="E61" s="248"/>
      <c r="F61" s="248"/>
      <c r="G61" s="248">
        <v>23.123376171132357</v>
      </c>
      <c r="H61" s="248"/>
      <c r="I61" s="248"/>
    </row>
    <row r="62" spans="1:9" ht="14.25" customHeight="1" x14ac:dyDescent="0.25">
      <c r="A62" s="2221"/>
      <c r="B62" s="599" t="s">
        <v>429</v>
      </c>
      <c r="C62" s="236">
        <v>-27.9970601772722</v>
      </c>
      <c r="D62" s="598">
        <v>-622.15689282827111</v>
      </c>
      <c r="E62" s="236">
        <v>49.52375181</v>
      </c>
      <c r="F62" s="236">
        <v>266.99771904811604</v>
      </c>
      <c r="G62" s="236">
        <v>54.83801084739811</v>
      </c>
      <c r="H62" s="236">
        <v>110.73072786929895</v>
      </c>
      <c r="I62" s="236">
        <v>1800</v>
      </c>
    </row>
    <row r="63" spans="1:9" ht="8.4499999999999993" customHeight="1" x14ac:dyDescent="0.25">
      <c r="A63" s="2205"/>
      <c r="B63" s="251"/>
      <c r="C63" s="236"/>
      <c r="D63" s="236"/>
      <c r="E63" s="236"/>
      <c r="F63" s="236"/>
      <c r="G63" s="236"/>
      <c r="H63" s="236"/>
      <c r="I63" s="236"/>
    </row>
    <row r="64" spans="1:9" ht="14.25" customHeight="1" x14ac:dyDescent="0.25">
      <c r="B64" s="251" t="s">
        <v>695</v>
      </c>
      <c r="C64" s="233">
        <v>-2.0049395474597009</v>
      </c>
      <c r="D64" s="233"/>
      <c r="E64" s="233">
        <v>0</v>
      </c>
      <c r="F64" s="233">
        <v>0</v>
      </c>
      <c r="G64" s="233">
        <v>3.4121407268472552</v>
      </c>
      <c r="H64" s="233"/>
      <c r="I64" s="236">
        <v>1381</v>
      </c>
    </row>
    <row r="65" spans="1:9" ht="6" customHeight="1" x14ac:dyDescent="0.25">
      <c r="B65" s="234"/>
      <c r="C65" s="233"/>
      <c r="D65" s="233"/>
      <c r="E65" s="233"/>
      <c r="F65" s="233"/>
      <c r="G65" s="233"/>
      <c r="H65" s="233"/>
      <c r="I65" s="233"/>
    </row>
    <row r="66" spans="1:9" ht="14.25" customHeight="1" x14ac:dyDescent="0.25">
      <c r="B66" s="234" t="s">
        <v>780</v>
      </c>
      <c r="C66" s="233">
        <v>29.054627814886381</v>
      </c>
      <c r="D66" s="233">
        <v>23.727263889987039</v>
      </c>
      <c r="E66" s="233"/>
      <c r="F66" s="233"/>
      <c r="G66" s="233">
        <v>551.89895767980261</v>
      </c>
      <c r="H66" s="233"/>
      <c r="I66" s="233"/>
    </row>
    <row r="67" spans="1:9" ht="14.25" customHeight="1" x14ac:dyDescent="0.25">
      <c r="A67" s="2221"/>
      <c r="B67" s="234" t="s">
        <v>779</v>
      </c>
      <c r="C67" s="248">
        <v>-17.05079081350268</v>
      </c>
      <c r="D67" s="248">
        <v>-13.924412170843944</v>
      </c>
      <c r="E67" s="248"/>
      <c r="F67" s="248"/>
      <c r="G67" s="248">
        <v>121.39662452801014</v>
      </c>
      <c r="H67" s="248"/>
      <c r="I67" s="248"/>
    </row>
    <row r="68" spans="1:9" x14ac:dyDescent="0.25">
      <c r="A68" s="2215" t="s">
        <v>189</v>
      </c>
      <c r="B68" s="2220"/>
      <c r="C68" s="2219">
        <v>12.003837001383699</v>
      </c>
      <c r="D68" s="2219">
        <v>9.8028517191430957</v>
      </c>
      <c r="E68" s="2219">
        <v>1622.3184496899999</v>
      </c>
      <c r="F68" s="2219">
        <v>326.72267941130775</v>
      </c>
      <c r="G68" s="2219">
        <v>673.29558220781269</v>
      </c>
      <c r="H68" s="2219">
        <v>41.502060359140287</v>
      </c>
      <c r="I68" s="2219">
        <v>48981</v>
      </c>
    </row>
    <row r="69" spans="1:9" ht="8.4499999999999993" customHeight="1" x14ac:dyDescent="0.25">
      <c r="A69" s="2205"/>
      <c r="B69" s="597"/>
      <c r="C69" s="2217"/>
      <c r="D69" s="2217"/>
      <c r="E69" s="2217"/>
      <c r="F69" s="2217"/>
      <c r="G69" s="2217"/>
      <c r="H69" s="2217"/>
      <c r="I69" s="2217"/>
    </row>
    <row r="70" spans="1:9" x14ac:dyDescent="0.25">
      <c r="A70" s="2215" t="s">
        <v>1434</v>
      </c>
      <c r="B70" s="1274"/>
      <c r="C70" s="1273">
        <v>1.0029873194435499</v>
      </c>
      <c r="D70" s="1273"/>
      <c r="E70" s="1273">
        <v>17.536138129999998</v>
      </c>
      <c r="F70" s="1273"/>
      <c r="G70" s="1273">
        <v>15.710865433666942</v>
      </c>
      <c r="H70" s="1273"/>
      <c r="I70" s="1273">
        <v>8500</v>
      </c>
    </row>
    <row r="71" spans="1:9" ht="4.9000000000000004" customHeight="1" x14ac:dyDescent="0.25">
      <c r="A71" s="2216"/>
      <c r="B71" s="250"/>
      <c r="C71" s="248"/>
      <c r="D71" s="248"/>
      <c r="E71" s="248"/>
      <c r="F71" s="248"/>
      <c r="G71" s="248"/>
      <c r="H71" s="248"/>
      <c r="I71" s="248"/>
    </row>
    <row r="72" spans="1:9" ht="11.45" customHeight="1" x14ac:dyDescent="0.25">
      <c r="A72" s="2215" t="s">
        <v>82</v>
      </c>
      <c r="B72" s="1274" t="s">
        <v>695</v>
      </c>
      <c r="C72" s="1273">
        <v>-3.9981762612789895</v>
      </c>
      <c r="D72" s="1273"/>
      <c r="E72" s="1273">
        <v>47.292375540000002</v>
      </c>
      <c r="F72" s="1273">
        <v>160.03008629918747</v>
      </c>
      <c r="G72" s="1273">
        <v>-44.782226038197052</v>
      </c>
      <c r="H72" s="1273">
        <v>-94.692274445634766</v>
      </c>
      <c r="I72" s="1273">
        <v>3000</v>
      </c>
    </row>
    <row r="73" spans="1:9" ht="5.45" customHeight="1" x14ac:dyDescent="0.25">
      <c r="A73" s="2205"/>
      <c r="B73" s="596"/>
      <c r="C73" s="2214"/>
      <c r="D73" s="2214"/>
      <c r="E73" s="2214"/>
      <c r="F73" s="2214"/>
      <c r="G73" s="2214"/>
      <c r="H73" s="2214"/>
      <c r="I73" s="2214"/>
    </row>
    <row r="74" spans="1:9" x14ac:dyDescent="0.25">
      <c r="A74" s="2213"/>
      <c r="B74" s="234" t="s">
        <v>780</v>
      </c>
      <c r="C74" s="233">
        <v>72.411729860748494</v>
      </c>
      <c r="D74" s="233">
        <v>11.980812273503529</v>
      </c>
      <c r="E74" s="233"/>
      <c r="F74" s="233"/>
      <c r="G74" s="233">
        <v>1593.1987736752978</v>
      </c>
      <c r="H74" s="233"/>
      <c r="I74" s="233"/>
    </row>
    <row r="75" spans="1:9" ht="15.75" thickBot="1" x14ac:dyDescent="0.3">
      <c r="A75" s="2212"/>
      <c r="B75" s="249" t="s">
        <v>779</v>
      </c>
      <c r="C75" s="233">
        <v>-11.413215682581493</v>
      </c>
      <c r="D75" s="248">
        <v>-1.8883624903447638</v>
      </c>
      <c r="E75" s="233"/>
      <c r="F75" s="233"/>
      <c r="G75" s="233">
        <v>512.94489288478474</v>
      </c>
      <c r="H75" s="248"/>
      <c r="I75" s="233"/>
    </row>
    <row r="76" spans="1:9" ht="15.75" thickBot="1" x14ac:dyDescent="0.3">
      <c r="A76" s="247" t="s">
        <v>427</v>
      </c>
      <c r="B76" s="246"/>
      <c r="C76" s="244">
        <v>60.998514178166999</v>
      </c>
      <c r="D76" s="244">
        <v>10.092449783158765</v>
      </c>
      <c r="E76" s="244">
        <v>4492.7699381800003</v>
      </c>
      <c r="F76" s="244">
        <v>177.32474382797614</v>
      </c>
      <c r="G76" s="244">
        <v>2106.1436665600827</v>
      </c>
      <c r="H76" s="244">
        <v>46.87851137584115</v>
      </c>
      <c r="I76" s="244">
        <v>241759</v>
      </c>
    </row>
    <row r="77" spans="1:9" ht="9.6" customHeight="1" thickBot="1" x14ac:dyDescent="0.3">
      <c r="A77" s="2211"/>
      <c r="B77" s="2210"/>
      <c r="C77" s="238"/>
      <c r="D77" s="2209"/>
      <c r="E77" s="2209"/>
      <c r="F77" s="2209"/>
      <c r="G77" s="2207"/>
      <c r="H77" s="2209"/>
      <c r="I77" s="2208"/>
    </row>
    <row r="78" spans="1:9" x14ac:dyDescent="0.25">
      <c r="A78" s="243" t="s">
        <v>416</v>
      </c>
      <c r="B78" s="242"/>
      <c r="C78" s="242"/>
      <c r="D78" s="1632"/>
      <c r="E78" s="1053"/>
      <c r="F78" s="240"/>
      <c r="G78" s="240">
        <v>1975.7276665600828</v>
      </c>
      <c r="H78" s="240"/>
      <c r="I78" s="1053"/>
    </row>
    <row r="79" spans="1:9" x14ac:dyDescent="0.25">
      <c r="A79" s="243" t="s">
        <v>415</v>
      </c>
      <c r="B79" s="242"/>
      <c r="C79" s="242"/>
      <c r="D79" s="1632"/>
      <c r="E79" s="240"/>
      <c r="F79" s="240"/>
      <c r="G79" s="240"/>
      <c r="H79" s="240"/>
      <c r="I79" s="240">
        <v>251390.361</v>
      </c>
    </row>
  </sheetData>
  <mergeCells count="2">
    <mergeCell ref="E3:E4"/>
    <mergeCell ref="I3:I4"/>
  </mergeCells>
  <pageMargins left="0.7" right="0.7" top="0.75" bottom="0.75" header="0.3" footer="0.3"/>
  <pageSetup paperSize="9" scale="70" fitToWidth="0" fitToHeight="0" orientation="portrait" r:id="rId1"/>
  <customProperties>
    <customPr name="_pios_id" r:id="rId2"/>
  </customProperties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4A1E7-1C18-41C3-AE4F-E756779AB513}">
  <dimension ref="A1:I79"/>
  <sheetViews>
    <sheetView view="pageBreakPreview" zoomScale="60" zoomScaleNormal="90" workbookViewId="0"/>
  </sheetViews>
  <sheetFormatPr defaultColWidth="9.140625" defaultRowHeight="15" x14ac:dyDescent="0.25"/>
  <cols>
    <col min="1" max="1" width="23.28515625" style="2204" customWidth="1"/>
    <col min="2" max="2" width="23.7109375" style="1599" customWidth="1"/>
    <col min="3" max="3" width="10.7109375" style="594" customWidth="1"/>
    <col min="4" max="4" width="10.28515625" style="1599" customWidth="1"/>
    <col min="5" max="5" width="11.5703125" style="1599" customWidth="1"/>
    <col min="6" max="6" width="11.42578125" style="1599" customWidth="1"/>
    <col min="7" max="7" width="11.28515625" style="1624" customWidth="1"/>
    <col min="8" max="8" width="12.85546875" style="1599" customWidth="1"/>
    <col min="9" max="9" width="13" style="203" customWidth="1"/>
  </cols>
  <sheetData>
    <row r="1" spans="1:9" x14ac:dyDescent="0.25">
      <c r="A1" s="209" t="s">
        <v>1035</v>
      </c>
      <c r="B1" s="203"/>
      <c r="C1" s="593"/>
      <c r="D1" s="595"/>
      <c r="E1" s="593"/>
      <c r="F1" s="595"/>
      <c r="G1" s="595"/>
      <c r="H1" s="595"/>
      <c r="I1" s="257"/>
    </row>
    <row r="2" spans="1:9" x14ac:dyDescent="0.25">
      <c r="A2" s="256" t="s">
        <v>988</v>
      </c>
      <c r="B2" s="203"/>
      <c r="C2" s="2231"/>
      <c r="D2" s="233"/>
      <c r="E2" s="233"/>
      <c r="F2" s="233"/>
      <c r="G2" s="233"/>
      <c r="H2" s="233"/>
      <c r="I2" s="2218"/>
    </row>
    <row r="3" spans="1:9" s="2230" customFormat="1" ht="18" customHeight="1" x14ac:dyDescent="0.2">
      <c r="A3" s="235" t="s">
        <v>174</v>
      </c>
      <c r="B3" s="255"/>
      <c r="C3" s="949" t="s">
        <v>440</v>
      </c>
      <c r="D3" s="949" t="s">
        <v>439</v>
      </c>
      <c r="E3" s="2754" t="s">
        <v>782</v>
      </c>
      <c r="F3" s="949" t="s">
        <v>438</v>
      </c>
      <c r="G3" s="949"/>
      <c r="H3" s="949" t="s">
        <v>437</v>
      </c>
      <c r="I3" s="2754" t="s">
        <v>777</v>
      </c>
    </row>
    <row r="4" spans="1:9" s="2230" customFormat="1" ht="11.25" x14ac:dyDescent="0.2">
      <c r="A4" s="235"/>
      <c r="B4" s="235"/>
      <c r="C4" s="948" t="s">
        <v>436</v>
      </c>
      <c r="D4" s="948" t="s">
        <v>420</v>
      </c>
      <c r="E4" s="2755"/>
      <c r="F4" s="948" t="s">
        <v>435</v>
      </c>
      <c r="G4" s="948" t="s">
        <v>423</v>
      </c>
      <c r="H4" s="948" t="s">
        <v>434</v>
      </c>
      <c r="I4" s="2756"/>
    </row>
    <row r="5" spans="1:9" ht="14.25" customHeight="1" x14ac:dyDescent="0.25">
      <c r="A5" s="2229"/>
      <c r="B5" s="234" t="s">
        <v>780</v>
      </c>
      <c r="C5" s="233">
        <v>-2.5561660733450027</v>
      </c>
      <c r="D5" s="233">
        <v>-30.072542039352975</v>
      </c>
      <c r="E5" s="233"/>
      <c r="F5" s="233"/>
      <c r="G5" s="1615">
        <v>137.09819752977265</v>
      </c>
      <c r="H5" s="233"/>
      <c r="I5" s="233"/>
    </row>
    <row r="6" spans="1:9" ht="14.25" customHeight="1" x14ac:dyDescent="0.25">
      <c r="A6" s="2221"/>
      <c r="B6" s="249" t="s">
        <v>779</v>
      </c>
      <c r="C6" s="248">
        <v>-0.44458422108276796</v>
      </c>
      <c r="D6" s="248">
        <v>-5.2304026009737408</v>
      </c>
      <c r="E6" s="248"/>
      <c r="F6" s="248"/>
      <c r="G6" s="248">
        <v>100.25650875966184</v>
      </c>
      <c r="H6" s="248"/>
      <c r="I6" s="248"/>
    </row>
    <row r="7" spans="1:9" ht="14.25" customHeight="1" x14ac:dyDescent="0.25">
      <c r="A7" s="2228"/>
      <c r="B7" s="251" t="s">
        <v>433</v>
      </c>
      <c r="C7" s="236">
        <v>-3.0007502944277706</v>
      </c>
      <c r="D7" s="236">
        <v>-35.302944640326714</v>
      </c>
      <c r="E7" s="236">
        <v>264.72090592000001</v>
      </c>
      <c r="F7" s="236">
        <v>727.78413791282151</v>
      </c>
      <c r="G7" s="236">
        <v>237.35470628943449</v>
      </c>
      <c r="H7" s="236">
        <v>89.662244643860618</v>
      </c>
      <c r="I7" s="236">
        <v>3400</v>
      </c>
    </row>
    <row r="8" spans="1:9" ht="14.25" customHeight="1" x14ac:dyDescent="0.25">
      <c r="A8" s="2221"/>
      <c r="B8" s="234" t="s">
        <v>780</v>
      </c>
      <c r="C8" s="233">
        <v>31.749867190000007</v>
      </c>
      <c r="D8" s="233">
        <v>38.95689225766872</v>
      </c>
      <c r="E8" s="233"/>
      <c r="F8" s="233"/>
      <c r="G8" s="1615">
        <v>42.346880750000004</v>
      </c>
      <c r="H8" s="233"/>
      <c r="I8" s="233"/>
    </row>
    <row r="9" spans="1:9" ht="14.25" customHeight="1" x14ac:dyDescent="0.25">
      <c r="A9" s="2221"/>
      <c r="B9" s="249" t="s">
        <v>779</v>
      </c>
      <c r="C9" s="248">
        <v>-0.75206200000000001</v>
      </c>
      <c r="D9" s="248">
        <v>-0.9227754601226994</v>
      </c>
      <c r="E9" s="248"/>
      <c r="F9" s="248"/>
      <c r="G9" s="248">
        <v>48.586318530000007</v>
      </c>
      <c r="H9" s="248"/>
      <c r="I9" s="248"/>
    </row>
    <row r="10" spans="1:9" ht="14.25" customHeight="1" x14ac:dyDescent="0.25">
      <c r="A10" s="2221"/>
      <c r="B10" s="251" t="s">
        <v>432</v>
      </c>
      <c r="C10" s="236">
        <v>30.997805190000005</v>
      </c>
      <c r="D10" s="236">
        <v>38.034116797546019</v>
      </c>
      <c r="E10" s="236">
        <v>612.89383337000004</v>
      </c>
      <c r="F10" s="236">
        <v>187.48129018950695</v>
      </c>
      <c r="G10" s="236">
        <v>90.933199280000011</v>
      </c>
      <c r="H10" s="236">
        <v>14.836696721192858</v>
      </c>
      <c r="I10" s="236">
        <v>32600</v>
      </c>
    </row>
    <row r="11" spans="1:9" ht="14.25" customHeight="1" x14ac:dyDescent="0.25">
      <c r="A11" s="2221"/>
      <c r="B11" s="234" t="s">
        <v>780</v>
      </c>
      <c r="C11" s="233">
        <v>2.9993516486898932</v>
      </c>
      <c r="D11" s="233">
        <v>3.4475306306780378</v>
      </c>
      <c r="E11" s="233"/>
      <c r="F11" s="233"/>
      <c r="G11" s="1615">
        <v>38.563747030628491</v>
      </c>
      <c r="H11" s="233"/>
      <c r="I11" s="233"/>
    </row>
    <row r="12" spans="1:9" ht="14.25" customHeight="1" x14ac:dyDescent="0.25">
      <c r="A12" s="2221"/>
      <c r="B12" s="249" t="s">
        <v>779</v>
      </c>
      <c r="C12" s="248">
        <v>6.9974651002676076</v>
      </c>
      <c r="D12" s="248">
        <v>8.0430633336409283</v>
      </c>
      <c r="E12" s="248"/>
      <c r="F12" s="248"/>
      <c r="G12" s="248">
        <v>21.073867160787174</v>
      </c>
      <c r="H12" s="248"/>
      <c r="I12" s="248"/>
    </row>
    <row r="13" spans="1:9" ht="14.25" customHeight="1" x14ac:dyDescent="0.25">
      <c r="A13" s="2221"/>
      <c r="B13" s="251" t="s">
        <v>431</v>
      </c>
      <c r="C13" s="236">
        <v>9.9968167489575013</v>
      </c>
      <c r="D13" s="236">
        <v>11.490593964318967</v>
      </c>
      <c r="E13" s="236">
        <v>209.84079134000001</v>
      </c>
      <c r="F13" s="236">
        <v>60.195918747753559</v>
      </c>
      <c r="G13" s="236">
        <v>59.637614191415665</v>
      </c>
      <c r="H13" s="236">
        <v>28.420410450504956</v>
      </c>
      <c r="I13" s="236">
        <v>34800</v>
      </c>
    </row>
    <row r="14" spans="1:9" ht="14.25" customHeight="1" x14ac:dyDescent="0.25">
      <c r="A14" s="2221"/>
      <c r="B14" s="234" t="s">
        <v>780</v>
      </c>
      <c r="C14" s="233">
        <v>10.869172455332384</v>
      </c>
      <c r="D14" s="233">
        <v>9.6830044145500072</v>
      </c>
      <c r="E14" s="233"/>
      <c r="F14" s="233"/>
      <c r="G14" s="1615">
        <v>14.193957092149159</v>
      </c>
      <c r="H14" s="233"/>
      <c r="I14" s="233"/>
    </row>
    <row r="15" spans="1:9" ht="14.25" customHeight="1" x14ac:dyDescent="0.25">
      <c r="A15" s="2221"/>
      <c r="B15" s="249" t="s">
        <v>779</v>
      </c>
      <c r="C15" s="248">
        <v>1.131073554001417</v>
      </c>
      <c r="D15" s="248">
        <v>1.007637910023534</v>
      </c>
      <c r="E15" s="248"/>
      <c r="F15" s="248"/>
      <c r="G15" s="248">
        <v>10.936708709623181</v>
      </c>
      <c r="H15" s="248"/>
      <c r="I15" s="248"/>
    </row>
    <row r="16" spans="1:9" ht="14.25" customHeight="1" x14ac:dyDescent="0.25">
      <c r="A16" s="2221"/>
      <c r="B16" s="251" t="s">
        <v>430</v>
      </c>
      <c r="C16" s="236">
        <v>12.0002460093338</v>
      </c>
      <c r="D16" s="236">
        <v>10.690642324573542</v>
      </c>
      <c r="E16" s="236">
        <v>109.83534236999999</v>
      </c>
      <c r="F16" s="236">
        <v>24.448530419881369</v>
      </c>
      <c r="G16" s="236">
        <v>25.130665801772338</v>
      </c>
      <c r="H16" s="236">
        <v>22.880309069475285</v>
      </c>
      <c r="I16" s="236">
        <v>44900</v>
      </c>
    </row>
    <row r="17" spans="1:9" ht="6" customHeight="1" x14ac:dyDescent="0.25">
      <c r="A17" s="2221"/>
      <c r="B17" s="234"/>
      <c r="C17" s="233"/>
      <c r="D17" s="1275"/>
      <c r="E17" s="233"/>
      <c r="F17" s="233"/>
      <c r="G17" s="233"/>
      <c r="H17" s="233"/>
      <c r="I17" s="233"/>
    </row>
    <row r="18" spans="1:9" ht="14.25" customHeight="1" x14ac:dyDescent="0.25">
      <c r="A18" s="2221"/>
      <c r="B18" s="251" t="s">
        <v>3</v>
      </c>
      <c r="C18" s="236">
        <v>1.0033198435296471</v>
      </c>
      <c r="D18" s="236"/>
      <c r="E18" s="236">
        <v>0</v>
      </c>
      <c r="F18" s="236"/>
      <c r="G18" s="236">
        <v>6.9842620763432137</v>
      </c>
      <c r="H18" s="236"/>
      <c r="I18" s="236"/>
    </row>
    <row r="19" spans="1:9" ht="5.45" customHeight="1" x14ac:dyDescent="0.25">
      <c r="A19" s="2227"/>
      <c r="B19" s="251"/>
      <c r="C19" s="236"/>
      <c r="D19" s="236"/>
      <c r="E19" s="236"/>
      <c r="F19" s="254"/>
      <c r="G19" s="236"/>
      <c r="H19" s="236"/>
      <c r="I19" s="236"/>
    </row>
    <row r="20" spans="1:9" ht="14.25" customHeight="1" x14ac:dyDescent="0.25">
      <c r="A20" s="2221"/>
      <c r="B20" s="234" t="s">
        <v>780</v>
      </c>
      <c r="C20" s="233">
        <v>43.062225220677277</v>
      </c>
      <c r="D20" s="233">
        <v>14.887545452265265</v>
      </c>
      <c r="E20" s="233"/>
      <c r="F20" s="253"/>
      <c r="G20" s="1611">
        <v>236.25369673254968</v>
      </c>
      <c r="H20" s="233"/>
      <c r="I20" s="233"/>
    </row>
    <row r="21" spans="1:9" ht="14.25" customHeight="1" x14ac:dyDescent="0.25">
      <c r="A21" s="2227"/>
      <c r="B21" s="249" t="s">
        <v>779</v>
      </c>
      <c r="C21" s="248">
        <v>7.9352122767159043</v>
      </c>
      <c r="D21" s="248">
        <v>2.7433750308438736</v>
      </c>
      <c r="E21" s="248"/>
      <c r="F21" s="252"/>
      <c r="G21" s="248">
        <v>183.78675090641602</v>
      </c>
      <c r="H21" s="248"/>
      <c r="I21" s="248"/>
    </row>
    <row r="22" spans="1:9" ht="14.25" customHeight="1" x14ac:dyDescent="0.25">
      <c r="A22" s="2236" t="s">
        <v>731</v>
      </c>
      <c r="B22" s="2235"/>
      <c r="C22" s="2234">
        <v>50.997437497393179</v>
      </c>
      <c r="D22" s="2234">
        <v>17.630920483109136</v>
      </c>
      <c r="E22" s="2234">
        <v>1197.2908730000001</v>
      </c>
      <c r="F22" s="2234">
        <v>103.10803099830856</v>
      </c>
      <c r="G22" s="2234">
        <v>420.0404476389657</v>
      </c>
      <c r="H22" s="2234">
        <v>35.082573258617472</v>
      </c>
      <c r="I22" s="2234">
        <v>115700</v>
      </c>
    </row>
    <row r="23" spans="1:9" ht="7.15" customHeight="1" x14ac:dyDescent="0.25">
      <c r="C23" s="1054"/>
    </row>
    <row r="24" spans="1:9" ht="14.25" customHeight="1" x14ac:dyDescent="0.25">
      <c r="B24" s="234" t="s">
        <v>780</v>
      </c>
      <c r="C24" s="233">
        <v>-1.6963644392874691</v>
      </c>
      <c r="D24" s="233">
        <v>-15.780134318953202</v>
      </c>
      <c r="E24" s="233"/>
      <c r="F24" s="233"/>
      <c r="G24" s="1615">
        <v>375.85649127650748</v>
      </c>
      <c r="H24" s="233"/>
      <c r="I24" s="233"/>
    </row>
    <row r="25" spans="1:9" ht="14.25" customHeight="1" x14ac:dyDescent="0.25">
      <c r="B25" s="249" t="s">
        <v>779</v>
      </c>
      <c r="C25" s="248">
        <v>2.6938459879236789</v>
      </c>
      <c r="D25" s="248">
        <v>25.059032445801662</v>
      </c>
      <c r="E25" s="248"/>
      <c r="F25" s="248"/>
      <c r="G25" s="248">
        <v>62.405826784872772</v>
      </c>
      <c r="H25" s="248"/>
      <c r="I25" s="248"/>
    </row>
    <row r="26" spans="1:9" ht="14.25" customHeight="1" x14ac:dyDescent="0.25">
      <c r="B26" s="251" t="s">
        <v>433</v>
      </c>
      <c r="C26" s="236">
        <v>0.99748154863620997</v>
      </c>
      <c r="D26" s="236">
        <v>9.2788981268484658</v>
      </c>
      <c r="E26" s="236">
        <v>595.51347822000002</v>
      </c>
      <c r="F26" s="236">
        <v>1256.8182980288211</v>
      </c>
      <c r="G26" s="236">
        <v>438.26231806138026</v>
      </c>
      <c r="H26" s="236">
        <v>73.594021645211754</v>
      </c>
      <c r="I26" s="236">
        <v>4300</v>
      </c>
    </row>
    <row r="27" spans="1:9" ht="14.25" customHeight="1" x14ac:dyDescent="0.25">
      <c r="B27" s="234" t="s">
        <v>780</v>
      </c>
      <c r="C27" s="233">
        <v>10.488691386522385</v>
      </c>
      <c r="D27" s="233">
        <v>31.783913292492073</v>
      </c>
      <c r="E27" s="233"/>
      <c r="F27" s="233"/>
      <c r="G27" s="1615">
        <v>199.81273311768649</v>
      </c>
      <c r="H27" s="233"/>
      <c r="I27" s="233"/>
    </row>
    <row r="28" spans="1:9" ht="14.25" customHeight="1" x14ac:dyDescent="0.25">
      <c r="B28" s="249" t="s">
        <v>779</v>
      </c>
      <c r="C28" s="248">
        <v>3.511101624550216</v>
      </c>
      <c r="D28" s="248">
        <v>10.639701892576413</v>
      </c>
      <c r="E28" s="248"/>
      <c r="F28" s="248"/>
      <c r="G28" s="248">
        <v>35.252730194040261</v>
      </c>
      <c r="H28" s="248"/>
      <c r="I28" s="248"/>
    </row>
    <row r="29" spans="1:9" ht="14.25" customHeight="1" x14ac:dyDescent="0.25">
      <c r="B29" s="251" t="s">
        <v>432</v>
      </c>
      <c r="C29" s="236">
        <v>13.999793011072601</v>
      </c>
      <c r="D29" s="236">
        <v>42.423615185068485</v>
      </c>
      <c r="E29" s="236">
        <v>596.15287604000002</v>
      </c>
      <c r="F29" s="236">
        <v>443.72904446797475</v>
      </c>
      <c r="G29" s="236">
        <v>235.06546331172675</v>
      </c>
      <c r="H29" s="236">
        <v>39.430399945928393</v>
      </c>
      <c r="I29" s="236">
        <v>13200</v>
      </c>
    </row>
    <row r="30" spans="1:9" ht="14.25" customHeight="1" x14ac:dyDescent="0.25">
      <c r="B30" s="234" t="s">
        <v>780</v>
      </c>
      <c r="C30" s="233">
        <v>2.5463605857630736</v>
      </c>
      <c r="D30" s="233">
        <v>6.326361703759189</v>
      </c>
      <c r="E30" s="233"/>
      <c r="F30" s="233"/>
      <c r="G30" s="1615">
        <v>76.240743147564601</v>
      </c>
      <c r="H30" s="233"/>
      <c r="I30" s="233"/>
    </row>
    <row r="31" spans="1:9" ht="14.25" customHeight="1" x14ac:dyDescent="0.25">
      <c r="B31" s="249" t="s">
        <v>779</v>
      </c>
      <c r="C31" s="248">
        <v>1.4499776383568472</v>
      </c>
      <c r="D31" s="248">
        <v>3.602428915172291</v>
      </c>
      <c r="E31" s="248"/>
      <c r="F31" s="248"/>
      <c r="G31" s="248">
        <v>18.872571032867235</v>
      </c>
      <c r="H31" s="248"/>
      <c r="I31" s="248"/>
    </row>
    <row r="32" spans="1:9" ht="14.25" customHeight="1" x14ac:dyDescent="0.25">
      <c r="B32" s="251" t="s">
        <v>431</v>
      </c>
      <c r="C32" s="236">
        <v>3.9963382241199206</v>
      </c>
      <c r="D32" s="236">
        <v>9.9287906189314814</v>
      </c>
      <c r="E32" s="236">
        <v>349.98742658999998</v>
      </c>
      <c r="F32" s="236">
        <v>216.10680938153808</v>
      </c>
      <c r="G32" s="236">
        <v>95.113314180431843</v>
      </c>
      <c r="H32" s="236">
        <v>27.176208901885584</v>
      </c>
      <c r="I32" s="236">
        <v>16100</v>
      </c>
    </row>
    <row r="33" spans="1:9" ht="14.25" customHeight="1" x14ac:dyDescent="0.25">
      <c r="B33" s="234" t="s">
        <v>780</v>
      </c>
      <c r="C33" s="233">
        <v>5.296098478987453</v>
      </c>
      <c r="D33" s="233">
        <v>10.919790678324645</v>
      </c>
      <c r="E33" s="233"/>
      <c r="F33" s="233"/>
      <c r="G33" s="1615">
        <v>32.832021257955304</v>
      </c>
      <c r="H33" s="233"/>
      <c r="I33" s="233"/>
    </row>
    <row r="34" spans="1:9" ht="14.25" customHeight="1" x14ac:dyDescent="0.25">
      <c r="A34" s="2226"/>
      <c r="B34" s="249" t="s">
        <v>779</v>
      </c>
      <c r="C34" s="248">
        <v>0.70042612888352707</v>
      </c>
      <c r="D34" s="248">
        <v>1.4441775853268599</v>
      </c>
      <c r="E34" s="248"/>
      <c r="F34" s="248"/>
      <c r="G34" s="248">
        <v>14.292452356117636</v>
      </c>
      <c r="H34" s="248"/>
      <c r="I34" s="248"/>
    </row>
    <row r="35" spans="1:9" ht="14.25" customHeight="1" x14ac:dyDescent="0.25">
      <c r="A35" s="2226"/>
      <c r="B35" s="251" t="s">
        <v>430</v>
      </c>
      <c r="C35" s="236">
        <v>5.9965246078709802</v>
      </c>
      <c r="D35" s="236">
        <v>12.363968263651506</v>
      </c>
      <c r="E35" s="236">
        <v>91.224990930000004</v>
      </c>
      <c r="F35" s="236">
        <v>46.909244116668454</v>
      </c>
      <c r="G35" s="236">
        <v>47.12447361407294</v>
      </c>
      <c r="H35" s="236">
        <v>51.657416606632637</v>
      </c>
      <c r="I35" s="236">
        <v>19400</v>
      </c>
    </row>
    <row r="36" spans="1:9" ht="5.45" customHeight="1" x14ac:dyDescent="0.25">
      <c r="B36" s="1624"/>
      <c r="C36" s="1054"/>
      <c r="D36" s="1624"/>
      <c r="E36" s="1624"/>
      <c r="F36" s="1624"/>
      <c r="H36" s="1624"/>
      <c r="I36" s="257"/>
    </row>
    <row r="37" spans="1:9" ht="14.25" customHeight="1" x14ac:dyDescent="0.25">
      <c r="B37" s="251" t="s">
        <v>927</v>
      </c>
      <c r="C37" s="236">
        <v>9.0062702718380887</v>
      </c>
      <c r="D37" s="236"/>
      <c r="E37" s="236">
        <v>1.7108484299996007</v>
      </c>
      <c r="F37" s="236"/>
      <c r="G37" s="236">
        <v>237.36661297693558</v>
      </c>
      <c r="H37" s="236"/>
      <c r="I37" s="236">
        <v>11900</v>
      </c>
    </row>
    <row r="38" spans="1:9" ht="4.9000000000000004" customHeight="1" x14ac:dyDescent="0.25">
      <c r="C38" s="1054"/>
    </row>
    <row r="39" spans="1:9" ht="14.25" customHeight="1" x14ac:dyDescent="0.25">
      <c r="A39" s="2221"/>
      <c r="B39" s="234" t="s">
        <v>780</v>
      </c>
      <c r="C39" s="233">
        <v>22.223777555834566</v>
      </c>
      <c r="D39" s="233">
        <v>13.697243485876465</v>
      </c>
      <c r="E39" s="233"/>
      <c r="F39" s="253"/>
      <c r="G39" s="233">
        <v>853.5182334133284</v>
      </c>
      <c r="H39" s="233"/>
      <c r="I39" s="233"/>
    </row>
    <row r="40" spans="1:9" ht="14.25" customHeight="1" x14ac:dyDescent="0.25">
      <c r="A40" s="2221"/>
      <c r="B40" s="249" t="s">
        <v>779</v>
      </c>
      <c r="C40" s="248">
        <v>11.772630107703231</v>
      </c>
      <c r="D40" s="248">
        <v>7.2558583098324991</v>
      </c>
      <c r="E40" s="248"/>
      <c r="F40" s="252"/>
      <c r="G40" s="1611">
        <v>199.41394873121899</v>
      </c>
      <c r="H40" s="248"/>
      <c r="I40" s="248"/>
    </row>
    <row r="41" spans="1:9" ht="14.25" customHeight="1" x14ac:dyDescent="0.25">
      <c r="A41" s="2236" t="s">
        <v>1034</v>
      </c>
      <c r="B41" s="2235"/>
      <c r="C41" s="2234">
        <v>33.996407663537802</v>
      </c>
      <c r="D41" s="2234">
        <v>20.953101795708967</v>
      </c>
      <c r="E41" s="2234">
        <v>1634.5896202099998</v>
      </c>
      <c r="F41" s="2234">
        <v>247.84184207241853</v>
      </c>
      <c r="G41" s="2234">
        <v>1052.9321821445474</v>
      </c>
      <c r="H41" s="2234">
        <v>64.415689976623895</v>
      </c>
      <c r="I41" s="2234">
        <v>64900</v>
      </c>
    </row>
    <row r="42" spans="1:9" ht="14.25" customHeight="1" x14ac:dyDescent="0.25">
      <c r="A42" s="1153"/>
      <c r="C42" s="1054"/>
      <c r="E42" s="1639"/>
      <c r="I42" s="1054"/>
    </row>
    <row r="43" spans="1:9" ht="14.25" customHeight="1" x14ac:dyDescent="0.25">
      <c r="A43" s="2237"/>
      <c r="B43" s="234" t="s">
        <v>780</v>
      </c>
      <c r="C43" s="233">
        <v>-14.179690192082525</v>
      </c>
      <c r="D43" s="233">
        <v>-56.15718887953475</v>
      </c>
      <c r="E43" s="233"/>
      <c r="F43" s="233"/>
      <c r="G43" s="233">
        <v>97.78650653813115</v>
      </c>
      <c r="H43" s="233"/>
      <c r="I43" s="233"/>
    </row>
    <row r="44" spans="1:9" ht="14.25" customHeight="1" x14ac:dyDescent="0.25">
      <c r="B44" s="249" t="s">
        <v>779</v>
      </c>
      <c r="C44" s="248">
        <v>4.183467877761224</v>
      </c>
      <c r="D44" s="248">
        <v>16.568189614895935</v>
      </c>
      <c r="E44" s="248"/>
      <c r="F44" s="248"/>
      <c r="G44" s="248">
        <v>24.908648278078498</v>
      </c>
      <c r="H44" s="248"/>
      <c r="I44" s="248"/>
    </row>
    <row r="45" spans="1:9" ht="14.25" customHeight="1" x14ac:dyDescent="0.25">
      <c r="B45" s="251" t="s">
        <v>1033</v>
      </c>
      <c r="C45" s="236">
        <v>-10.0024446286426</v>
      </c>
      <c r="D45" s="598">
        <v>-39.613642093634063</v>
      </c>
      <c r="E45" s="236">
        <v>220.33482129000001</v>
      </c>
      <c r="F45" s="236">
        <v>215.53496211436357</v>
      </c>
      <c r="G45" s="947">
        <v>122.69515481620965</v>
      </c>
      <c r="H45" s="598">
        <v>55.685775901359179</v>
      </c>
      <c r="I45" s="236">
        <v>10100</v>
      </c>
    </row>
    <row r="46" spans="1:9" ht="14.25" customHeight="1" x14ac:dyDescent="0.25">
      <c r="B46" s="234" t="s">
        <v>780</v>
      </c>
      <c r="C46" s="233">
        <v>0.19549006992689796</v>
      </c>
      <c r="D46" s="233">
        <v>1.0155328307890803</v>
      </c>
      <c r="E46" s="233"/>
      <c r="F46" s="233"/>
      <c r="G46" s="233">
        <v>42.97818681902509</v>
      </c>
      <c r="H46" s="233"/>
      <c r="I46" s="233"/>
    </row>
    <row r="47" spans="1:9" ht="14.25" customHeight="1" x14ac:dyDescent="0.25">
      <c r="B47" s="249" t="s">
        <v>779</v>
      </c>
      <c r="C47" s="248">
        <v>-0.19087558993243395</v>
      </c>
      <c r="D47" s="248">
        <v>-0.99156150614251404</v>
      </c>
      <c r="E47" s="248"/>
      <c r="F47" s="248"/>
      <c r="G47" s="248">
        <v>7.8274721048997904</v>
      </c>
      <c r="H47" s="248"/>
      <c r="I47" s="248"/>
    </row>
    <row r="48" spans="1:9" ht="14.25" customHeight="1" x14ac:dyDescent="0.25">
      <c r="B48" s="251" t="s">
        <v>1032</v>
      </c>
      <c r="C48" s="236">
        <v>-7.7104001107200504E-4</v>
      </c>
      <c r="D48" s="598">
        <v>-4.0054026549195066E-3</v>
      </c>
      <c r="E48" s="236">
        <v>67.431710160000009</v>
      </c>
      <c r="F48" s="236">
        <v>86.999614139934224</v>
      </c>
      <c r="G48" s="947">
        <v>50.805658923924881</v>
      </c>
      <c r="H48" s="598">
        <v>75.343868342319482</v>
      </c>
      <c r="I48" s="236">
        <v>7700</v>
      </c>
    </row>
    <row r="49" spans="1:9" ht="14.25" customHeight="1" x14ac:dyDescent="0.25">
      <c r="B49" s="234" t="s">
        <v>780</v>
      </c>
      <c r="C49" s="233">
        <v>-6.4376834622005426</v>
      </c>
      <c r="D49" s="233">
        <v>-17.399144492433898</v>
      </c>
      <c r="E49" s="233"/>
      <c r="F49" s="233"/>
      <c r="G49" s="233">
        <v>390.82616854890205</v>
      </c>
      <c r="H49" s="233"/>
      <c r="I49" s="233"/>
    </row>
    <row r="50" spans="1:9" ht="14.25" customHeight="1" x14ac:dyDescent="0.25">
      <c r="B50" s="249" t="s">
        <v>779</v>
      </c>
      <c r="C50" s="248">
        <v>-1.5603896812516989</v>
      </c>
      <c r="D50" s="248">
        <v>-4.2172694087883755</v>
      </c>
      <c r="E50" s="248"/>
      <c r="F50" s="248"/>
      <c r="G50" s="248">
        <v>50.564004625505781</v>
      </c>
      <c r="H50" s="248"/>
      <c r="I50" s="248"/>
    </row>
    <row r="51" spans="1:9" ht="14.25" customHeight="1" x14ac:dyDescent="0.25">
      <c r="B51" s="251" t="s">
        <v>1031</v>
      </c>
      <c r="C51" s="236">
        <v>-7.9961462869044819</v>
      </c>
      <c r="D51" s="598">
        <v>-21.611206180822922</v>
      </c>
      <c r="E51" s="236">
        <v>1304.1534975499999</v>
      </c>
      <c r="F51" s="236">
        <v>855.66571207223194</v>
      </c>
      <c r="G51" s="947">
        <v>441.39017317440783</v>
      </c>
      <c r="H51" s="598">
        <v>33.844955674589634</v>
      </c>
      <c r="I51" s="236">
        <v>14800</v>
      </c>
    </row>
    <row r="52" spans="1:9" ht="14.25" customHeight="1" x14ac:dyDescent="0.25">
      <c r="B52" s="234" t="s">
        <v>780</v>
      </c>
      <c r="C52" s="233">
        <v>3.4298704864437264</v>
      </c>
      <c r="D52" s="233">
        <v>10.315399959229252</v>
      </c>
      <c r="E52" s="233"/>
      <c r="F52" s="233"/>
      <c r="G52" s="233">
        <v>8.1679585417517195</v>
      </c>
      <c r="H52" s="233"/>
      <c r="I52" s="233"/>
    </row>
    <row r="53" spans="1:9" ht="14.25" customHeight="1" x14ac:dyDescent="0.25">
      <c r="B53" s="249" t="s">
        <v>779</v>
      </c>
      <c r="C53" s="248">
        <v>-1.4336301391977568</v>
      </c>
      <c r="D53" s="248">
        <v>-4.3116695915722012</v>
      </c>
      <c r="E53" s="248"/>
      <c r="F53" s="248"/>
      <c r="G53" s="248">
        <v>6.2330327612372471</v>
      </c>
      <c r="H53" s="248"/>
      <c r="I53" s="248"/>
    </row>
    <row r="54" spans="1:9" ht="14.25" customHeight="1" x14ac:dyDescent="0.25">
      <c r="B54" s="251" t="s">
        <v>1030</v>
      </c>
      <c r="C54" s="236">
        <v>2.0024806944919398</v>
      </c>
      <c r="D54" s="598">
        <v>6.0224983292990668</v>
      </c>
      <c r="E54" s="236">
        <v>0.19172897999999999</v>
      </c>
      <c r="F54" s="236">
        <v>0.14400120600636709</v>
      </c>
      <c r="G54" s="947">
        <v>14.400991302988967</v>
      </c>
      <c r="H54" s="598">
        <v>7511.1187171542697</v>
      </c>
      <c r="I54" s="236">
        <v>13300</v>
      </c>
    </row>
    <row r="55" spans="1:9" ht="5.45" customHeight="1" x14ac:dyDescent="0.25">
      <c r="B55" s="1624"/>
      <c r="C55" s="1054"/>
      <c r="D55" s="1624"/>
      <c r="E55" s="1624"/>
      <c r="F55" s="1624"/>
      <c r="H55" s="1624"/>
      <c r="I55" s="257"/>
    </row>
    <row r="56" spans="1:9" ht="14.25" customHeight="1" x14ac:dyDescent="0.25">
      <c r="B56" s="234" t="s">
        <v>780</v>
      </c>
      <c r="C56" s="233">
        <v>-17.011089190912731</v>
      </c>
      <c r="D56" s="233">
        <v>-14.8244785977453</v>
      </c>
      <c r="E56" s="233"/>
      <c r="F56" s="233"/>
      <c r="G56" s="233">
        <v>539.75882044780985</v>
      </c>
      <c r="H56" s="233"/>
      <c r="I56" s="233"/>
    </row>
    <row r="57" spans="1:9" ht="14.25" customHeight="1" x14ac:dyDescent="0.25">
      <c r="A57" s="2221"/>
      <c r="B57" s="249" t="s">
        <v>779</v>
      </c>
      <c r="C57" s="248">
        <v>1.0143659490530812</v>
      </c>
      <c r="D57" s="248">
        <v>0.88397904056913401</v>
      </c>
      <c r="E57" s="248"/>
      <c r="F57" s="248"/>
      <c r="G57" s="248">
        <v>89.533158398821058</v>
      </c>
      <c r="H57" s="248"/>
      <c r="I57" s="248"/>
    </row>
    <row r="58" spans="1:9" ht="14.25" customHeight="1" x14ac:dyDescent="0.25">
      <c r="A58" s="2221"/>
      <c r="B58" s="599" t="s">
        <v>781</v>
      </c>
      <c r="C58" s="236">
        <v>-15.996723241859652</v>
      </c>
      <c r="D58" s="598">
        <v>-13.940499557176167</v>
      </c>
      <c r="E58" s="236">
        <v>1592.11175798</v>
      </c>
      <c r="F58" s="236">
        <v>342.17407793435012</v>
      </c>
      <c r="G58" s="947">
        <v>629.29197884663085</v>
      </c>
      <c r="H58" s="598">
        <v>39.525615943258174</v>
      </c>
      <c r="I58" s="236">
        <v>45900</v>
      </c>
    </row>
    <row r="59" spans="1:9" ht="6" customHeight="1" x14ac:dyDescent="0.25">
      <c r="A59" s="2222"/>
      <c r="B59" s="234"/>
      <c r="C59" s="233"/>
      <c r="D59" s="233"/>
      <c r="E59" s="1624"/>
      <c r="F59" s="233"/>
      <c r="H59" s="233"/>
      <c r="I59" s="233"/>
    </row>
    <row r="60" spans="1:9" ht="14.25" customHeight="1" x14ac:dyDescent="0.25">
      <c r="A60" s="2221"/>
      <c r="B60" s="234" t="s">
        <v>780</v>
      </c>
      <c r="C60" s="233">
        <v>-0.7862481423227764</v>
      </c>
      <c r="D60" s="233">
        <v>-15.724962846455528</v>
      </c>
      <c r="E60" s="233"/>
      <c r="F60" s="233"/>
      <c r="G60" s="233">
        <v>37.8392221483927</v>
      </c>
      <c r="H60" s="233"/>
      <c r="I60" s="233"/>
    </row>
    <row r="61" spans="1:9" ht="14.25" customHeight="1" x14ac:dyDescent="0.25">
      <c r="A61" s="2221"/>
      <c r="B61" s="249" t="s">
        <v>779</v>
      </c>
      <c r="C61" s="248">
        <v>-11.212180740107723</v>
      </c>
      <c r="D61" s="248">
        <v>-224.24361480215444</v>
      </c>
      <c r="E61" s="248"/>
      <c r="F61" s="248"/>
      <c r="G61" s="248">
        <v>46.757317337464144</v>
      </c>
      <c r="H61" s="248"/>
      <c r="I61" s="248"/>
    </row>
    <row r="62" spans="1:9" ht="14.25" customHeight="1" x14ac:dyDescent="0.25">
      <c r="A62" s="2221"/>
      <c r="B62" s="599" t="s">
        <v>429</v>
      </c>
      <c r="C62" s="236">
        <v>-11.998428882430499</v>
      </c>
      <c r="D62" s="598">
        <v>-239.96857764860997</v>
      </c>
      <c r="E62" s="236">
        <v>53.717615729999999</v>
      </c>
      <c r="F62" s="236">
        <v>257.68830904443922</v>
      </c>
      <c r="G62" s="947">
        <v>84.596539485856852</v>
      </c>
      <c r="H62" s="236">
        <v>157.48379434981459</v>
      </c>
      <c r="I62" s="236">
        <v>2000</v>
      </c>
    </row>
    <row r="63" spans="1:9" ht="4.9000000000000004" customHeight="1" x14ac:dyDescent="0.25">
      <c r="A63" s="2205"/>
      <c r="B63" s="251"/>
      <c r="C63" s="236"/>
      <c r="D63" s="236"/>
      <c r="E63" s="236"/>
      <c r="F63" s="236"/>
      <c r="G63" s="236"/>
      <c r="H63" s="236"/>
      <c r="I63" s="236"/>
    </row>
    <row r="64" spans="1:9" ht="14.25" customHeight="1" x14ac:dyDescent="0.25">
      <c r="B64" s="251" t="s">
        <v>695</v>
      </c>
      <c r="C64" s="233">
        <v>-16.002612681168856</v>
      </c>
      <c r="D64" s="233"/>
      <c r="E64" s="233">
        <v>0</v>
      </c>
      <c r="F64" s="233">
        <v>0</v>
      </c>
      <c r="G64" s="233">
        <v>3.4573474040433894</v>
      </c>
      <c r="H64" s="233"/>
      <c r="I64" s="236">
        <v>1500</v>
      </c>
    </row>
    <row r="65" spans="1:9" ht="5.45" customHeight="1" x14ac:dyDescent="0.25">
      <c r="B65" s="234"/>
      <c r="C65" s="233"/>
      <c r="D65" s="233"/>
      <c r="E65" s="233"/>
      <c r="F65" s="233"/>
      <c r="G65" s="233"/>
      <c r="H65" s="233"/>
      <c r="I65" s="233"/>
    </row>
    <row r="66" spans="1:9" ht="14.25" customHeight="1" x14ac:dyDescent="0.25">
      <c r="B66" s="234" t="s">
        <v>780</v>
      </c>
      <c r="C66" s="233">
        <v>-34.001143762959067</v>
      </c>
      <c r="D66" s="233">
        <v>-27.53129049632313</v>
      </c>
      <c r="E66" s="233"/>
      <c r="F66" s="233"/>
      <c r="G66" s="233">
        <v>577.5990396940291</v>
      </c>
      <c r="H66" s="233"/>
      <c r="I66" s="233"/>
    </row>
    <row r="67" spans="1:9" ht="14.25" customHeight="1" x14ac:dyDescent="0.25">
      <c r="A67" s="2221"/>
      <c r="B67" s="234" t="s">
        <v>779</v>
      </c>
      <c r="C67" s="248">
        <v>-9.9966210424999371</v>
      </c>
      <c r="D67" s="248">
        <v>-8.0944299939270739</v>
      </c>
      <c r="E67" s="248"/>
      <c r="F67" s="248"/>
      <c r="G67" s="248">
        <v>139.74682604250197</v>
      </c>
      <c r="H67" s="248"/>
      <c r="I67" s="248"/>
    </row>
    <row r="68" spans="1:9" x14ac:dyDescent="0.25">
      <c r="A68" s="2236" t="s">
        <v>189</v>
      </c>
      <c r="B68" s="2235"/>
      <c r="C68" s="2234">
        <v>-43.997764805459006</v>
      </c>
      <c r="D68" s="2234">
        <v>-35.625720490250202</v>
      </c>
      <c r="E68" s="2234">
        <v>1645.82937371</v>
      </c>
      <c r="F68" s="2234">
        <v>328.39515845853992</v>
      </c>
      <c r="G68" s="2234">
        <v>717.3458657365311</v>
      </c>
      <c r="H68" s="2234">
        <v>43.585676449527845</v>
      </c>
      <c r="I68" s="2234">
        <v>49400</v>
      </c>
    </row>
    <row r="69" spans="1:9" x14ac:dyDescent="0.25">
      <c r="A69" s="2205"/>
      <c r="B69" s="597"/>
      <c r="C69" s="2214"/>
      <c r="D69" s="2214"/>
      <c r="E69" s="2214"/>
      <c r="F69" s="2214"/>
      <c r="G69" s="2214"/>
      <c r="H69" s="2214"/>
      <c r="I69" s="2214"/>
    </row>
    <row r="70" spans="1:9" x14ac:dyDescent="0.25">
      <c r="A70" s="2236" t="s">
        <v>1434</v>
      </c>
      <c r="B70" s="2235"/>
      <c r="C70" s="2234">
        <v>-4.8100382851979789E-3</v>
      </c>
      <c r="D70" s="2234"/>
      <c r="E70" s="2234">
        <v>18.239546860000001</v>
      </c>
      <c r="F70" s="2234"/>
      <c r="G70" s="2234">
        <v>14.234333047787729</v>
      </c>
      <c r="H70" s="2234"/>
      <c r="I70" s="2234">
        <v>8200</v>
      </c>
    </row>
    <row r="71" spans="1:9" x14ac:dyDescent="0.25">
      <c r="A71" s="2216"/>
      <c r="B71" s="250"/>
      <c r="C71" s="248"/>
      <c r="D71" s="248"/>
      <c r="E71" s="248"/>
      <c r="F71" s="248"/>
      <c r="G71" s="248"/>
      <c r="H71" s="248"/>
      <c r="I71" s="248"/>
    </row>
    <row r="72" spans="1:9" x14ac:dyDescent="0.25">
      <c r="A72" s="2236" t="s">
        <v>82</v>
      </c>
      <c r="B72" s="2235" t="s">
        <v>695</v>
      </c>
      <c r="C72" s="2234">
        <v>0.92478689143677206</v>
      </c>
      <c r="D72" s="2234"/>
      <c r="E72" s="2234">
        <v>59.036773350000004</v>
      </c>
      <c r="F72" s="2234">
        <v>144.62308350059664</v>
      </c>
      <c r="G72" s="2234">
        <v>-17.88724724871102</v>
      </c>
      <c r="H72" s="2234">
        <v>-30.298483866430715</v>
      </c>
      <c r="I72" s="2234">
        <v>4100</v>
      </c>
    </row>
    <row r="73" spans="1:9" x14ac:dyDescent="0.25">
      <c r="A73" s="2205"/>
      <c r="B73" s="596"/>
      <c r="C73" s="2214"/>
      <c r="D73" s="2214"/>
      <c r="E73" s="2214"/>
      <c r="F73" s="2214"/>
      <c r="G73" s="2214"/>
      <c r="H73" s="2214"/>
      <c r="I73" s="2214"/>
    </row>
    <row r="74" spans="1:9" x14ac:dyDescent="0.25">
      <c r="A74" s="2213"/>
      <c r="B74" s="234" t="s">
        <v>780</v>
      </c>
      <c r="C74" s="233">
        <v>32.542123543242525</v>
      </c>
      <c r="D74" s="233">
        <v>5.3722036390000047</v>
      </c>
      <c r="E74" s="233"/>
      <c r="F74" s="233"/>
      <c r="G74" s="233">
        <v>1663.9870493655128</v>
      </c>
      <c r="H74" s="233"/>
      <c r="I74" s="253"/>
    </row>
    <row r="75" spans="1:9" ht="15.75" thickBot="1" x14ac:dyDescent="0.3">
      <c r="A75" s="2212" t="s">
        <v>1432</v>
      </c>
      <c r="B75" s="249" t="s">
        <v>779</v>
      </c>
      <c r="C75" s="233">
        <v>9.6839336653810797</v>
      </c>
      <c r="D75" s="248">
        <v>1.5986683723286967</v>
      </c>
      <c r="E75" s="233"/>
      <c r="F75" s="233"/>
      <c r="G75" s="233">
        <v>522.70991698262651</v>
      </c>
      <c r="H75" s="248"/>
      <c r="I75" s="233"/>
    </row>
    <row r="76" spans="1:9" ht="15.75" thickBot="1" x14ac:dyDescent="0.3">
      <c r="A76" s="247" t="s">
        <v>427</v>
      </c>
      <c r="B76" s="246"/>
      <c r="C76" s="244">
        <v>42.226057208623608</v>
      </c>
      <c r="D76" s="245">
        <v>6.9708720113287015</v>
      </c>
      <c r="E76" s="244">
        <v>4554.9963489700003</v>
      </c>
      <c r="F76" s="244">
        <v>178.643708436732</v>
      </c>
      <c r="G76" s="244">
        <v>2186.6969663481391</v>
      </c>
      <c r="H76" s="244">
        <v>48.006558047902857</v>
      </c>
      <c r="I76" s="244">
        <v>242300</v>
      </c>
    </row>
    <row r="77" spans="1:9" ht="15.75" thickBot="1" x14ac:dyDescent="0.3">
      <c r="A77" s="2211"/>
      <c r="B77" s="2210"/>
      <c r="C77" s="1637"/>
      <c r="D77" s="2210"/>
      <c r="E77" s="2209"/>
      <c r="F77" s="2209"/>
      <c r="G77" s="2207"/>
      <c r="H77" s="2209"/>
      <c r="I77" s="2208"/>
    </row>
    <row r="78" spans="1:9" x14ac:dyDescent="0.25">
      <c r="A78" s="243" t="s">
        <v>416</v>
      </c>
      <c r="B78" s="242"/>
      <c r="C78" s="1638"/>
      <c r="D78" s="2206"/>
      <c r="E78" s="1053"/>
      <c r="F78" s="240"/>
      <c r="G78" s="240">
        <v>2057.249966348139</v>
      </c>
      <c r="H78" s="240"/>
      <c r="I78" s="1053"/>
    </row>
    <row r="79" spans="1:9" ht="15.75" thickBot="1" x14ac:dyDescent="0.3">
      <c r="A79" s="239" t="s">
        <v>415</v>
      </c>
      <c r="B79" s="238"/>
      <c r="C79" s="1637"/>
      <c r="D79" s="2233"/>
      <c r="E79" s="239"/>
      <c r="F79" s="905"/>
      <c r="G79" s="239"/>
      <c r="H79" s="239"/>
      <c r="I79" s="237">
        <v>252921.56299999999</v>
      </c>
    </row>
  </sheetData>
  <mergeCells count="2">
    <mergeCell ref="E3:E4"/>
    <mergeCell ref="I3:I4"/>
  </mergeCells>
  <pageMargins left="0.7" right="0.7" top="0.75" bottom="0.75" header="0.3" footer="0.3"/>
  <pageSetup paperSize="9" scale="70" fitToWidth="0" fitToHeight="0" orientation="portrait" r:id="rId1"/>
  <customProperties>
    <customPr name="_pios_id" r:id="rId2"/>
  </customProperties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D93F2-947C-4E57-BD9E-3EE828A9F69D}">
  <dimension ref="A1:T111"/>
  <sheetViews>
    <sheetView view="pageLayout" topLeftCell="A8" zoomScaleNormal="100" workbookViewId="0">
      <selection activeCell="M26" sqref="M26"/>
    </sheetView>
  </sheetViews>
  <sheetFormatPr defaultRowHeight="15" x14ac:dyDescent="0.25"/>
  <cols>
    <col min="1" max="1" width="27.7109375" style="1599" customWidth="1"/>
    <col min="2" max="7" width="5.85546875" style="1599" customWidth="1"/>
    <col min="8" max="15" width="5.85546875" style="1641" customWidth="1"/>
    <col min="18" max="18" width="19.7109375" customWidth="1"/>
  </cols>
  <sheetData>
    <row r="1" spans="1:20" x14ac:dyDescent="0.25">
      <c r="A1" s="263" t="s">
        <v>1036</v>
      </c>
      <c r="B1" s="262"/>
      <c r="C1" s="262"/>
      <c r="D1" s="262"/>
      <c r="E1" s="262"/>
      <c r="F1" s="262"/>
      <c r="G1" s="262"/>
      <c r="H1" s="262"/>
      <c r="I1" s="1640"/>
      <c r="J1" s="262"/>
      <c r="K1" s="262"/>
      <c r="L1" s="262"/>
      <c r="M1" s="262"/>
      <c r="N1" s="262"/>
      <c r="O1" s="262"/>
    </row>
    <row r="2" spans="1:20" x14ac:dyDescent="0.25">
      <c r="A2" s="1624"/>
      <c r="B2" s="1639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O2" s="1639"/>
    </row>
    <row r="3" spans="1:20" x14ac:dyDescent="0.25">
      <c r="A3" s="1624"/>
      <c r="B3" s="1161"/>
      <c r="C3" s="1639"/>
      <c r="D3" s="1639"/>
      <c r="E3" s="1639"/>
      <c r="F3" s="1639"/>
      <c r="G3" s="1639"/>
      <c r="H3" s="1639"/>
      <c r="I3" s="1639"/>
      <c r="J3" s="1639"/>
      <c r="K3" s="1639"/>
      <c r="L3" s="1639"/>
      <c r="M3" s="1639"/>
      <c r="N3" s="1639"/>
      <c r="O3" s="1639"/>
      <c r="Q3" s="395"/>
      <c r="R3" s="395"/>
    </row>
    <row r="4" spans="1:20" ht="15.75" thickBot="1" x14ac:dyDescent="0.3">
      <c r="A4" s="261" t="s">
        <v>343</v>
      </c>
      <c r="B4" s="2239" t="s">
        <v>1098</v>
      </c>
      <c r="C4" s="260" t="s">
        <v>993</v>
      </c>
      <c r="D4" s="260" t="s">
        <v>900</v>
      </c>
      <c r="E4" s="260" t="s">
        <v>838</v>
      </c>
      <c r="F4" s="260" t="s">
        <v>805</v>
      </c>
      <c r="G4" s="260" t="s">
        <v>736</v>
      </c>
      <c r="H4" s="260" t="s">
        <v>720</v>
      </c>
      <c r="I4" s="260" t="s">
        <v>684</v>
      </c>
      <c r="J4" s="260" t="s">
        <v>259</v>
      </c>
      <c r="K4" s="260" t="s">
        <v>258</v>
      </c>
      <c r="L4" s="260" t="s">
        <v>257</v>
      </c>
      <c r="M4" s="260" t="s">
        <v>256</v>
      </c>
      <c r="N4" s="260" t="s">
        <v>255</v>
      </c>
      <c r="O4" s="260" t="s">
        <v>254</v>
      </c>
      <c r="Q4" s="395"/>
      <c r="R4" s="395"/>
    </row>
    <row r="5" spans="1:20" x14ac:dyDescent="0.25">
      <c r="A5" s="1652" t="s">
        <v>453</v>
      </c>
      <c r="B5" s="996">
        <v>1.9881982695858629</v>
      </c>
      <c r="C5" s="259">
        <v>2.095552657120431</v>
      </c>
      <c r="D5" s="259">
        <v>2.001412532774355</v>
      </c>
      <c r="E5" s="259">
        <v>2.1676775571459594</v>
      </c>
      <c r="F5" s="259">
        <v>2.3483202032863133</v>
      </c>
      <c r="G5" s="259">
        <v>2.3090846086718817</v>
      </c>
      <c r="H5" s="259">
        <v>2.4682982895991641</v>
      </c>
      <c r="I5" s="259">
        <v>2.5907123758692774</v>
      </c>
      <c r="J5" s="259">
        <v>2.6908568868664502</v>
      </c>
      <c r="K5" s="259">
        <v>2.8865814723353513</v>
      </c>
      <c r="L5" s="259">
        <v>3.08</v>
      </c>
      <c r="M5" s="259">
        <v>2.93</v>
      </c>
      <c r="N5" s="259">
        <v>2.9</v>
      </c>
      <c r="O5" s="259">
        <v>2.96</v>
      </c>
      <c r="Q5" s="395"/>
      <c r="R5" s="395"/>
      <c r="T5" s="601"/>
    </row>
    <row r="6" spans="1:20" x14ac:dyDescent="0.25">
      <c r="A6" s="1650" t="s">
        <v>452</v>
      </c>
      <c r="B6" s="996">
        <v>1.0685218729131745</v>
      </c>
      <c r="C6" s="259">
        <v>1.1122885964548621</v>
      </c>
      <c r="D6" s="259">
        <v>1.1170173440974689</v>
      </c>
      <c r="E6" s="259">
        <v>1.1623139859798239</v>
      </c>
      <c r="F6" s="259">
        <v>1.112910410443974</v>
      </c>
      <c r="G6" s="259">
        <v>1.1402989350198394</v>
      </c>
      <c r="H6" s="259">
        <v>1.2479127124640661</v>
      </c>
      <c r="I6" s="259">
        <v>1.2658466928473893</v>
      </c>
      <c r="J6" s="259">
        <v>1.3209086336169171</v>
      </c>
      <c r="K6" s="259">
        <v>1.4286246948120058</v>
      </c>
      <c r="L6" s="259">
        <v>1.48</v>
      </c>
      <c r="M6" s="259">
        <v>1.49</v>
      </c>
      <c r="N6" s="259">
        <v>1.54</v>
      </c>
      <c r="O6" s="259">
        <v>1.55</v>
      </c>
      <c r="Q6" s="395"/>
      <c r="R6" s="395"/>
      <c r="T6" s="601"/>
    </row>
    <row r="7" spans="1:20" x14ac:dyDescent="0.25">
      <c r="A7" s="1650" t="s">
        <v>451</v>
      </c>
      <c r="B7" s="996">
        <v>1.3666020776365515</v>
      </c>
      <c r="C7" s="259">
        <v>1.3602585111377223</v>
      </c>
      <c r="D7" s="259">
        <v>1.4049549487578081</v>
      </c>
      <c r="E7" s="259">
        <v>1.3273398460829433</v>
      </c>
      <c r="F7" s="259">
        <v>1.3632916758835698</v>
      </c>
      <c r="G7" s="259">
        <v>1.4062556234417176</v>
      </c>
      <c r="H7" s="259">
        <v>1.4906458156451752</v>
      </c>
      <c r="I7" s="259">
        <v>1.5643999523142924</v>
      </c>
      <c r="J7" s="259">
        <v>1.9044426818779108</v>
      </c>
      <c r="K7" s="259">
        <v>1.8002515472456357</v>
      </c>
      <c r="L7" s="259">
        <v>2.0099999999999998</v>
      </c>
      <c r="M7" s="259">
        <v>1.93</v>
      </c>
      <c r="N7" s="259">
        <v>1.85</v>
      </c>
      <c r="O7" s="259">
        <v>1.8</v>
      </c>
      <c r="Q7" s="395"/>
      <c r="R7" s="395"/>
      <c r="T7" s="601"/>
    </row>
    <row r="8" spans="1:20" x14ac:dyDescent="0.25">
      <c r="A8" s="1650" t="s">
        <v>450</v>
      </c>
      <c r="B8" s="996">
        <v>0.23103504250003004</v>
      </c>
      <c r="C8" s="259">
        <v>0.29125606227923073</v>
      </c>
      <c r="D8" s="259">
        <v>0.23276986537908684</v>
      </c>
      <c r="E8" s="259">
        <v>0.22700675067772758</v>
      </c>
      <c r="F8" s="259">
        <v>9.6392197373878302E-2</v>
      </c>
      <c r="G8" s="259">
        <v>0.11529938627984558</v>
      </c>
      <c r="H8" s="259">
        <v>0.12682629142010127</v>
      </c>
      <c r="I8" s="259">
        <v>0.13738020455622818</v>
      </c>
      <c r="J8" s="259">
        <v>0.22635682293741302</v>
      </c>
      <c r="K8" s="259">
        <v>0.20331689747591813</v>
      </c>
      <c r="L8" s="259">
        <v>0.23</v>
      </c>
      <c r="M8" s="259">
        <v>0.27</v>
      </c>
      <c r="N8" s="259">
        <v>0.23</v>
      </c>
      <c r="O8" s="259">
        <v>0.22</v>
      </c>
      <c r="Q8" s="395"/>
      <c r="R8" s="395"/>
      <c r="T8" s="601"/>
    </row>
    <row r="9" spans="1:20" x14ac:dyDescent="0.25">
      <c r="A9" s="1650" t="s">
        <v>449</v>
      </c>
      <c r="B9" s="996">
        <v>0.12294512401839947</v>
      </c>
      <c r="C9" s="259">
        <v>0.12659443868611631</v>
      </c>
      <c r="D9" s="259">
        <v>0.13061831976976668</v>
      </c>
      <c r="E9" s="259">
        <v>0.13313118799627444</v>
      </c>
      <c r="F9" s="259">
        <v>0.12789716716076074</v>
      </c>
      <c r="G9" s="259">
        <v>0.12381932330772127</v>
      </c>
      <c r="H9" s="259">
        <v>0.12775760285637822</v>
      </c>
      <c r="I9" s="259">
        <v>0.14455042711356431</v>
      </c>
      <c r="J9" s="259">
        <v>0.15297860292063284</v>
      </c>
      <c r="K9" s="259">
        <v>0.18079343424327335</v>
      </c>
      <c r="L9" s="259">
        <v>0.25</v>
      </c>
      <c r="M9" s="259">
        <v>0.25</v>
      </c>
      <c r="N9" s="259">
        <v>0.25</v>
      </c>
      <c r="O9" s="259">
        <v>0.25</v>
      </c>
      <c r="Q9" s="395"/>
      <c r="R9" s="395"/>
      <c r="T9" s="601"/>
    </row>
    <row r="10" spans="1:20" x14ac:dyDescent="0.25">
      <c r="A10" s="1650" t="s">
        <v>448</v>
      </c>
      <c r="B10" s="996">
        <v>0.68381568437103435</v>
      </c>
      <c r="C10" s="259">
        <v>0.58530997308811605</v>
      </c>
      <c r="D10" s="259">
        <v>0.57695636417819141</v>
      </c>
      <c r="E10" s="259">
        <v>0.62662609323741114</v>
      </c>
      <c r="F10" s="259">
        <v>0.59483956910675373</v>
      </c>
      <c r="G10" s="259">
        <v>0.52956148116168023</v>
      </c>
      <c r="H10" s="259">
        <v>0.59258456339858301</v>
      </c>
      <c r="I10" s="259">
        <v>0.60535561824635453</v>
      </c>
      <c r="J10" s="259">
        <v>0.64324985373258381</v>
      </c>
      <c r="K10" s="259">
        <v>0.76580433455947361</v>
      </c>
      <c r="L10" s="259">
        <v>0.76</v>
      </c>
      <c r="M10" s="259">
        <v>0.76</v>
      </c>
      <c r="N10" s="259">
        <v>0.81</v>
      </c>
      <c r="O10" s="259">
        <v>0.81</v>
      </c>
      <c r="T10" s="601"/>
    </row>
    <row r="11" spans="1:20" x14ac:dyDescent="0.25">
      <c r="A11" s="1650" t="s">
        <v>447</v>
      </c>
      <c r="B11" s="996">
        <v>3.0065762163185471E-2</v>
      </c>
      <c r="C11" s="259">
        <v>3.3180596744692405E-2</v>
      </c>
      <c r="D11" s="259">
        <v>6.1889840283414772E-2</v>
      </c>
      <c r="E11" s="259">
        <v>9.8178075830208711E-2</v>
      </c>
      <c r="F11" s="259">
        <v>9.6143429349615908E-2</v>
      </c>
      <c r="G11" s="259">
        <v>9.5166536749609926E-2</v>
      </c>
      <c r="H11" s="259">
        <v>0.10378821194710991</v>
      </c>
      <c r="I11" s="259">
        <v>0.14056505813537354</v>
      </c>
      <c r="J11" s="259">
        <v>0.19972848099845397</v>
      </c>
      <c r="K11" s="259">
        <v>0.17767864643627682</v>
      </c>
      <c r="L11" s="259">
        <v>0.19</v>
      </c>
      <c r="M11" s="259">
        <v>0.2</v>
      </c>
      <c r="N11" s="259">
        <v>0.14000000000000001</v>
      </c>
      <c r="O11" s="259">
        <v>0.16</v>
      </c>
      <c r="T11" s="601"/>
    </row>
    <row r="12" spans="1:20" x14ac:dyDescent="0.25">
      <c r="A12" s="1650" t="s">
        <v>446</v>
      </c>
      <c r="B12" s="996">
        <v>0.87393695795469717</v>
      </c>
      <c r="C12" s="259">
        <v>0.82253227308947463</v>
      </c>
      <c r="D12" s="259">
        <v>0.66292759310566596</v>
      </c>
      <c r="E12" s="259">
        <v>0.68447016276262329</v>
      </c>
      <c r="F12" s="259">
        <v>0.79263906285527619</v>
      </c>
      <c r="G12" s="259">
        <v>0.77553090883012599</v>
      </c>
      <c r="H12" s="259">
        <v>0.81171304055033955</v>
      </c>
      <c r="I12" s="259">
        <v>0.94640899899880149</v>
      </c>
      <c r="J12" s="259">
        <v>1.0153076518222366</v>
      </c>
      <c r="K12" s="259">
        <v>1.1072106577612177</v>
      </c>
      <c r="L12" s="259">
        <v>1.1299999999999999</v>
      </c>
      <c r="M12" s="259">
        <v>1.1000000000000001</v>
      </c>
      <c r="N12" s="259">
        <v>1.1399999999999999</v>
      </c>
      <c r="O12" s="259">
        <v>1.17</v>
      </c>
      <c r="T12" s="601"/>
    </row>
    <row r="13" spans="1:20" x14ac:dyDescent="0.25">
      <c r="A13" s="1651" t="s">
        <v>445</v>
      </c>
      <c r="B13" s="996">
        <v>0.62749946884694829</v>
      </c>
      <c r="C13" s="259">
        <v>0.68788061781976129</v>
      </c>
      <c r="D13" s="259">
        <v>0.80926483319605469</v>
      </c>
      <c r="E13" s="259">
        <v>0.71621326359735071</v>
      </c>
      <c r="F13" s="259">
        <v>0.78846555425573495</v>
      </c>
      <c r="G13" s="259">
        <v>0.72661763309990379</v>
      </c>
      <c r="H13" s="259">
        <v>0.77091281648806265</v>
      </c>
      <c r="I13" s="259">
        <v>0.81523936422706733</v>
      </c>
      <c r="J13" s="259">
        <v>0.78461309736401186</v>
      </c>
      <c r="K13" s="259">
        <v>0.90714781307199877</v>
      </c>
      <c r="L13" s="259">
        <v>0.94</v>
      </c>
      <c r="M13" s="259">
        <v>0.92</v>
      </c>
      <c r="N13" s="259">
        <v>0.92</v>
      </c>
      <c r="O13" s="259">
        <v>0.9</v>
      </c>
      <c r="T13" s="601"/>
    </row>
    <row r="14" spans="1:20" x14ac:dyDescent="0.25">
      <c r="A14" s="1650" t="s">
        <v>444</v>
      </c>
      <c r="B14" s="996">
        <v>0.17390052702629175</v>
      </c>
      <c r="C14" s="259">
        <v>0.21987308473640349</v>
      </c>
      <c r="D14" s="259">
        <v>0.23403077940019729</v>
      </c>
      <c r="E14" s="259">
        <v>0.24608930709026614</v>
      </c>
      <c r="F14" s="259">
        <v>0.26885160245508033</v>
      </c>
      <c r="G14" s="259">
        <v>0.2549248073770039</v>
      </c>
      <c r="H14" s="259">
        <v>0.27805368757185034</v>
      </c>
      <c r="I14" s="259">
        <v>0.29028562186462825</v>
      </c>
      <c r="J14" s="259">
        <v>0.31461775218609939</v>
      </c>
      <c r="K14" s="259">
        <v>0.37527671334395934</v>
      </c>
      <c r="L14" s="259">
        <v>0.42</v>
      </c>
      <c r="M14" s="259">
        <v>0.4</v>
      </c>
      <c r="N14" s="259">
        <v>0.43</v>
      </c>
      <c r="O14" s="259">
        <v>0.36</v>
      </c>
      <c r="T14" s="601"/>
    </row>
    <row r="15" spans="1:20" x14ac:dyDescent="0.25">
      <c r="A15" s="1651" t="s">
        <v>443</v>
      </c>
      <c r="B15" s="996">
        <v>0.34059753285426869</v>
      </c>
      <c r="C15" s="259">
        <v>0.35826856447907346</v>
      </c>
      <c r="D15" s="259">
        <v>0.35156279011677827</v>
      </c>
      <c r="E15" s="259">
        <v>0.24794162214038118</v>
      </c>
      <c r="F15" s="259">
        <v>0.24011844813152766</v>
      </c>
      <c r="G15" s="259">
        <v>0.21574727883278991</v>
      </c>
      <c r="H15" s="259">
        <v>0.26146130552317487</v>
      </c>
      <c r="I15" s="259">
        <v>0.2688111189363846</v>
      </c>
      <c r="J15" s="259">
        <v>0.29850012399594117</v>
      </c>
      <c r="K15" s="259">
        <v>0.29154574616525347</v>
      </c>
      <c r="L15" s="259">
        <v>0.32</v>
      </c>
      <c r="M15" s="259">
        <v>0.33</v>
      </c>
      <c r="N15" s="259">
        <v>0.35</v>
      </c>
      <c r="O15" s="259">
        <v>0.34</v>
      </c>
      <c r="T15" s="601"/>
    </row>
    <row r="16" spans="1:20" x14ac:dyDescent="0.25">
      <c r="A16" s="1651" t="s">
        <v>442</v>
      </c>
      <c r="B16" s="996">
        <v>0.2757019822939637</v>
      </c>
      <c r="C16" s="259">
        <v>0.17511532071034477</v>
      </c>
      <c r="D16" s="259">
        <v>0.18771113811162679</v>
      </c>
      <c r="E16" s="259">
        <v>0.18184750999436036</v>
      </c>
      <c r="F16" s="259">
        <v>0.21180158662944099</v>
      </c>
      <c r="G16" s="259">
        <v>0.20333817247791558</v>
      </c>
      <c r="H16" s="259">
        <v>0.21517529425902282</v>
      </c>
      <c r="I16" s="259">
        <v>0.45481510031307593</v>
      </c>
      <c r="J16" s="259">
        <v>0.36651060462837759</v>
      </c>
      <c r="K16" s="259">
        <v>0.45298284086927149</v>
      </c>
      <c r="L16" s="259">
        <v>0.48</v>
      </c>
      <c r="M16" s="259">
        <v>0.44</v>
      </c>
      <c r="N16" s="259">
        <v>0.47</v>
      </c>
      <c r="O16" s="259">
        <v>0.43</v>
      </c>
      <c r="T16" s="601"/>
    </row>
    <row r="17" spans="1:20" x14ac:dyDescent="0.25">
      <c r="A17" s="1650" t="s">
        <v>441</v>
      </c>
      <c r="B17" s="996">
        <v>0.29569303812009939</v>
      </c>
      <c r="C17" s="259">
        <v>0.30620945366301416</v>
      </c>
      <c r="D17" s="259">
        <v>0.27377926510151451</v>
      </c>
      <c r="E17" s="259">
        <v>0.28051688847696971</v>
      </c>
      <c r="F17" s="259">
        <v>0.2816046394593153</v>
      </c>
      <c r="G17" s="259">
        <v>0.28656921961422416</v>
      </c>
      <c r="H17" s="259">
        <v>0.28742800074027164</v>
      </c>
      <c r="I17" s="259">
        <v>0.3039958426042782</v>
      </c>
      <c r="J17" s="259">
        <v>0.21882453401424312</v>
      </c>
      <c r="K17" s="259">
        <v>0.2208817191246174</v>
      </c>
      <c r="L17" s="259">
        <v>0.19</v>
      </c>
      <c r="M17" s="259">
        <v>0.2</v>
      </c>
      <c r="N17" s="259">
        <v>0.2</v>
      </c>
      <c r="O17" s="259">
        <v>0.21</v>
      </c>
      <c r="T17" s="601"/>
    </row>
    <row r="18" spans="1:20" x14ac:dyDescent="0.25">
      <c r="A18" s="1650" t="s">
        <v>3</v>
      </c>
      <c r="B18" s="996">
        <v>0.46061094132521768</v>
      </c>
      <c r="C18" s="259">
        <v>0.43525198294247064</v>
      </c>
      <c r="D18" s="259">
        <v>0.53319274893836066</v>
      </c>
      <c r="E18" s="259">
        <v>0.49413941937214956</v>
      </c>
      <c r="F18" s="259">
        <v>0.56744512961103233</v>
      </c>
      <c r="G18" s="259">
        <v>0.54283516501068652</v>
      </c>
      <c r="H18" s="259">
        <v>0.44843738746508299</v>
      </c>
      <c r="I18" s="259">
        <v>0.38032693490537239</v>
      </c>
      <c r="J18" s="259">
        <v>0.6046630950998082</v>
      </c>
      <c r="K18" s="259">
        <v>0.8111186555912816</v>
      </c>
      <c r="L18" s="259">
        <v>0.55000000000000004</v>
      </c>
      <c r="M18" s="259">
        <v>0.64</v>
      </c>
      <c r="N18" s="259">
        <v>0.75</v>
      </c>
      <c r="O18" s="259">
        <v>0.72</v>
      </c>
      <c r="T18" s="601"/>
    </row>
    <row r="19" spans="1:20" x14ac:dyDescent="0.25">
      <c r="A19" s="603" t="s">
        <v>342</v>
      </c>
      <c r="B19" s="2238">
        <v>8.539124281609725</v>
      </c>
      <c r="C19" s="602">
        <v>8.6095721329517136</v>
      </c>
      <c r="D19" s="602">
        <v>8.5780883632102913</v>
      </c>
      <c r="E19" s="602">
        <v>8.5934916703844486</v>
      </c>
      <c r="F19" s="602">
        <v>8.8907206760022728</v>
      </c>
      <c r="G19" s="602">
        <v>8.725049079874946</v>
      </c>
      <c r="H19" s="602">
        <v>9.2309950199283826</v>
      </c>
      <c r="I19" s="602">
        <v>9.9086933109320885</v>
      </c>
      <c r="J19" s="602">
        <v>10.74155882206108</v>
      </c>
      <c r="K19" s="602">
        <v>11.609215173035537</v>
      </c>
      <c r="L19" s="602">
        <v>12.03</v>
      </c>
      <c r="M19" s="602">
        <v>11.86</v>
      </c>
      <c r="N19" s="602">
        <v>11.979999999999999</v>
      </c>
      <c r="O19" s="1649">
        <v>11.88</v>
      </c>
      <c r="T19" s="601"/>
    </row>
    <row r="20" spans="1:20" x14ac:dyDescent="0.25">
      <c r="A20" s="2241"/>
      <c r="B20" s="950"/>
      <c r="C20" s="950"/>
      <c r="D20" s="950"/>
      <c r="E20" s="950"/>
      <c r="F20" s="950"/>
      <c r="G20" s="950"/>
      <c r="H20" s="950"/>
      <c r="I20" s="950"/>
      <c r="J20" s="950"/>
      <c r="K20" s="950"/>
      <c r="L20" s="950"/>
      <c r="M20" s="950"/>
      <c r="N20" s="950"/>
      <c r="O20" s="2242"/>
      <c r="T20" s="601"/>
    </row>
    <row r="21" spans="1:20" x14ac:dyDescent="0.25">
      <c r="A21" s="2241"/>
      <c r="B21" s="950"/>
      <c r="C21" s="950"/>
      <c r="D21" s="950"/>
      <c r="E21" s="950"/>
      <c r="F21" s="950"/>
      <c r="G21" s="950"/>
      <c r="H21" s="950"/>
      <c r="I21" s="950"/>
      <c r="J21" s="950"/>
      <c r="K21" s="950"/>
      <c r="L21" s="950"/>
      <c r="M21" s="950"/>
      <c r="N21" s="950"/>
      <c r="O21" s="2242"/>
      <c r="T21" s="601"/>
    </row>
    <row r="22" spans="1:20" x14ac:dyDescent="0.25">
      <c r="A22" s="2241"/>
      <c r="B22" s="950"/>
      <c r="C22" s="950"/>
      <c r="D22" s="950"/>
      <c r="E22" s="950"/>
      <c r="F22" s="950"/>
      <c r="G22" s="950"/>
      <c r="H22" s="950"/>
      <c r="I22" s="950"/>
      <c r="J22" s="950"/>
      <c r="K22" s="950"/>
      <c r="L22" s="950"/>
      <c r="M22" s="950"/>
      <c r="N22" s="950"/>
      <c r="O22" s="2242"/>
      <c r="T22" s="601"/>
    </row>
    <row r="23" spans="1:20" x14ac:dyDescent="0.25">
      <c r="A23" s="2241"/>
      <c r="B23" s="950"/>
      <c r="C23" s="950"/>
      <c r="D23" s="950"/>
      <c r="E23" s="950"/>
      <c r="F23" s="950"/>
      <c r="G23" s="950"/>
      <c r="H23" s="950"/>
      <c r="I23" s="950"/>
      <c r="J23" s="950"/>
      <c r="K23" s="950"/>
      <c r="L23" s="950"/>
      <c r="M23" s="950"/>
      <c r="N23" s="950"/>
      <c r="O23" s="2242"/>
      <c r="T23" s="601"/>
    </row>
    <row r="24" spans="1:20" x14ac:dyDescent="0.25">
      <c r="A24" s="2241"/>
      <c r="B24" s="950"/>
      <c r="C24" s="950"/>
      <c r="D24" s="950"/>
      <c r="E24" s="950"/>
      <c r="F24" s="950"/>
      <c r="G24" s="950"/>
      <c r="H24" s="950"/>
      <c r="I24" s="950"/>
      <c r="J24" s="950"/>
      <c r="K24" s="950"/>
      <c r="L24" s="950"/>
      <c r="M24" s="950"/>
      <c r="N24" s="950"/>
      <c r="O24" s="2242"/>
      <c r="T24" s="601"/>
    </row>
    <row r="25" spans="1:20" x14ac:dyDescent="0.25">
      <c r="A25" s="1158"/>
      <c r="B25" s="1164"/>
      <c r="C25" s="1164"/>
      <c r="D25" s="1164"/>
      <c r="E25" s="1164"/>
      <c r="F25" s="1164"/>
      <c r="G25" s="1164"/>
      <c r="H25" s="1163"/>
      <c r="I25" s="1163"/>
      <c r="J25" s="1163"/>
      <c r="K25" s="1163"/>
      <c r="L25" s="1162"/>
      <c r="M25" s="1648"/>
      <c r="N25" s="1648"/>
      <c r="O25" s="1647"/>
      <c r="T25" s="601"/>
    </row>
    <row r="26" spans="1:20" x14ac:dyDescent="0.25">
      <c r="A26" s="258" t="s">
        <v>453</v>
      </c>
      <c r="B26" s="1645">
        <v>0.23283397735148834</v>
      </c>
      <c r="C26" s="1646"/>
      <c r="D26" s="1645">
        <v>0.25224642558465221</v>
      </c>
      <c r="E26" s="1645">
        <v>0.26413159167455019</v>
      </c>
      <c r="F26" s="1645">
        <v>0.26465004237030348</v>
      </c>
      <c r="G26" s="1645">
        <v>0.25050897466948202</v>
      </c>
      <c r="H26" s="1645">
        <v>0.25606726893070803</v>
      </c>
      <c r="I26" s="1161"/>
      <c r="J26" s="1161"/>
      <c r="K26" s="1161"/>
      <c r="L26" s="1161"/>
      <c r="M26" s="1639"/>
      <c r="N26" s="1639"/>
      <c r="O26" s="1639"/>
      <c r="T26" s="601"/>
    </row>
    <row r="27" spans="1:20" x14ac:dyDescent="0.25">
      <c r="A27" s="258" t="s">
        <v>452</v>
      </c>
      <c r="B27" s="1645">
        <v>0.12513248872772531</v>
      </c>
      <c r="C27" s="1646"/>
      <c r="D27" s="1645">
        <v>0.13525514779812725</v>
      </c>
      <c r="E27" s="1645">
        <v>0.125176625270427</v>
      </c>
      <c r="F27" s="1645">
        <v>0.13069255250953649</v>
      </c>
      <c r="G27" s="1645">
        <v>0.12297178235471995</v>
      </c>
      <c r="H27" s="1645">
        <v>0.12310203213956082</v>
      </c>
      <c r="I27" s="1161"/>
      <c r="J27" s="1161"/>
      <c r="K27" s="1161"/>
      <c r="L27" s="1161"/>
      <c r="M27" s="1639"/>
      <c r="N27" s="1639"/>
      <c r="O27" s="1639"/>
      <c r="T27" s="601"/>
    </row>
    <row r="28" spans="1:20" x14ac:dyDescent="0.25">
      <c r="A28" s="258" t="s">
        <v>451</v>
      </c>
      <c r="B28" s="1645">
        <v>0.16004007349790333</v>
      </c>
      <c r="C28" s="1646"/>
      <c r="D28" s="1645">
        <v>0.1544587342369021</v>
      </c>
      <c r="E28" s="1645">
        <v>0.15333871410034852</v>
      </c>
      <c r="F28" s="1645">
        <v>0.16117452298180918</v>
      </c>
      <c r="G28" s="1645">
        <v>0.1772966767138634</v>
      </c>
      <c r="H28" s="1644">
        <v>0.1665288053885646</v>
      </c>
      <c r="I28" s="600"/>
      <c r="J28" s="600"/>
      <c r="K28" s="600"/>
      <c r="L28" s="600"/>
      <c r="T28" s="601"/>
    </row>
    <row r="29" spans="1:20" x14ac:dyDescent="0.25">
      <c r="A29" s="258" t="s">
        <v>450</v>
      </c>
      <c r="B29" s="1645">
        <v>2.7056058078180029E-2</v>
      </c>
      <c r="C29" s="1646"/>
      <c r="D29" s="1645">
        <v>2.6416125061254868E-2</v>
      </c>
      <c r="E29" s="1645">
        <v>1.0841887951115028E-2</v>
      </c>
      <c r="F29" s="1645">
        <v>1.3214755037400676E-2</v>
      </c>
      <c r="G29" s="1645">
        <v>2.1072995706407152E-2</v>
      </c>
      <c r="H29" s="1644">
        <v>1.8928159413986533E-2</v>
      </c>
      <c r="I29" s="600"/>
      <c r="J29" s="600"/>
      <c r="K29" s="600"/>
      <c r="L29" s="600"/>
      <c r="T29" s="601"/>
    </row>
    <row r="30" spans="1:20" x14ac:dyDescent="0.25">
      <c r="A30" s="258" t="s">
        <v>449</v>
      </c>
      <c r="B30" s="1645">
        <v>1.4397860947308156E-2</v>
      </c>
      <c r="C30" s="1646"/>
      <c r="D30" s="1645">
        <v>1.5492094843715432E-2</v>
      </c>
      <c r="E30" s="1645">
        <v>1.4385466805405242E-2</v>
      </c>
      <c r="F30" s="1645">
        <v>1.4191246624998464E-2</v>
      </c>
      <c r="G30" s="1645">
        <v>1.4241750704417726E-2</v>
      </c>
      <c r="H30" s="1644">
        <v>2.1100769230536894E-2</v>
      </c>
      <c r="I30" s="600"/>
      <c r="J30" s="600"/>
      <c r="K30" s="600"/>
      <c r="L30" s="600"/>
      <c r="T30" s="601"/>
    </row>
    <row r="31" spans="1:20" x14ac:dyDescent="0.25">
      <c r="A31" s="258" t="s">
        <v>448</v>
      </c>
      <c r="B31" s="1645">
        <v>8.0080305874424759E-2</v>
      </c>
      <c r="C31" s="1646"/>
      <c r="D31" s="1645">
        <v>7.291868279769656E-2</v>
      </c>
      <c r="E31" s="1645">
        <v>6.6905663869559817E-2</v>
      </c>
      <c r="F31" s="1645">
        <v>6.069438421649203E-2</v>
      </c>
      <c r="G31" s="1645">
        <v>5.9884218332582534E-2</v>
      </c>
      <c r="H31" s="1644">
        <v>6.2969205280660703E-2</v>
      </c>
      <c r="I31" s="600"/>
      <c r="J31" s="600"/>
      <c r="K31" s="600"/>
      <c r="L31" s="600"/>
      <c r="T31" s="601"/>
    </row>
    <row r="32" spans="1:20" x14ac:dyDescent="0.25">
      <c r="A32" s="258" t="s">
        <v>447</v>
      </c>
      <c r="B32" s="1645">
        <v>3.52094209800138E-3</v>
      </c>
      <c r="C32" s="1646"/>
      <c r="D32" s="1645">
        <v>1.1424701343291871E-2</v>
      </c>
      <c r="E32" s="1645">
        <v>1.0813907314524581E-2</v>
      </c>
      <c r="F32" s="1645">
        <v>1.0907278099915735E-2</v>
      </c>
      <c r="G32" s="1645">
        <v>1.859399406613595E-2</v>
      </c>
      <c r="H32" s="1644">
        <v>1.5819955974324253E-2</v>
      </c>
      <c r="I32" s="600"/>
      <c r="J32" s="600"/>
      <c r="K32" s="600"/>
      <c r="L32" s="600"/>
      <c r="T32" s="601"/>
    </row>
    <row r="33" spans="1:20" x14ac:dyDescent="0.25">
      <c r="A33" s="258" t="s">
        <v>446</v>
      </c>
      <c r="B33" s="1645">
        <v>0.10234503318295185</v>
      </c>
      <c r="C33" s="1646"/>
      <c r="D33" s="1645">
        <v>7.9649831409215999E-2</v>
      </c>
      <c r="E33" s="1645">
        <v>8.9153522165504318E-2</v>
      </c>
      <c r="F33" s="1645">
        <v>8.8885564050172824E-2</v>
      </c>
      <c r="G33" s="1645">
        <v>9.4521444107068656E-2</v>
      </c>
      <c r="H33" s="1644">
        <v>9.4076736269565531E-2</v>
      </c>
      <c r="I33" s="600"/>
      <c r="J33" s="600"/>
      <c r="K33" s="600"/>
      <c r="L33" s="600"/>
      <c r="T33" s="601"/>
    </row>
    <row r="34" spans="1:20" x14ac:dyDescent="0.25">
      <c r="A34" s="258" t="s">
        <v>445</v>
      </c>
      <c r="B34" s="1645">
        <v>7.3485224966026289E-2</v>
      </c>
      <c r="C34" s="1646"/>
      <c r="D34" s="1645">
        <v>8.3343685089684774E-2</v>
      </c>
      <c r="E34" s="1645">
        <v>8.8684099184889675E-2</v>
      </c>
      <c r="F34" s="1645">
        <v>8.3279489484581581E-2</v>
      </c>
      <c r="G34" s="1645">
        <v>7.3044621396344128E-2</v>
      </c>
      <c r="H34" s="1644">
        <v>7.8392302717005577E-2</v>
      </c>
      <c r="I34" s="600"/>
      <c r="J34" s="600"/>
      <c r="K34" s="600"/>
      <c r="L34" s="600"/>
      <c r="T34" s="601"/>
    </row>
    <row r="35" spans="1:20" x14ac:dyDescent="0.25">
      <c r="A35" s="258" t="s">
        <v>444</v>
      </c>
      <c r="B35" s="1645">
        <v>2.0365147676889118E-2</v>
      </c>
      <c r="C35" s="1646"/>
      <c r="D35" s="1645">
        <v>2.8636707467624367E-2</v>
      </c>
      <c r="E35" s="1645">
        <v>3.0239573624302626E-2</v>
      </c>
      <c r="F35" s="1645">
        <v>2.9217578611105955E-2</v>
      </c>
      <c r="G35" s="1645">
        <v>2.9289766727333421E-2</v>
      </c>
      <c r="H35" s="1644">
        <v>3.5176356085913608E-2</v>
      </c>
      <c r="I35" s="600"/>
      <c r="J35" s="600"/>
      <c r="K35" s="600"/>
      <c r="L35" s="600"/>
      <c r="T35" s="601"/>
    </row>
    <row r="36" spans="1:20" x14ac:dyDescent="0.25">
      <c r="A36" s="258" t="s">
        <v>443</v>
      </c>
      <c r="B36" s="1645">
        <v>3.9886705196198649E-2</v>
      </c>
      <c r="C36" s="1646"/>
      <c r="D36" s="1645">
        <v>2.8852256061974977E-2</v>
      </c>
      <c r="E36" s="1645">
        <v>2.7007759762338785E-2</v>
      </c>
      <c r="F36" s="1645">
        <v>2.4727342718384129E-2</v>
      </c>
      <c r="G36" s="1645">
        <v>2.7789274251599289E-2</v>
      </c>
      <c r="H36" s="1644">
        <v>2.6886180350596828E-2</v>
      </c>
      <c r="I36" s="600"/>
      <c r="J36" s="600"/>
      <c r="K36" s="600"/>
      <c r="L36" s="600"/>
      <c r="T36" s="601"/>
    </row>
    <row r="37" spans="1:20" x14ac:dyDescent="0.25">
      <c r="A37" s="258" t="s">
        <v>442</v>
      </c>
      <c r="B37" s="1645">
        <v>3.2286915285649247E-2</v>
      </c>
      <c r="C37" s="1646"/>
      <c r="D37" s="1645">
        <v>2.1161073632160163E-2</v>
      </c>
      <c r="E37" s="1645">
        <v>2.3822769193630536E-2</v>
      </c>
      <c r="F37" s="1645">
        <v>2.3305103572074114E-2</v>
      </c>
      <c r="G37" s="1645">
        <v>3.4120802268999897E-2</v>
      </c>
      <c r="H37" s="1644">
        <v>3.9475539439420108E-2</v>
      </c>
      <c r="I37" s="600"/>
      <c r="J37" s="600"/>
      <c r="K37" s="600"/>
      <c r="L37" s="600"/>
      <c r="T37" s="601"/>
    </row>
    <row r="38" spans="1:20" x14ac:dyDescent="0.25">
      <c r="A38" s="258" t="s">
        <v>441</v>
      </c>
      <c r="B38" s="1645">
        <v>3.4628028398288845E-2</v>
      </c>
      <c r="C38" s="1646"/>
      <c r="D38" s="1645">
        <v>3.2642946457225132E-2</v>
      </c>
      <c r="E38" s="1645">
        <v>3.167399468745196E-2</v>
      </c>
      <c r="F38" s="1645">
        <v>3.2844424941427551E-2</v>
      </c>
      <c r="G38" s="1645">
        <v>2.0371767044166805E-2</v>
      </c>
      <c r="H38" s="1644">
        <v>1.5858556974727447E-2</v>
      </c>
      <c r="I38" s="600"/>
      <c r="J38" s="600"/>
      <c r="K38" s="600"/>
      <c r="L38" s="600"/>
    </row>
    <row r="39" spans="1:20" x14ac:dyDescent="0.25">
      <c r="A39" s="258" t="s">
        <v>3</v>
      </c>
      <c r="B39" s="1645">
        <v>5.3941238718964647E-2</v>
      </c>
      <c r="C39" s="1646"/>
      <c r="D39" s="1645">
        <v>5.7501588216474428E-2</v>
      </c>
      <c r="E39" s="1645">
        <v>6.3824424395951776E-2</v>
      </c>
      <c r="F39" s="1645">
        <v>6.221571478179775E-2</v>
      </c>
      <c r="G39" s="1645">
        <v>5.629193165687902E-2</v>
      </c>
      <c r="H39" s="1644">
        <v>4.5618131804428912E-2</v>
      </c>
      <c r="I39" s="600"/>
      <c r="J39" s="600"/>
      <c r="K39" s="600"/>
      <c r="L39" s="600"/>
    </row>
    <row r="40" spans="1:20" x14ac:dyDescent="0.25">
      <c r="A40" s="1643"/>
      <c r="B40" s="1643"/>
      <c r="C40" s="594"/>
      <c r="D40" s="1278"/>
      <c r="E40" s="1278"/>
      <c r="F40" s="1278"/>
      <c r="G40" s="1278"/>
      <c r="H40" s="1277"/>
      <c r="I40" s="600"/>
      <c r="J40" s="600"/>
      <c r="K40" s="600"/>
      <c r="L40" s="600"/>
    </row>
    <row r="41" spans="1:20" x14ac:dyDescent="0.25">
      <c r="A41" s="1643"/>
      <c r="B41" s="1278"/>
      <c r="C41" s="187"/>
      <c r="D41" s="187"/>
      <c r="E41" s="187"/>
      <c r="F41" s="187"/>
      <c r="G41" s="187"/>
      <c r="H41" s="600"/>
      <c r="I41" s="600"/>
      <c r="J41" s="600"/>
      <c r="K41" s="600"/>
      <c r="L41" s="600"/>
    </row>
    <row r="42" spans="1:20" x14ac:dyDescent="0.25">
      <c r="A42" s="1160"/>
      <c r="B42" s="187"/>
      <c r="C42" s="187"/>
      <c r="D42" s="187"/>
      <c r="E42" s="187"/>
      <c r="F42" s="187"/>
      <c r="G42" s="187"/>
      <c r="H42" s="600"/>
      <c r="I42" s="600"/>
      <c r="J42" s="600"/>
      <c r="K42" s="600"/>
      <c r="L42" s="600"/>
    </row>
    <row r="43" spans="1:20" x14ac:dyDescent="0.25">
      <c r="A43" s="1159"/>
      <c r="B43" s="187"/>
      <c r="C43" s="187"/>
      <c r="D43" s="187"/>
      <c r="E43" s="187"/>
      <c r="F43" s="187"/>
      <c r="G43" s="187"/>
      <c r="H43" s="600"/>
      <c r="I43" s="600"/>
      <c r="J43" s="600"/>
      <c r="K43" s="600"/>
      <c r="L43" s="600"/>
    </row>
    <row r="44" spans="1:20" x14ac:dyDescent="0.25">
      <c r="A44" s="1157"/>
      <c r="B44" s="187"/>
      <c r="C44" s="187"/>
      <c r="D44" s="187"/>
      <c r="E44" s="187"/>
      <c r="F44" s="187"/>
      <c r="G44" s="187"/>
      <c r="H44" s="600"/>
      <c r="I44" s="600"/>
      <c r="J44" s="600"/>
      <c r="K44" s="600"/>
      <c r="L44" s="600"/>
    </row>
    <row r="45" spans="1:20" x14ac:dyDescent="0.25">
      <c r="A45" s="1157"/>
      <c r="B45" s="187"/>
      <c r="C45" s="187"/>
      <c r="D45" s="187"/>
      <c r="E45" s="187"/>
      <c r="F45" s="187"/>
      <c r="G45" s="187"/>
      <c r="H45" s="600"/>
      <c r="I45" s="600"/>
      <c r="J45" s="600"/>
      <c r="K45" s="600"/>
      <c r="L45" s="600"/>
    </row>
    <row r="46" spans="1:20" x14ac:dyDescent="0.25">
      <c r="A46" s="1157"/>
      <c r="B46" s="187"/>
      <c r="C46" s="187"/>
      <c r="D46" s="187"/>
      <c r="E46" s="187"/>
      <c r="F46" s="187"/>
      <c r="G46" s="187"/>
      <c r="H46" s="600"/>
      <c r="I46" s="600"/>
      <c r="J46" s="600"/>
      <c r="K46" s="600"/>
      <c r="L46" s="600"/>
    </row>
    <row r="47" spans="1:20" x14ac:dyDescent="0.25">
      <c r="A47" s="1157"/>
      <c r="B47" s="187"/>
      <c r="C47" s="187"/>
      <c r="D47" s="187"/>
      <c r="E47" s="187"/>
      <c r="F47" s="187"/>
      <c r="G47" s="187"/>
      <c r="H47" s="600"/>
      <c r="I47" s="600"/>
      <c r="J47" s="600"/>
      <c r="K47" s="600"/>
      <c r="L47" s="600"/>
    </row>
    <row r="48" spans="1:20" x14ac:dyDescent="0.25">
      <c r="A48" s="1157"/>
      <c r="B48" s="187"/>
      <c r="C48" s="187"/>
      <c r="D48" s="187"/>
      <c r="E48" s="187"/>
      <c r="F48" s="187"/>
      <c r="G48" s="187"/>
      <c r="H48" s="600"/>
      <c r="I48" s="600"/>
      <c r="J48" s="600"/>
      <c r="K48" s="600"/>
      <c r="L48" s="600"/>
    </row>
    <row r="49" spans="1:15" x14ac:dyDescent="0.25">
      <c r="A49" s="1157"/>
      <c r="B49" s="187"/>
      <c r="C49" s="187"/>
      <c r="D49" s="187"/>
      <c r="E49" s="187"/>
      <c r="F49" s="187"/>
      <c r="G49" s="187"/>
      <c r="H49" s="600"/>
      <c r="I49" s="600"/>
      <c r="J49" s="600"/>
      <c r="K49" s="600"/>
      <c r="L49" s="600"/>
    </row>
    <row r="50" spans="1:15" x14ac:dyDescent="0.25">
      <c r="A50" s="1157"/>
      <c r="B50" s="187"/>
      <c r="C50" s="187"/>
      <c r="D50" s="187"/>
      <c r="E50" s="187"/>
      <c r="F50" s="187"/>
      <c r="G50" s="187"/>
      <c r="H50" s="600"/>
      <c r="I50" s="600"/>
      <c r="J50" s="600"/>
      <c r="K50" s="600"/>
      <c r="L50" s="600"/>
    </row>
    <row r="51" spans="1:15" x14ac:dyDescent="0.25">
      <c r="A51" s="1157"/>
      <c r="B51" s="187"/>
      <c r="C51" s="187"/>
      <c r="D51" s="203"/>
      <c r="E51" s="203"/>
      <c r="F51" s="203"/>
      <c r="G51" s="203"/>
      <c r="H51" s="1276"/>
      <c r="I51" s="1276"/>
      <c r="J51" s="600"/>
      <c r="K51" s="600"/>
      <c r="L51" s="600"/>
    </row>
    <row r="52" spans="1:15" x14ac:dyDescent="0.25">
      <c r="A52" s="1157"/>
      <c r="B52" s="187"/>
      <c r="C52" s="187"/>
      <c r="D52" s="203"/>
      <c r="E52" s="203"/>
      <c r="F52" s="203"/>
      <c r="G52" s="203"/>
      <c r="H52" s="1276"/>
      <c r="I52" s="1276"/>
      <c r="J52" s="600"/>
      <c r="K52" s="600"/>
      <c r="L52" s="600"/>
    </row>
    <row r="53" spans="1:15" x14ac:dyDescent="0.25">
      <c r="A53" s="1157"/>
      <c r="B53" s="187"/>
      <c r="C53" s="187"/>
      <c r="D53" s="187"/>
      <c r="E53" s="187"/>
      <c r="F53" s="187"/>
      <c r="G53" s="187"/>
      <c r="H53" s="600"/>
      <c r="I53" s="600"/>
      <c r="J53" s="600"/>
      <c r="K53" s="600"/>
      <c r="L53" s="600"/>
    </row>
    <row r="54" spans="1:15" x14ac:dyDescent="0.25">
      <c r="A54" s="1157"/>
      <c r="B54" s="187"/>
      <c r="C54" s="187"/>
      <c r="D54" s="187"/>
      <c r="E54" s="187"/>
      <c r="F54" s="187"/>
      <c r="G54" s="187"/>
      <c r="H54" s="600"/>
      <c r="I54" s="600"/>
      <c r="J54" s="600"/>
      <c r="K54" s="600"/>
      <c r="L54" s="600"/>
    </row>
    <row r="55" spans="1:15" x14ac:dyDescent="0.25">
      <c r="A55" s="1157"/>
      <c r="B55" s="187"/>
      <c r="C55" s="187"/>
      <c r="D55" s="187"/>
      <c r="E55" s="187"/>
      <c r="F55" s="187"/>
      <c r="G55" s="187"/>
      <c r="H55" s="600"/>
      <c r="I55" s="600"/>
      <c r="J55" s="600"/>
      <c r="K55" s="600"/>
      <c r="L55" s="600"/>
    </row>
    <row r="56" spans="1:15" x14ac:dyDescent="0.25">
      <c r="A56" s="1157"/>
      <c r="B56" s="187"/>
      <c r="C56" s="187"/>
      <c r="D56" s="187"/>
      <c r="E56" s="187"/>
      <c r="F56" s="187"/>
      <c r="G56" s="187"/>
      <c r="H56" s="600"/>
      <c r="I56" s="600"/>
    </row>
    <row r="57" spans="1:15" x14ac:dyDescent="0.25">
      <c r="A57" s="1157"/>
      <c r="B57" s="187"/>
      <c r="C57" s="187"/>
      <c r="D57" s="187"/>
      <c r="E57" s="187"/>
      <c r="F57" s="187"/>
      <c r="G57" s="187"/>
      <c r="H57" s="600"/>
      <c r="I57" s="600"/>
    </row>
    <row r="58" spans="1:15" x14ac:dyDescent="0.25">
      <c r="A58" s="1157"/>
      <c r="B58" s="187"/>
      <c r="C58" s="187"/>
      <c r="D58" s="187"/>
      <c r="E58" s="187"/>
      <c r="F58" s="187"/>
      <c r="G58" s="187"/>
      <c r="H58" s="600"/>
      <c r="I58" s="600"/>
    </row>
    <row r="59" spans="1:15" x14ac:dyDescent="0.25">
      <c r="A59" s="1158"/>
      <c r="B59" s="187"/>
      <c r="C59" s="187"/>
      <c r="D59" s="187"/>
      <c r="E59" s="187"/>
      <c r="F59" s="187"/>
      <c r="G59" s="187"/>
      <c r="H59" s="600"/>
      <c r="I59" s="600"/>
    </row>
    <row r="60" spans="1:15" x14ac:dyDescent="0.25">
      <c r="A60" s="1156"/>
      <c r="B60" s="1154"/>
      <c r="C60" s="1154"/>
      <c r="D60" s="1154"/>
      <c r="E60" s="1154"/>
      <c r="F60" s="1154"/>
      <c r="G60" s="1154"/>
      <c r="H60" s="1154"/>
      <c r="I60" s="1154"/>
      <c r="J60" s="1642"/>
      <c r="K60" s="1642"/>
      <c r="L60" s="1642"/>
      <c r="M60" s="1642"/>
      <c r="N60" s="1642"/>
      <c r="O60" s="1642"/>
    </row>
    <row r="61" spans="1:15" x14ac:dyDescent="0.25">
      <c r="A61" s="1157"/>
      <c r="B61" s="1154"/>
      <c r="C61" s="1154"/>
      <c r="D61" s="1154"/>
      <c r="E61" s="1154"/>
      <c r="F61" s="1154"/>
      <c r="G61" s="1154"/>
      <c r="H61" s="1154"/>
      <c r="I61" s="1154"/>
      <c r="J61" s="1642"/>
      <c r="K61" s="1642"/>
      <c r="L61" s="1642"/>
      <c r="M61" s="1642"/>
      <c r="N61" s="1642"/>
      <c r="O61" s="1642"/>
    </row>
    <row r="62" spans="1:15" x14ac:dyDescent="0.25">
      <c r="A62" s="1157"/>
      <c r="B62" s="1154"/>
      <c r="C62" s="1154"/>
      <c r="D62" s="1154"/>
      <c r="E62" s="1154"/>
      <c r="F62" s="1154"/>
      <c r="G62" s="1154"/>
      <c r="H62" s="1154"/>
      <c r="I62" s="1154"/>
      <c r="J62" s="1642"/>
      <c r="K62" s="1642"/>
      <c r="L62" s="1642"/>
      <c r="M62" s="1642"/>
      <c r="N62" s="1642"/>
      <c r="O62" s="1642"/>
    </row>
    <row r="63" spans="1:15" x14ac:dyDescent="0.25">
      <c r="A63" s="1157"/>
      <c r="B63" s="1154"/>
      <c r="C63" s="1154"/>
      <c r="D63" s="1154"/>
      <c r="E63" s="1154"/>
      <c r="F63" s="1154"/>
      <c r="G63" s="1154"/>
      <c r="H63" s="1154"/>
      <c r="I63" s="1154"/>
      <c r="J63" s="1642"/>
      <c r="K63" s="1642"/>
      <c r="L63" s="1642"/>
      <c r="M63" s="1642"/>
      <c r="N63" s="1642"/>
      <c r="O63" s="1642"/>
    </row>
    <row r="64" spans="1:15" x14ac:dyDescent="0.25">
      <c r="A64" s="1157"/>
      <c r="B64" s="1154"/>
      <c r="C64" s="1154"/>
      <c r="D64" s="1154"/>
      <c r="E64" s="1154"/>
      <c r="F64" s="1154"/>
      <c r="G64" s="1154"/>
      <c r="H64" s="1154"/>
      <c r="I64" s="1154"/>
      <c r="J64" s="1642"/>
      <c r="K64" s="1642"/>
      <c r="L64" s="1642"/>
      <c r="M64" s="1642"/>
      <c r="N64" s="1642"/>
      <c r="O64" s="1642"/>
    </row>
    <row r="65" spans="1:15" x14ac:dyDescent="0.25">
      <c r="A65" s="1157"/>
      <c r="B65" s="1154"/>
      <c r="C65" s="1154"/>
      <c r="D65" s="1154"/>
      <c r="E65" s="1154"/>
      <c r="F65" s="1154"/>
      <c r="G65" s="1154"/>
      <c r="H65" s="1154"/>
      <c r="I65" s="1154"/>
      <c r="J65" s="1642"/>
      <c r="K65" s="1642"/>
      <c r="L65" s="1642"/>
      <c r="M65" s="1642"/>
      <c r="N65" s="1642"/>
      <c r="O65" s="1642"/>
    </row>
    <row r="66" spans="1:15" x14ac:dyDescent="0.25">
      <c r="A66" s="1156"/>
      <c r="B66" s="1154"/>
      <c r="C66" s="1154"/>
      <c r="D66" s="1154"/>
      <c r="E66" s="1154"/>
      <c r="F66" s="1154"/>
      <c r="G66" s="1154"/>
      <c r="H66" s="1154"/>
      <c r="I66" s="1154"/>
      <c r="J66" s="1642"/>
      <c r="K66" s="1642"/>
      <c r="L66" s="1642"/>
      <c r="M66" s="1642"/>
      <c r="N66" s="1642"/>
      <c r="O66" s="1642"/>
    </row>
    <row r="67" spans="1:15" x14ac:dyDescent="0.25">
      <c r="A67" s="1156"/>
      <c r="B67" s="1154"/>
      <c r="C67" s="1154"/>
      <c r="D67" s="1154"/>
      <c r="E67" s="1154"/>
      <c r="F67" s="1154"/>
      <c r="G67" s="1154"/>
      <c r="H67" s="1154"/>
      <c r="I67" s="1154"/>
      <c r="J67" s="1642"/>
      <c r="K67" s="1642"/>
      <c r="L67" s="1642"/>
      <c r="M67" s="1642"/>
      <c r="N67" s="1642"/>
      <c r="O67" s="1642"/>
    </row>
    <row r="68" spans="1:15" x14ac:dyDescent="0.25">
      <c r="A68" s="1053"/>
      <c r="B68" s="1154"/>
      <c r="C68" s="1154"/>
      <c r="D68" s="1154"/>
      <c r="E68" s="1154"/>
      <c r="F68" s="1154"/>
      <c r="G68" s="1154"/>
      <c r="H68" s="1154"/>
      <c r="I68" s="1154"/>
      <c r="J68" s="1642"/>
      <c r="K68" s="1642"/>
      <c r="L68" s="1642"/>
      <c r="M68" s="1642"/>
      <c r="N68" s="1642"/>
      <c r="O68" s="1642"/>
    </row>
    <row r="69" spans="1:15" x14ac:dyDescent="0.25">
      <c r="A69" s="594"/>
      <c r="B69" s="1154"/>
      <c r="C69" s="1154"/>
      <c r="D69" s="1154"/>
      <c r="E69" s="1154"/>
      <c r="F69" s="1154"/>
      <c r="G69" s="1154"/>
      <c r="H69" s="1154"/>
      <c r="I69" s="1154"/>
      <c r="J69" s="1642"/>
      <c r="K69" s="1642"/>
      <c r="L69" s="1642"/>
      <c r="M69" s="1642"/>
      <c r="N69" s="1642"/>
      <c r="O69" s="1642"/>
    </row>
    <row r="70" spans="1:15" x14ac:dyDescent="0.25">
      <c r="A70" s="594"/>
      <c r="B70" s="1154"/>
      <c r="C70" s="1154"/>
      <c r="D70" s="1154"/>
      <c r="E70" s="1154"/>
      <c r="F70" s="1154"/>
      <c r="G70" s="1154"/>
      <c r="H70" s="1154"/>
      <c r="I70" s="1154"/>
      <c r="J70" s="1642"/>
      <c r="K70" s="1642"/>
      <c r="L70" s="1642"/>
      <c r="M70" s="1642"/>
      <c r="N70" s="1642"/>
      <c r="O70" s="1642"/>
    </row>
    <row r="71" spans="1:15" x14ac:dyDescent="0.25">
      <c r="A71" s="594"/>
      <c r="B71" s="1154"/>
      <c r="C71" s="1154"/>
      <c r="D71" s="1154"/>
      <c r="E71" s="1154"/>
      <c r="F71" s="1154"/>
      <c r="G71" s="1154"/>
      <c r="H71" s="1154"/>
      <c r="I71" s="1154"/>
      <c r="J71" s="1642"/>
      <c r="K71" s="1642"/>
      <c r="L71" s="1642"/>
      <c r="M71" s="1642"/>
      <c r="N71" s="1642"/>
      <c r="O71" s="1642"/>
    </row>
    <row r="72" spans="1:15" x14ac:dyDescent="0.25">
      <c r="A72" s="594"/>
      <c r="B72" s="1154"/>
      <c r="C72" s="1154"/>
      <c r="D72" s="1154"/>
      <c r="E72" s="1154"/>
      <c r="F72" s="1154"/>
      <c r="G72" s="1154"/>
      <c r="H72" s="1154"/>
      <c r="I72" s="1154"/>
      <c r="J72" s="1642"/>
      <c r="K72" s="1642"/>
      <c r="L72" s="1642"/>
      <c r="M72" s="1642"/>
      <c r="N72" s="1642"/>
      <c r="O72" s="1642"/>
    </row>
    <row r="73" spans="1:15" x14ac:dyDescent="0.25">
      <c r="A73" s="1155"/>
      <c r="B73" s="1154"/>
      <c r="C73" s="1154"/>
      <c r="D73" s="1154"/>
      <c r="E73" s="1154"/>
      <c r="F73" s="1154"/>
      <c r="G73" s="1154"/>
      <c r="H73" s="1154"/>
      <c r="I73" s="1154"/>
      <c r="J73" s="1642"/>
      <c r="K73" s="1642"/>
      <c r="L73" s="1642"/>
      <c r="M73" s="1642"/>
      <c r="N73" s="1642"/>
      <c r="O73" s="1642"/>
    </row>
    <row r="74" spans="1:15" x14ac:dyDescent="0.25">
      <c r="A74" s="187"/>
      <c r="B74" s="1154"/>
      <c r="C74" s="1154"/>
      <c r="D74" s="1154"/>
      <c r="E74" s="1154"/>
      <c r="F74" s="1154"/>
      <c r="G74" s="1154"/>
      <c r="H74" s="1154"/>
      <c r="I74" s="1154"/>
      <c r="J74" s="1642"/>
      <c r="K74" s="1642"/>
      <c r="L74" s="1642"/>
      <c r="M74" s="1642"/>
      <c r="N74" s="1642"/>
      <c r="O74" s="1642"/>
    </row>
    <row r="75" spans="1:15" x14ac:dyDescent="0.25">
      <c r="A75" s="187"/>
      <c r="B75" s="187"/>
      <c r="C75" s="187"/>
      <c r="D75" s="187"/>
      <c r="E75" s="187"/>
      <c r="F75" s="187"/>
      <c r="G75" s="187"/>
      <c r="H75" s="600"/>
      <c r="I75" s="600"/>
    </row>
    <row r="76" spans="1:15" x14ac:dyDescent="0.25">
      <c r="A76" s="187"/>
      <c r="B76" s="187"/>
      <c r="C76" s="187"/>
      <c r="D76" s="187"/>
      <c r="E76" s="187"/>
      <c r="F76" s="187"/>
      <c r="G76" s="187"/>
      <c r="H76" s="600"/>
      <c r="I76" s="600"/>
    </row>
    <row r="77" spans="1:15" x14ac:dyDescent="0.25">
      <c r="A77" s="187"/>
      <c r="B77" s="187"/>
      <c r="C77" s="187"/>
      <c r="D77" s="187"/>
      <c r="E77" s="187"/>
      <c r="F77" s="187"/>
      <c r="G77" s="187"/>
      <c r="H77" s="600"/>
      <c r="I77" s="600"/>
    </row>
    <row r="78" spans="1:15" x14ac:dyDescent="0.25">
      <c r="A78" s="187"/>
      <c r="B78" s="187"/>
      <c r="C78" s="187"/>
      <c r="D78" s="187"/>
      <c r="E78" s="187"/>
      <c r="F78" s="187"/>
      <c r="G78" s="187"/>
      <c r="H78" s="600"/>
      <c r="I78" s="600"/>
    </row>
    <row r="80" spans="1:15" x14ac:dyDescent="0.25">
      <c r="A80" s="1600"/>
    </row>
    <row r="81" spans="1:1" x14ac:dyDescent="0.25">
      <c r="A81" s="1600"/>
    </row>
    <row r="82" spans="1:1" x14ac:dyDescent="0.25">
      <c r="A82" s="1600"/>
    </row>
    <row r="83" spans="1:1" x14ac:dyDescent="0.25">
      <c r="A83" s="1600"/>
    </row>
    <row r="84" spans="1:1" x14ac:dyDescent="0.25">
      <c r="A84" s="1600"/>
    </row>
    <row r="85" spans="1:1" x14ac:dyDescent="0.25">
      <c r="A85" s="1600"/>
    </row>
    <row r="86" spans="1:1" x14ac:dyDescent="0.25">
      <c r="A86" s="1600"/>
    </row>
    <row r="87" spans="1:1" x14ac:dyDescent="0.25">
      <c r="A87" s="1600"/>
    </row>
    <row r="88" spans="1:1" x14ac:dyDescent="0.25">
      <c r="A88" s="1600"/>
    </row>
    <row r="89" spans="1:1" x14ac:dyDescent="0.25">
      <c r="A89" s="1600"/>
    </row>
    <row r="90" spans="1:1" x14ac:dyDescent="0.25">
      <c r="A90" s="1600"/>
    </row>
    <row r="91" spans="1:1" x14ac:dyDescent="0.25">
      <c r="A91" s="1600"/>
    </row>
    <row r="92" spans="1:1" x14ac:dyDescent="0.25">
      <c r="A92" s="1600"/>
    </row>
    <row r="93" spans="1:1" x14ac:dyDescent="0.25">
      <c r="A93" s="1600"/>
    </row>
    <row r="94" spans="1:1" x14ac:dyDescent="0.25">
      <c r="A94" s="1600"/>
    </row>
    <row r="95" spans="1:1" x14ac:dyDescent="0.25">
      <c r="A95" s="1600"/>
    </row>
    <row r="96" spans="1:1" x14ac:dyDescent="0.25">
      <c r="A96" s="1600"/>
    </row>
    <row r="97" spans="1:1" x14ac:dyDescent="0.25">
      <c r="A97" s="1600"/>
    </row>
    <row r="98" spans="1:1" x14ac:dyDescent="0.25">
      <c r="A98" s="1600"/>
    </row>
    <row r="99" spans="1:1" x14ac:dyDescent="0.25">
      <c r="A99" s="1600"/>
    </row>
    <row r="100" spans="1:1" x14ac:dyDescent="0.25">
      <c r="A100" s="1600"/>
    </row>
    <row r="101" spans="1:1" x14ac:dyDescent="0.25">
      <c r="A101" s="1600"/>
    </row>
    <row r="102" spans="1:1" x14ac:dyDescent="0.25">
      <c r="A102" s="1600"/>
    </row>
    <row r="103" spans="1:1" x14ac:dyDescent="0.25">
      <c r="A103" s="1600"/>
    </row>
    <row r="104" spans="1:1" x14ac:dyDescent="0.25">
      <c r="A104" s="1600"/>
    </row>
    <row r="105" spans="1:1" x14ac:dyDescent="0.25">
      <c r="A105" s="1600"/>
    </row>
    <row r="106" spans="1:1" x14ac:dyDescent="0.25">
      <c r="A106" s="1600"/>
    </row>
    <row r="107" spans="1:1" x14ac:dyDescent="0.25">
      <c r="A107" s="1600"/>
    </row>
    <row r="108" spans="1:1" x14ac:dyDescent="0.25">
      <c r="A108" s="1600"/>
    </row>
    <row r="109" spans="1:1" x14ac:dyDescent="0.25">
      <c r="A109" s="1600"/>
    </row>
    <row r="110" spans="1:1" x14ac:dyDescent="0.25">
      <c r="A110" s="1600"/>
    </row>
    <row r="111" spans="1:1" x14ac:dyDescent="0.25">
      <c r="A111" s="1600"/>
    </row>
  </sheetData>
  <pageMargins left="0.7" right="0.7" top="0.75" bottom="0.75" header="0.3" footer="0.3"/>
  <pageSetup paperSize="9" scale="80" fitToWidth="0" fitToHeight="0" orientation="portrait" r:id="rId1"/>
  <customProperties>
    <customPr name="_pios_id" r:id="rId2"/>
  </customProperties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0BF3E-32F2-435D-B895-DC35E35571B6}">
  <dimension ref="A1:Z98"/>
  <sheetViews>
    <sheetView view="pageLayout" topLeftCell="A37" zoomScaleNormal="100" zoomScaleSheetLayoutView="85" workbookViewId="0">
      <selection activeCell="I67" sqref="I67"/>
    </sheetView>
  </sheetViews>
  <sheetFormatPr defaultRowHeight="15" x14ac:dyDescent="0.25"/>
  <cols>
    <col min="1" max="1" width="35.5703125" style="1599" customWidth="1"/>
    <col min="2" max="2" width="14" style="1599" customWidth="1"/>
    <col min="3" max="3" width="1.7109375" style="1599" customWidth="1"/>
    <col min="4" max="4" width="9.5703125" style="1599" customWidth="1"/>
    <col min="5" max="5" width="1.85546875" style="1599" customWidth="1"/>
    <col min="6" max="12" width="7.7109375" style="1599" customWidth="1"/>
  </cols>
  <sheetData>
    <row r="1" spans="1:15" x14ac:dyDescent="0.25">
      <c r="A1" s="263" t="s">
        <v>801</v>
      </c>
      <c r="B1" s="263"/>
      <c r="C1" s="263"/>
      <c r="D1" s="263"/>
      <c r="E1" s="263"/>
    </row>
    <row r="2" spans="1:15" x14ac:dyDescent="0.25">
      <c r="A2" s="263"/>
      <c r="B2" s="263"/>
      <c r="C2" s="263"/>
      <c r="D2" s="263"/>
      <c r="E2" s="263"/>
    </row>
    <row r="3" spans="1:15" ht="13.5" customHeight="1" x14ac:dyDescent="0.25">
      <c r="A3" s="952" t="s">
        <v>1105</v>
      </c>
      <c r="B3" s="1280" t="s">
        <v>861</v>
      </c>
      <c r="C3" s="952"/>
      <c r="D3" s="1280" t="s">
        <v>865</v>
      </c>
      <c r="E3" s="952"/>
    </row>
    <row r="4" spans="1:15" ht="13.5" customHeight="1" x14ac:dyDescent="0.25">
      <c r="A4" s="952"/>
      <c r="B4" s="1279" t="s">
        <v>864</v>
      </c>
      <c r="C4" s="257"/>
      <c r="D4" s="1279" t="s">
        <v>863</v>
      </c>
      <c r="E4" s="257"/>
      <c r="F4" s="2757" t="s">
        <v>862</v>
      </c>
      <c r="G4" s="2758"/>
      <c r="H4" s="2758"/>
      <c r="I4" s="2758"/>
      <c r="J4" s="2758"/>
      <c r="K4" s="2758"/>
      <c r="L4" s="2758"/>
    </row>
    <row r="5" spans="1:15" ht="49.5" customHeight="1" thickBot="1" x14ac:dyDescent="0.3">
      <c r="A5" s="194" t="s">
        <v>174</v>
      </c>
      <c r="B5" s="1165" t="s">
        <v>363</v>
      </c>
      <c r="C5" s="194"/>
      <c r="D5" s="1281" t="s">
        <v>928</v>
      </c>
      <c r="E5" s="194"/>
      <c r="F5" s="210" t="s">
        <v>414</v>
      </c>
      <c r="G5" s="210" t="s">
        <v>350</v>
      </c>
      <c r="H5" s="210" t="s">
        <v>349</v>
      </c>
      <c r="I5" s="210" t="s">
        <v>348</v>
      </c>
      <c r="J5" s="210" t="s">
        <v>347</v>
      </c>
      <c r="K5" s="951" t="s">
        <v>346</v>
      </c>
      <c r="L5" s="265" t="s">
        <v>413</v>
      </c>
      <c r="N5" s="396"/>
    </row>
    <row r="6" spans="1:15" ht="13.5" customHeight="1" x14ac:dyDescent="0.25">
      <c r="A6" s="1657" t="s">
        <v>412</v>
      </c>
      <c r="B6" s="1656">
        <v>744.73023224999997</v>
      </c>
      <c r="C6" s="1656"/>
      <c r="D6" s="1656">
        <v>101</v>
      </c>
      <c r="E6" s="1656"/>
      <c r="F6" s="1656">
        <v>643.73023224999997</v>
      </c>
      <c r="G6" s="1656">
        <v>7.0504050000000013E-2</v>
      </c>
      <c r="H6" s="1656">
        <v>5.330849E-2</v>
      </c>
      <c r="I6" s="1656">
        <v>185.25447957</v>
      </c>
      <c r="J6" s="1656">
        <v>91.263887170000004</v>
      </c>
      <c r="K6" s="1656">
        <v>0</v>
      </c>
      <c r="L6" s="1656">
        <v>367.08805297000004</v>
      </c>
      <c r="M6" s="604"/>
      <c r="N6" s="2240"/>
      <c r="O6" s="2240"/>
    </row>
    <row r="7" spans="1:15" ht="13.5" customHeight="1" x14ac:dyDescent="0.25">
      <c r="A7" s="1657" t="s">
        <v>411</v>
      </c>
      <c r="B7" s="1656">
        <v>33.442078850000001</v>
      </c>
      <c r="C7" s="1656"/>
      <c r="D7" s="1656">
        <v>0</v>
      </c>
      <c r="E7" s="1656"/>
      <c r="F7" s="1656">
        <v>33.442078850000001</v>
      </c>
      <c r="G7" s="1656">
        <v>4.1182040000000003E-2</v>
      </c>
      <c r="H7" s="1656">
        <v>4.3586022700000004</v>
      </c>
      <c r="I7" s="1656">
        <v>29.04229454</v>
      </c>
      <c r="J7" s="1656">
        <v>0</v>
      </c>
      <c r="K7" s="1656">
        <v>0</v>
      </c>
      <c r="L7" s="1656">
        <v>0</v>
      </c>
      <c r="M7" s="604"/>
      <c r="N7" s="2240"/>
      <c r="O7" s="2240"/>
    </row>
    <row r="8" spans="1:15" ht="13.5" customHeight="1" x14ac:dyDescent="0.25">
      <c r="A8" s="1657" t="s">
        <v>410</v>
      </c>
      <c r="B8" s="1656">
        <v>27.397548360000002</v>
      </c>
      <c r="C8" s="1656"/>
      <c r="D8" s="1656">
        <v>5.4569031099999989</v>
      </c>
      <c r="E8" s="1656"/>
      <c r="F8" s="1656">
        <v>21.940645250000003</v>
      </c>
      <c r="G8" s="1656">
        <v>18.40569619</v>
      </c>
      <c r="H8" s="1656">
        <v>3.0627578299999998</v>
      </c>
      <c r="I8" s="1656">
        <v>0.11545036</v>
      </c>
      <c r="J8" s="1656">
        <v>0.35674087000000004</v>
      </c>
      <c r="K8" s="1656">
        <v>0</v>
      </c>
      <c r="L8" s="1656">
        <v>0</v>
      </c>
      <c r="M8" s="604"/>
      <c r="N8" s="2240"/>
      <c r="O8" s="2240"/>
    </row>
    <row r="9" spans="1:15" ht="13.5" customHeight="1" x14ac:dyDescent="0.25">
      <c r="A9" s="1657" t="s">
        <v>409</v>
      </c>
      <c r="B9" s="1656">
        <v>165.87023493999999</v>
      </c>
      <c r="C9" s="1656"/>
      <c r="D9" s="1656">
        <v>2.7019490500000001</v>
      </c>
      <c r="E9" s="1656"/>
      <c r="F9" s="1656">
        <v>163.16828588999999</v>
      </c>
      <c r="G9" s="1656">
        <v>11.74120254</v>
      </c>
      <c r="H9" s="1656">
        <v>132.45466349</v>
      </c>
      <c r="I9" s="1656">
        <v>7.8182999900000008</v>
      </c>
      <c r="J9" s="1656">
        <v>11.154119860000002</v>
      </c>
      <c r="K9" s="1656">
        <v>0</v>
      </c>
      <c r="L9" s="1656">
        <v>1E-8</v>
      </c>
      <c r="M9" s="604"/>
      <c r="N9" s="2240"/>
      <c r="O9" s="2240"/>
    </row>
    <row r="10" spans="1:15" ht="13.5" customHeight="1" x14ac:dyDescent="0.25">
      <c r="A10" s="1657" t="s">
        <v>408</v>
      </c>
      <c r="B10" s="1656">
        <v>31.902031160000003</v>
      </c>
      <c r="C10" s="1656"/>
      <c r="D10" s="1656">
        <v>0</v>
      </c>
      <c r="E10" s="1656"/>
      <c r="F10" s="1656">
        <v>31.902031160000003</v>
      </c>
      <c r="G10" s="1656">
        <v>2.9876883500000004</v>
      </c>
      <c r="H10" s="1656">
        <v>23.285047630000001</v>
      </c>
      <c r="I10" s="1656">
        <v>7.8246289999999996E-2</v>
      </c>
      <c r="J10" s="1656">
        <v>5.5510488899999997</v>
      </c>
      <c r="K10" s="1656">
        <v>0</v>
      </c>
      <c r="L10" s="1656">
        <v>0</v>
      </c>
      <c r="M10" s="604"/>
      <c r="N10" s="2240"/>
      <c r="O10" s="2240"/>
    </row>
    <row r="11" spans="1:15" ht="13.5" customHeight="1" x14ac:dyDescent="0.25">
      <c r="A11" s="1657" t="s">
        <v>407</v>
      </c>
      <c r="B11" s="1656">
        <v>329.36370420000003</v>
      </c>
      <c r="C11" s="1656"/>
      <c r="D11" s="1656">
        <v>3.0681469799999999</v>
      </c>
      <c r="E11" s="1656"/>
      <c r="F11" s="1656">
        <v>326.29555722000003</v>
      </c>
      <c r="G11" s="1656">
        <v>80.293116319999996</v>
      </c>
      <c r="H11" s="1656">
        <v>27.888964119999997</v>
      </c>
      <c r="I11" s="1656">
        <v>73.562367179999995</v>
      </c>
      <c r="J11" s="1656">
        <v>62.093627330000004</v>
      </c>
      <c r="K11" s="1656">
        <v>1.3118640000000001</v>
      </c>
      <c r="L11" s="1656">
        <v>81.14561827</v>
      </c>
      <c r="M11" s="604"/>
      <c r="N11" s="2240"/>
      <c r="O11" s="2240"/>
    </row>
    <row r="12" spans="1:15" ht="13.5" customHeight="1" x14ac:dyDescent="0.25">
      <c r="A12" s="1657" t="s">
        <v>406</v>
      </c>
      <c r="B12" s="1656">
        <v>106.10130880999999</v>
      </c>
      <c r="C12" s="1656"/>
      <c r="D12" s="1656">
        <v>3.2183867899999998</v>
      </c>
      <c r="E12" s="1656"/>
      <c r="F12" s="1656">
        <v>102.88292202</v>
      </c>
      <c r="G12" s="1656">
        <v>25.9427114</v>
      </c>
      <c r="H12" s="1656">
        <v>40.46709353</v>
      </c>
      <c r="I12" s="1656">
        <v>23.156913429999999</v>
      </c>
      <c r="J12" s="1656">
        <v>13.316203659999999</v>
      </c>
      <c r="K12" s="1656">
        <v>0</v>
      </c>
      <c r="L12" s="1656">
        <v>0</v>
      </c>
      <c r="M12" s="604"/>
      <c r="N12" s="2240"/>
      <c r="O12" s="2240"/>
    </row>
    <row r="13" spans="1:15" ht="13.5" customHeight="1" x14ac:dyDescent="0.25">
      <c r="A13" s="1657" t="s">
        <v>405</v>
      </c>
      <c r="B13" s="1656">
        <v>563.53174715</v>
      </c>
      <c r="C13" s="1656"/>
      <c r="D13" s="1656">
        <v>0</v>
      </c>
      <c r="E13" s="1656"/>
      <c r="F13" s="1656">
        <v>563.53174715</v>
      </c>
      <c r="G13" s="1656">
        <v>50.454917620000003</v>
      </c>
      <c r="H13" s="1656">
        <v>6.3720830000000006E-2</v>
      </c>
      <c r="I13" s="1656">
        <v>256.87466443</v>
      </c>
      <c r="J13" s="1656">
        <v>0.26146014000000001</v>
      </c>
      <c r="K13" s="1656">
        <v>0</v>
      </c>
      <c r="L13" s="1656">
        <v>255.87698413000001</v>
      </c>
      <c r="M13" s="604"/>
      <c r="N13" s="2240"/>
      <c r="O13" s="2240"/>
    </row>
    <row r="14" spans="1:15" ht="13.5" customHeight="1" x14ac:dyDescent="0.25">
      <c r="A14" s="1657" t="s">
        <v>404</v>
      </c>
      <c r="B14" s="1656">
        <v>65.498764469999998</v>
      </c>
      <c r="C14" s="1656"/>
      <c r="D14" s="1656">
        <v>0.11637125999999999</v>
      </c>
      <c r="E14" s="1656"/>
      <c r="F14" s="1656">
        <v>65.382393210000004</v>
      </c>
      <c r="G14" s="1656">
        <v>9.0406841900000003</v>
      </c>
      <c r="H14" s="1656">
        <v>20.756515179999997</v>
      </c>
      <c r="I14" s="1656">
        <v>32.36441207</v>
      </c>
      <c r="J14" s="1656">
        <v>3.2207817699999994</v>
      </c>
      <c r="K14" s="1656">
        <v>0</v>
      </c>
      <c r="L14" s="1656">
        <v>0</v>
      </c>
      <c r="M14" s="604"/>
      <c r="N14" s="2240"/>
      <c r="O14" s="2240"/>
    </row>
    <row r="15" spans="1:15" ht="13.5" customHeight="1" x14ac:dyDescent="0.25">
      <c r="A15" s="1657" t="s">
        <v>403</v>
      </c>
      <c r="B15" s="1656">
        <v>91.364048620000005</v>
      </c>
      <c r="C15" s="1656"/>
      <c r="D15" s="1656">
        <v>0</v>
      </c>
      <c r="E15" s="1656"/>
      <c r="F15" s="1656">
        <v>91.364048620000005</v>
      </c>
      <c r="G15" s="1656">
        <v>22.346494409999998</v>
      </c>
      <c r="H15" s="1656">
        <v>19.588474170000001</v>
      </c>
      <c r="I15" s="1656">
        <v>44.829280119999993</v>
      </c>
      <c r="J15" s="1656">
        <v>3.9398661600000002</v>
      </c>
      <c r="K15" s="1656">
        <v>0</v>
      </c>
      <c r="L15" s="1656">
        <v>0.65993376000000004</v>
      </c>
      <c r="M15" s="604"/>
      <c r="N15" s="2240"/>
      <c r="O15" s="2240"/>
    </row>
    <row r="16" spans="1:15" ht="13.5" customHeight="1" x14ac:dyDescent="0.25">
      <c r="A16" s="1657" t="s">
        <v>402</v>
      </c>
      <c r="B16" s="1656">
        <v>27.097567049999999</v>
      </c>
      <c r="C16" s="1656"/>
      <c r="D16" s="1656">
        <v>0.29873509999999998</v>
      </c>
      <c r="E16" s="1656"/>
      <c r="F16" s="1656">
        <v>26.79883195</v>
      </c>
      <c r="G16" s="1656">
        <v>5.0831396199999999</v>
      </c>
      <c r="H16" s="1656">
        <v>17.947203340000002</v>
      </c>
      <c r="I16" s="1656">
        <v>3.45002707</v>
      </c>
      <c r="J16" s="1656">
        <v>0.31846191999999995</v>
      </c>
      <c r="K16" s="1656">
        <v>0</v>
      </c>
      <c r="L16" s="1656">
        <v>0</v>
      </c>
      <c r="M16" s="604"/>
      <c r="N16" s="2240"/>
      <c r="O16" s="2240"/>
    </row>
    <row r="17" spans="1:15" ht="13.5" customHeight="1" x14ac:dyDescent="0.25">
      <c r="A17" s="1657" t="s">
        <v>401</v>
      </c>
      <c r="B17" s="1656">
        <v>246.94715119</v>
      </c>
      <c r="C17" s="1656"/>
      <c r="D17" s="1656">
        <v>3.7078685299999998</v>
      </c>
      <c r="E17" s="1656"/>
      <c r="F17" s="1656">
        <v>243.23928265999999</v>
      </c>
      <c r="G17" s="1656">
        <v>108.27350078000001</v>
      </c>
      <c r="H17" s="1656">
        <v>50.517721720000004</v>
      </c>
      <c r="I17" s="1656">
        <v>17.511217230000003</v>
      </c>
      <c r="J17" s="1656">
        <v>62.035567640000004</v>
      </c>
      <c r="K17" s="1656">
        <v>3.7469431700000002</v>
      </c>
      <c r="L17" s="1656">
        <v>1.1543321200000001</v>
      </c>
      <c r="M17" s="604"/>
      <c r="N17" s="2240"/>
      <c r="O17" s="2240"/>
    </row>
    <row r="18" spans="1:15" ht="13.5" customHeight="1" x14ac:dyDescent="0.25">
      <c r="A18" s="1657" t="s">
        <v>400</v>
      </c>
      <c r="B18" s="1656">
        <v>662.37493351000001</v>
      </c>
      <c r="C18" s="1656"/>
      <c r="D18" s="1656">
        <v>316.89564055</v>
      </c>
      <c r="E18" s="1656"/>
      <c r="F18" s="1656">
        <v>345.47929296000001</v>
      </c>
      <c r="G18" s="1656">
        <v>280.15578985000002</v>
      </c>
      <c r="H18" s="1656">
        <v>58.22627318</v>
      </c>
      <c r="I18" s="1656">
        <v>2.8686178199999999</v>
      </c>
      <c r="J18" s="1656">
        <v>4.2286121100000003</v>
      </c>
      <c r="K18" s="1656">
        <v>0</v>
      </c>
      <c r="L18" s="1656">
        <v>0</v>
      </c>
      <c r="M18" s="604"/>
      <c r="N18" s="2240"/>
      <c r="O18" s="2240"/>
    </row>
    <row r="19" spans="1:15" ht="13.5" customHeight="1" x14ac:dyDescent="0.25">
      <c r="A19" s="1657" t="s">
        <v>399</v>
      </c>
      <c r="B19" s="1656">
        <v>6.4264188300000002</v>
      </c>
      <c r="C19" s="1656"/>
      <c r="D19" s="1656">
        <v>0.72439738999999992</v>
      </c>
      <c r="E19" s="1656"/>
      <c r="F19" s="1656">
        <v>5.7020214400000002</v>
      </c>
      <c r="G19" s="1656">
        <v>2.0758343699999999</v>
      </c>
      <c r="H19" s="1656">
        <v>2.6756220700000002</v>
      </c>
      <c r="I19" s="1656">
        <v>0.61122251999999999</v>
      </c>
      <c r="J19" s="1656">
        <v>0.33934247999999995</v>
      </c>
      <c r="K19" s="1656">
        <v>0</v>
      </c>
      <c r="L19" s="1656">
        <v>0</v>
      </c>
      <c r="M19" s="604"/>
      <c r="N19" s="2240"/>
      <c r="O19" s="2240"/>
    </row>
    <row r="20" spans="1:15" ht="13.5" customHeight="1" x14ac:dyDescent="0.25">
      <c r="A20" s="1657" t="s">
        <v>398</v>
      </c>
      <c r="B20" s="1656">
        <v>0</v>
      </c>
      <c r="C20" s="1656"/>
      <c r="D20" s="1656"/>
      <c r="E20" s="1656"/>
      <c r="F20" s="1656"/>
      <c r="G20" s="1656"/>
      <c r="H20" s="1656"/>
      <c r="I20" s="1656"/>
      <c r="J20" s="1656"/>
      <c r="K20" s="1656"/>
      <c r="L20" s="1656"/>
      <c r="M20" s="604"/>
      <c r="N20" s="2240"/>
      <c r="O20" s="2240"/>
    </row>
    <row r="21" spans="1:15" ht="13.5" customHeight="1" x14ac:dyDescent="0.25">
      <c r="A21" s="1657" t="s">
        <v>397</v>
      </c>
      <c r="B21" s="1656">
        <v>125.72432859999999</v>
      </c>
      <c r="C21" s="1656"/>
      <c r="D21" s="1656">
        <v>6.5334061400000003</v>
      </c>
      <c r="E21" s="1656"/>
      <c r="F21" s="1656">
        <v>119.19092246</v>
      </c>
      <c r="G21" s="1656">
        <v>100.13213967999999</v>
      </c>
      <c r="H21" s="1656">
        <v>7.8131454099999997</v>
      </c>
      <c r="I21" s="1656">
        <v>7.1687375899999992</v>
      </c>
      <c r="J21" s="1656">
        <v>4.0768997799999998</v>
      </c>
      <c r="K21" s="1656">
        <v>0</v>
      </c>
      <c r="L21" s="1656">
        <v>0</v>
      </c>
      <c r="M21" s="604"/>
      <c r="N21" s="2240"/>
      <c r="O21" s="2240"/>
    </row>
    <row r="22" spans="1:15" ht="13.5" customHeight="1" x14ac:dyDescent="0.25">
      <c r="A22" s="1657" t="s">
        <v>396</v>
      </c>
      <c r="B22" s="1656">
        <v>367.0450707</v>
      </c>
      <c r="C22" s="1656"/>
      <c r="D22" s="1656">
        <v>130.57319366999999</v>
      </c>
      <c r="E22" s="1656"/>
      <c r="F22" s="1656">
        <v>236.47187702999997</v>
      </c>
      <c r="G22" s="1656">
        <v>66.977073529999998</v>
      </c>
      <c r="H22" s="1656">
        <v>100.71438846</v>
      </c>
      <c r="I22" s="1656">
        <v>65.909547070000002</v>
      </c>
      <c r="J22" s="1656">
        <v>2.8708679700000004</v>
      </c>
      <c r="K22" s="1656">
        <v>0</v>
      </c>
      <c r="L22" s="1656">
        <v>0</v>
      </c>
      <c r="M22" s="604"/>
      <c r="N22" s="2240"/>
      <c r="O22" s="2240"/>
    </row>
    <row r="23" spans="1:15" ht="13.5" customHeight="1" x14ac:dyDescent="0.25">
      <c r="A23" s="1657" t="s">
        <v>395</v>
      </c>
      <c r="B23" s="1656">
        <v>53.981313159999999</v>
      </c>
      <c r="C23" s="1656"/>
      <c r="D23" s="1656">
        <v>0.20746314000000002</v>
      </c>
      <c r="E23" s="1656"/>
      <c r="F23" s="1656">
        <v>53.773850019999998</v>
      </c>
      <c r="G23" s="1656">
        <v>38.909098660000005</v>
      </c>
      <c r="H23" s="1656">
        <v>4.5400512700000002</v>
      </c>
      <c r="I23" s="1656">
        <v>8.8659540000000009E-2</v>
      </c>
      <c r="J23" s="1656">
        <v>10.23604055</v>
      </c>
      <c r="K23" s="1656">
        <v>0</v>
      </c>
      <c r="L23" s="1656">
        <v>0</v>
      </c>
      <c r="M23" s="604"/>
      <c r="N23" s="2240"/>
      <c r="O23" s="2240"/>
    </row>
    <row r="24" spans="1:15" ht="13.5" customHeight="1" x14ac:dyDescent="0.25">
      <c r="A24" s="1657" t="s">
        <v>394</v>
      </c>
      <c r="B24" s="1656">
        <v>1.3310180500000002</v>
      </c>
      <c r="C24" s="1656"/>
      <c r="D24" s="1656">
        <v>0</v>
      </c>
      <c r="E24" s="1656"/>
      <c r="F24" s="1656">
        <v>1.3310180500000002</v>
      </c>
      <c r="G24" s="1656">
        <v>0.11889226</v>
      </c>
      <c r="H24" s="1656">
        <v>0.96029949000000003</v>
      </c>
      <c r="I24" s="1656">
        <v>0</v>
      </c>
      <c r="J24" s="1656">
        <v>0.2518263</v>
      </c>
      <c r="K24" s="1656">
        <v>0</v>
      </c>
      <c r="L24" s="1656">
        <v>0</v>
      </c>
      <c r="M24" s="604"/>
      <c r="N24" s="2240"/>
      <c r="O24" s="2240"/>
    </row>
    <row r="25" spans="1:15" ht="13.5" customHeight="1" x14ac:dyDescent="0.25">
      <c r="A25" s="1657" t="s">
        <v>393</v>
      </c>
      <c r="B25" s="1656">
        <v>1.1743914199999999</v>
      </c>
      <c r="C25" s="1656"/>
      <c r="D25" s="1656">
        <v>0</v>
      </c>
      <c r="E25" s="1656"/>
      <c r="F25" s="1656">
        <v>1.1743914199999999</v>
      </c>
      <c r="G25" s="1656">
        <v>0</v>
      </c>
      <c r="H25" s="1656">
        <v>0.37005347999999999</v>
      </c>
      <c r="I25" s="1656">
        <v>0</v>
      </c>
      <c r="J25" s="1656">
        <v>0.80433794000000003</v>
      </c>
      <c r="K25" s="1656">
        <v>0</v>
      </c>
      <c r="L25" s="1656">
        <v>0</v>
      </c>
      <c r="M25" s="604"/>
      <c r="N25" s="2240"/>
      <c r="O25" s="2240"/>
    </row>
    <row r="26" spans="1:15" ht="13.5" customHeight="1" x14ac:dyDescent="0.25">
      <c r="A26" s="1657" t="s">
        <v>392</v>
      </c>
      <c r="B26" s="1656">
        <v>3.09051593</v>
      </c>
      <c r="C26" s="1656"/>
      <c r="D26" s="1656">
        <v>0</v>
      </c>
      <c r="E26" s="1656"/>
      <c r="F26" s="1656">
        <v>3.09051593</v>
      </c>
      <c r="G26" s="1656">
        <v>0.72038144999999998</v>
      </c>
      <c r="H26" s="1656">
        <v>0.21231353000000003</v>
      </c>
      <c r="I26" s="1656">
        <v>1.74367972</v>
      </c>
      <c r="J26" s="1656">
        <v>0.41414123000000003</v>
      </c>
      <c r="K26" s="1656">
        <v>0</v>
      </c>
      <c r="L26" s="1656">
        <v>0</v>
      </c>
      <c r="M26" s="604"/>
      <c r="N26" s="2240"/>
      <c r="O26" s="2240"/>
    </row>
    <row r="27" spans="1:15" ht="13.5" customHeight="1" x14ac:dyDescent="0.25">
      <c r="A27" s="1655" t="s">
        <v>391</v>
      </c>
      <c r="B27" s="1653">
        <v>3.9648219099999995</v>
      </c>
      <c r="C27" s="1653"/>
      <c r="D27" s="1654">
        <v>0.66228580999999997</v>
      </c>
      <c r="E27" s="1653"/>
      <c r="F27" s="1654">
        <v>3.3025360999999998</v>
      </c>
      <c r="G27" s="1654">
        <v>3.1651026899999999</v>
      </c>
      <c r="H27" s="1654">
        <v>2.0766629999999998E-2</v>
      </c>
      <c r="I27" s="1653">
        <v>0.11603205</v>
      </c>
      <c r="J27" s="1653">
        <v>6.3473000000000002E-4</v>
      </c>
      <c r="K27" s="1653">
        <v>0</v>
      </c>
      <c r="L27" s="1653">
        <v>0</v>
      </c>
      <c r="M27" s="604"/>
      <c r="N27" s="2240"/>
      <c r="O27" s="2240"/>
    </row>
    <row r="28" spans="1:15" ht="13.5" customHeight="1" x14ac:dyDescent="0.25">
      <c r="A28" s="266" t="s">
        <v>732</v>
      </c>
      <c r="B28" s="264">
        <v>3658.3592291599989</v>
      </c>
      <c r="C28" s="264"/>
      <c r="D28" s="264">
        <v>575.16474751999988</v>
      </c>
      <c r="E28" s="264"/>
      <c r="F28" s="264">
        <v>3083.1944816399991</v>
      </c>
      <c r="G28" s="264">
        <v>826.93515000000014</v>
      </c>
      <c r="H28" s="264">
        <v>515.97698611999999</v>
      </c>
      <c r="I28" s="264">
        <v>752.56414859000006</v>
      </c>
      <c r="J28" s="264">
        <v>276.73446850000005</v>
      </c>
      <c r="K28" s="264">
        <v>5.0588071700000006</v>
      </c>
      <c r="L28" s="264">
        <v>705.92492126000002</v>
      </c>
      <c r="M28" s="604"/>
      <c r="N28" s="2240"/>
      <c r="O28" s="2240"/>
    </row>
    <row r="29" spans="1:15" ht="13.5" customHeight="1" x14ac:dyDescent="0.25">
      <c r="A29" s="266" t="s">
        <v>389</v>
      </c>
      <c r="B29" s="264">
        <v>1750.69448371</v>
      </c>
      <c r="C29" s="264"/>
      <c r="D29" s="264">
        <v>341.11800930999999</v>
      </c>
      <c r="E29" s="264"/>
      <c r="F29" s="264">
        <v>1409.5764744000001</v>
      </c>
      <c r="G29" s="264">
        <v>218.13666756999999</v>
      </c>
      <c r="H29" s="264">
        <v>791.89480860999993</v>
      </c>
      <c r="I29" s="264">
        <v>266.27948706000001</v>
      </c>
      <c r="J29" s="264">
        <v>115.82120015999999</v>
      </c>
      <c r="K29" s="264">
        <v>0</v>
      </c>
      <c r="L29" s="264">
        <v>17.444311000000003</v>
      </c>
      <c r="M29" s="604"/>
      <c r="N29" s="2240"/>
      <c r="O29" s="2240"/>
    </row>
    <row r="30" spans="1:15" ht="13.5" customHeight="1" x14ac:dyDescent="0.25">
      <c r="A30" s="266" t="s">
        <v>382</v>
      </c>
      <c r="B30" s="264">
        <v>0</v>
      </c>
      <c r="C30" s="264"/>
      <c r="D30" s="264">
        <v>0</v>
      </c>
      <c r="E30" s="264"/>
      <c r="F30" s="264">
        <v>0</v>
      </c>
      <c r="G30" s="264">
        <v>0</v>
      </c>
      <c r="H30" s="264">
        <v>0</v>
      </c>
      <c r="I30" s="264">
        <v>0</v>
      </c>
      <c r="J30" s="264">
        <v>0</v>
      </c>
      <c r="K30" s="264">
        <v>0</v>
      </c>
      <c r="L30" s="264">
        <v>0</v>
      </c>
      <c r="M30" s="604"/>
      <c r="N30" s="2240"/>
      <c r="O30" s="2240"/>
    </row>
    <row r="31" spans="1:15" ht="13.5" customHeight="1" x14ac:dyDescent="0.25">
      <c r="A31" s="266" t="s">
        <v>414</v>
      </c>
      <c r="B31" s="264">
        <v>5409.0537128699989</v>
      </c>
      <c r="C31" s="264"/>
      <c r="D31" s="264">
        <v>916.28275682999993</v>
      </c>
      <c r="E31" s="264"/>
      <c r="F31" s="264">
        <v>4492.770956039999</v>
      </c>
      <c r="G31" s="264">
        <v>1045.0718175700001</v>
      </c>
      <c r="H31" s="264">
        <v>1307.8717947299999</v>
      </c>
      <c r="I31" s="264">
        <v>1018.8436356500001</v>
      </c>
      <c r="J31" s="264">
        <v>392.55566866000004</v>
      </c>
      <c r="K31" s="264">
        <v>5.0588071700000006</v>
      </c>
      <c r="L31" s="264">
        <v>723.36923225999999</v>
      </c>
      <c r="M31" s="604"/>
      <c r="N31" s="2240"/>
      <c r="O31" s="2240"/>
    </row>
    <row r="32" spans="1:15" ht="13.5" customHeight="1" x14ac:dyDescent="0.25">
      <c r="M32" s="604"/>
      <c r="N32" s="2240"/>
      <c r="O32" s="2240"/>
    </row>
    <row r="33" spans="1:26" ht="13.5" customHeight="1" x14ac:dyDescent="0.25">
      <c r="A33" s="263" t="s">
        <v>801</v>
      </c>
      <c r="B33" s="263"/>
      <c r="C33" s="263"/>
      <c r="D33" s="1658"/>
      <c r="E33" s="263"/>
      <c r="M33" s="604"/>
      <c r="N33" s="601"/>
      <c r="O33" s="604"/>
    </row>
    <row r="34" spans="1:26" ht="13.5" customHeight="1" x14ac:dyDescent="0.25">
      <c r="A34" s="952" t="s">
        <v>988</v>
      </c>
      <c r="B34" s="952"/>
      <c r="C34" s="952"/>
      <c r="D34" s="952"/>
      <c r="E34" s="952"/>
      <c r="M34" s="604"/>
      <c r="N34" s="601"/>
      <c r="O34" s="604"/>
    </row>
    <row r="35" spans="1:26" ht="13.5" customHeight="1" x14ac:dyDescent="0.25">
      <c r="A35" s="952"/>
      <c r="B35" s="1280" t="s">
        <v>861</v>
      </c>
      <c r="C35" s="952"/>
      <c r="D35" s="1280" t="s">
        <v>865</v>
      </c>
      <c r="E35" s="952"/>
      <c r="M35" s="604"/>
      <c r="N35" s="601"/>
      <c r="O35" s="604"/>
    </row>
    <row r="36" spans="1:26" ht="13.5" customHeight="1" x14ac:dyDescent="0.25">
      <c r="B36" s="1279" t="s">
        <v>864</v>
      </c>
      <c r="C36" s="257"/>
      <c r="D36" s="1279" t="s">
        <v>863</v>
      </c>
      <c r="E36" s="257"/>
      <c r="F36" s="2757" t="s">
        <v>862</v>
      </c>
      <c r="G36" s="2757"/>
      <c r="H36" s="2757"/>
      <c r="I36" s="2757"/>
      <c r="J36" s="2757"/>
      <c r="K36" s="2757"/>
      <c r="L36" s="2757"/>
      <c r="N36" s="601"/>
      <c r="O36" s="604"/>
    </row>
    <row r="37" spans="1:26" ht="49.5" customHeight="1" thickBot="1" x14ac:dyDescent="0.3">
      <c r="A37" s="194" t="s">
        <v>174</v>
      </c>
      <c r="B37" s="1165" t="s">
        <v>363</v>
      </c>
      <c r="C37" s="194"/>
      <c r="D37" s="265" t="s">
        <v>928</v>
      </c>
      <c r="E37" s="194"/>
      <c r="F37" s="210" t="s">
        <v>414</v>
      </c>
      <c r="G37" s="210" t="s">
        <v>350</v>
      </c>
      <c r="H37" s="210" t="s">
        <v>349</v>
      </c>
      <c r="I37" s="210" t="s">
        <v>348</v>
      </c>
      <c r="J37" s="210" t="s">
        <v>347</v>
      </c>
      <c r="K37" s="951" t="s">
        <v>346</v>
      </c>
      <c r="L37" s="265" t="s">
        <v>413</v>
      </c>
      <c r="N37" s="396"/>
    </row>
    <row r="38" spans="1:26" ht="13.5" customHeight="1" x14ac:dyDescent="0.25">
      <c r="A38" s="1657" t="s">
        <v>412</v>
      </c>
      <c r="B38" s="1656">
        <v>614.18846477</v>
      </c>
      <c r="C38" s="1656"/>
      <c r="D38" s="1656">
        <v>97</v>
      </c>
      <c r="E38" s="1656"/>
      <c r="F38" s="1656">
        <v>517.18846477</v>
      </c>
      <c r="G38" s="1656">
        <v>7.1227220000000008E-2</v>
      </c>
      <c r="H38" s="1656">
        <v>1.9510960000000001E-2</v>
      </c>
      <c r="I38" s="1656">
        <v>134.94380165999999</v>
      </c>
      <c r="J38" s="1656">
        <v>0</v>
      </c>
      <c r="K38" s="1656">
        <v>7.3396743500000001</v>
      </c>
      <c r="L38" s="1656">
        <v>374.81425058000002</v>
      </c>
      <c r="N38" s="1603"/>
      <c r="O38" s="1603"/>
      <c r="P38" s="1603"/>
      <c r="Q38" s="1603"/>
      <c r="R38" s="1603"/>
      <c r="S38" s="1603"/>
      <c r="T38" s="1603"/>
      <c r="U38" s="1603"/>
      <c r="V38" s="1603"/>
      <c r="W38" s="1603"/>
      <c r="X38" s="1604"/>
      <c r="Y38" s="1604"/>
      <c r="Z38" s="1604"/>
    </row>
    <row r="39" spans="1:26" ht="13.5" customHeight="1" x14ac:dyDescent="0.25">
      <c r="A39" s="1657" t="s">
        <v>411</v>
      </c>
      <c r="B39" s="1656">
        <v>34.775143589999999</v>
      </c>
      <c r="C39" s="1656"/>
      <c r="D39" s="1656">
        <v>0</v>
      </c>
      <c r="E39" s="1656"/>
      <c r="F39" s="1656">
        <v>34.775143589999999</v>
      </c>
      <c r="G39" s="1656">
        <v>7.5892269999999998E-2</v>
      </c>
      <c r="H39" s="1656">
        <v>5.5178574099999995</v>
      </c>
      <c r="I39" s="1656">
        <v>29.139442180000003</v>
      </c>
      <c r="J39" s="1656">
        <v>4.195173E-2</v>
      </c>
      <c r="K39" s="1656">
        <v>0</v>
      </c>
      <c r="L39" s="1656">
        <v>0</v>
      </c>
      <c r="N39" s="1603"/>
      <c r="O39" s="1603"/>
      <c r="P39" s="1603"/>
      <c r="Q39" s="1603"/>
      <c r="R39" s="1603"/>
      <c r="S39" s="1603"/>
      <c r="T39" s="1603"/>
      <c r="U39" s="1603"/>
      <c r="V39" s="1603"/>
      <c r="W39" s="1603"/>
      <c r="X39" s="1604"/>
      <c r="Y39" s="1604"/>
      <c r="Z39" s="1604"/>
    </row>
    <row r="40" spans="1:26" ht="13.5" customHeight="1" x14ac:dyDescent="0.25">
      <c r="A40" s="1657" t="s">
        <v>410</v>
      </c>
      <c r="B40" s="1656">
        <v>22.950731319999999</v>
      </c>
      <c r="C40" s="1656"/>
      <c r="D40" s="1656">
        <v>5.5694360200000004</v>
      </c>
      <c r="E40" s="1656"/>
      <c r="F40" s="1656">
        <v>17.381295299999998</v>
      </c>
      <c r="G40" s="1656">
        <v>15.772499239999998</v>
      </c>
      <c r="H40" s="1656">
        <v>1.27872469</v>
      </c>
      <c r="I40" s="1656">
        <v>0.16571424999999998</v>
      </c>
      <c r="J40" s="1656">
        <v>0.16435712</v>
      </c>
      <c r="K40" s="1656">
        <v>0</v>
      </c>
      <c r="L40" s="1656">
        <v>0</v>
      </c>
      <c r="N40" s="1603"/>
      <c r="O40" s="1603"/>
      <c r="P40" s="1603"/>
      <c r="Q40" s="1603"/>
      <c r="R40" s="1603"/>
      <c r="S40" s="1603"/>
      <c r="T40" s="1603"/>
      <c r="U40" s="1603"/>
      <c r="V40" s="1603"/>
      <c r="W40" s="1603"/>
      <c r="X40" s="1604"/>
      <c r="Y40" s="1604"/>
      <c r="Z40" s="1604"/>
    </row>
    <row r="41" spans="1:26" ht="13.5" customHeight="1" x14ac:dyDescent="0.25">
      <c r="A41" s="1657" t="s">
        <v>409</v>
      </c>
      <c r="B41" s="1656">
        <v>165.95081320000003</v>
      </c>
      <c r="C41" s="1656"/>
      <c r="D41" s="1656">
        <v>3.1037464100000003</v>
      </c>
      <c r="E41" s="1656"/>
      <c r="F41" s="1656">
        <v>162.84706679000001</v>
      </c>
      <c r="G41" s="1656">
        <v>13.330393519999999</v>
      </c>
      <c r="H41" s="1656">
        <v>134.97893349</v>
      </c>
      <c r="I41" s="1656">
        <v>5.9173353200000003</v>
      </c>
      <c r="J41" s="1656">
        <v>8.58325885</v>
      </c>
      <c r="K41" s="1656">
        <v>0</v>
      </c>
      <c r="L41" s="1656">
        <v>3.7145609999999996E-2</v>
      </c>
      <c r="N41" s="1603"/>
      <c r="O41" s="1603"/>
      <c r="P41" s="1603"/>
      <c r="Q41" s="1603"/>
      <c r="R41" s="1603"/>
      <c r="S41" s="1603"/>
      <c r="T41" s="1603"/>
      <c r="U41" s="1603"/>
      <c r="V41" s="1603"/>
      <c r="W41" s="1603"/>
      <c r="X41" s="1604"/>
      <c r="Y41" s="1604"/>
      <c r="Z41" s="1604"/>
    </row>
    <row r="42" spans="1:26" ht="13.5" customHeight="1" x14ac:dyDescent="0.25">
      <c r="A42" s="1657" t="s">
        <v>408</v>
      </c>
      <c r="B42" s="1656">
        <v>48.961690489999995</v>
      </c>
      <c r="C42" s="1656"/>
      <c r="D42" s="1656">
        <v>0</v>
      </c>
      <c r="E42" s="1656"/>
      <c r="F42" s="1656">
        <v>48.961690489999995</v>
      </c>
      <c r="G42" s="1656">
        <v>2.4929782199999999</v>
      </c>
      <c r="H42" s="1656">
        <v>43.557740229999993</v>
      </c>
      <c r="I42" s="1656">
        <v>0.12079301999999999</v>
      </c>
      <c r="J42" s="1656">
        <v>2.7901790200000005</v>
      </c>
      <c r="K42" s="1656">
        <v>0</v>
      </c>
      <c r="L42" s="1656">
        <v>0</v>
      </c>
      <c r="N42" s="1603"/>
      <c r="O42" s="1603"/>
      <c r="P42" s="1603"/>
      <c r="Q42" s="1603"/>
      <c r="R42" s="1603"/>
      <c r="S42" s="1603"/>
      <c r="T42" s="1603"/>
      <c r="U42" s="1603"/>
      <c r="V42" s="1603"/>
      <c r="W42" s="1603"/>
      <c r="X42" s="1604"/>
      <c r="Y42" s="1604"/>
      <c r="Z42" s="1604"/>
    </row>
    <row r="43" spans="1:26" ht="13.5" customHeight="1" x14ac:dyDescent="0.25">
      <c r="A43" s="1657" t="s">
        <v>407</v>
      </c>
      <c r="B43" s="1656">
        <v>399.97079861999998</v>
      </c>
      <c r="C43" s="1656"/>
      <c r="D43" s="1656">
        <v>5.1489237600000006</v>
      </c>
      <c r="E43" s="1656"/>
      <c r="F43" s="1656">
        <v>394.82187485999998</v>
      </c>
      <c r="G43" s="1656">
        <v>90.397296839999996</v>
      </c>
      <c r="H43" s="1656">
        <v>26.115428130000002</v>
      </c>
      <c r="I43" s="1656">
        <v>130.17264015000001</v>
      </c>
      <c r="J43" s="1656">
        <v>63.268269180000004</v>
      </c>
      <c r="K43" s="1656">
        <v>1.9129967400000001</v>
      </c>
      <c r="L43" s="1656">
        <v>82.955243820000007</v>
      </c>
      <c r="N43" s="1603"/>
      <c r="O43" s="1603"/>
      <c r="P43" s="1603"/>
      <c r="Q43" s="1603"/>
      <c r="R43" s="1603"/>
      <c r="S43" s="1603"/>
      <c r="T43" s="1603"/>
      <c r="U43" s="1603"/>
      <c r="V43" s="1603"/>
      <c r="W43" s="1603"/>
      <c r="X43" s="1604"/>
      <c r="Y43" s="1604"/>
      <c r="Z43" s="1604"/>
    </row>
    <row r="44" spans="1:26" ht="13.5" customHeight="1" x14ac:dyDescent="0.25">
      <c r="A44" s="1657" t="s">
        <v>406</v>
      </c>
      <c r="B44" s="1656">
        <v>113.01051826999999</v>
      </c>
      <c r="C44" s="1656"/>
      <c r="D44" s="1656">
        <v>6.8308844499999992</v>
      </c>
      <c r="E44" s="1656"/>
      <c r="F44" s="1656">
        <v>106.17963381999999</v>
      </c>
      <c r="G44" s="1656">
        <v>34.62428577</v>
      </c>
      <c r="H44" s="1656">
        <v>38.447973250000004</v>
      </c>
      <c r="I44" s="1656">
        <v>21.74902522</v>
      </c>
      <c r="J44" s="1656">
        <v>11.358349580000001</v>
      </c>
      <c r="K44" s="1656">
        <v>0</v>
      </c>
      <c r="L44" s="1656">
        <v>0</v>
      </c>
      <c r="N44" s="1603"/>
      <c r="O44" s="1603"/>
      <c r="P44" s="1603"/>
      <c r="Q44" s="1603"/>
      <c r="R44" s="1603"/>
      <c r="S44" s="1603"/>
      <c r="T44" s="1603"/>
      <c r="U44" s="1603"/>
      <c r="V44" s="1603"/>
      <c r="W44" s="1603"/>
      <c r="X44" s="1604"/>
      <c r="Y44" s="1604"/>
      <c r="Z44" s="1604"/>
    </row>
    <row r="45" spans="1:26" ht="13.5" customHeight="1" x14ac:dyDescent="0.25">
      <c r="A45" s="1657" t="s">
        <v>405</v>
      </c>
      <c r="B45" s="1656">
        <v>569.30597004000003</v>
      </c>
      <c r="C45" s="1656"/>
      <c r="D45" s="1656">
        <v>0</v>
      </c>
      <c r="E45" s="1656"/>
      <c r="F45" s="1656">
        <v>569.30597004000003</v>
      </c>
      <c r="G45" s="1656">
        <v>50.784758700000005</v>
      </c>
      <c r="H45" s="1656">
        <v>1.084853E-2</v>
      </c>
      <c r="I45" s="1656">
        <v>257.65422990999997</v>
      </c>
      <c r="J45" s="1656">
        <v>0.26680426000000002</v>
      </c>
      <c r="K45" s="1656">
        <v>0</v>
      </c>
      <c r="L45" s="1656">
        <v>260.58932864000002</v>
      </c>
      <c r="N45" s="1603"/>
      <c r="O45" s="1603"/>
      <c r="P45" s="1603"/>
      <c r="Q45" s="1603"/>
      <c r="R45" s="1603"/>
      <c r="S45" s="1603"/>
      <c r="T45" s="1603"/>
      <c r="U45" s="1603"/>
      <c r="V45" s="1603"/>
      <c r="W45" s="1603"/>
      <c r="X45" s="1604"/>
      <c r="Y45" s="1604"/>
      <c r="Z45" s="1604"/>
    </row>
    <row r="46" spans="1:26" ht="13.5" customHeight="1" x14ac:dyDescent="0.25">
      <c r="A46" s="1657" t="s">
        <v>404</v>
      </c>
      <c r="B46" s="1656">
        <v>68.918329220000004</v>
      </c>
      <c r="C46" s="1656"/>
      <c r="D46" s="1656">
        <v>4.0289019799999997</v>
      </c>
      <c r="E46" s="1656"/>
      <c r="F46" s="1656">
        <v>64.889427240000003</v>
      </c>
      <c r="G46" s="1656">
        <v>10.481283919999999</v>
      </c>
      <c r="H46" s="1656">
        <v>20.335018059999999</v>
      </c>
      <c r="I46" s="1656">
        <v>29.641798639999998</v>
      </c>
      <c r="J46" s="1656">
        <v>4.431326620000001</v>
      </c>
      <c r="K46" s="1656">
        <v>0</v>
      </c>
      <c r="L46" s="1656">
        <v>0</v>
      </c>
      <c r="N46" s="1603"/>
      <c r="O46" s="1603"/>
      <c r="P46" s="1603"/>
      <c r="Q46" s="1603"/>
      <c r="R46" s="1603"/>
      <c r="S46" s="1603"/>
      <c r="T46" s="1603"/>
      <c r="U46" s="1603"/>
      <c r="V46" s="1603"/>
      <c r="W46" s="1603"/>
      <c r="X46" s="1604"/>
      <c r="Y46" s="1604"/>
      <c r="Z46" s="1604"/>
    </row>
    <row r="47" spans="1:26" ht="13.5" customHeight="1" x14ac:dyDescent="0.25">
      <c r="A47" s="1657" t="s">
        <v>403</v>
      </c>
      <c r="B47" s="1656">
        <v>120.40209824</v>
      </c>
      <c r="C47" s="1656"/>
      <c r="D47" s="1656">
        <v>0</v>
      </c>
      <c r="E47" s="1656"/>
      <c r="F47" s="1656">
        <v>120.40209824</v>
      </c>
      <c r="G47" s="1656">
        <v>23.438949770000001</v>
      </c>
      <c r="H47" s="1656">
        <v>22.37868302</v>
      </c>
      <c r="I47" s="1656">
        <v>70.310321809999991</v>
      </c>
      <c r="J47" s="1656">
        <v>3.9928506399999995</v>
      </c>
      <c r="K47" s="1656">
        <v>0</v>
      </c>
      <c r="L47" s="1656">
        <v>0.28129300000000002</v>
      </c>
      <c r="N47" s="1603"/>
      <c r="O47" s="1603"/>
      <c r="P47" s="1603"/>
      <c r="Q47" s="1603"/>
      <c r="R47" s="1603"/>
      <c r="S47" s="1603"/>
      <c r="T47" s="1603"/>
      <c r="U47" s="1603"/>
      <c r="V47" s="1603"/>
      <c r="W47" s="1603"/>
      <c r="X47" s="1604"/>
      <c r="Y47" s="1604"/>
      <c r="Z47" s="1604"/>
    </row>
    <row r="48" spans="1:26" ht="13.5" customHeight="1" x14ac:dyDescent="0.25">
      <c r="A48" s="1657" t="s">
        <v>402</v>
      </c>
      <c r="B48" s="1656">
        <v>29.492219120000001</v>
      </c>
      <c r="C48" s="1656"/>
      <c r="D48" s="1656">
        <v>0.38702207999999994</v>
      </c>
      <c r="E48" s="1656"/>
      <c r="F48" s="1656">
        <v>29.10519704</v>
      </c>
      <c r="G48" s="1656">
        <v>7.2159546100000007</v>
      </c>
      <c r="H48" s="1656">
        <v>16.3206293</v>
      </c>
      <c r="I48" s="1656">
        <v>5.1094012099999997</v>
      </c>
      <c r="J48" s="1656">
        <v>0.45921192</v>
      </c>
      <c r="K48" s="1656">
        <v>0</v>
      </c>
      <c r="L48" s="1656">
        <v>0</v>
      </c>
      <c r="N48" s="1603"/>
      <c r="O48" s="1603"/>
      <c r="P48" s="1603"/>
      <c r="Q48" s="1603"/>
      <c r="R48" s="1603"/>
      <c r="S48" s="1603"/>
      <c r="T48" s="1603"/>
      <c r="U48" s="1603"/>
      <c r="V48" s="1603"/>
      <c r="W48" s="1603"/>
      <c r="X48" s="1604"/>
      <c r="Y48" s="1604"/>
      <c r="Z48" s="1604"/>
    </row>
    <row r="49" spans="1:26" ht="13.5" customHeight="1" x14ac:dyDescent="0.25">
      <c r="A49" s="1657" t="s">
        <v>401</v>
      </c>
      <c r="B49" s="1656">
        <v>268.48347576999998</v>
      </c>
      <c r="C49" s="1656"/>
      <c r="D49" s="1656">
        <v>4.6722380100000001</v>
      </c>
      <c r="E49" s="1656"/>
      <c r="F49" s="1656">
        <v>263.81123775999998</v>
      </c>
      <c r="G49" s="1656">
        <v>124.18858465000001</v>
      </c>
      <c r="H49" s="1656">
        <v>51.702702719999998</v>
      </c>
      <c r="I49" s="1656">
        <v>23.591671470000001</v>
      </c>
      <c r="J49" s="1656">
        <v>63.142337789999999</v>
      </c>
      <c r="K49" s="1656">
        <v>0</v>
      </c>
      <c r="L49" s="1656">
        <v>1.18594113</v>
      </c>
      <c r="N49" s="1603"/>
      <c r="O49" s="1603"/>
      <c r="P49" s="1603"/>
      <c r="Q49" s="1603"/>
      <c r="R49" s="1603"/>
      <c r="S49" s="1603"/>
      <c r="T49" s="1603"/>
      <c r="U49" s="1603"/>
      <c r="V49" s="1603"/>
      <c r="W49" s="1603"/>
      <c r="X49" s="1604"/>
      <c r="Y49" s="1604"/>
      <c r="Z49" s="1604"/>
    </row>
    <row r="50" spans="1:26" ht="13.5" customHeight="1" x14ac:dyDescent="0.25">
      <c r="A50" s="1657" t="s">
        <v>400</v>
      </c>
      <c r="B50" s="1656">
        <v>720.36529707</v>
      </c>
      <c r="C50" s="1656"/>
      <c r="D50" s="1656">
        <v>336.66402858000004</v>
      </c>
      <c r="E50" s="1656"/>
      <c r="F50" s="1656">
        <v>383.70126849000002</v>
      </c>
      <c r="G50" s="1656">
        <v>326.53388753000002</v>
      </c>
      <c r="H50" s="1656">
        <v>51.062093829999995</v>
      </c>
      <c r="I50" s="1656">
        <v>3.5834765100000006</v>
      </c>
      <c r="J50" s="1656">
        <v>2.5218106200000001</v>
      </c>
      <c r="K50" s="1656">
        <v>0</v>
      </c>
      <c r="L50" s="1656">
        <v>0</v>
      </c>
      <c r="N50" s="1603"/>
      <c r="O50" s="1603"/>
      <c r="P50" s="1603"/>
      <c r="Q50" s="1603"/>
      <c r="R50" s="1603"/>
      <c r="S50" s="1603"/>
      <c r="T50" s="1603"/>
      <c r="U50" s="1603"/>
      <c r="V50" s="1603"/>
      <c r="W50" s="1603"/>
      <c r="X50" s="1604"/>
      <c r="Y50" s="1604"/>
      <c r="Z50" s="1604"/>
    </row>
    <row r="51" spans="1:26" ht="13.5" customHeight="1" x14ac:dyDescent="0.25">
      <c r="A51" s="1657" t="s">
        <v>399</v>
      </c>
      <c r="B51" s="1656">
        <v>8.8140161199999998</v>
      </c>
      <c r="C51" s="1656"/>
      <c r="D51" s="1656">
        <v>2.7988580199999999</v>
      </c>
      <c r="E51" s="1656"/>
      <c r="F51" s="1656">
        <v>6.0151580999999998</v>
      </c>
      <c r="G51" s="1656">
        <v>1.9645586399999999</v>
      </c>
      <c r="H51" s="1656">
        <v>2.8152566299999999</v>
      </c>
      <c r="I51" s="1656">
        <v>1.02825331</v>
      </c>
      <c r="J51" s="1656">
        <v>0.20708952</v>
      </c>
      <c r="K51" s="1656">
        <v>0</v>
      </c>
      <c r="L51" s="1656">
        <v>0</v>
      </c>
      <c r="N51" s="1603"/>
      <c r="O51" s="1603"/>
      <c r="P51" s="1603"/>
      <c r="Q51" s="1603"/>
      <c r="R51" s="1603"/>
      <c r="S51" s="1603"/>
      <c r="T51" s="1603"/>
      <c r="U51" s="1603"/>
      <c r="V51" s="1603"/>
      <c r="W51" s="1603"/>
      <c r="X51" s="1604"/>
      <c r="Y51" s="1604"/>
      <c r="Z51" s="1604"/>
    </row>
    <row r="52" spans="1:26" ht="13.5" customHeight="1" x14ac:dyDescent="0.25">
      <c r="A52" s="1657" t="s">
        <v>398</v>
      </c>
      <c r="B52" s="1656">
        <v>0</v>
      </c>
      <c r="C52" s="1656"/>
      <c r="D52" s="1656"/>
      <c r="E52" s="1656"/>
      <c r="F52" s="1656"/>
      <c r="G52" s="1656"/>
      <c r="H52" s="1656"/>
      <c r="I52" s="1656"/>
      <c r="J52" s="1656"/>
      <c r="K52" s="1656"/>
      <c r="L52" s="1656"/>
      <c r="N52" s="1603"/>
      <c r="O52" s="1603"/>
      <c r="P52" s="1603"/>
      <c r="Q52" s="1603"/>
      <c r="R52" s="1603"/>
      <c r="S52" s="1603"/>
      <c r="T52" s="1603"/>
      <c r="U52" s="1603"/>
      <c r="V52" s="1603"/>
      <c r="W52" s="1603"/>
      <c r="X52" s="1604"/>
      <c r="Y52" s="1604"/>
      <c r="Z52" s="1604"/>
    </row>
    <row r="53" spans="1:26" ht="13.5" customHeight="1" x14ac:dyDescent="0.25">
      <c r="A53" s="1657" t="s">
        <v>397</v>
      </c>
      <c r="B53" s="1656">
        <v>213.73594106999997</v>
      </c>
      <c r="C53" s="1656"/>
      <c r="D53" s="1656">
        <v>0.53687210000000007</v>
      </c>
      <c r="E53" s="1656"/>
      <c r="F53" s="1656">
        <v>213.19906896999996</v>
      </c>
      <c r="G53" s="1656">
        <v>136.29797409</v>
      </c>
      <c r="H53" s="1656">
        <v>7.8867306700000004</v>
      </c>
      <c r="I53" s="1656">
        <v>64.834489590000004</v>
      </c>
      <c r="J53" s="1656">
        <v>4.1798746200000005</v>
      </c>
      <c r="K53" s="1656">
        <v>0</v>
      </c>
      <c r="L53" s="1656">
        <v>0</v>
      </c>
      <c r="N53" s="1603"/>
      <c r="O53" s="1603"/>
      <c r="P53" s="1603"/>
      <c r="Q53" s="1603"/>
      <c r="R53" s="1603"/>
      <c r="S53" s="1603"/>
      <c r="T53" s="1603"/>
      <c r="U53" s="1603"/>
      <c r="V53" s="1603"/>
      <c r="W53" s="1603"/>
      <c r="X53" s="1604"/>
      <c r="Y53" s="1604"/>
      <c r="Z53" s="1604"/>
    </row>
    <row r="54" spans="1:26" ht="13.5" customHeight="1" x14ac:dyDescent="0.25">
      <c r="A54" s="1657" t="s">
        <v>396</v>
      </c>
      <c r="B54" s="1656">
        <v>374.96738835000002</v>
      </c>
      <c r="C54" s="1656"/>
      <c r="D54" s="1656">
        <v>140.24684664</v>
      </c>
      <c r="E54" s="1656"/>
      <c r="F54" s="1656">
        <v>234.72054171000002</v>
      </c>
      <c r="G54" s="1656">
        <v>79.649173910000002</v>
      </c>
      <c r="H54" s="1656">
        <v>84.520215930000006</v>
      </c>
      <c r="I54" s="1656">
        <v>69.994574420000006</v>
      </c>
      <c r="J54" s="1656">
        <v>0.55657745000000003</v>
      </c>
      <c r="K54" s="1656">
        <v>0</v>
      </c>
      <c r="L54" s="1656">
        <v>0</v>
      </c>
      <c r="N54" s="1603"/>
      <c r="O54" s="1603"/>
      <c r="P54" s="1603"/>
      <c r="Q54" s="1603"/>
      <c r="R54" s="1603"/>
      <c r="S54" s="1603"/>
      <c r="T54" s="1603"/>
      <c r="U54" s="1603"/>
      <c r="V54" s="1603"/>
      <c r="W54" s="1603"/>
      <c r="X54" s="1604"/>
      <c r="Y54" s="1604"/>
      <c r="Z54" s="1604"/>
    </row>
    <row r="55" spans="1:26" ht="13.5" customHeight="1" x14ac:dyDescent="0.25">
      <c r="A55" s="1657" t="s">
        <v>395</v>
      </c>
      <c r="B55" s="1656">
        <v>23.565597010000001</v>
      </c>
      <c r="C55" s="1656"/>
      <c r="D55" s="1656">
        <v>0.56381393000000002</v>
      </c>
      <c r="E55" s="1656"/>
      <c r="F55" s="1656">
        <v>23.001783080000003</v>
      </c>
      <c r="G55" s="1656">
        <v>7.8734438700000009</v>
      </c>
      <c r="H55" s="1656">
        <v>4.48322296</v>
      </c>
      <c r="I55" s="1656">
        <v>0.23107907</v>
      </c>
      <c r="J55" s="1656">
        <v>10.414037179999999</v>
      </c>
      <c r="K55" s="1656">
        <v>0</v>
      </c>
      <c r="L55" s="1656">
        <v>0</v>
      </c>
      <c r="N55" s="1603"/>
      <c r="O55" s="1603"/>
      <c r="P55" s="1603"/>
      <c r="Q55" s="1603"/>
      <c r="R55" s="1603"/>
      <c r="S55" s="1603"/>
      <c r="T55" s="1603"/>
      <c r="U55" s="1603"/>
      <c r="V55" s="1603"/>
      <c r="W55" s="1603"/>
      <c r="X55" s="1604"/>
      <c r="Y55" s="1604"/>
      <c r="Z55" s="1604"/>
    </row>
    <row r="56" spans="1:26" ht="13.5" customHeight="1" x14ac:dyDescent="0.25">
      <c r="A56" s="1657" t="s">
        <v>394</v>
      </c>
      <c r="B56" s="1656">
        <v>1.3446438000000001</v>
      </c>
      <c r="C56" s="1656"/>
      <c r="D56" s="1656">
        <v>0</v>
      </c>
      <c r="E56" s="1656"/>
      <c r="F56" s="1656">
        <v>1.3446438000000001</v>
      </c>
      <c r="G56" s="1656">
        <v>0.12692217</v>
      </c>
      <c r="H56" s="1656">
        <v>0.96209195000000003</v>
      </c>
      <c r="I56" s="1656">
        <v>0</v>
      </c>
      <c r="J56" s="1656">
        <v>0.25562968000000003</v>
      </c>
      <c r="K56" s="1656">
        <v>0</v>
      </c>
      <c r="L56" s="1656">
        <v>0</v>
      </c>
      <c r="N56" s="1603"/>
      <c r="O56" s="1603"/>
      <c r="P56" s="1603"/>
      <c r="Q56" s="1603"/>
      <c r="R56" s="1603"/>
      <c r="S56" s="1603"/>
      <c r="T56" s="1603"/>
      <c r="U56" s="1603"/>
      <c r="V56" s="1603"/>
      <c r="W56" s="1603"/>
      <c r="X56" s="1604"/>
      <c r="Y56" s="1604"/>
      <c r="Z56" s="1604"/>
    </row>
    <row r="57" spans="1:26" ht="13.5" customHeight="1" x14ac:dyDescent="0.25">
      <c r="A57" s="1657" t="s">
        <v>393</v>
      </c>
      <c r="B57" s="1656">
        <v>0.62250338999999999</v>
      </c>
      <c r="C57" s="1656"/>
      <c r="D57" s="1656">
        <v>0</v>
      </c>
      <c r="E57" s="1656"/>
      <c r="F57" s="1656">
        <v>0.62250338999999999</v>
      </c>
      <c r="G57" s="1656">
        <v>6.866005E-2</v>
      </c>
      <c r="H57" s="1656">
        <v>0.44751600000000002</v>
      </c>
      <c r="I57" s="1656">
        <v>0</v>
      </c>
      <c r="J57" s="1656">
        <v>0.10632734000000001</v>
      </c>
      <c r="K57" s="1656">
        <v>0</v>
      </c>
      <c r="L57" s="1656">
        <v>0</v>
      </c>
      <c r="N57" s="1603"/>
      <c r="O57" s="1603"/>
      <c r="P57" s="1603"/>
      <c r="Q57" s="1603"/>
      <c r="R57" s="1603"/>
      <c r="S57" s="1603"/>
      <c r="T57" s="1603"/>
      <c r="U57" s="1603"/>
      <c r="V57" s="1603"/>
      <c r="W57" s="1603"/>
      <c r="X57" s="1604"/>
      <c r="Y57" s="1604"/>
      <c r="Z57" s="1604"/>
    </row>
    <row r="58" spans="1:26" ht="13.5" customHeight="1" x14ac:dyDescent="0.25">
      <c r="A58" s="1657" t="s">
        <v>392</v>
      </c>
      <c r="B58" s="1656">
        <v>7.4128761700000005</v>
      </c>
      <c r="C58" s="1656"/>
      <c r="D58" s="1656">
        <v>7.6014259999999986E-2</v>
      </c>
      <c r="E58" s="1656"/>
      <c r="F58" s="1656">
        <v>7.3368619100000005</v>
      </c>
      <c r="G58" s="1656">
        <v>0.45730097000000003</v>
      </c>
      <c r="H58" s="1656">
        <v>0.28943731</v>
      </c>
      <c r="I58" s="1656">
        <v>6.4645415799999997</v>
      </c>
      <c r="J58" s="1656">
        <v>0.12558205</v>
      </c>
      <c r="K58" s="1656">
        <v>0</v>
      </c>
      <c r="L58" s="1656">
        <v>0</v>
      </c>
      <c r="N58" s="1603"/>
      <c r="O58" s="1603"/>
      <c r="P58" s="1603"/>
      <c r="Q58" s="1603"/>
      <c r="R58" s="1603"/>
      <c r="S58" s="1603"/>
      <c r="T58" s="1603"/>
      <c r="U58" s="1603"/>
      <c r="V58" s="1603"/>
      <c r="W58" s="1603"/>
      <c r="X58" s="1604"/>
      <c r="Y58" s="1604"/>
      <c r="Z58" s="1604"/>
    </row>
    <row r="59" spans="1:26" ht="13.5" customHeight="1" x14ac:dyDescent="0.25">
      <c r="A59" s="1655" t="s">
        <v>391</v>
      </c>
      <c r="B59" s="1653">
        <v>5.1448449600000004</v>
      </c>
      <c r="C59" s="1653"/>
      <c r="D59" s="1653">
        <v>1.2558654499999999</v>
      </c>
      <c r="E59" s="1653"/>
      <c r="F59" s="1654">
        <v>3.8889795100000004</v>
      </c>
      <c r="G59" s="1654">
        <v>3.3044166700000002</v>
      </c>
      <c r="H59" s="1654">
        <v>1.374949E-2</v>
      </c>
      <c r="I59" s="1653">
        <v>0.57017448999999998</v>
      </c>
      <c r="J59" s="1653">
        <v>6.3885999999999999E-4</v>
      </c>
      <c r="K59" s="1653">
        <v>0</v>
      </c>
      <c r="L59" s="1653">
        <v>0</v>
      </c>
      <c r="N59" s="1603"/>
      <c r="O59" s="1603"/>
      <c r="P59" s="1603"/>
      <c r="Q59" s="1603"/>
      <c r="R59" s="1603"/>
      <c r="S59" s="1603"/>
      <c r="T59" s="1603"/>
      <c r="U59" s="1603"/>
      <c r="V59" s="1603"/>
      <c r="W59" s="1603"/>
      <c r="X59" s="1604"/>
      <c r="Y59" s="1604"/>
      <c r="Z59" s="1604"/>
    </row>
    <row r="60" spans="1:26" ht="13.5" customHeight="1" x14ac:dyDescent="0.25">
      <c r="A60" s="266" t="s">
        <v>732</v>
      </c>
      <c r="B60" s="264">
        <v>3812.3833605900004</v>
      </c>
      <c r="C60" s="264"/>
      <c r="D60" s="264">
        <v>608.88345169000002</v>
      </c>
      <c r="E60" s="264"/>
      <c r="F60" s="264">
        <v>3203.4999089000003</v>
      </c>
      <c r="G60" s="264">
        <v>929.15044262999993</v>
      </c>
      <c r="H60" s="264">
        <v>513.14436455999999</v>
      </c>
      <c r="I60" s="264">
        <v>855.22276380999995</v>
      </c>
      <c r="J60" s="264">
        <v>176.86646403</v>
      </c>
      <c r="K60" s="264">
        <v>9.2526710899999998</v>
      </c>
      <c r="L60" s="264">
        <v>719.86320277999994</v>
      </c>
      <c r="N60" s="1603"/>
      <c r="O60" s="1603"/>
      <c r="P60" s="1603"/>
      <c r="Q60" s="1603"/>
      <c r="R60" s="1603"/>
      <c r="S60" s="1603"/>
      <c r="T60" s="1603"/>
      <c r="U60" s="1603"/>
      <c r="V60" s="1603"/>
      <c r="W60" s="1603"/>
      <c r="X60" s="1604"/>
      <c r="Y60" s="1604"/>
      <c r="Z60" s="1604"/>
    </row>
    <row r="61" spans="1:26" ht="13.5" customHeight="1" x14ac:dyDescent="0.25">
      <c r="A61" s="266" t="s">
        <v>389</v>
      </c>
      <c r="B61" s="264">
        <v>1708.65686826</v>
      </c>
      <c r="C61" s="264"/>
      <c r="D61" s="264">
        <v>357.15941032999996</v>
      </c>
      <c r="E61" s="264"/>
      <c r="F61" s="264">
        <v>1351.4974579300001</v>
      </c>
      <c r="G61" s="264">
        <v>173.00750033</v>
      </c>
      <c r="H61" s="264">
        <v>778.57217826999999</v>
      </c>
      <c r="I61" s="264">
        <v>241.63684600000002</v>
      </c>
      <c r="J61" s="264">
        <v>127.52702284</v>
      </c>
      <c r="K61" s="264">
        <v>0</v>
      </c>
      <c r="L61" s="264">
        <v>30.753910489999999</v>
      </c>
      <c r="N61" s="1603"/>
      <c r="O61" s="1603"/>
      <c r="P61" s="1603"/>
      <c r="Q61" s="1603"/>
      <c r="R61" s="1603"/>
      <c r="S61" s="1603"/>
      <c r="T61" s="1603"/>
      <c r="U61" s="1603"/>
      <c r="V61" s="1603"/>
      <c r="W61" s="1603"/>
      <c r="X61" s="1604"/>
      <c r="Y61" s="1604"/>
      <c r="Z61" s="1604"/>
    </row>
    <row r="62" spans="1:26" ht="13.5" customHeight="1" x14ac:dyDescent="0.25">
      <c r="A62" s="266" t="s">
        <v>382</v>
      </c>
      <c r="B62" s="264">
        <v>0</v>
      </c>
      <c r="C62" s="264"/>
      <c r="D62" s="264">
        <v>0</v>
      </c>
      <c r="E62" s="264"/>
      <c r="F62" s="264">
        <v>0</v>
      </c>
      <c r="G62" s="264">
        <v>0</v>
      </c>
      <c r="H62" s="264">
        <v>0</v>
      </c>
      <c r="I62" s="264">
        <v>0</v>
      </c>
      <c r="J62" s="264">
        <v>0</v>
      </c>
      <c r="K62" s="264">
        <v>0</v>
      </c>
      <c r="L62" s="264">
        <v>0</v>
      </c>
      <c r="N62" s="1603"/>
      <c r="O62" s="1603"/>
      <c r="P62" s="1603"/>
      <c r="Q62" s="1603"/>
      <c r="R62" s="1603"/>
      <c r="S62" s="1603"/>
      <c r="T62" s="1603"/>
      <c r="U62" s="1603"/>
      <c r="V62" s="1603"/>
      <c r="W62" s="1603"/>
      <c r="X62" s="1604"/>
      <c r="Y62" s="1604"/>
      <c r="Z62" s="1604"/>
    </row>
    <row r="63" spans="1:26" ht="13.5" customHeight="1" x14ac:dyDescent="0.25">
      <c r="A63" s="266" t="s">
        <v>414</v>
      </c>
      <c r="B63" s="264">
        <v>5521.0402288500009</v>
      </c>
      <c r="C63" s="264"/>
      <c r="D63" s="264">
        <v>966.04286202000003</v>
      </c>
      <c r="E63" s="264"/>
      <c r="F63" s="264">
        <v>4554.9973668300008</v>
      </c>
      <c r="G63" s="264">
        <v>1102.1579429599999</v>
      </c>
      <c r="H63" s="264">
        <v>1291.71654283</v>
      </c>
      <c r="I63" s="264">
        <v>1096.8596098099999</v>
      </c>
      <c r="J63" s="264">
        <v>304.39348687</v>
      </c>
      <c r="K63" s="264">
        <v>9.2526710899999998</v>
      </c>
      <c r="L63" s="264">
        <v>750.61711326999989</v>
      </c>
      <c r="N63" s="1603"/>
      <c r="O63" s="1603"/>
      <c r="P63" s="1603"/>
      <c r="Q63" s="1603"/>
      <c r="R63" s="1603"/>
      <c r="S63" s="1603"/>
      <c r="T63" s="1603"/>
      <c r="U63" s="1603"/>
      <c r="V63" s="1603"/>
      <c r="W63" s="1603"/>
      <c r="X63" s="1604"/>
      <c r="Y63" s="1604"/>
      <c r="Z63" s="1604"/>
    </row>
    <row r="64" spans="1:26" x14ac:dyDescent="0.25">
      <c r="A64" s="1624"/>
      <c r="B64" s="1624"/>
      <c r="C64" s="1624"/>
      <c r="D64" s="1624"/>
      <c r="E64" s="1624"/>
      <c r="F64" s="1624"/>
      <c r="G64" s="1624"/>
      <c r="H64" s="1624"/>
      <c r="I64" s="1624"/>
      <c r="J64" s="1624"/>
      <c r="K64" s="1624"/>
      <c r="L64" s="1624"/>
    </row>
    <row r="65" spans="1:12" x14ac:dyDescent="0.25">
      <c r="A65" s="1624"/>
      <c r="B65" s="1624"/>
      <c r="C65" s="1624"/>
      <c r="D65" s="1624"/>
      <c r="E65" s="1624"/>
      <c r="F65" s="1615"/>
      <c r="G65" s="1624"/>
      <c r="H65" s="1624"/>
      <c r="I65" s="1624"/>
      <c r="J65" s="1624"/>
      <c r="K65" s="1624"/>
      <c r="L65" s="1624"/>
    </row>
    <row r="66" spans="1:12" x14ac:dyDescent="0.25">
      <c r="A66" s="1624"/>
      <c r="B66" s="1624"/>
      <c r="C66" s="1624"/>
      <c r="D66" s="1624"/>
      <c r="E66" s="1624"/>
      <c r="F66" s="1624"/>
      <c r="G66" s="1624"/>
      <c r="H66" s="1624"/>
      <c r="I66" s="1624"/>
      <c r="J66" s="1624"/>
      <c r="K66" s="1624"/>
      <c r="L66" s="1624"/>
    </row>
    <row r="68" spans="1:12" x14ac:dyDescent="0.25">
      <c r="F68" s="1600"/>
      <c r="G68" s="1600"/>
      <c r="H68" s="1600"/>
      <c r="I68" s="1600"/>
      <c r="J68" s="1600"/>
      <c r="K68" s="1600"/>
      <c r="L68" s="1600"/>
    </row>
    <row r="69" spans="1:12" x14ac:dyDescent="0.25">
      <c r="F69" s="1600"/>
      <c r="G69" s="1600"/>
      <c r="H69" s="1600"/>
      <c r="I69" s="1600"/>
      <c r="J69" s="1600"/>
      <c r="K69" s="1600"/>
      <c r="L69" s="1600"/>
    </row>
    <row r="70" spans="1:12" x14ac:dyDescent="0.25">
      <c r="F70" s="1600"/>
      <c r="G70" s="1600"/>
      <c r="H70" s="1600"/>
      <c r="I70" s="1600"/>
      <c r="J70" s="1600"/>
      <c r="K70" s="1600"/>
      <c r="L70" s="1600"/>
    </row>
    <row r="71" spans="1:12" x14ac:dyDescent="0.25">
      <c r="F71" s="1600"/>
      <c r="G71" s="1600"/>
      <c r="H71" s="1600"/>
      <c r="I71" s="1600"/>
      <c r="J71" s="1600"/>
      <c r="K71" s="1600"/>
      <c r="L71" s="1600"/>
    </row>
    <row r="72" spans="1:12" x14ac:dyDescent="0.25">
      <c r="F72" s="1600"/>
      <c r="G72" s="1600"/>
      <c r="H72" s="1600"/>
      <c r="I72" s="1600"/>
      <c r="J72" s="1600"/>
      <c r="K72" s="1600"/>
      <c r="L72" s="1600"/>
    </row>
    <row r="73" spans="1:12" x14ac:dyDescent="0.25">
      <c r="F73" s="1600"/>
      <c r="G73" s="1600"/>
      <c r="H73" s="1600"/>
      <c r="I73" s="1600"/>
      <c r="J73" s="1600"/>
      <c r="K73" s="1600"/>
      <c r="L73" s="1600"/>
    </row>
    <row r="74" spans="1:12" x14ac:dyDescent="0.25">
      <c r="F74" s="1600"/>
      <c r="G74" s="1600"/>
      <c r="H74" s="1600"/>
      <c r="I74" s="1600"/>
      <c r="J74" s="1600"/>
      <c r="K74" s="1600"/>
      <c r="L74" s="1600"/>
    </row>
    <row r="75" spans="1:12" x14ac:dyDescent="0.25">
      <c r="F75" s="1600"/>
      <c r="G75" s="1600"/>
      <c r="H75" s="1600"/>
      <c r="I75" s="1600"/>
      <c r="J75" s="1600"/>
      <c r="K75" s="1600"/>
      <c r="L75" s="1600"/>
    </row>
    <row r="76" spans="1:12" x14ac:dyDescent="0.25">
      <c r="F76" s="1600"/>
      <c r="G76" s="1600"/>
      <c r="H76" s="1600"/>
      <c r="I76" s="1600"/>
      <c r="J76" s="1600"/>
      <c r="K76" s="1600"/>
      <c r="L76" s="1600"/>
    </row>
    <row r="77" spans="1:12" x14ac:dyDescent="0.25">
      <c r="F77" s="1600"/>
      <c r="G77" s="1600"/>
      <c r="H77" s="1600"/>
      <c r="I77" s="1600"/>
      <c r="J77" s="1600"/>
      <c r="K77" s="1600"/>
      <c r="L77" s="1600"/>
    </row>
    <row r="78" spans="1:12" x14ac:dyDescent="0.25">
      <c r="F78" s="1600"/>
      <c r="G78" s="1600"/>
      <c r="H78" s="1600"/>
      <c r="I78" s="1600"/>
      <c r="J78" s="1600"/>
      <c r="K78" s="1600"/>
      <c r="L78" s="1600"/>
    </row>
    <row r="79" spans="1:12" x14ac:dyDescent="0.25">
      <c r="F79" s="1600"/>
      <c r="G79" s="1600"/>
      <c r="H79" s="1600"/>
      <c r="I79" s="1600"/>
      <c r="J79" s="1600"/>
      <c r="K79" s="1600"/>
      <c r="L79" s="1600"/>
    </row>
    <row r="80" spans="1:12" x14ac:dyDescent="0.25">
      <c r="F80" s="1600"/>
      <c r="G80" s="1600"/>
      <c r="H80" s="1600"/>
      <c r="I80" s="1600"/>
      <c r="J80" s="1600"/>
      <c r="K80" s="1600"/>
      <c r="L80" s="1600"/>
    </row>
    <row r="81" spans="6:12" x14ac:dyDescent="0.25">
      <c r="F81" s="1600"/>
      <c r="G81" s="1600"/>
      <c r="H81" s="1600"/>
      <c r="I81" s="1600"/>
      <c r="J81" s="1600"/>
      <c r="K81" s="1600"/>
      <c r="L81" s="1600"/>
    </row>
    <row r="82" spans="6:12" x14ac:dyDescent="0.25">
      <c r="F82" s="1600"/>
      <c r="G82" s="1600"/>
      <c r="H82" s="1600"/>
      <c r="I82" s="1600"/>
      <c r="J82" s="1600"/>
      <c r="K82" s="1600"/>
      <c r="L82" s="1600"/>
    </row>
    <row r="83" spans="6:12" x14ac:dyDescent="0.25">
      <c r="F83" s="1600"/>
      <c r="G83" s="1600"/>
      <c r="H83" s="1600"/>
      <c r="I83" s="1600"/>
      <c r="J83" s="1600"/>
      <c r="K83" s="1600"/>
      <c r="L83" s="1600"/>
    </row>
    <row r="84" spans="6:12" x14ac:dyDescent="0.25">
      <c r="F84" s="1600"/>
      <c r="G84" s="1600"/>
      <c r="H84" s="1600"/>
      <c r="I84" s="1600"/>
      <c r="J84" s="1600"/>
      <c r="K84" s="1600"/>
      <c r="L84" s="1600"/>
    </row>
    <row r="85" spans="6:12" x14ac:dyDescent="0.25">
      <c r="F85" s="1600"/>
      <c r="G85" s="1600"/>
      <c r="H85" s="1600"/>
      <c r="I85" s="1600"/>
      <c r="J85" s="1600"/>
      <c r="K85" s="1600"/>
      <c r="L85" s="1600"/>
    </row>
    <row r="86" spans="6:12" x14ac:dyDescent="0.25">
      <c r="F86" s="1600"/>
      <c r="G86" s="1600"/>
      <c r="H86" s="1600"/>
      <c r="I86" s="1600"/>
      <c r="J86" s="1600"/>
      <c r="K86" s="1600"/>
      <c r="L86" s="1600"/>
    </row>
    <row r="87" spans="6:12" x14ac:dyDescent="0.25">
      <c r="F87" s="1600"/>
      <c r="G87" s="1600"/>
      <c r="H87" s="1600"/>
      <c r="I87" s="1600"/>
      <c r="J87" s="1600"/>
      <c r="K87" s="1600"/>
      <c r="L87" s="1600"/>
    </row>
    <row r="88" spans="6:12" x14ac:dyDescent="0.25">
      <c r="F88" s="1600"/>
      <c r="G88" s="1600"/>
      <c r="H88" s="1600"/>
      <c r="I88" s="1600"/>
      <c r="J88" s="1600"/>
      <c r="K88" s="1600"/>
      <c r="L88" s="1600"/>
    </row>
    <row r="89" spans="6:12" x14ac:dyDescent="0.25">
      <c r="F89" s="1600"/>
      <c r="G89" s="1600"/>
      <c r="H89" s="1600"/>
      <c r="I89" s="1600"/>
      <c r="J89" s="1600"/>
      <c r="K89" s="1600"/>
      <c r="L89" s="1600"/>
    </row>
    <row r="90" spans="6:12" x14ac:dyDescent="0.25">
      <c r="F90" s="1600"/>
      <c r="G90" s="1600"/>
      <c r="H90" s="1600"/>
      <c r="I90" s="1600"/>
      <c r="J90" s="1600"/>
      <c r="K90" s="1600"/>
      <c r="L90" s="1600"/>
    </row>
    <row r="91" spans="6:12" x14ac:dyDescent="0.25">
      <c r="F91" s="1600"/>
      <c r="G91" s="1600"/>
      <c r="H91" s="1600"/>
      <c r="I91" s="1600"/>
      <c r="J91" s="1600"/>
      <c r="K91" s="1600"/>
      <c r="L91" s="1600"/>
    </row>
    <row r="92" spans="6:12" x14ac:dyDescent="0.25">
      <c r="F92" s="1600"/>
      <c r="G92" s="1600"/>
      <c r="H92" s="1600"/>
      <c r="I92" s="1600"/>
      <c r="J92" s="1600"/>
      <c r="K92" s="1600"/>
      <c r="L92" s="1600"/>
    </row>
    <row r="93" spans="6:12" x14ac:dyDescent="0.25">
      <c r="F93" s="1600"/>
      <c r="G93" s="1600"/>
      <c r="H93" s="1600"/>
      <c r="I93" s="1600"/>
      <c r="J93" s="1600"/>
      <c r="K93" s="1600"/>
      <c r="L93" s="1600"/>
    </row>
    <row r="94" spans="6:12" x14ac:dyDescent="0.25">
      <c r="F94" s="1600"/>
      <c r="G94" s="1600"/>
      <c r="H94" s="1600"/>
      <c r="I94" s="1600"/>
      <c r="J94" s="1600"/>
      <c r="K94" s="1600"/>
      <c r="L94" s="1600"/>
    </row>
    <row r="95" spans="6:12" x14ac:dyDescent="0.25">
      <c r="F95" s="1600"/>
      <c r="G95" s="1600"/>
      <c r="H95" s="1600"/>
      <c r="I95" s="1600"/>
      <c r="J95" s="1600"/>
      <c r="K95" s="1600"/>
      <c r="L95" s="1600"/>
    </row>
    <row r="96" spans="6:12" x14ac:dyDescent="0.25">
      <c r="F96" s="1600"/>
      <c r="G96" s="1600"/>
      <c r="H96" s="1600"/>
      <c r="I96" s="1600"/>
      <c r="J96" s="1600"/>
      <c r="K96" s="1600"/>
      <c r="L96" s="1600"/>
    </row>
    <row r="97" spans="6:12" x14ac:dyDescent="0.25">
      <c r="F97" s="1600"/>
      <c r="G97" s="1600"/>
      <c r="H97" s="1600"/>
      <c r="I97" s="1600"/>
      <c r="J97" s="1600"/>
      <c r="K97" s="1600"/>
      <c r="L97" s="1600"/>
    </row>
    <row r="98" spans="6:12" x14ac:dyDescent="0.25">
      <c r="F98" s="1600"/>
      <c r="G98" s="1600"/>
      <c r="H98" s="1600"/>
      <c r="I98" s="1600"/>
      <c r="J98" s="1600"/>
      <c r="K98" s="1600"/>
      <c r="L98" s="1600"/>
    </row>
  </sheetData>
  <mergeCells count="2">
    <mergeCell ref="F4:L4"/>
    <mergeCell ref="F36:L36"/>
  </mergeCells>
  <pageMargins left="0.7" right="0.7" top="0.75" bottom="0.75" header="0.3" footer="0.3"/>
  <pageSetup paperSize="9" scale="75" fitToWidth="0" fitToHeight="0" orientation="portrait" r:id="rId1"/>
  <customProperties>
    <customPr name="_pios_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A9AEF-4DCC-46E9-AC3A-96336527131C}">
  <sheetPr codeName="Sheet43"/>
  <dimension ref="A1:K59"/>
  <sheetViews>
    <sheetView view="pageLayout" topLeftCell="A34" zoomScaleNormal="100" workbookViewId="0">
      <selection activeCell="G45" sqref="G45"/>
    </sheetView>
  </sheetViews>
  <sheetFormatPr defaultRowHeight="15" x14ac:dyDescent="0.25"/>
  <cols>
    <col min="1" max="1" width="40.7109375" style="1599" customWidth="1"/>
    <col min="2" max="2" width="8.85546875" style="1599" customWidth="1"/>
    <col min="3" max="3" width="9" style="1599" customWidth="1"/>
    <col min="4" max="4" width="9.7109375" style="1599" customWidth="1"/>
    <col min="5" max="7" width="6.7109375" style="1599" customWidth="1"/>
    <col min="8" max="8" width="8.28515625" style="1599" customWidth="1"/>
    <col min="9" max="10" width="6.7109375" style="1599" customWidth="1"/>
  </cols>
  <sheetData>
    <row r="1" spans="1:10" ht="14.25" customHeight="1" x14ac:dyDescent="0.3">
      <c r="A1" s="198" t="s">
        <v>1482</v>
      </c>
      <c r="B1" s="1167"/>
      <c r="C1" s="1167"/>
      <c r="D1" s="196"/>
      <c r="E1" s="196"/>
      <c r="F1" s="196"/>
      <c r="G1" s="196"/>
      <c r="H1" s="196"/>
      <c r="I1" s="196"/>
      <c r="J1" s="196"/>
    </row>
    <row r="2" spans="1:10" ht="14.25" customHeight="1" x14ac:dyDescent="0.25">
      <c r="A2" s="197"/>
      <c r="B2" s="196"/>
      <c r="C2" s="196"/>
      <c r="D2" s="196"/>
      <c r="E2" s="196"/>
      <c r="F2" s="196"/>
      <c r="G2" s="196"/>
      <c r="H2" s="196"/>
      <c r="I2" s="196"/>
      <c r="J2" s="196"/>
    </row>
    <row r="3" spans="1:10" ht="14.25" customHeight="1" thickBot="1" x14ac:dyDescent="0.3">
      <c r="A3" s="998" t="s">
        <v>174</v>
      </c>
      <c r="B3" s="997" t="s">
        <v>1098</v>
      </c>
      <c r="C3" s="997" t="s">
        <v>993</v>
      </c>
      <c r="D3" s="997" t="s">
        <v>900</v>
      </c>
      <c r="E3" s="997" t="s">
        <v>838</v>
      </c>
      <c r="F3" s="997" t="s">
        <v>805</v>
      </c>
      <c r="G3" s="997" t="s">
        <v>736</v>
      </c>
      <c r="H3" s="997" t="s">
        <v>720</v>
      </c>
      <c r="I3" s="997" t="s">
        <v>684</v>
      </c>
      <c r="J3" s="997" t="s">
        <v>259</v>
      </c>
    </row>
    <row r="4" spans="1:10" ht="14.25" customHeight="1" x14ac:dyDescent="0.25">
      <c r="A4" s="1675" t="s">
        <v>380</v>
      </c>
      <c r="B4" s="1674">
        <v>60.998514178166999</v>
      </c>
      <c r="C4" s="1674">
        <v>42.226057208623608</v>
      </c>
      <c r="D4" s="1674">
        <v>30.109660253374098</v>
      </c>
      <c r="E4" s="1674">
        <v>44.141560467795699</v>
      </c>
      <c r="F4" s="1674">
        <v>59.123162689999987</v>
      </c>
      <c r="G4" s="1674">
        <v>40.025702458365558</v>
      </c>
      <c r="H4" s="1674">
        <v>70.885020000000196</v>
      </c>
      <c r="I4" s="1674">
        <v>79.0122700000001</v>
      </c>
      <c r="J4" s="1674">
        <v>106.38618</v>
      </c>
    </row>
    <row r="5" spans="1:10" ht="14.25" customHeight="1" x14ac:dyDescent="0.25">
      <c r="A5" s="1677"/>
      <c r="B5" s="1676"/>
      <c r="C5" s="1676"/>
      <c r="D5" s="1676"/>
      <c r="E5" s="1676"/>
      <c r="F5" s="1676"/>
      <c r="G5" s="1676"/>
      <c r="H5" s="1676"/>
      <c r="I5" s="1676"/>
      <c r="J5" s="1673"/>
    </row>
    <row r="6" spans="1:10" ht="14.25" customHeight="1" thickBot="1" x14ac:dyDescent="0.3">
      <c r="A6" s="998" t="s">
        <v>174</v>
      </c>
      <c r="B6" s="997" t="s">
        <v>258</v>
      </c>
      <c r="C6" s="997" t="s">
        <v>257</v>
      </c>
      <c r="D6" s="997" t="s">
        <v>256</v>
      </c>
      <c r="E6" s="997" t="s">
        <v>255</v>
      </c>
      <c r="F6" s="997" t="s">
        <v>254</v>
      </c>
      <c r="G6" s="997" t="s">
        <v>253</v>
      </c>
      <c r="H6" s="997" t="s">
        <v>252</v>
      </c>
      <c r="I6" s="997" t="s">
        <v>251</v>
      </c>
      <c r="J6" s="997" t="s">
        <v>250</v>
      </c>
    </row>
    <row r="7" spans="1:10" ht="14.25" customHeight="1" x14ac:dyDescent="0.25">
      <c r="A7" s="1675" t="s">
        <v>380</v>
      </c>
      <c r="B7" s="1674">
        <v>112.76981146052304</v>
      </c>
      <c r="C7" s="1674">
        <v>129.02718270453977</v>
      </c>
      <c r="D7" s="1674">
        <v>134.5068616076245</v>
      </c>
      <c r="E7" s="1674">
        <v>127.43461987911451</v>
      </c>
      <c r="F7" s="1674">
        <v>111.03551022789887</v>
      </c>
      <c r="G7" s="1674">
        <v>142.00485823470262</v>
      </c>
      <c r="H7" s="1674">
        <v>112.36668954766245</v>
      </c>
      <c r="I7" s="1674">
        <v>102.84464547172757</v>
      </c>
      <c r="J7" s="1674">
        <v>121.85361302831686</v>
      </c>
    </row>
    <row r="8" spans="1:10" ht="14.25" customHeight="1" x14ac:dyDescent="0.25">
      <c r="A8" s="1677"/>
      <c r="B8" s="1676"/>
      <c r="C8" s="1676"/>
      <c r="D8" s="1676"/>
      <c r="E8" s="1676"/>
      <c r="F8" s="1676"/>
      <c r="G8" s="1676"/>
      <c r="H8" s="1676"/>
      <c r="I8" s="1676"/>
      <c r="J8" s="1676"/>
    </row>
    <row r="9" spans="1:10" ht="14.25" customHeight="1" thickBot="1" x14ac:dyDescent="0.3">
      <c r="A9" s="998" t="s">
        <v>174</v>
      </c>
      <c r="B9" s="997" t="s">
        <v>352</v>
      </c>
      <c r="C9" s="997" t="s">
        <v>362</v>
      </c>
      <c r="D9" s="997" t="s">
        <v>361</v>
      </c>
      <c r="E9" s="997" t="s">
        <v>345</v>
      </c>
      <c r="F9" s="997" t="s">
        <v>360</v>
      </c>
      <c r="G9" s="997" t="s">
        <v>359</v>
      </c>
      <c r="H9" s="997" t="s">
        <v>358</v>
      </c>
      <c r="I9" s="997" t="s">
        <v>357</v>
      </c>
      <c r="J9" s="997" t="s">
        <v>356</v>
      </c>
    </row>
    <row r="10" spans="1:10" ht="14.25" customHeight="1" x14ac:dyDescent="0.25">
      <c r="A10" s="1675" t="s">
        <v>380</v>
      </c>
      <c r="B10" s="1674">
        <v>128.81276544353619</v>
      </c>
      <c r="C10" s="1673">
        <v>112.30120531684827</v>
      </c>
      <c r="D10" s="1674">
        <v>134.89052024191579</v>
      </c>
      <c r="E10" s="1674">
        <v>157.70839446697002</v>
      </c>
      <c r="F10" s="1674">
        <v>179.8</v>
      </c>
      <c r="G10" s="1674">
        <v>170.59999999999997</v>
      </c>
      <c r="H10" s="1674">
        <v>186</v>
      </c>
      <c r="I10" s="1674">
        <v>199</v>
      </c>
      <c r="J10" s="1674">
        <v>244</v>
      </c>
    </row>
    <row r="11" spans="1:10" ht="14.25" customHeight="1" x14ac:dyDescent="0.25">
      <c r="A11" s="1666"/>
      <c r="B11" s="1672"/>
      <c r="C11" s="1672"/>
      <c r="D11" s="1672"/>
      <c r="E11" s="1672"/>
      <c r="F11" s="1672"/>
      <c r="G11" s="1672"/>
      <c r="H11" s="1672"/>
      <c r="I11" s="1672"/>
      <c r="J11" s="1672"/>
    </row>
    <row r="12" spans="1:10" ht="14.25" customHeight="1" x14ac:dyDescent="0.25">
      <c r="A12" s="195" t="s">
        <v>870</v>
      </c>
    </row>
    <row r="13" spans="1:10" ht="14.25" customHeight="1" x14ac:dyDescent="0.25">
      <c r="A13" s="195" t="s">
        <v>929</v>
      </c>
      <c r="B13" s="1671"/>
      <c r="C13" s="1671"/>
      <c r="D13" s="1670"/>
      <c r="E13" s="1670"/>
      <c r="F13" s="1670"/>
      <c r="G13" s="1670"/>
      <c r="H13" s="1670"/>
      <c r="I13" s="1670"/>
      <c r="J13" s="1670"/>
    </row>
    <row r="14" spans="1:10" ht="14.25" customHeight="1" x14ac:dyDescent="0.25">
      <c r="A14" s="1669"/>
      <c r="B14" s="1624"/>
    </row>
    <row r="15" spans="1:10" ht="14.25" customHeight="1" thickBot="1" x14ac:dyDescent="0.3">
      <c r="A15" s="194" t="s">
        <v>174</v>
      </c>
      <c r="B15" s="900" t="s">
        <v>1483</v>
      </c>
      <c r="C15" s="193" t="s">
        <v>1484</v>
      </c>
      <c r="D15" s="193" t="s">
        <v>1485</v>
      </c>
      <c r="E15" s="193" t="s">
        <v>1486</v>
      </c>
      <c r="F15" s="193" t="s">
        <v>1487</v>
      </c>
      <c r="G15" s="193" t="s">
        <v>1488</v>
      </c>
      <c r="H15" s="193" t="s">
        <v>1489</v>
      </c>
      <c r="I15" s="193" t="s">
        <v>1490</v>
      </c>
      <c r="J15" s="193" t="s">
        <v>259</v>
      </c>
    </row>
    <row r="16" spans="1:10" ht="14.25" customHeight="1" x14ac:dyDescent="0.25">
      <c r="A16" s="1666" t="s">
        <v>379</v>
      </c>
      <c r="B16" s="1617">
        <v>4492.7709560399999</v>
      </c>
      <c r="C16" s="1617">
        <v>4554.9973668299999</v>
      </c>
      <c r="D16" s="1616">
        <v>4580.658190959999</v>
      </c>
      <c r="E16" s="1616">
        <v>4747.5889999999999</v>
      </c>
      <c r="F16" s="1616">
        <v>5126.4666509499993</v>
      </c>
      <c r="G16" s="1616">
        <v>5211.6751974500012</v>
      </c>
      <c r="H16" s="1616">
        <v>6068.2194300000101</v>
      </c>
      <c r="I16" s="191">
        <v>5852.7202100000104</v>
      </c>
      <c r="J16" s="191">
        <v>5974.9160199999997</v>
      </c>
    </row>
    <row r="17" spans="1:10" ht="14.25" customHeight="1" x14ac:dyDescent="0.25">
      <c r="A17" s="1666" t="s">
        <v>374</v>
      </c>
      <c r="B17" s="1616">
        <v>1525.88584956</v>
      </c>
      <c r="C17" s="1616">
        <v>1599.9416852200002</v>
      </c>
      <c r="D17" s="1616">
        <v>1598.9769329300002</v>
      </c>
      <c r="E17" s="1616">
        <v>1631.155</v>
      </c>
      <c r="F17" s="1616">
        <v>1800.521</v>
      </c>
      <c r="G17" s="1616">
        <v>1876.5419935791274</v>
      </c>
      <c r="H17" s="1616">
        <v>1936.4101900000001</v>
      </c>
      <c r="I17" s="191">
        <v>1883.83115</v>
      </c>
      <c r="J17" s="191">
        <v>1896.1331700000001</v>
      </c>
    </row>
    <row r="18" spans="1:10" ht="14.25" customHeight="1" x14ac:dyDescent="0.25">
      <c r="A18" s="1666" t="s">
        <v>378</v>
      </c>
      <c r="B18" s="1616">
        <v>2966.8851064800001</v>
      </c>
      <c r="C18" s="1616">
        <v>2955.0556816099997</v>
      </c>
      <c r="D18" s="1616">
        <v>2981.6812580299988</v>
      </c>
      <c r="E18" s="1616">
        <v>3116.4340000000002</v>
      </c>
      <c r="F18" s="1616">
        <v>3325.9456509499996</v>
      </c>
      <c r="G18" s="1616">
        <v>3335.1332038708738</v>
      </c>
      <c r="H18" s="1616">
        <v>4131.8092400000096</v>
      </c>
      <c r="I18" s="191">
        <v>3968.8890600000104</v>
      </c>
      <c r="J18" s="191">
        <v>4078.7828499999996</v>
      </c>
    </row>
    <row r="19" spans="1:10" ht="14.25" customHeight="1" x14ac:dyDescent="0.25">
      <c r="A19" s="1666"/>
      <c r="B19" s="1616"/>
      <c r="C19" s="1616"/>
      <c r="D19" s="1616"/>
      <c r="E19" s="1616"/>
      <c r="F19" s="1616"/>
      <c r="G19" s="1616"/>
      <c r="H19" s="1616"/>
      <c r="I19" s="1616"/>
      <c r="J19" s="1616"/>
    </row>
    <row r="20" spans="1:10" ht="14.25" customHeight="1" x14ac:dyDescent="0.25">
      <c r="A20" s="1666" t="s">
        <v>869</v>
      </c>
      <c r="B20" s="1668">
        <v>177.32474382797614</v>
      </c>
      <c r="C20" s="1668">
        <v>178.643708436732</v>
      </c>
      <c r="D20" s="1668">
        <v>181.92768782740418</v>
      </c>
      <c r="E20" s="1668">
        <v>188.35506662754563</v>
      </c>
      <c r="F20" s="1667">
        <v>204</v>
      </c>
      <c r="G20" s="1667">
        <v>214.67867364923472</v>
      </c>
      <c r="H20" s="1667">
        <v>186.20998810697606</v>
      </c>
      <c r="I20" s="1667">
        <v>174</v>
      </c>
      <c r="J20" s="1667">
        <v>172</v>
      </c>
    </row>
    <row r="21" spans="1:10" ht="14.25" customHeight="1" x14ac:dyDescent="0.25">
      <c r="A21" s="1666" t="s">
        <v>377</v>
      </c>
      <c r="B21" s="1667">
        <v>33.963134655431894</v>
      </c>
      <c r="C21" s="1667">
        <v>35.124974975198761</v>
      </c>
      <c r="D21" s="1667">
        <v>34.907143608436151</v>
      </c>
      <c r="E21" s="1667">
        <v>34.357544429393528</v>
      </c>
      <c r="F21" s="1667">
        <v>35.122065988010291</v>
      </c>
      <c r="G21" s="1616">
        <v>36.006503139284135</v>
      </c>
      <c r="H21" s="1616">
        <v>31.91068174672116</v>
      </c>
      <c r="I21" s="1616">
        <v>32.187275017542596</v>
      </c>
      <c r="J21" s="1616">
        <v>31.734892401048342</v>
      </c>
    </row>
    <row r="22" spans="1:10" ht="14.25" customHeight="1" x14ac:dyDescent="0.25">
      <c r="A22" s="2761" t="s">
        <v>376</v>
      </c>
      <c r="B22" s="1667">
        <v>9.9664773562076387</v>
      </c>
      <c r="C22" s="1667">
        <v>9.9921243273242624</v>
      </c>
      <c r="D22" s="1667">
        <v>9.6295986648930896</v>
      </c>
      <c r="E22" s="1667">
        <v>10.059695563369113</v>
      </c>
      <c r="F22" s="1667">
        <v>8.7223429009752333</v>
      </c>
      <c r="G22" s="1667">
        <v>7.7406554551300717</v>
      </c>
      <c r="H22" s="1667">
        <v>6.5361632778002443</v>
      </c>
      <c r="I22" s="1667">
        <v>8.3800096775854449</v>
      </c>
      <c r="J22" s="1667">
        <v>8.3485166708669478</v>
      </c>
    </row>
    <row r="23" spans="1:10" ht="14.25" customHeight="1" x14ac:dyDescent="0.25">
      <c r="A23" s="2761"/>
      <c r="B23" s="1612"/>
      <c r="C23" s="1612"/>
      <c r="D23" s="1612"/>
      <c r="E23" s="1612"/>
      <c r="F23" s="1612"/>
      <c r="G23" s="1612"/>
      <c r="H23" s="1612"/>
      <c r="I23" s="1612"/>
      <c r="J23" s="1612"/>
    </row>
    <row r="24" spans="1:10" ht="14.25" customHeight="1" x14ac:dyDescent="0.25">
      <c r="A24" s="2762" t="s">
        <v>375</v>
      </c>
      <c r="B24" s="192">
        <v>43.929612011639527</v>
      </c>
      <c r="C24" s="192">
        <v>45.11709930252303</v>
      </c>
      <c r="D24" s="192">
        <v>44.536742273329239</v>
      </c>
      <c r="E24" s="192">
        <v>44.417239992762639</v>
      </c>
      <c r="F24" s="192">
        <v>43.844408888985519</v>
      </c>
      <c r="G24" s="192">
        <v>43.747158594414216</v>
      </c>
      <c r="H24" s="192">
        <v>38.446845024521402</v>
      </c>
      <c r="I24" s="192">
        <v>40.567284695128045</v>
      </c>
      <c r="J24" s="192">
        <v>40.083409071915291</v>
      </c>
    </row>
    <row r="25" spans="1:10" ht="14.25" customHeight="1" x14ac:dyDescent="0.25">
      <c r="A25" s="2762"/>
      <c r="B25" s="1616"/>
      <c r="C25" s="1616"/>
      <c r="D25" s="1616"/>
      <c r="E25" s="1616"/>
      <c r="F25" s="1616"/>
      <c r="G25" s="1616"/>
      <c r="H25" s="1616"/>
      <c r="I25" s="1616"/>
      <c r="J25" s="1616"/>
    </row>
    <row r="26" spans="1:10" ht="14.25" customHeight="1" x14ac:dyDescent="0.25">
      <c r="A26" s="1666" t="s">
        <v>374</v>
      </c>
      <c r="B26" s="1616">
        <v>1525.88584956</v>
      </c>
      <c r="C26" s="1616">
        <v>1599.9416852200002</v>
      </c>
      <c r="D26" s="1616">
        <v>1598.9769329300002</v>
      </c>
      <c r="E26" s="1616">
        <v>1631.155</v>
      </c>
      <c r="F26" s="1616">
        <v>1800.521</v>
      </c>
      <c r="G26" s="1616">
        <v>1876.5419935791274</v>
      </c>
      <c r="H26" s="1616">
        <v>1936.4101900000001</v>
      </c>
      <c r="I26" s="1616">
        <v>1883.83115</v>
      </c>
      <c r="J26" s="1616">
        <v>1896.1331700000001</v>
      </c>
    </row>
    <row r="27" spans="1:10" ht="14.25" customHeight="1" x14ac:dyDescent="0.25">
      <c r="A27" s="1666" t="s">
        <v>373</v>
      </c>
      <c r="B27" s="1616">
        <v>447.77100000000002</v>
      </c>
      <c r="C27" s="1616">
        <v>455.14100000000002</v>
      </c>
      <c r="D27" s="1616">
        <v>441.09899999999999</v>
      </c>
      <c r="E27" s="1616">
        <v>477.59300000000002</v>
      </c>
      <c r="F27" s="1616">
        <v>447.14800000000002</v>
      </c>
      <c r="G27" s="1616">
        <v>403.41782047507445</v>
      </c>
      <c r="H27" s="1616">
        <v>396.62872999999996</v>
      </c>
      <c r="I27" s="191">
        <v>490.45852000000002</v>
      </c>
      <c r="J27" s="191">
        <v>498.81685999999996</v>
      </c>
    </row>
    <row r="28" spans="1:10" ht="14.25" customHeight="1" x14ac:dyDescent="0.25">
      <c r="A28" s="189" t="s">
        <v>370</v>
      </c>
      <c r="B28" s="188">
        <v>1973.65684956</v>
      </c>
      <c r="C28" s="188">
        <v>2055.0826852200003</v>
      </c>
      <c r="D28" s="188">
        <v>2040.0759329300001</v>
      </c>
      <c r="E28" s="188">
        <v>2108.748</v>
      </c>
      <c r="F28" s="188">
        <v>2247.6689999999999</v>
      </c>
      <c r="G28" s="188">
        <v>2279.9598140542021</v>
      </c>
      <c r="H28" s="188">
        <v>2333.03892</v>
      </c>
      <c r="I28" s="188">
        <v>2374.2896700000001</v>
      </c>
      <c r="J28" s="188">
        <v>2394.95003</v>
      </c>
    </row>
    <row r="29" spans="1:10" ht="14.25" customHeight="1" x14ac:dyDescent="0.25">
      <c r="A29" s="1666"/>
      <c r="B29" s="1616"/>
      <c r="C29" s="1616"/>
      <c r="D29" s="1616"/>
      <c r="E29" s="1616"/>
      <c r="F29" s="1616"/>
      <c r="G29" s="1616"/>
      <c r="H29" s="1616"/>
      <c r="I29" s="1616"/>
      <c r="J29" s="1616"/>
    </row>
    <row r="30" spans="1:10" ht="14.25" customHeight="1" x14ac:dyDescent="0.25">
      <c r="A30" s="1666" t="s">
        <v>372</v>
      </c>
      <c r="B30" s="1616">
        <v>1973.65684956</v>
      </c>
      <c r="C30" s="1616">
        <v>2055.0826852200003</v>
      </c>
      <c r="D30" s="1616">
        <v>2040.0759329300001</v>
      </c>
      <c r="E30" s="1616">
        <v>2108.748</v>
      </c>
      <c r="F30" s="1616">
        <v>2247.6689999999999</v>
      </c>
      <c r="G30" s="1616">
        <v>2281.6586946699999</v>
      </c>
      <c r="H30" s="1616">
        <v>2333.03892</v>
      </c>
      <c r="I30" s="1616">
        <v>2374.2896700000001</v>
      </c>
      <c r="J30" s="1616">
        <v>2394.95003</v>
      </c>
    </row>
    <row r="31" spans="1:10" ht="14.25" customHeight="1" x14ac:dyDescent="0.25">
      <c r="A31" s="1666" t="s">
        <v>868</v>
      </c>
      <c r="B31" s="1616">
        <v>2.0710000000000002</v>
      </c>
      <c r="C31" s="1616">
        <v>2.1349999999999998</v>
      </c>
      <c r="D31" s="1616">
        <v>1.958</v>
      </c>
      <c r="E31" s="1616">
        <v>1.8109999999999999</v>
      </c>
      <c r="F31" s="1616">
        <v>1.4750000000000001</v>
      </c>
      <c r="G31" s="1616">
        <v>1.492</v>
      </c>
      <c r="H31" s="1616"/>
      <c r="I31" s="1616"/>
      <c r="J31" s="1616"/>
    </row>
    <row r="32" spans="1:10" ht="14.25" customHeight="1" thickBot="1" x14ac:dyDescent="0.3">
      <c r="A32" s="1665" t="s">
        <v>371</v>
      </c>
      <c r="B32" s="1620">
        <v>130.416</v>
      </c>
      <c r="C32" s="1620">
        <v>129.447</v>
      </c>
      <c r="D32" s="1620">
        <v>121.371</v>
      </c>
      <c r="E32" s="1620">
        <v>152.411</v>
      </c>
      <c r="F32" s="1620">
        <v>130.893</v>
      </c>
      <c r="G32" s="1620">
        <v>127.574</v>
      </c>
      <c r="H32" s="1620">
        <v>91.048289999999994</v>
      </c>
      <c r="I32" s="190">
        <v>96.943730000000102</v>
      </c>
      <c r="J32" s="190">
        <v>99.964889999999997</v>
      </c>
    </row>
    <row r="33" spans="1:11" ht="14.25" customHeight="1" x14ac:dyDescent="0.25">
      <c r="A33" s="189" t="s">
        <v>370</v>
      </c>
      <c r="B33" s="188">
        <v>2106.14384956</v>
      </c>
      <c r="C33" s="188">
        <v>2186.6646852200006</v>
      </c>
      <c r="D33" s="188">
        <v>2163.4049329300001</v>
      </c>
      <c r="E33" s="188">
        <v>2262.9700000000003</v>
      </c>
      <c r="F33" s="188">
        <v>2380.0369999999998</v>
      </c>
      <c r="G33" s="188">
        <v>2410.7246946700002</v>
      </c>
      <c r="H33" s="188">
        <v>2424.0872100000001</v>
      </c>
      <c r="I33" s="188">
        <v>2471.2334000000001</v>
      </c>
      <c r="J33" s="188">
        <v>2494.9149200000002</v>
      </c>
    </row>
    <row r="34" spans="1:11" ht="14.25" customHeight="1" x14ac:dyDescent="0.25">
      <c r="A34" s="1599" t="s">
        <v>1491</v>
      </c>
      <c r="K34" s="605"/>
    </row>
    <row r="35" spans="1:11" ht="14.25" customHeight="1" x14ac:dyDescent="0.25">
      <c r="K35" s="605"/>
    </row>
    <row r="36" spans="1:11" ht="14.25" customHeight="1" x14ac:dyDescent="0.25">
      <c r="K36" s="605"/>
    </row>
    <row r="37" spans="1:11" ht="14.25" customHeight="1" x14ac:dyDescent="0.25"/>
    <row r="38" spans="1:11" ht="14.25" customHeight="1" x14ac:dyDescent="0.25">
      <c r="A38" s="263" t="s">
        <v>1481</v>
      </c>
      <c r="B38" s="1624"/>
      <c r="C38" s="1624"/>
      <c r="D38" s="1624"/>
      <c r="E38" s="1624"/>
    </row>
    <row r="39" spans="1:11" ht="12.75" customHeight="1" x14ac:dyDescent="0.25">
      <c r="A39" s="1664"/>
      <c r="B39" s="2759" t="s">
        <v>867</v>
      </c>
      <c r="C39" s="2759" t="s">
        <v>369</v>
      </c>
      <c r="D39" s="2759" t="s">
        <v>368</v>
      </c>
      <c r="K39" s="605"/>
    </row>
    <row r="40" spans="1:11" ht="18.75" customHeight="1" x14ac:dyDescent="0.25">
      <c r="A40" s="1663"/>
      <c r="B40" s="2760"/>
      <c r="C40" s="2760"/>
      <c r="D40" s="2760"/>
    </row>
    <row r="41" spans="1:11" ht="14.25" customHeight="1" x14ac:dyDescent="0.25">
      <c r="A41" s="1661" t="s">
        <v>367</v>
      </c>
      <c r="B41" s="909">
        <v>1020.58635588</v>
      </c>
      <c r="C41" s="909">
        <v>424.12622133000002</v>
      </c>
      <c r="D41" s="909">
        <v>1444.7125772100001</v>
      </c>
      <c r="E41" s="187"/>
      <c r="F41" s="594"/>
      <c r="G41" s="1624"/>
      <c r="H41" s="1624"/>
      <c r="I41" s="1624"/>
      <c r="K41" s="591"/>
    </row>
    <row r="42" spans="1:11" ht="14.25" customHeight="1" x14ac:dyDescent="0.25">
      <c r="A42" s="1661" t="s">
        <v>366</v>
      </c>
      <c r="B42" s="909">
        <v>228.09807720000001</v>
      </c>
      <c r="C42" s="909">
        <v>94.657716609999994</v>
      </c>
      <c r="D42" s="909">
        <v>322.75579381</v>
      </c>
      <c r="E42" s="187"/>
      <c r="F42" s="594"/>
    </row>
    <row r="43" spans="1:11" ht="14.25" customHeight="1" x14ac:dyDescent="0.25">
      <c r="A43" s="1661" t="s">
        <v>365</v>
      </c>
      <c r="B43" s="909">
        <v>130.78553727000002</v>
      </c>
      <c r="C43" s="909">
        <v>132.55578929999996</v>
      </c>
      <c r="D43" s="909">
        <v>263.34132656999998</v>
      </c>
      <c r="E43" s="187"/>
      <c r="F43" s="594"/>
    </row>
    <row r="44" spans="1:11" ht="14.25" customHeight="1" thickBot="1" x14ac:dyDescent="0.3">
      <c r="A44" s="1662" t="s">
        <v>364</v>
      </c>
      <c r="B44" s="908">
        <v>584.1430971100001</v>
      </c>
      <c r="C44" s="908">
        <v>338.66916393999998</v>
      </c>
      <c r="D44" s="908">
        <v>922.81226105000007</v>
      </c>
      <c r="E44" s="600"/>
      <c r="F44" s="594"/>
    </row>
    <row r="45" spans="1:11" ht="14.25" customHeight="1" thickBot="1" x14ac:dyDescent="0.3">
      <c r="A45" s="186" t="s">
        <v>363</v>
      </c>
      <c r="B45" s="907">
        <v>1963.6130674600001</v>
      </c>
      <c r="C45" s="907">
        <v>990.00889117999998</v>
      </c>
      <c r="D45" s="907">
        <v>2953.6219586400002</v>
      </c>
      <c r="E45" s="187"/>
      <c r="F45" s="594"/>
    </row>
    <row r="46" spans="1:11" ht="14.25" customHeight="1" x14ac:dyDescent="0.25">
      <c r="A46" s="1661" t="s">
        <v>866</v>
      </c>
      <c r="B46" s="906">
        <v>8.1222023888406925E-3</v>
      </c>
      <c r="C46" s="906">
        <v>4.0950290636011582E-3</v>
      </c>
      <c r="D46" s="906">
        <v>1.2217231452441852E-2</v>
      </c>
      <c r="E46" s="187"/>
      <c r="F46" s="594"/>
    </row>
    <row r="47" spans="1:11" ht="28.5" customHeight="1" x14ac:dyDescent="0.25">
      <c r="E47" s="1600"/>
    </row>
    <row r="48" spans="1:11" ht="14.25" customHeight="1" x14ac:dyDescent="0.25">
      <c r="A48" s="195" t="s">
        <v>1435</v>
      </c>
      <c r="E48" s="1626"/>
      <c r="K48" s="605"/>
    </row>
    <row r="49" spans="1:5" ht="14.25" customHeight="1" x14ac:dyDescent="0.25">
      <c r="A49" s="1661"/>
      <c r="B49" s="2759" t="s">
        <v>867</v>
      </c>
      <c r="C49" s="2759" t="s">
        <v>369</v>
      </c>
      <c r="D49" s="2759" t="s">
        <v>368</v>
      </c>
      <c r="E49" s="1659"/>
    </row>
    <row r="50" spans="1:5" ht="36" customHeight="1" x14ac:dyDescent="0.25">
      <c r="A50" s="1663"/>
      <c r="B50" s="2760"/>
      <c r="C50" s="2760"/>
      <c r="D50" s="2760"/>
      <c r="E50" s="1659"/>
    </row>
    <row r="51" spans="1:5" ht="14.25" customHeight="1" x14ac:dyDescent="0.25">
      <c r="A51" s="1661" t="s">
        <v>367</v>
      </c>
      <c r="B51" s="909">
        <v>734.77413729999989</v>
      </c>
      <c r="C51" s="909">
        <v>364.4661855899999</v>
      </c>
      <c r="D51" s="909">
        <v>1099.2403228899998</v>
      </c>
      <c r="E51" s="1659"/>
    </row>
    <row r="52" spans="1:5" ht="14.25" customHeight="1" x14ac:dyDescent="0.25">
      <c r="A52" s="1661" t="s">
        <v>366</v>
      </c>
      <c r="B52" s="909">
        <v>260.54912260000003</v>
      </c>
      <c r="C52" s="909">
        <v>119.50502828999998</v>
      </c>
      <c r="D52" s="909">
        <v>380.05415089000002</v>
      </c>
      <c r="E52" s="1659"/>
    </row>
    <row r="53" spans="1:5" ht="14.25" customHeight="1" x14ac:dyDescent="0.25">
      <c r="A53" s="1661" t="s">
        <v>365</v>
      </c>
      <c r="B53" s="909">
        <v>112.87559402000001</v>
      </c>
      <c r="C53" s="909">
        <v>65.109549229999985</v>
      </c>
      <c r="D53" s="909">
        <v>177.98514324999999</v>
      </c>
      <c r="E53" s="1659"/>
    </row>
    <row r="54" spans="1:5" ht="14.25" customHeight="1" thickBot="1" x14ac:dyDescent="0.3">
      <c r="A54" s="1662" t="s">
        <v>364</v>
      </c>
      <c r="B54" s="908">
        <v>593.64341752999997</v>
      </c>
      <c r="C54" s="908">
        <v>415.60671409999998</v>
      </c>
      <c r="D54" s="908">
        <v>1009.2501316299999</v>
      </c>
      <c r="E54" s="1659"/>
    </row>
    <row r="55" spans="1:5" ht="14.25" customHeight="1" thickBot="1" x14ac:dyDescent="0.3">
      <c r="A55" s="186" t="s">
        <v>363</v>
      </c>
      <c r="B55" s="907">
        <v>1701.8422714499998</v>
      </c>
      <c r="C55" s="907">
        <v>964.68747720999988</v>
      </c>
      <c r="D55" s="907">
        <v>2666.5297486599998</v>
      </c>
      <c r="E55" s="1659"/>
    </row>
    <row r="56" spans="1:5" ht="14.25" customHeight="1" x14ac:dyDescent="0.25">
      <c r="A56" s="1661" t="s">
        <v>866</v>
      </c>
      <c r="B56" s="906">
        <v>7.0228913505646215E-3</v>
      </c>
      <c r="C56" s="906">
        <v>3.9809184748500707E-3</v>
      </c>
      <c r="D56" s="906">
        <v>1.1003809825414693E-2</v>
      </c>
      <c r="E56" s="1166"/>
    </row>
    <row r="57" spans="1:5" ht="14.25" customHeight="1" x14ac:dyDescent="0.25">
      <c r="A57" s="1661"/>
      <c r="B57" s="1660"/>
      <c r="C57" s="1660"/>
      <c r="D57" s="1660"/>
      <c r="E57" s="1659"/>
    </row>
    <row r="58" spans="1:5" x14ac:dyDescent="0.25">
      <c r="E58" s="1626"/>
    </row>
    <row r="59" spans="1:5" x14ac:dyDescent="0.25">
      <c r="E59" s="1626"/>
    </row>
  </sheetData>
  <mergeCells count="8">
    <mergeCell ref="B49:B50"/>
    <mergeCell ref="C49:C50"/>
    <mergeCell ref="D49:D50"/>
    <mergeCell ref="A22:A23"/>
    <mergeCell ref="A24:A25"/>
    <mergeCell ref="B39:B40"/>
    <mergeCell ref="C39:C40"/>
    <mergeCell ref="D39:D40"/>
  </mergeCells>
  <pageMargins left="0.7" right="0.7" top="0.75" bottom="0.75" header="0.3" footer="0.3"/>
  <pageSetup paperSize="9" scale="80" fitToWidth="0" fitToHeight="0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4" tint="0.59999389629810485"/>
  </sheetPr>
  <dimension ref="A1:AN67"/>
  <sheetViews>
    <sheetView showGridLines="0" view="pageLayout" zoomScale="47" zoomScaleNormal="100" zoomScaleSheetLayoutView="80" zoomScalePageLayoutView="47" workbookViewId="0">
      <selection activeCell="Q41" sqref="Q41"/>
    </sheetView>
  </sheetViews>
  <sheetFormatPr defaultColWidth="9.140625" defaultRowHeight="11.25" x14ac:dyDescent="0.2"/>
  <cols>
    <col min="1" max="1" width="36.85546875" style="2" customWidth="1"/>
    <col min="2" max="7" width="10.7109375" style="2" customWidth="1"/>
    <col min="8" max="8" width="4.140625" style="2" customWidth="1"/>
    <col min="9" max="9" width="9.7109375" style="2" customWidth="1"/>
    <col min="10" max="10" width="9" style="2" customWidth="1"/>
    <col min="11" max="12" width="8.28515625" style="2" customWidth="1"/>
    <col min="13" max="14" width="9" style="2" customWidth="1"/>
    <col min="15" max="16" width="9.28515625" style="2" customWidth="1"/>
    <col min="17" max="17" width="17.28515625" style="2" customWidth="1"/>
    <col min="18" max="19" width="8.28515625" style="2" customWidth="1"/>
    <col min="20" max="20" width="9.7109375" style="2" customWidth="1"/>
    <col min="21" max="21" width="9" style="2" customWidth="1"/>
    <col min="22" max="22" width="8.28515625" style="2" customWidth="1"/>
    <col min="23" max="23" width="10.28515625" style="2" customWidth="1"/>
    <col min="24" max="25" width="9" style="2" customWidth="1"/>
    <col min="26" max="27" width="9.28515625" style="2" customWidth="1"/>
    <col min="28" max="28" width="17.28515625" style="2" customWidth="1"/>
    <col min="29" max="30" width="8.28515625" style="2" customWidth="1"/>
    <col min="31" max="31" width="33.7109375" style="2" customWidth="1"/>
    <col min="32" max="32" width="18.85546875" style="2" bestFit="1" customWidth="1"/>
    <col min="33" max="33" width="6.7109375" style="2" customWidth="1"/>
    <col min="34" max="34" width="10.5703125" style="2" customWidth="1"/>
    <col min="35" max="37" width="6.7109375" style="2" customWidth="1"/>
    <col min="38" max="38" width="9" style="2" customWidth="1"/>
    <col min="39" max="39" width="6.7109375" style="2" customWidth="1"/>
    <col min="40" max="16384" width="9.140625" style="2"/>
  </cols>
  <sheetData>
    <row r="1" spans="1:39" ht="22.5" customHeight="1" x14ac:dyDescent="0.2">
      <c r="A1" s="1001" t="s">
        <v>49</v>
      </c>
      <c r="B1" s="267"/>
      <c r="C1" s="267"/>
      <c r="D1" s="267"/>
      <c r="E1" s="267"/>
      <c r="F1" s="267"/>
      <c r="G1" s="267"/>
      <c r="H1" s="267"/>
      <c r="I1" s="2662" t="s">
        <v>48</v>
      </c>
      <c r="J1" s="2662"/>
      <c r="K1" s="2662"/>
      <c r="L1" s="2662"/>
      <c r="M1" s="2662"/>
      <c r="N1" s="2662"/>
      <c r="O1" s="2662"/>
      <c r="P1" s="2662"/>
      <c r="Q1" s="45"/>
      <c r="R1" s="45"/>
      <c r="S1" s="45"/>
      <c r="T1" s="2662" t="s">
        <v>47</v>
      </c>
      <c r="U1" s="2662"/>
      <c r="V1" s="2662"/>
      <c r="W1" s="2662"/>
      <c r="X1" s="2662"/>
      <c r="Y1" s="2662"/>
      <c r="Z1" s="2662"/>
      <c r="AA1" s="2662"/>
      <c r="AB1" s="2662"/>
      <c r="AC1" s="2662"/>
      <c r="AD1" s="2662"/>
      <c r="AE1" s="19" t="s">
        <v>46</v>
      </c>
      <c r="AF1" s="44"/>
      <c r="AG1" s="44"/>
      <c r="AH1" s="44"/>
      <c r="AI1" s="44"/>
      <c r="AJ1" s="44"/>
      <c r="AK1" s="44"/>
      <c r="AL1" s="44"/>
      <c r="AM1" s="44"/>
    </row>
    <row r="2" spans="1:39" ht="13.5" customHeight="1" x14ac:dyDescent="0.2">
      <c r="A2" s="1002" t="s">
        <v>1105</v>
      </c>
      <c r="B2" s="267"/>
      <c r="C2" s="267"/>
      <c r="D2" s="267"/>
      <c r="E2" s="267"/>
      <c r="F2" s="267"/>
      <c r="G2" s="267"/>
      <c r="H2" s="267"/>
      <c r="I2" s="43" t="s">
        <v>738</v>
      </c>
      <c r="J2" s="42"/>
      <c r="K2" s="42"/>
      <c r="L2" s="42"/>
      <c r="M2" s="42"/>
      <c r="N2" s="42"/>
      <c r="AE2" s="1181" t="s">
        <v>1106</v>
      </c>
      <c r="AF2" s="41" t="s">
        <v>45</v>
      </c>
      <c r="AG2" s="40"/>
      <c r="AH2" s="40" t="s">
        <v>44</v>
      </c>
      <c r="AI2" s="40"/>
      <c r="AJ2" s="40" t="s">
        <v>43</v>
      </c>
      <c r="AK2" s="40"/>
      <c r="AL2" s="40" t="s">
        <v>42</v>
      </c>
      <c r="AM2" s="40"/>
    </row>
    <row r="3" spans="1:39" ht="12.75" customHeight="1" thickBot="1" x14ac:dyDescent="0.25">
      <c r="A3" s="1003"/>
      <c r="B3" s="267"/>
      <c r="C3" s="267"/>
      <c r="D3" s="267"/>
      <c r="E3" s="267"/>
      <c r="F3" s="267"/>
      <c r="G3" s="267"/>
      <c r="H3" s="267"/>
      <c r="I3" s="2663"/>
      <c r="J3" s="2663"/>
      <c r="K3" s="2668" t="s">
        <v>992</v>
      </c>
      <c r="L3" s="2667"/>
      <c r="M3" s="2663"/>
      <c r="N3" s="2663"/>
      <c r="O3" s="2664" t="s">
        <v>997</v>
      </c>
      <c r="P3" s="2665"/>
      <c r="Q3" s="4"/>
      <c r="R3" s="2664" t="s">
        <v>41</v>
      </c>
      <c r="S3" s="2665"/>
      <c r="T3" s="2663"/>
      <c r="U3" s="2663"/>
      <c r="V3" s="2664" t="s">
        <v>40</v>
      </c>
      <c r="W3" s="2665"/>
      <c r="X3" s="2663"/>
      <c r="Y3" s="2663"/>
      <c r="Z3" s="2664" t="s">
        <v>741</v>
      </c>
      <c r="AA3" s="2665"/>
      <c r="AB3" s="4"/>
      <c r="AC3" s="2666" t="s">
        <v>740</v>
      </c>
      <c r="AD3" s="2667"/>
      <c r="AE3" s="39"/>
      <c r="AF3" s="38" t="s">
        <v>39</v>
      </c>
      <c r="AG3" s="37" t="s">
        <v>38</v>
      </c>
      <c r="AH3" s="37" t="s">
        <v>39</v>
      </c>
      <c r="AI3" s="37" t="s">
        <v>38</v>
      </c>
      <c r="AJ3" s="37" t="s">
        <v>39</v>
      </c>
      <c r="AK3" s="37" t="s">
        <v>38</v>
      </c>
      <c r="AL3" s="37" t="s">
        <v>39</v>
      </c>
      <c r="AM3" s="37" t="s">
        <v>38</v>
      </c>
    </row>
    <row r="4" spans="1:39" ht="16.5" customHeight="1" x14ac:dyDescent="0.2">
      <c r="A4" s="1004" t="s">
        <v>898</v>
      </c>
      <c r="B4" s="267"/>
      <c r="C4" s="267"/>
      <c r="D4" s="267"/>
      <c r="E4" s="267"/>
      <c r="F4" s="267"/>
      <c r="G4" s="267"/>
      <c r="H4" s="267"/>
      <c r="I4" s="2663"/>
      <c r="J4" s="2663"/>
      <c r="K4" s="2667"/>
      <c r="L4" s="2667"/>
      <c r="M4" s="2663"/>
      <c r="N4" s="2663"/>
      <c r="O4" s="2665"/>
      <c r="P4" s="2665"/>
      <c r="Q4" s="4"/>
      <c r="R4" s="2665"/>
      <c r="S4" s="2665"/>
      <c r="T4" s="2663"/>
      <c r="U4" s="2663"/>
      <c r="V4" s="2665"/>
      <c r="W4" s="2665"/>
      <c r="X4" s="2663"/>
      <c r="Y4" s="2663"/>
      <c r="Z4" s="2665"/>
      <c r="AA4" s="2665"/>
      <c r="AB4" s="4"/>
      <c r="AC4" s="2667"/>
      <c r="AD4" s="2667"/>
      <c r="AE4" s="1046" t="s">
        <v>844</v>
      </c>
      <c r="AF4" s="29" t="s">
        <v>37</v>
      </c>
      <c r="AG4" s="28" t="s">
        <v>36</v>
      </c>
      <c r="AH4" s="28" t="s">
        <v>35</v>
      </c>
      <c r="AI4" s="28" t="s">
        <v>33</v>
      </c>
      <c r="AJ4" s="28" t="s">
        <v>34</v>
      </c>
      <c r="AK4" s="28" t="s">
        <v>33</v>
      </c>
      <c r="AL4" s="28" t="s">
        <v>32</v>
      </c>
      <c r="AM4" s="28" t="s">
        <v>31</v>
      </c>
    </row>
    <row r="5" spans="1:39" ht="16.5" customHeight="1" x14ac:dyDescent="0.25">
      <c r="A5" s="267"/>
      <c r="B5" s="267"/>
      <c r="C5" s="1005"/>
      <c r="D5" s="267"/>
      <c r="E5" s="267"/>
      <c r="F5" s="267"/>
      <c r="G5" s="267"/>
      <c r="H5" s="267"/>
      <c r="I5" s="2663"/>
      <c r="J5" s="2663"/>
      <c r="K5" s="2667"/>
      <c r="L5" s="2667"/>
      <c r="M5" s="2663"/>
      <c r="N5" s="2663"/>
      <c r="O5" s="2665"/>
      <c r="P5" s="2665"/>
      <c r="Q5" s="4"/>
      <c r="R5" s="2665"/>
      <c r="S5" s="2665"/>
      <c r="T5" s="2663"/>
      <c r="U5" s="2663"/>
      <c r="V5" s="2665"/>
      <c r="W5" s="2665"/>
      <c r="X5" s="2663"/>
      <c r="Y5" s="2663"/>
      <c r="Z5" s="2665"/>
      <c r="AA5" s="2665"/>
      <c r="AB5" s="4"/>
      <c r="AC5" s="2667"/>
      <c r="AD5" s="2667"/>
      <c r="AE5" s="36" t="s">
        <v>30</v>
      </c>
      <c r="AF5" s="28"/>
      <c r="AG5" s="28" t="s">
        <v>26</v>
      </c>
      <c r="AH5" s="28"/>
      <c r="AI5" s="28" t="s">
        <v>28</v>
      </c>
      <c r="AJ5" s="28"/>
      <c r="AK5" s="28"/>
      <c r="AL5" s="28"/>
      <c r="AM5" s="28"/>
    </row>
    <row r="6" spans="1:39" ht="20.100000000000001" customHeight="1" x14ac:dyDescent="0.2">
      <c r="A6" s="267"/>
      <c r="B6" s="267"/>
      <c r="C6" s="267"/>
      <c r="D6" s="267"/>
      <c r="E6" s="267"/>
      <c r="F6" s="267"/>
      <c r="G6" s="267"/>
      <c r="H6" s="267"/>
      <c r="I6" s="2663"/>
      <c r="J6" s="2663"/>
      <c r="K6" s="2667"/>
      <c r="L6" s="2667"/>
      <c r="M6" s="2663"/>
      <c r="N6" s="2663"/>
      <c r="O6" s="2665"/>
      <c r="P6" s="2665"/>
      <c r="Q6" s="4"/>
      <c r="R6" s="2665"/>
      <c r="S6" s="2665"/>
      <c r="T6" s="2663"/>
      <c r="U6" s="2663"/>
      <c r="V6" s="2665"/>
      <c r="W6" s="2665"/>
      <c r="X6" s="2663"/>
      <c r="Y6" s="2663"/>
      <c r="Z6" s="2665"/>
      <c r="AA6" s="2665"/>
      <c r="AB6" s="4"/>
      <c r="AC6" s="2667"/>
      <c r="AD6" s="2667"/>
      <c r="AE6" s="36" t="s">
        <v>29</v>
      </c>
      <c r="AF6" s="28"/>
      <c r="AG6" s="28" t="s">
        <v>26</v>
      </c>
      <c r="AH6" s="28"/>
      <c r="AI6" s="28" t="s">
        <v>28</v>
      </c>
      <c r="AJ6" s="28"/>
      <c r="AK6" s="28"/>
      <c r="AL6" s="28"/>
      <c r="AM6" s="28"/>
    </row>
    <row r="7" spans="1:39" ht="20.100000000000001" customHeight="1" x14ac:dyDescent="0.2">
      <c r="A7" s="267"/>
      <c r="B7" s="267"/>
      <c r="C7" s="267"/>
      <c r="D7" s="267"/>
      <c r="E7" s="267"/>
      <c r="F7" s="267"/>
      <c r="G7" s="267"/>
      <c r="H7" s="267"/>
      <c r="I7" s="2663"/>
      <c r="J7" s="2663"/>
      <c r="K7" s="2667"/>
      <c r="L7" s="2667"/>
      <c r="M7" s="2663"/>
      <c r="N7" s="2663"/>
      <c r="O7" s="2665"/>
      <c r="P7" s="2665"/>
      <c r="Q7" s="4"/>
      <c r="R7" s="2665"/>
      <c r="S7" s="2665"/>
      <c r="T7" s="2663"/>
      <c r="U7" s="2663"/>
      <c r="V7" s="2665"/>
      <c r="W7" s="2665"/>
      <c r="X7" s="2663"/>
      <c r="Y7" s="2663"/>
      <c r="Z7" s="2665"/>
      <c r="AA7" s="2665"/>
      <c r="AB7" s="4"/>
      <c r="AC7" s="2667"/>
      <c r="AD7" s="2667"/>
      <c r="AE7" s="1046" t="s">
        <v>592</v>
      </c>
      <c r="AF7" s="28"/>
      <c r="AG7" s="28" t="s">
        <v>26</v>
      </c>
      <c r="AH7" s="28"/>
      <c r="AI7" s="28"/>
      <c r="AJ7" s="28"/>
      <c r="AK7" s="28"/>
      <c r="AL7" s="28"/>
      <c r="AM7" s="28"/>
    </row>
    <row r="8" spans="1:39" ht="20.100000000000001" customHeight="1" x14ac:dyDescent="0.2">
      <c r="A8" s="267"/>
      <c r="B8" s="267"/>
      <c r="C8" s="267"/>
      <c r="D8" s="267"/>
      <c r="E8" s="267"/>
      <c r="F8" s="267"/>
      <c r="G8" s="267"/>
      <c r="H8" s="267"/>
      <c r="I8" s="2663"/>
      <c r="J8" s="2663"/>
      <c r="K8" s="2667"/>
      <c r="L8" s="2667"/>
      <c r="M8" s="2663"/>
      <c r="N8" s="2663"/>
      <c r="O8" s="2665"/>
      <c r="P8" s="2665"/>
      <c r="Q8" s="4"/>
      <c r="R8" s="2665"/>
      <c r="S8" s="2665"/>
      <c r="T8" s="2663"/>
      <c r="U8" s="2663"/>
      <c r="V8" s="2665"/>
      <c r="W8" s="2665"/>
      <c r="X8" s="2663"/>
      <c r="Y8" s="2663"/>
      <c r="Z8" s="2665"/>
      <c r="AA8" s="2665"/>
      <c r="AB8" s="4"/>
      <c r="AC8" s="2667"/>
      <c r="AD8" s="2667"/>
      <c r="AE8" s="36" t="s">
        <v>27</v>
      </c>
      <c r="AF8" s="28"/>
      <c r="AG8" s="28" t="s">
        <v>26</v>
      </c>
      <c r="AH8" s="28"/>
      <c r="AI8" s="28"/>
      <c r="AJ8" s="28"/>
      <c r="AK8" s="28"/>
      <c r="AL8" s="28"/>
      <c r="AM8" s="28"/>
    </row>
    <row r="9" spans="1:39" ht="20.100000000000001" customHeight="1" x14ac:dyDescent="0.2">
      <c r="A9" s="267"/>
      <c r="B9" s="267"/>
      <c r="C9" s="267"/>
      <c r="D9" s="267"/>
      <c r="E9" s="267"/>
      <c r="F9" s="267"/>
      <c r="G9" s="267"/>
      <c r="H9" s="267"/>
      <c r="AE9" s="1350" t="s">
        <v>989</v>
      </c>
      <c r="AH9" s="1352" t="s">
        <v>990</v>
      </c>
      <c r="AI9" s="1351" t="s">
        <v>991</v>
      </c>
    </row>
    <row r="10" spans="1:39" ht="20.100000000000001" customHeight="1" x14ac:dyDescent="0.2">
      <c r="A10" s="267"/>
      <c r="B10" s="267"/>
      <c r="C10" s="267"/>
      <c r="D10" s="267"/>
      <c r="E10" s="267"/>
      <c r="F10" s="267"/>
      <c r="G10" s="267"/>
      <c r="H10" s="267"/>
      <c r="I10" s="2663"/>
      <c r="J10" s="2663"/>
      <c r="K10" s="2672" t="s">
        <v>995</v>
      </c>
      <c r="L10" s="2673"/>
      <c r="M10" s="2663"/>
      <c r="N10" s="2663"/>
      <c r="O10" s="2664" t="s">
        <v>994</v>
      </c>
      <c r="P10" s="2670"/>
      <c r="Q10" s="30"/>
      <c r="R10" s="2664" t="s">
        <v>24</v>
      </c>
      <c r="S10" s="2665"/>
      <c r="T10" s="3"/>
      <c r="U10" s="3"/>
      <c r="V10" s="2666" t="s">
        <v>987</v>
      </c>
      <c r="W10" s="2674"/>
      <c r="Z10" s="2664" t="s">
        <v>734</v>
      </c>
      <c r="AA10" s="2665"/>
      <c r="AC10" s="2664" t="s">
        <v>884</v>
      </c>
      <c r="AD10" s="2665"/>
      <c r="AE10" s="1350" t="s">
        <v>1088</v>
      </c>
      <c r="AI10" s="1351" t="s">
        <v>28</v>
      </c>
    </row>
    <row r="11" spans="1:39" ht="20.100000000000001" customHeight="1" x14ac:dyDescent="0.2">
      <c r="A11" s="267"/>
      <c r="B11" s="267"/>
      <c r="C11" s="267"/>
      <c r="D11" s="267"/>
      <c r="E11" s="267"/>
      <c r="F11" s="267"/>
      <c r="G11" s="267"/>
      <c r="H11" s="267"/>
      <c r="I11" s="2663"/>
      <c r="J11" s="2663"/>
      <c r="K11" s="2673"/>
      <c r="L11" s="2673"/>
      <c r="M11" s="2663"/>
      <c r="N11" s="2663"/>
      <c r="O11" s="2670"/>
      <c r="P11" s="2670"/>
      <c r="Q11" s="30"/>
      <c r="R11" s="2665"/>
      <c r="S11" s="2665"/>
      <c r="T11" s="3"/>
      <c r="U11" s="3"/>
      <c r="V11" s="2674"/>
      <c r="W11" s="2674"/>
      <c r="Z11" s="2665"/>
      <c r="AA11" s="2665"/>
      <c r="AC11" s="2665"/>
      <c r="AD11" s="2665"/>
      <c r="AE11" s="1046" t="s">
        <v>845</v>
      </c>
      <c r="AG11" s="1047" t="s">
        <v>807</v>
      </c>
      <c r="AI11" s="1047" t="s">
        <v>808</v>
      </c>
      <c r="AK11" s="1047" t="s">
        <v>33</v>
      </c>
    </row>
    <row r="12" spans="1:39" ht="20.100000000000001" customHeight="1" x14ac:dyDescent="0.2">
      <c r="A12" s="267"/>
      <c r="B12" s="267"/>
      <c r="C12" s="267"/>
      <c r="D12" s="267"/>
      <c r="E12" s="267"/>
      <c r="F12" s="267"/>
      <c r="G12" s="267"/>
      <c r="H12" s="267"/>
      <c r="I12" s="2663"/>
      <c r="J12" s="2663"/>
      <c r="K12" s="2673"/>
      <c r="L12" s="2673"/>
      <c r="M12" s="2663"/>
      <c r="N12" s="2663"/>
      <c r="O12" s="2670"/>
      <c r="P12" s="2670"/>
      <c r="Q12" s="30"/>
      <c r="R12" s="2665"/>
      <c r="S12" s="2665"/>
      <c r="T12" s="3"/>
      <c r="U12" s="3"/>
      <c r="V12" s="2674"/>
      <c r="W12" s="2674"/>
      <c r="Z12" s="2665"/>
      <c r="AA12" s="2665"/>
      <c r="AC12" s="2665"/>
      <c r="AD12" s="2665"/>
      <c r="AE12" s="35" t="s">
        <v>25</v>
      </c>
      <c r="AF12" s="34"/>
      <c r="AG12" s="28"/>
      <c r="AH12" s="34"/>
      <c r="AI12" s="28" t="s">
        <v>22</v>
      </c>
      <c r="AJ12" s="28"/>
      <c r="AK12" s="28" t="s">
        <v>22</v>
      </c>
      <c r="AL12" s="34"/>
    </row>
    <row r="13" spans="1:39" ht="20.100000000000001" customHeight="1" x14ac:dyDescent="0.2">
      <c r="A13" s="267"/>
      <c r="B13" s="267"/>
      <c r="C13" s="267"/>
      <c r="D13" s="267"/>
      <c r="E13" s="267"/>
      <c r="F13" s="267"/>
      <c r="G13" s="267"/>
      <c r="H13" s="267"/>
      <c r="I13" s="2663"/>
      <c r="J13" s="2663"/>
      <c r="K13" s="2673"/>
      <c r="L13" s="2673"/>
      <c r="M13" s="2663"/>
      <c r="N13" s="2663"/>
      <c r="O13" s="2670"/>
      <c r="P13" s="2670"/>
      <c r="Q13" s="30"/>
      <c r="R13" s="2665"/>
      <c r="S13" s="2665"/>
      <c r="T13" s="3"/>
      <c r="U13" s="3"/>
      <c r="V13" s="2674"/>
      <c r="W13" s="2674"/>
      <c r="Z13" s="2665"/>
      <c r="AA13" s="2665"/>
      <c r="AC13" s="2665"/>
      <c r="AD13" s="2665"/>
      <c r="AE13" s="35" t="s">
        <v>23</v>
      </c>
      <c r="AF13" s="34"/>
      <c r="AG13" s="28"/>
      <c r="AH13" s="34"/>
      <c r="AI13" s="28" t="s">
        <v>22</v>
      </c>
      <c r="AJ13" s="28"/>
      <c r="AK13" s="28" t="s">
        <v>22</v>
      </c>
      <c r="AL13" s="32"/>
      <c r="AM13" s="31"/>
    </row>
    <row r="14" spans="1:39" ht="20.100000000000001" customHeight="1" x14ac:dyDescent="0.2">
      <c r="A14" s="267"/>
      <c r="B14" s="267"/>
      <c r="C14" s="267"/>
      <c r="D14" s="267"/>
      <c r="E14" s="267"/>
      <c r="F14" s="267"/>
      <c r="G14" s="267"/>
      <c r="H14" s="267"/>
      <c r="I14" s="2663"/>
      <c r="J14" s="2663"/>
      <c r="K14" s="2673"/>
      <c r="L14" s="2673"/>
      <c r="M14" s="2663"/>
      <c r="N14" s="2663"/>
      <c r="O14" s="2670"/>
      <c r="P14" s="2670"/>
      <c r="Q14" s="30"/>
      <c r="R14" s="2665"/>
      <c r="S14" s="2665"/>
      <c r="T14" s="3"/>
      <c r="U14" s="3"/>
      <c r="V14" s="2674"/>
      <c r="W14" s="2674"/>
      <c r="Z14" s="2665"/>
      <c r="AA14" s="2665"/>
      <c r="AC14" s="2665"/>
      <c r="AD14" s="2665"/>
      <c r="AE14" s="35" t="s">
        <v>721</v>
      </c>
      <c r="AF14" s="33"/>
      <c r="AG14" s="33"/>
      <c r="AH14" s="33"/>
      <c r="AI14" s="28" t="s">
        <v>22</v>
      </c>
      <c r="AJ14" s="28"/>
      <c r="AK14" s="28" t="s">
        <v>22</v>
      </c>
      <c r="AL14" s="32"/>
    </row>
    <row r="15" spans="1:39" ht="20.100000000000001" customHeight="1" x14ac:dyDescent="0.2">
      <c r="A15" s="267"/>
      <c r="B15" s="267"/>
      <c r="C15" s="267"/>
      <c r="D15" s="267"/>
      <c r="E15" s="267"/>
      <c r="F15" s="267"/>
      <c r="G15" s="267"/>
      <c r="H15" s="267"/>
      <c r="I15" s="2663"/>
      <c r="J15" s="2663"/>
      <c r="K15" s="2673"/>
      <c r="L15" s="2673"/>
      <c r="M15" s="2663"/>
      <c r="N15" s="2663"/>
      <c r="O15" s="2670"/>
      <c r="P15" s="2670"/>
      <c r="Q15" s="30"/>
      <c r="R15" s="2665"/>
      <c r="S15" s="2665"/>
      <c r="T15" s="3"/>
      <c r="U15" s="3"/>
      <c r="V15" s="2674"/>
      <c r="W15" s="2674"/>
      <c r="Z15" s="2665"/>
      <c r="AA15" s="2665"/>
      <c r="AC15" s="2665"/>
      <c r="AD15" s="2665"/>
      <c r="AE15" s="1681" t="s">
        <v>1038</v>
      </c>
      <c r="AF15" s="769"/>
      <c r="AG15" s="769"/>
      <c r="AH15" s="769"/>
      <c r="AI15" s="28" t="s">
        <v>22</v>
      </c>
      <c r="AJ15" s="28"/>
      <c r="AK15" s="28" t="s">
        <v>22</v>
      </c>
    </row>
    <row r="16" spans="1:39" ht="20.100000000000001" customHeight="1" x14ac:dyDescent="0.2">
      <c r="A16" s="267"/>
      <c r="B16" s="267"/>
      <c r="C16" s="267"/>
      <c r="D16" s="267"/>
      <c r="E16" s="267"/>
      <c r="F16" s="267"/>
      <c r="G16" s="267"/>
      <c r="H16" s="267"/>
      <c r="V16" s="2674"/>
      <c r="W16" s="2674"/>
      <c r="AE16" s="2502" t="s">
        <v>685</v>
      </c>
      <c r="AF16" s="29"/>
      <c r="AG16" s="28"/>
      <c r="AH16" s="28"/>
      <c r="AI16" s="28"/>
      <c r="AJ16" s="28"/>
      <c r="AK16" s="28"/>
    </row>
    <row r="17" spans="1:40" ht="20.100000000000001" customHeight="1" x14ac:dyDescent="0.2">
      <c r="A17" s="267"/>
      <c r="B17" s="267"/>
      <c r="C17" s="267"/>
      <c r="D17" s="267"/>
      <c r="E17" s="267"/>
      <c r="F17" s="267"/>
      <c r="G17" s="267"/>
      <c r="H17" s="267"/>
      <c r="I17" s="2663"/>
      <c r="J17" s="2663"/>
      <c r="K17" s="2664" t="s">
        <v>21</v>
      </c>
      <c r="L17" s="2665"/>
      <c r="M17" s="2663"/>
      <c r="N17" s="2663"/>
      <c r="O17" s="2664" t="s">
        <v>812</v>
      </c>
      <c r="P17" s="2665"/>
      <c r="Q17" s="4"/>
      <c r="R17" s="2676" t="s">
        <v>813</v>
      </c>
      <c r="S17" s="2667"/>
      <c r="V17" s="2664" t="s">
        <v>1476</v>
      </c>
      <c r="W17" s="2665"/>
      <c r="Z17" s="2669" t="s">
        <v>735</v>
      </c>
      <c r="AA17" s="2669"/>
      <c r="AC17" s="2669" t="s">
        <v>905</v>
      </c>
      <c r="AD17" s="2670"/>
      <c r="AE17" s="2502" t="s">
        <v>1444</v>
      </c>
      <c r="AG17" s="24"/>
      <c r="AH17" s="24"/>
      <c r="AI17" s="24"/>
      <c r="AJ17" s="9"/>
    </row>
    <row r="18" spans="1:40" ht="20.100000000000001" customHeight="1" x14ac:dyDescent="0.2">
      <c r="A18" s="267"/>
      <c r="B18" s="267"/>
      <c r="C18" s="267"/>
      <c r="D18" s="267"/>
      <c r="E18" s="267"/>
      <c r="F18" s="267"/>
      <c r="G18" s="267"/>
      <c r="H18" s="267"/>
      <c r="I18" s="2663"/>
      <c r="J18" s="2663"/>
      <c r="K18" s="2665"/>
      <c r="L18" s="2665"/>
      <c r="M18" s="2663"/>
      <c r="N18" s="2663"/>
      <c r="O18" s="2665"/>
      <c r="P18" s="2665"/>
      <c r="Q18" s="4"/>
      <c r="R18" s="2667"/>
      <c r="S18" s="2667"/>
      <c r="V18" s="2665"/>
      <c r="W18" s="2665"/>
      <c r="Z18" s="2669"/>
      <c r="AA18" s="2669"/>
      <c r="AC18" s="2670"/>
      <c r="AD18" s="2670"/>
      <c r="AE18" s="27" t="s">
        <v>20</v>
      </c>
      <c r="AF18" s="26"/>
      <c r="AG18" s="26"/>
      <c r="AH18" s="26"/>
      <c r="AI18" s="26"/>
      <c r="AJ18" s="9"/>
      <c r="AK18" s="9"/>
      <c r="AL18" s="13"/>
      <c r="AM18" s="9"/>
    </row>
    <row r="19" spans="1:40" ht="20.100000000000001" customHeight="1" x14ac:dyDescent="0.2">
      <c r="A19" s="267"/>
      <c r="B19" s="267"/>
      <c r="C19" s="267"/>
      <c r="D19" s="267"/>
      <c r="E19" s="267"/>
      <c r="F19" s="267"/>
      <c r="G19" s="267"/>
      <c r="H19" s="267"/>
      <c r="I19" s="2663"/>
      <c r="J19" s="2663"/>
      <c r="K19" s="2665"/>
      <c r="L19" s="2665"/>
      <c r="M19" s="2663"/>
      <c r="N19" s="2663"/>
      <c r="O19" s="2665"/>
      <c r="P19" s="2665"/>
      <c r="Q19" s="4"/>
      <c r="R19" s="2667"/>
      <c r="S19" s="2667"/>
      <c r="V19" s="2665"/>
      <c r="W19" s="2665"/>
      <c r="Z19" s="2669"/>
      <c r="AA19" s="2669"/>
      <c r="AC19" s="2670"/>
      <c r="AD19" s="2670"/>
      <c r="AE19" s="25" t="s">
        <v>1103</v>
      </c>
      <c r="AF19" s="24" t="s">
        <v>19</v>
      </c>
      <c r="AG19" s="24"/>
      <c r="AH19" s="24" t="s">
        <v>1104</v>
      </c>
      <c r="AI19" s="24"/>
      <c r="AJ19" s="9"/>
      <c r="AK19" s="9"/>
      <c r="AL19" s="13"/>
      <c r="AM19" s="9"/>
      <c r="AN19" s="9"/>
    </row>
    <row r="20" spans="1:40" ht="20.100000000000001" customHeight="1" thickBot="1" x14ac:dyDescent="0.25">
      <c r="A20" s="267"/>
      <c r="B20" s="267"/>
      <c r="C20" s="267"/>
      <c r="D20" s="267"/>
      <c r="E20" s="267"/>
      <c r="F20" s="267"/>
      <c r="G20" s="267"/>
      <c r="H20" s="267"/>
      <c r="I20" s="2663"/>
      <c r="J20" s="2663"/>
      <c r="K20" s="2665"/>
      <c r="L20" s="2665"/>
      <c r="M20" s="2663"/>
      <c r="N20" s="2663"/>
      <c r="O20" s="2665"/>
      <c r="P20" s="2665"/>
      <c r="Q20" s="4"/>
      <c r="R20" s="2667"/>
      <c r="S20" s="2667"/>
      <c r="V20" s="2665"/>
      <c r="W20" s="2665"/>
      <c r="Z20" s="2669"/>
      <c r="AA20" s="2669"/>
      <c r="AC20" s="2670"/>
      <c r="AD20" s="2670"/>
      <c r="AE20" s="23"/>
      <c r="AF20" s="22"/>
      <c r="AG20" s="22"/>
      <c r="AH20" s="21"/>
      <c r="AI20" s="21"/>
      <c r="AJ20" s="9"/>
      <c r="AK20" s="9"/>
      <c r="AL20" s="13"/>
      <c r="AM20" s="9"/>
      <c r="AN20" s="9"/>
    </row>
    <row r="21" spans="1:40" ht="20.100000000000001" customHeight="1" x14ac:dyDescent="0.2">
      <c r="A21" s="267"/>
      <c r="B21" s="267"/>
      <c r="C21" s="267"/>
      <c r="D21" s="267"/>
      <c r="E21" s="267"/>
      <c r="F21" s="267"/>
      <c r="G21" s="267"/>
      <c r="H21" s="267"/>
      <c r="I21" s="2663"/>
      <c r="J21" s="2663"/>
      <c r="K21" s="2665"/>
      <c r="L21" s="2665"/>
      <c r="M21" s="2663"/>
      <c r="N21" s="2663"/>
      <c r="O21" s="2665"/>
      <c r="P21" s="2665"/>
      <c r="Q21" s="4"/>
      <c r="R21" s="2667"/>
      <c r="S21" s="2667"/>
      <c r="V21" s="2665"/>
      <c r="W21" s="2665"/>
      <c r="Z21" s="2669"/>
      <c r="AA21" s="2669"/>
      <c r="AC21" s="2670"/>
      <c r="AD21" s="2670"/>
      <c r="AE21" s="1756" t="s">
        <v>18</v>
      </c>
      <c r="AF21" s="1183">
        <v>860.44049700000005</v>
      </c>
      <c r="AG21" s="1105"/>
      <c r="AH21" s="1240">
        <v>21.296047159497466</v>
      </c>
      <c r="AI21" s="20"/>
      <c r="AJ21" s="9"/>
      <c r="AK21" s="9"/>
      <c r="AL21" s="13"/>
      <c r="AM21" s="9"/>
      <c r="AN21" s="9"/>
    </row>
    <row r="22" spans="1:40" ht="20.100000000000001" customHeight="1" x14ac:dyDescent="0.2">
      <c r="A22" s="267"/>
      <c r="B22" s="267"/>
      <c r="C22" s="267"/>
      <c r="D22" s="267"/>
      <c r="E22" s="267"/>
      <c r="F22" s="267"/>
      <c r="G22" s="267"/>
      <c r="H22" s="267"/>
      <c r="I22" s="2663"/>
      <c r="J22" s="2663"/>
      <c r="K22" s="2665"/>
      <c r="L22" s="2665"/>
      <c r="M22" s="2663"/>
      <c r="N22" s="2663"/>
      <c r="O22" s="2665"/>
      <c r="P22" s="2665"/>
      <c r="Q22" s="4"/>
      <c r="R22" s="2667"/>
      <c r="S22" s="2667"/>
      <c r="V22" s="2665"/>
      <c r="W22" s="2665"/>
      <c r="Z22" s="2669"/>
      <c r="AA22" s="2669"/>
      <c r="AC22" s="2670"/>
      <c r="AD22" s="2670"/>
      <c r="AE22" s="1756" t="s">
        <v>17</v>
      </c>
      <c r="AF22" s="1183">
        <v>158.21744699999999</v>
      </c>
      <c r="AG22" s="1105"/>
      <c r="AH22" s="1241">
        <v>3.9159084498172922</v>
      </c>
      <c r="AI22" s="10"/>
      <c r="AJ22" s="9"/>
      <c r="AK22" s="9"/>
      <c r="AL22" s="13"/>
      <c r="AM22" s="9"/>
      <c r="AN22" s="9"/>
    </row>
    <row r="23" spans="1:40" ht="20.100000000000001" customHeight="1" x14ac:dyDescent="0.2">
      <c r="A23" s="1006"/>
      <c r="B23" s="999"/>
      <c r="C23" s="999"/>
      <c r="D23" s="999"/>
      <c r="E23" s="999"/>
      <c r="F23" s="999"/>
      <c r="G23" s="999"/>
      <c r="H23" s="999"/>
      <c r="V23" s="2669" t="s">
        <v>982</v>
      </c>
      <c r="W23" s="2669"/>
      <c r="AC23" s="2671"/>
      <c r="AD23" s="2671"/>
      <c r="AE23" s="1756" t="s">
        <v>13</v>
      </c>
      <c r="AF23" s="1183">
        <v>96.596401999999998</v>
      </c>
      <c r="AG23" s="1105"/>
      <c r="AH23" s="1241">
        <v>2.390777211907281</v>
      </c>
      <c r="AI23" s="10"/>
      <c r="AJ23" s="9"/>
      <c r="AK23" s="9"/>
      <c r="AL23" s="13"/>
      <c r="AM23" s="9"/>
      <c r="AN23" s="9"/>
    </row>
    <row r="24" spans="1:40" ht="20.100000000000001" customHeight="1" x14ac:dyDescent="0.2">
      <c r="A24" s="267"/>
      <c r="B24" s="999"/>
      <c r="C24" s="999"/>
      <c r="D24" s="999"/>
      <c r="E24" s="999"/>
      <c r="F24" s="999"/>
      <c r="G24" s="999"/>
      <c r="H24" s="999"/>
      <c r="I24" s="3"/>
      <c r="J24" s="3"/>
      <c r="K24" s="2664" t="s">
        <v>15</v>
      </c>
      <c r="L24" s="2665"/>
      <c r="M24" s="3"/>
      <c r="N24" s="3"/>
      <c r="O24" s="2664"/>
      <c r="P24" s="2665"/>
      <c r="Q24" s="2664"/>
      <c r="R24" s="2665"/>
      <c r="S24" s="4"/>
      <c r="T24" s="2663"/>
      <c r="U24" s="2663"/>
      <c r="V24" s="2669"/>
      <c r="W24" s="2669"/>
      <c r="X24" s="2663"/>
      <c r="Y24" s="2663"/>
      <c r="AB24" s="4"/>
      <c r="AC24" s="2675"/>
      <c r="AD24" s="2665"/>
      <c r="AE24" s="1756" t="s">
        <v>12</v>
      </c>
      <c r="AF24" s="1183">
        <v>95.285559000000006</v>
      </c>
      <c r="AG24" s="1105"/>
      <c r="AH24" s="1241">
        <v>2.358333626971393</v>
      </c>
      <c r="AI24" s="10"/>
      <c r="AJ24" s="9"/>
      <c r="AK24" s="9"/>
      <c r="AL24" s="13"/>
      <c r="AM24" s="9"/>
      <c r="AN24" s="9"/>
    </row>
    <row r="25" spans="1:40" ht="20.100000000000001" customHeight="1" x14ac:dyDescent="0.2">
      <c r="A25" s="1001" t="s">
        <v>930</v>
      </c>
      <c r="B25" s="1000"/>
      <c r="C25" s="999"/>
      <c r="D25" s="999"/>
      <c r="E25" s="999"/>
      <c r="F25" s="999"/>
      <c r="G25" s="999"/>
      <c r="H25" s="999"/>
      <c r="K25" s="2665"/>
      <c r="L25" s="2665"/>
      <c r="M25" s="3"/>
      <c r="N25" s="3"/>
      <c r="O25" s="2665"/>
      <c r="P25" s="2665"/>
      <c r="Q25" s="2665"/>
      <c r="R25" s="2665"/>
      <c r="S25" s="4"/>
      <c r="T25" s="2663"/>
      <c r="U25" s="2663"/>
      <c r="V25" s="2669"/>
      <c r="W25" s="2669"/>
      <c r="X25" s="2663"/>
      <c r="Y25" s="2663"/>
      <c r="AB25" s="4"/>
      <c r="AC25" s="2665"/>
      <c r="AD25" s="2665"/>
      <c r="AE25" s="1756" t="s">
        <v>16</v>
      </c>
      <c r="AF25" s="1183">
        <v>93.68</v>
      </c>
      <c r="AG25" s="1105"/>
      <c r="AH25" s="1241">
        <v>2.318595771418837</v>
      </c>
      <c r="AI25" s="10"/>
      <c r="AJ25" s="9"/>
      <c r="AK25" s="9"/>
      <c r="AL25" s="13"/>
      <c r="AM25" s="9"/>
      <c r="AN25" s="9"/>
    </row>
    <row r="26" spans="1:40" ht="20.100000000000001" customHeight="1" x14ac:dyDescent="0.2">
      <c r="A26" s="267"/>
      <c r="B26" s="999"/>
      <c r="C26" s="999"/>
      <c r="D26" s="999"/>
      <c r="E26" s="999"/>
      <c r="F26" s="999"/>
      <c r="G26" s="999"/>
      <c r="H26" s="999"/>
      <c r="K26" s="2665"/>
      <c r="L26" s="2665"/>
      <c r="M26" s="3"/>
      <c r="N26" s="3"/>
      <c r="O26" s="2665"/>
      <c r="P26" s="2665"/>
      <c r="Q26" s="2665"/>
      <c r="R26" s="2665"/>
      <c r="S26" s="4"/>
      <c r="T26" s="2663"/>
      <c r="U26" s="2663"/>
      <c r="V26" s="2669"/>
      <c r="W26" s="2669"/>
      <c r="X26" s="2663"/>
      <c r="Y26" s="2663"/>
      <c r="AB26" s="4"/>
      <c r="AC26" s="2665"/>
      <c r="AD26" s="2665"/>
      <c r="AE26" s="1756" t="s">
        <v>901</v>
      </c>
      <c r="AF26" s="1183">
        <v>91.961978999999999</v>
      </c>
      <c r="AG26" s="1105"/>
      <c r="AH26" s="1241">
        <v>2.2760744624328342</v>
      </c>
      <c r="AI26" s="10"/>
      <c r="AJ26" s="9"/>
      <c r="AK26" s="9"/>
      <c r="AL26" s="13"/>
      <c r="AM26" s="9"/>
      <c r="AN26" s="9"/>
    </row>
    <row r="27" spans="1:40" ht="20.100000000000001" customHeight="1" x14ac:dyDescent="0.2">
      <c r="A27" s="267"/>
      <c r="B27" s="999"/>
      <c r="C27" s="999"/>
      <c r="D27" s="999"/>
      <c r="E27" s="999"/>
      <c r="F27" s="999"/>
      <c r="G27" s="999"/>
      <c r="H27" s="999"/>
      <c r="K27" s="2665"/>
      <c r="L27" s="2665"/>
      <c r="M27" s="3"/>
      <c r="N27" s="3"/>
      <c r="O27" s="2665"/>
      <c r="P27" s="2665"/>
      <c r="Q27" s="2665"/>
      <c r="R27" s="2665"/>
      <c r="S27" s="4"/>
      <c r="T27" s="2663"/>
      <c r="U27" s="2663"/>
      <c r="V27" s="2669"/>
      <c r="W27" s="2669"/>
      <c r="X27" s="2663"/>
      <c r="Y27" s="2663"/>
      <c r="AB27" s="4"/>
      <c r="AC27" s="2665"/>
      <c r="AD27" s="2665"/>
      <c r="AE27" s="1756" t="s">
        <v>14</v>
      </c>
      <c r="AF27" s="1183">
        <v>76.773021</v>
      </c>
      <c r="AG27" s="1105"/>
      <c r="AH27" s="1241">
        <v>1.9001451948083856</v>
      </c>
      <c r="AI27" s="10"/>
      <c r="AJ27" s="9"/>
      <c r="AK27" s="9"/>
      <c r="AL27" s="13"/>
      <c r="AM27" s="9"/>
      <c r="AN27" s="9"/>
    </row>
    <row r="28" spans="1:40" ht="20.100000000000001" customHeight="1" x14ac:dyDescent="0.2">
      <c r="A28" s="267"/>
      <c r="B28" s="999"/>
      <c r="C28" s="999"/>
      <c r="D28" s="999"/>
      <c r="E28" s="999"/>
      <c r="F28" s="999"/>
      <c r="G28" s="999"/>
      <c r="H28" s="999"/>
      <c r="K28" s="2665"/>
      <c r="L28" s="2665"/>
      <c r="M28" s="3"/>
      <c r="N28" s="3"/>
      <c r="O28" s="2665"/>
      <c r="P28" s="2665"/>
      <c r="Q28" s="2665"/>
      <c r="R28" s="2665"/>
      <c r="S28" s="4"/>
      <c r="T28" s="2663"/>
      <c r="U28" s="2663"/>
      <c r="V28" s="2669"/>
      <c r="W28" s="2669"/>
      <c r="X28" s="2663"/>
      <c r="Y28" s="2663"/>
      <c r="AB28" s="4"/>
      <c r="AC28" s="2665"/>
      <c r="AD28" s="2665"/>
      <c r="AE28" s="1756" t="s">
        <v>4</v>
      </c>
      <c r="AF28" s="1183">
        <v>62.096552000000003</v>
      </c>
      <c r="AG28" s="1105"/>
      <c r="AH28" s="1241">
        <v>1.5369001162135987</v>
      </c>
      <c r="AI28" s="10"/>
      <c r="AJ28" s="9"/>
      <c r="AK28" s="9"/>
      <c r="AL28" s="13"/>
      <c r="AM28" s="9"/>
      <c r="AN28" s="9"/>
    </row>
    <row r="29" spans="1:40" ht="20.100000000000001" customHeight="1" x14ac:dyDescent="0.2">
      <c r="B29" s="17"/>
      <c r="C29" s="17"/>
      <c r="D29" s="17"/>
      <c r="E29" s="17"/>
      <c r="F29" s="17"/>
      <c r="G29" s="17"/>
      <c r="H29" s="17"/>
      <c r="K29" s="2665"/>
      <c r="L29" s="2665"/>
      <c r="M29" s="3"/>
      <c r="N29" s="3"/>
      <c r="O29" s="2665"/>
      <c r="P29" s="2665"/>
      <c r="Q29" s="2665"/>
      <c r="R29" s="2665"/>
      <c r="S29" s="4"/>
      <c r="T29" s="2663"/>
      <c r="U29" s="2663"/>
      <c r="V29" s="1301"/>
      <c r="W29" s="1301"/>
      <c r="X29" s="2663"/>
      <c r="Y29" s="2663"/>
      <c r="AB29" s="4"/>
      <c r="AC29" s="2665"/>
      <c r="AD29" s="2665"/>
      <c r="AE29" s="1756" t="s">
        <v>11</v>
      </c>
      <c r="AF29" s="1183">
        <v>42.408074999999997</v>
      </c>
      <c r="AG29" s="1105"/>
      <c r="AH29" s="1241">
        <v>1.0496069958263547</v>
      </c>
      <c r="AI29" s="10"/>
      <c r="AJ29" s="9"/>
      <c r="AK29" s="9"/>
      <c r="AL29" s="13"/>
      <c r="AM29" s="9"/>
      <c r="AN29" s="9"/>
    </row>
    <row r="30" spans="1:40" ht="20.100000000000001" customHeight="1" x14ac:dyDescent="0.2">
      <c r="B30" s="17"/>
      <c r="C30" s="17"/>
      <c r="D30" s="17"/>
      <c r="E30" s="17"/>
      <c r="F30" s="17"/>
      <c r="G30" s="17"/>
      <c r="H30" s="17"/>
      <c r="AE30" s="1756" t="s">
        <v>998</v>
      </c>
      <c r="AF30" s="1183">
        <v>41.05</v>
      </c>
      <c r="AG30" s="1105"/>
      <c r="AH30" s="1241">
        <v>1.0159944109387624</v>
      </c>
      <c r="AI30" s="10"/>
      <c r="AJ30" s="9"/>
      <c r="AK30" s="9"/>
      <c r="AL30" s="13"/>
      <c r="AM30" s="9"/>
      <c r="AN30" s="9"/>
    </row>
    <row r="31" spans="1:40" ht="20.25" customHeight="1" x14ac:dyDescent="0.2">
      <c r="B31" s="17"/>
      <c r="C31" s="17"/>
      <c r="D31" s="17"/>
      <c r="E31" s="17"/>
      <c r="F31" s="17"/>
      <c r="G31" s="17"/>
      <c r="H31" s="17"/>
      <c r="L31" s="4"/>
      <c r="M31" s="3"/>
      <c r="N31" s="3"/>
      <c r="O31" s="4"/>
      <c r="P31" s="4"/>
      <c r="Q31" s="3"/>
      <c r="R31" s="4"/>
      <c r="S31" s="4"/>
      <c r="T31" s="3"/>
      <c r="U31" s="3"/>
      <c r="V31" s="4"/>
      <c r="W31" s="4"/>
      <c r="X31" s="3"/>
      <c r="Y31" s="3"/>
      <c r="Z31" s="4"/>
      <c r="AA31" s="4"/>
      <c r="AB31" s="3"/>
      <c r="AC31" s="4"/>
      <c r="AD31" s="4"/>
      <c r="AE31" s="1756" t="s">
        <v>8</v>
      </c>
      <c r="AF31" s="1183">
        <v>40.440199</v>
      </c>
      <c r="AG31" s="1105"/>
      <c r="AH31" s="1241">
        <v>1.00090173352622</v>
      </c>
      <c r="AI31" s="10"/>
      <c r="AJ31" s="9"/>
      <c r="AK31" s="9"/>
      <c r="AL31" s="13"/>
      <c r="AM31" s="9"/>
      <c r="AN31" s="9"/>
    </row>
    <row r="32" spans="1:40" ht="21.75" customHeight="1" x14ac:dyDescent="0.2">
      <c r="B32" s="18"/>
      <c r="C32" s="18"/>
      <c r="D32" s="18"/>
      <c r="E32" s="18"/>
      <c r="F32" s="18"/>
      <c r="G32" s="18"/>
      <c r="H32" s="18"/>
      <c r="I32" s="2662" t="s">
        <v>9</v>
      </c>
      <c r="J32" s="2662"/>
      <c r="K32" s="2662"/>
      <c r="L32" s="2662"/>
      <c r="M32" s="2662"/>
      <c r="N32" s="2662"/>
      <c r="O32" s="2662"/>
      <c r="P32" s="2662"/>
      <c r="Q32" s="3"/>
      <c r="R32" s="4"/>
      <c r="S32" s="4"/>
      <c r="T32" s="3"/>
      <c r="U32" s="3"/>
      <c r="V32" s="4"/>
      <c r="W32" s="4"/>
      <c r="X32" s="3"/>
      <c r="Y32" s="3"/>
      <c r="Z32" s="4"/>
      <c r="AA32" s="4"/>
      <c r="AB32" s="3"/>
      <c r="AC32" s="4"/>
      <c r="AD32" s="4"/>
      <c r="AE32" s="1756" t="s">
        <v>5</v>
      </c>
      <c r="AF32" s="1183">
        <v>37.466697000000003</v>
      </c>
      <c r="AG32" s="1105"/>
      <c r="AH32" s="1241">
        <v>0.92730705842475269</v>
      </c>
      <c r="AI32" s="10"/>
      <c r="AJ32" s="9"/>
      <c r="AK32" s="9"/>
      <c r="AL32" s="13"/>
      <c r="AM32" s="9"/>
      <c r="AN32" s="9"/>
    </row>
    <row r="33" spans="2:40" ht="20.100000000000001" customHeight="1" x14ac:dyDescent="0.2">
      <c r="B33" s="17"/>
      <c r="C33" s="17"/>
      <c r="D33" s="17"/>
      <c r="E33" s="17"/>
      <c r="F33" s="17"/>
      <c r="G33" s="17"/>
      <c r="H33" s="17"/>
      <c r="I33" s="12" t="s">
        <v>733</v>
      </c>
      <c r="J33" s="3"/>
      <c r="K33" s="4"/>
      <c r="L33" s="16"/>
      <c r="M33" s="3"/>
      <c r="N33" s="3"/>
      <c r="O33" s="4"/>
      <c r="P33" s="4"/>
      <c r="Q33" s="3"/>
      <c r="R33" s="4"/>
      <c r="S33" s="4"/>
      <c r="T33" s="3"/>
      <c r="U33" s="3"/>
      <c r="V33" s="4"/>
      <c r="W33" s="4"/>
      <c r="X33" s="3"/>
      <c r="Y33" s="3"/>
      <c r="Z33" s="4"/>
      <c r="AA33" s="4"/>
      <c r="AB33" s="3"/>
      <c r="AC33" s="4"/>
      <c r="AD33" s="4"/>
      <c r="AE33" s="1757" t="s">
        <v>6</v>
      </c>
      <c r="AF33" s="1183">
        <v>34.031596</v>
      </c>
      <c r="AG33" s="1105"/>
      <c r="AH33" s="1241">
        <v>0.842287730361168</v>
      </c>
      <c r="AI33" s="10"/>
      <c r="AJ33" s="9"/>
      <c r="AK33" s="9"/>
      <c r="AL33" s="13"/>
      <c r="AM33" s="9"/>
      <c r="AN33" s="9"/>
    </row>
    <row r="34" spans="2:40" ht="20.100000000000001" customHeight="1" x14ac:dyDescent="0.2">
      <c r="C34" s="17"/>
      <c r="D34" s="17"/>
      <c r="E34" s="17"/>
      <c r="F34" s="17"/>
      <c r="G34" s="17"/>
      <c r="H34" s="17"/>
      <c r="I34" s="15"/>
      <c r="J34" s="3"/>
      <c r="K34" s="4"/>
      <c r="L34" s="16"/>
      <c r="M34" s="3"/>
      <c r="N34" s="3"/>
      <c r="O34" s="4"/>
      <c r="P34" s="4"/>
      <c r="Q34" s="3"/>
      <c r="R34" s="4"/>
      <c r="S34" s="4"/>
      <c r="T34" s="3"/>
      <c r="U34" s="3"/>
      <c r="V34" s="4"/>
      <c r="W34" s="4"/>
      <c r="X34" s="3"/>
      <c r="Y34" s="3"/>
      <c r="Z34" s="4"/>
      <c r="AA34" s="4"/>
      <c r="AB34" s="3"/>
      <c r="AC34" s="4"/>
      <c r="AD34" s="4"/>
      <c r="AE34" s="1756" t="s">
        <v>10</v>
      </c>
      <c r="AF34" s="1183">
        <v>31.822308</v>
      </c>
      <c r="AG34" s="1105"/>
      <c r="AH34" s="1241">
        <v>0.78760748041831596</v>
      </c>
      <c r="AI34" s="10"/>
      <c r="AJ34" s="9"/>
      <c r="AK34" s="9"/>
      <c r="AL34" s="13"/>
      <c r="AM34" s="9"/>
      <c r="AN34" s="9"/>
    </row>
    <row r="35" spans="2:40" ht="20.100000000000001" customHeight="1" x14ac:dyDescent="0.2">
      <c r="C35" s="17"/>
      <c r="D35" s="17"/>
      <c r="E35" s="17"/>
      <c r="F35" s="17"/>
      <c r="G35" s="17"/>
      <c r="H35" s="17"/>
      <c r="I35" s="12" t="s">
        <v>996</v>
      </c>
      <c r="J35" s="3"/>
      <c r="K35" s="4"/>
      <c r="L35" s="16"/>
      <c r="M35" s="3"/>
      <c r="N35" s="3"/>
      <c r="O35" s="924"/>
      <c r="P35" s="4"/>
      <c r="Q35" s="3"/>
      <c r="R35" s="4"/>
      <c r="S35" s="4"/>
      <c r="T35" s="3"/>
      <c r="U35" s="3"/>
      <c r="V35" s="4"/>
      <c r="W35" s="4"/>
      <c r="X35" s="3"/>
      <c r="Y35" s="3"/>
      <c r="Z35" s="4"/>
      <c r="AA35" s="4"/>
      <c r="AB35" s="3"/>
      <c r="AC35" s="4"/>
      <c r="AD35" s="4"/>
      <c r="AE35" s="1756" t="s">
        <v>7</v>
      </c>
      <c r="AF35" s="1183">
        <v>26.485320000000002</v>
      </c>
      <c r="AG35" s="1105"/>
      <c r="AH35" s="1241">
        <v>0.65551612891411992</v>
      </c>
      <c r="AI35" s="10"/>
      <c r="AJ35" s="9"/>
      <c r="AK35" s="9"/>
      <c r="AL35" s="13"/>
      <c r="AM35" s="9"/>
      <c r="AN35" s="9"/>
    </row>
    <row r="36" spans="2:40" ht="20.100000000000001" customHeight="1" x14ac:dyDescent="0.2">
      <c r="C36" s="17"/>
      <c r="D36" s="17"/>
      <c r="E36" s="17"/>
      <c r="F36" s="17"/>
      <c r="G36" s="17"/>
      <c r="H36" s="17"/>
      <c r="I36" s="15"/>
      <c r="J36" s="3"/>
      <c r="K36" s="3"/>
      <c r="L36" s="16"/>
      <c r="M36" s="3"/>
      <c r="N36" s="3"/>
      <c r="O36" s="4"/>
      <c r="P36" s="4"/>
      <c r="Q36" s="3"/>
      <c r="R36" s="4"/>
      <c r="S36" s="4"/>
      <c r="T36" s="3"/>
      <c r="U36" s="3"/>
      <c r="V36" s="4"/>
      <c r="W36" s="4"/>
      <c r="X36" s="3"/>
      <c r="Y36" s="3"/>
      <c r="Z36" s="4"/>
      <c r="AA36" s="4"/>
      <c r="AB36" s="3"/>
      <c r="AC36" s="4"/>
      <c r="AD36" s="4"/>
      <c r="AE36" s="1756" t="s">
        <v>843</v>
      </c>
      <c r="AF36" s="1183">
        <v>26.367943</v>
      </c>
      <c r="AG36" s="1105"/>
      <c r="AH36" s="1241">
        <v>0.65261102840321228</v>
      </c>
      <c r="AI36" s="10"/>
      <c r="AJ36" s="9"/>
      <c r="AK36" s="9"/>
      <c r="AL36" s="13"/>
      <c r="AM36" s="9"/>
      <c r="AN36" s="9"/>
    </row>
    <row r="37" spans="2:40" ht="20.100000000000001" customHeight="1" x14ac:dyDescent="0.25">
      <c r="B37" s="17"/>
      <c r="C37" s="17"/>
      <c r="D37" s="17"/>
      <c r="E37" s="17"/>
      <c r="F37" s="17"/>
      <c r="G37" s="17"/>
      <c r="H37" s="17"/>
      <c r="I37" s="12" t="s">
        <v>804</v>
      </c>
      <c r="J37" s="3"/>
      <c r="K37" s="4"/>
      <c r="L37" s="16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1756" t="s">
        <v>683</v>
      </c>
      <c r="AF37" s="1183">
        <v>25.032627999999999</v>
      </c>
      <c r="AG37" s="1105"/>
      <c r="AH37" s="1241">
        <v>0.61956175734736108</v>
      </c>
      <c r="AI37" s="10"/>
      <c r="AJ37" s="9"/>
      <c r="AK37" s="1"/>
      <c r="AL37" s="13"/>
      <c r="AM37" s="9"/>
      <c r="AN37" s="9"/>
    </row>
    <row r="38" spans="2:40" ht="20.100000000000001" customHeight="1" x14ac:dyDescent="0.2">
      <c r="I38" s="15"/>
      <c r="M38" s="3"/>
      <c r="N38" s="3"/>
      <c r="O38" s="4"/>
      <c r="P38" s="4"/>
      <c r="Q38" s="3"/>
      <c r="R38" s="14"/>
      <c r="S38" s="4"/>
      <c r="T38" s="3"/>
      <c r="U38" s="3"/>
      <c r="V38" s="4"/>
      <c r="W38" s="4"/>
      <c r="X38" s="3"/>
      <c r="Y38" s="3"/>
      <c r="Z38" s="4"/>
      <c r="AA38" s="4"/>
      <c r="AB38" s="3"/>
      <c r="AC38" s="14"/>
      <c r="AD38" s="4"/>
      <c r="AE38" s="1756" t="s">
        <v>1000</v>
      </c>
      <c r="AF38" s="1183">
        <v>24.132633999999999</v>
      </c>
      <c r="AG38" s="1105"/>
      <c r="AH38" s="1241">
        <v>0.59728675432961631</v>
      </c>
      <c r="AI38" s="10"/>
      <c r="AJ38" s="9"/>
      <c r="AK38" s="9"/>
      <c r="AL38" s="13"/>
      <c r="AM38" s="9"/>
      <c r="AN38" s="9"/>
    </row>
    <row r="39" spans="2:40" ht="20.100000000000001" customHeight="1" x14ac:dyDescent="0.2">
      <c r="I39" s="12" t="s">
        <v>803</v>
      </c>
      <c r="J39" s="3"/>
      <c r="K39" s="4"/>
      <c r="L39" s="4"/>
      <c r="M39" s="3"/>
      <c r="N39" s="3"/>
      <c r="O39" s="4"/>
      <c r="P39" s="4"/>
      <c r="Q39" s="3"/>
      <c r="R39" s="4"/>
      <c r="S39" s="4"/>
      <c r="T39" s="3"/>
      <c r="U39" s="3"/>
      <c r="V39" s="4"/>
      <c r="W39" s="4"/>
      <c r="X39" s="3"/>
      <c r="Y39" s="3"/>
      <c r="Z39" s="4"/>
      <c r="AA39" s="4"/>
      <c r="AB39" s="3"/>
      <c r="AC39" s="4"/>
      <c r="AD39" s="4"/>
      <c r="AE39" s="1756" t="s">
        <v>739</v>
      </c>
      <c r="AF39" s="1183">
        <v>23.612891999999999</v>
      </c>
      <c r="AG39" s="1105"/>
      <c r="AH39" s="1241">
        <v>0.58442305232888225</v>
      </c>
      <c r="AI39" s="10"/>
      <c r="AJ39" s="9"/>
      <c r="AL39" s="9"/>
      <c r="AM39" s="9"/>
      <c r="AN39" s="9"/>
    </row>
    <row r="40" spans="2:40" ht="20.100000000000001" customHeight="1" x14ac:dyDescent="0.2">
      <c r="I40" s="11"/>
      <c r="J40" s="3"/>
      <c r="K40" s="4"/>
      <c r="L40" s="4"/>
      <c r="M40" s="3"/>
      <c r="N40" s="3"/>
      <c r="O40" s="4"/>
      <c r="P40" s="4"/>
      <c r="Q40" s="3"/>
      <c r="R40" s="4"/>
      <c r="S40" s="4"/>
      <c r="T40" s="3"/>
      <c r="U40" s="3"/>
      <c r="V40" s="4"/>
      <c r="W40" s="4"/>
      <c r="X40" s="3"/>
      <c r="Y40" s="3"/>
      <c r="Z40" s="4"/>
      <c r="AA40" s="4"/>
      <c r="AB40" s="3"/>
      <c r="AC40" s="4"/>
      <c r="AD40" s="4"/>
      <c r="AE40" s="1756" t="s">
        <v>999</v>
      </c>
      <c r="AF40" s="1183">
        <v>23.295396</v>
      </c>
      <c r="AG40" s="1105"/>
      <c r="AH40" s="1241">
        <v>0.57656497287710606</v>
      </c>
      <c r="AI40" s="10"/>
      <c r="AN40" s="9"/>
    </row>
    <row r="41" spans="2:40" ht="20.100000000000001" customHeight="1" thickBot="1" x14ac:dyDescent="0.25">
      <c r="I41" s="3"/>
      <c r="J41" s="3"/>
      <c r="K41" s="4"/>
      <c r="L41" s="4"/>
      <c r="M41" s="3"/>
      <c r="N41" s="3"/>
      <c r="O41" s="4"/>
      <c r="P41" s="4"/>
      <c r="Q41" s="3"/>
      <c r="R41" s="4"/>
      <c r="S41" s="4"/>
      <c r="T41" s="3"/>
      <c r="U41" s="3"/>
      <c r="V41" s="4"/>
      <c r="W41" s="4"/>
      <c r="X41" s="3"/>
      <c r="Y41" s="3"/>
      <c r="Z41" s="4"/>
      <c r="AA41" s="4"/>
      <c r="AB41" s="3"/>
      <c r="AC41" s="4"/>
      <c r="AD41" s="4"/>
      <c r="AE41" s="1755" t="s">
        <v>3</v>
      </c>
      <c r="AF41" s="1770">
        <v>2138.754774</v>
      </c>
      <c r="AG41" s="1105"/>
      <c r="AH41" s="1242">
        <v>52.93454072478918</v>
      </c>
      <c r="AI41" s="8"/>
    </row>
    <row r="42" spans="2:40" ht="20.100000000000001" customHeight="1" x14ac:dyDescent="0.2">
      <c r="I42" s="3"/>
      <c r="J42" s="3"/>
      <c r="K42" s="4"/>
      <c r="L42" s="4"/>
      <c r="M42" s="3"/>
      <c r="N42" s="3"/>
      <c r="O42" s="4"/>
      <c r="P42" s="4"/>
      <c r="Q42" s="3"/>
      <c r="R42" s="4"/>
      <c r="S42" s="4"/>
      <c r="T42" s="3"/>
      <c r="U42" s="3"/>
      <c r="V42" s="4"/>
      <c r="W42" s="4"/>
      <c r="X42" s="3"/>
      <c r="Y42" s="3"/>
      <c r="Z42" s="4"/>
      <c r="AA42" s="4"/>
      <c r="AB42" s="3"/>
      <c r="AC42" s="4"/>
      <c r="AD42" s="4"/>
      <c r="AE42" s="1182" t="s">
        <v>883</v>
      </c>
      <c r="AF42" s="7">
        <v>4049.9</v>
      </c>
      <c r="AG42" s="6"/>
      <c r="AH42" s="5" t="s">
        <v>2</v>
      </c>
      <c r="AI42" s="5"/>
    </row>
    <row r="43" spans="2:40" ht="20.100000000000001" customHeight="1" x14ac:dyDescent="0.25">
      <c r="I43" s="3"/>
      <c r="J43" s="3"/>
      <c r="K43" s="4"/>
      <c r="L43" s="4"/>
      <c r="M43" s="3"/>
      <c r="N43" s="3"/>
      <c r="O43" s="4"/>
      <c r="P43" s="4"/>
      <c r="Q43" s="3"/>
      <c r="R43" s="4"/>
      <c r="S43" s="4"/>
      <c r="T43" s="3"/>
      <c r="U43" s="3"/>
      <c r="V43" s="4"/>
      <c r="W43" s="4"/>
      <c r="X43" s="3"/>
      <c r="Y43" s="3"/>
      <c r="Z43" s="4"/>
      <c r="AA43" s="4"/>
      <c r="AB43" s="3"/>
      <c r="AC43" s="4"/>
      <c r="AD43" s="4"/>
      <c r="AE43" s="1" t="s">
        <v>1</v>
      </c>
    </row>
    <row r="44" spans="2:40" ht="20.100000000000001" customHeight="1" x14ac:dyDescent="0.2"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</row>
    <row r="45" spans="2:40" ht="20.100000000000001" customHeight="1" x14ac:dyDescent="0.2"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</row>
    <row r="46" spans="2:40" ht="20.100000000000001" customHeight="1" x14ac:dyDescent="0.2"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</row>
    <row r="47" spans="2:40" ht="20.100000000000001" customHeight="1" x14ac:dyDescent="0.2"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</row>
    <row r="48" spans="2:40" ht="20.100000000000001" customHeight="1" x14ac:dyDescent="0.2"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</row>
    <row r="49" spans="1:1" ht="20.100000000000001" customHeight="1" x14ac:dyDescent="0.2"/>
    <row r="50" spans="1:1" ht="20.100000000000001" customHeight="1" x14ac:dyDescent="0.2"/>
    <row r="51" spans="1:1" ht="20.100000000000001" customHeight="1" x14ac:dyDescent="0.2"/>
    <row r="52" spans="1:1" ht="20.100000000000001" customHeight="1" x14ac:dyDescent="0.2"/>
    <row r="53" spans="1:1" ht="20.100000000000001" customHeight="1" x14ac:dyDescent="0.2"/>
    <row r="54" spans="1:1" ht="20.100000000000001" customHeight="1" x14ac:dyDescent="0.2"/>
    <row r="55" spans="1:1" ht="20.100000000000001" customHeight="1" x14ac:dyDescent="0.2"/>
    <row r="56" spans="1:1" ht="20.100000000000001" customHeight="1" x14ac:dyDescent="0.25">
      <c r="A56" s="1"/>
    </row>
    <row r="57" spans="1:1" ht="20.100000000000001" customHeight="1" x14ac:dyDescent="0.2"/>
    <row r="58" spans="1:1" ht="20.100000000000001" customHeight="1" x14ac:dyDescent="0.2"/>
    <row r="59" spans="1:1" ht="20.100000000000001" customHeight="1" x14ac:dyDescent="0.2"/>
    <row r="60" spans="1:1" ht="20.100000000000001" customHeight="1" x14ac:dyDescent="0.2"/>
    <row r="61" spans="1:1" ht="20.100000000000001" customHeight="1" x14ac:dyDescent="0.2"/>
    <row r="62" spans="1:1" ht="20.100000000000001" customHeight="1" x14ac:dyDescent="0.2"/>
    <row r="63" spans="1:1" ht="20.100000000000001" customHeight="1" x14ac:dyDescent="0.2"/>
    <row r="64" spans="1:1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</sheetData>
  <mergeCells count="36">
    <mergeCell ref="I32:P32"/>
    <mergeCell ref="AC24:AD29"/>
    <mergeCell ref="R10:S15"/>
    <mergeCell ref="T24:U29"/>
    <mergeCell ref="X24:Y29"/>
    <mergeCell ref="V17:W22"/>
    <mergeCell ref="I17:J22"/>
    <mergeCell ref="K17:L22"/>
    <mergeCell ref="M17:N22"/>
    <mergeCell ref="O17:P22"/>
    <mergeCell ref="Q24:R29"/>
    <mergeCell ref="K24:L29"/>
    <mergeCell ref="O24:P29"/>
    <mergeCell ref="R17:S22"/>
    <mergeCell ref="Z10:AA15"/>
    <mergeCell ref="AC10:AD15"/>
    <mergeCell ref="AC17:AD23"/>
    <mergeCell ref="I10:J15"/>
    <mergeCell ref="K10:L15"/>
    <mergeCell ref="M10:N15"/>
    <mergeCell ref="O10:P15"/>
    <mergeCell ref="V23:W28"/>
    <mergeCell ref="Z17:AA22"/>
    <mergeCell ref="V10:W16"/>
    <mergeCell ref="I1:P1"/>
    <mergeCell ref="T1:AD1"/>
    <mergeCell ref="I3:J8"/>
    <mergeCell ref="M3:N8"/>
    <mergeCell ref="R3:S8"/>
    <mergeCell ref="T3:U8"/>
    <mergeCell ref="V3:W8"/>
    <mergeCell ref="X3:Y8"/>
    <mergeCell ref="Z3:AA8"/>
    <mergeCell ref="AC3:AD8"/>
    <mergeCell ref="K3:L8"/>
    <mergeCell ref="O3:P8"/>
  </mergeCells>
  <printOptions horizontalCentered="1"/>
  <pageMargins left="0.7" right="0.7" top="0.75" bottom="0.75" header="0.3" footer="0.3"/>
  <pageSetup paperSize="9" scale="80" orientation="portrait" r:id="rId1"/>
  <headerFooter>
    <oddHeader>&amp;RNordea in brief</oddHeader>
  </headerFooter>
  <colBreaks count="3" manualBreakCount="3">
    <brk id="8" max="45" man="1"/>
    <brk id="19" max="45" man="1"/>
    <brk id="30" max="45" man="1"/>
  </colBreaks>
  <ignoredErrors>
    <ignoredError sqref="AH42" numberStoredAsText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E5F51-41B3-4134-8AE3-D83CFDD52E18}">
  <dimension ref="A1:S106"/>
  <sheetViews>
    <sheetView showGridLines="0" zoomScale="160" zoomScaleNormal="160" workbookViewId="0">
      <selection activeCell="G98" sqref="G98:I98"/>
    </sheetView>
  </sheetViews>
  <sheetFormatPr defaultColWidth="9.140625" defaultRowHeight="12.75" x14ac:dyDescent="0.2"/>
  <cols>
    <col min="1" max="1" width="8.5703125" style="980" customWidth="1"/>
    <col min="2" max="2" width="31.140625" style="980" customWidth="1"/>
    <col min="3" max="3" width="7.85546875" style="980" customWidth="1"/>
    <col min="4" max="5" width="7.7109375" style="980" customWidth="1"/>
    <col min="6" max="8" width="7.85546875" style="980" customWidth="1"/>
    <col min="9" max="9" width="8.42578125" style="980" customWidth="1"/>
    <col min="10" max="18" width="0" style="980" hidden="1" customWidth="1"/>
    <col min="19" max="16384" width="9.140625" style="980"/>
  </cols>
  <sheetData>
    <row r="1" spans="1:19" ht="18" customHeight="1" x14ac:dyDescent="0.2">
      <c r="A1" s="1751" t="s">
        <v>1085</v>
      </c>
      <c r="B1" s="1750"/>
      <c r="C1" s="1750" t="s">
        <v>86</v>
      </c>
      <c r="D1" s="1750" t="s">
        <v>86</v>
      </c>
      <c r="E1" s="1750" t="s">
        <v>86</v>
      </c>
      <c r="F1" s="1750" t="s">
        <v>86</v>
      </c>
      <c r="G1" s="1750" t="s">
        <v>86</v>
      </c>
      <c r="H1" s="1750" t="s">
        <v>86</v>
      </c>
    </row>
    <row r="2" spans="1:19" ht="9" customHeight="1" x14ac:dyDescent="0.2">
      <c r="A2" s="1749"/>
      <c r="B2" s="1749"/>
      <c r="C2" s="1748"/>
      <c r="D2" s="1748"/>
      <c r="E2" s="1748"/>
      <c r="F2" s="1748"/>
      <c r="G2" s="2764" t="s">
        <v>342</v>
      </c>
      <c r="H2" s="2764" t="s">
        <v>86</v>
      </c>
      <c r="I2" s="2764" t="s">
        <v>86</v>
      </c>
    </row>
    <row r="3" spans="1:19" ht="9" customHeight="1" x14ac:dyDescent="0.2">
      <c r="A3" s="1690"/>
      <c r="B3" s="1690"/>
      <c r="C3" s="1747"/>
      <c r="D3" s="1747"/>
      <c r="E3" s="1747"/>
      <c r="F3" s="1747"/>
      <c r="G3" s="1746" t="s">
        <v>1456</v>
      </c>
      <c r="H3" s="1746" t="s">
        <v>454</v>
      </c>
      <c r="I3" s="1746" t="s">
        <v>1456</v>
      </c>
      <c r="J3" s="1682"/>
      <c r="K3" s="1682"/>
      <c r="L3" s="1682"/>
      <c r="M3" s="1682"/>
      <c r="N3" s="1682"/>
      <c r="O3" s="1682"/>
      <c r="P3" s="1682"/>
      <c r="Q3" s="1682"/>
      <c r="R3" s="1682"/>
      <c r="S3" s="1682"/>
    </row>
    <row r="4" spans="1:19" ht="9" customHeight="1" x14ac:dyDescent="0.2">
      <c r="A4" s="1706"/>
      <c r="B4" s="1706"/>
      <c r="C4" s="1745"/>
      <c r="D4" s="1745"/>
      <c r="E4" s="1745"/>
      <c r="F4" s="1745"/>
      <c r="G4" s="1687" t="s">
        <v>1046</v>
      </c>
      <c r="H4" s="1687" t="s">
        <v>940</v>
      </c>
      <c r="I4" s="1687" t="s">
        <v>940</v>
      </c>
      <c r="J4" s="1682"/>
      <c r="K4" s="1682"/>
      <c r="L4" s="1682"/>
      <c r="M4" s="1682"/>
      <c r="N4" s="1682"/>
      <c r="O4" s="1682"/>
      <c r="P4" s="1682"/>
      <c r="Q4" s="1682"/>
      <c r="R4" s="1682"/>
      <c r="S4" s="1682"/>
    </row>
    <row r="5" spans="1:19" ht="10.5" customHeight="1" x14ac:dyDescent="0.2">
      <c r="A5" s="1704" t="s">
        <v>1055</v>
      </c>
      <c r="B5" s="1744"/>
      <c r="C5" s="1743"/>
      <c r="D5" s="1743"/>
      <c r="E5" s="1743"/>
      <c r="F5" s="1743"/>
      <c r="G5" s="1742"/>
      <c r="H5" s="1742"/>
      <c r="I5" s="1742"/>
      <c r="J5" s="1682"/>
      <c r="K5" s="1682"/>
      <c r="L5" s="1682"/>
      <c r="M5" s="1682"/>
      <c r="N5" s="1682"/>
      <c r="O5" s="1682"/>
      <c r="P5" s="1682"/>
      <c r="Q5" s="1682"/>
      <c r="R5" s="1682"/>
      <c r="S5" s="1682"/>
    </row>
    <row r="6" spans="1:19" ht="10.5" customHeight="1" x14ac:dyDescent="0.2">
      <c r="A6" s="2765" t="s">
        <v>1084</v>
      </c>
      <c r="B6" s="2765" t="s">
        <v>86</v>
      </c>
      <c r="C6" s="2765" t="s">
        <v>86</v>
      </c>
      <c r="D6" s="2765" t="s">
        <v>86</v>
      </c>
      <c r="E6" s="2765" t="s">
        <v>86</v>
      </c>
      <c r="F6" s="1741"/>
      <c r="G6" s="1726">
        <v>98312</v>
      </c>
      <c r="H6" s="1726">
        <v>77521</v>
      </c>
      <c r="I6" s="1737">
        <v>86298</v>
      </c>
      <c r="J6" s="1682"/>
      <c r="K6" s="1682"/>
      <c r="L6" s="1682"/>
      <c r="M6" s="1682"/>
      <c r="N6" s="1682"/>
      <c r="O6" s="1682"/>
      <c r="P6" s="1682"/>
      <c r="Q6" s="1682"/>
      <c r="R6" s="1682"/>
      <c r="S6" s="1682"/>
    </row>
    <row r="7" spans="1:19" ht="9" customHeight="1" x14ac:dyDescent="0.2">
      <c r="A7" s="2763" t="s">
        <v>1083</v>
      </c>
      <c r="B7" s="2763" t="s">
        <v>86</v>
      </c>
      <c r="C7" s="2763" t="s">
        <v>86</v>
      </c>
      <c r="D7" s="2253"/>
      <c r="E7" s="2253"/>
      <c r="F7" s="1740"/>
      <c r="G7" s="1684">
        <v>248871</v>
      </c>
      <c r="H7" s="1684">
        <v>247204</v>
      </c>
      <c r="I7" s="1737">
        <v>245719</v>
      </c>
      <c r="J7" s="1682"/>
      <c r="K7" s="1682"/>
      <c r="L7" s="1682"/>
      <c r="M7" s="1682"/>
      <c r="N7" s="1682"/>
      <c r="O7" s="1682"/>
      <c r="P7" s="1682"/>
      <c r="Q7" s="1682"/>
      <c r="R7" s="1682"/>
      <c r="S7" s="1682"/>
    </row>
    <row r="8" spans="1:19" ht="9" customHeight="1" x14ac:dyDescent="0.2">
      <c r="A8" s="2763" t="s">
        <v>1082</v>
      </c>
      <c r="B8" s="2763" t="s">
        <v>86</v>
      </c>
      <c r="C8" s="2763" t="s">
        <v>86</v>
      </c>
      <c r="D8" s="2763" t="s">
        <v>86</v>
      </c>
      <c r="E8" s="2763" t="s">
        <v>86</v>
      </c>
      <c r="F8" s="1737"/>
      <c r="G8" s="1684">
        <v>4493</v>
      </c>
      <c r="H8" s="1684">
        <v>4581</v>
      </c>
      <c r="I8" s="1737">
        <v>5127</v>
      </c>
      <c r="J8" s="1682"/>
      <c r="K8" s="1682"/>
      <c r="L8" s="1682"/>
      <c r="M8" s="1682"/>
      <c r="N8" s="1682"/>
      <c r="O8" s="1682"/>
      <c r="P8" s="1682"/>
      <c r="Q8" s="1682"/>
      <c r="R8" s="1682"/>
      <c r="S8" s="1682"/>
    </row>
    <row r="9" spans="1:19" ht="9" customHeight="1" x14ac:dyDescent="0.2">
      <c r="A9" s="2766" t="s">
        <v>1081</v>
      </c>
      <c r="B9" s="2767" t="s">
        <v>86</v>
      </c>
      <c r="C9" s="2767" t="s">
        <v>86</v>
      </c>
      <c r="D9" s="2767" t="s">
        <v>86</v>
      </c>
      <c r="E9" s="2767" t="s">
        <v>86</v>
      </c>
      <c r="F9" s="1737"/>
      <c r="G9" s="1684">
        <v>2036</v>
      </c>
      <c r="H9" s="1684">
        <v>2097</v>
      </c>
      <c r="I9" s="1737">
        <v>2384</v>
      </c>
      <c r="J9" s="1682"/>
      <c r="K9" s="1682"/>
      <c r="L9" s="1682"/>
      <c r="M9" s="1682"/>
      <c r="N9" s="1682"/>
      <c r="O9" s="1682"/>
      <c r="P9" s="1682"/>
      <c r="Q9" s="1682"/>
      <c r="R9" s="1682"/>
      <c r="S9" s="1682"/>
    </row>
    <row r="10" spans="1:19" ht="9" customHeight="1" x14ac:dyDescent="0.2">
      <c r="A10" s="2766" t="s">
        <v>1080</v>
      </c>
      <c r="B10" s="2767" t="s">
        <v>86</v>
      </c>
      <c r="C10" s="2767" t="s">
        <v>86</v>
      </c>
      <c r="D10" s="2767" t="s">
        <v>86</v>
      </c>
      <c r="E10" s="2767" t="s">
        <v>86</v>
      </c>
      <c r="F10" s="1737"/>
      <c r="G10" s="1684">
        <v>2456</v>
      </c>
      <c r="H10" s="1684">
        <v>2484</v>
      </c>
      <c r="I10" s="1737">
        <v>2743</v>
      </c>
      <c r="J10" s="1682"/>
      <c r="K10" s="1682"/>
      <c r="L10" s="1682"/>
      <c r="M10" s="1682"/>
      <c r="N10" s="1682"/>
      <c r="O10" s="1682"/>
      <c r="P10" s="1682"/>
      <c r="Q10" s="1682"/>
      <c r="R10" s="1682"/>
      <c r="S10" s="1682"/>
    </row>
    <row r="11" spans="1:19" ht="10.5" customHeight="1" x14ac:dyDescent="0.2">
      <c r="A11" s="2768" t="s">
        <v>1079</v>
      </c>
      <c r="B11" s="2768" t="s">
        <v>86</v>
      </c>
      <c r="C11" s="2768" t="s">
        <v>86</v>
      </c>
      <c r="D11" s="2768" t="s">
        <v>86</v>
      </c>
      <c r="E11" s="2768" t="s">
        <v>86</v>
      </c>
      <c r="F11" s="1736"/>
      <c r="G11" s="1739">
        <f>+G6+G7+G8</f>
        <v>351676</v>
      </c>
      <c r="H11" s="1739">
        <f>+H6+H7+H8</f>
        <v>329306</v>
      </c>
      <c r="I11" s="1739">
        <f>+I6+I7+I8</f>
        <v>337144</v>
      </c>
      <c r="J11" s="1682"/>
      <c r="K11" s="1682"/>
      <c r="L11" s="1682"/>
      <c r="M11" s="1682"/>
      <c r="N11" s="1682"/>
      <c r="O11" s="1682"/>
      <c r="P11" s="1682"/>
      <c r="Q11" s="1682"/>
      <c r="R11" s="1682"/>
      <c r="S11" s="1682"/>
    </row>
    <row r="12" spans="1:19" ht="9.75" customHeight="1" x14ac:dyDescent="0.2">
      <c r="A12" s="2769" t="s">
        <v>1073</v>
      </c>
      <c r="B12" s="2770" t="s">
        <v>86</v>
      </c>
      <c r="C12" s="2770" t="s">
        <v>86</v>
      </c>
      <c r="D12" s="2770" t="s">
        <v>86</v>
      </c>
      <c r="E12" s="2770" t="s">
        <v>86</v>
      </c>
      <c r="F12" s="1690"/>
      <c r="G12" s="1735">
        <v>25937</v>
      </c>
      <c r="H12" s="1735">
        <v>18977</v>
      </c>
      <c r="I12" s="1734">
        <v>14152</v>
      </c>
      <c r="J12" s="1682"/>
      <c r="K12" s="1682"/>
      <c r="L12" s="1682"/>
      <c r="M12" s="1682"/>
      <c r="N12" s="1682"/>
      <c r="O12" s="1682"/>
      <c r="P12" s="1682"/>
      <c r="Q12" s="1682"/>
      <c r="R12" s="1682"/>
      <c r="S12" s="1682"/>
    </row>
    <row r="13" spans="1:19" ht="4.5" customHeight="1" x14ac:dyDescent="0.2">
      <c r="A13" s="1738"/>
      <c r="B13" s="1738"/>
      <c r="C13" s="1738"/>
      <c r="D13" s="1738"/>
      <c r="E13" s="1738"/>
      <c r="F13" s="1733"/>
      <c r="G13" s="1710"/>
      <c r="H13" s="1710"/>
      <c r="I13" s="1733"/>
      <c r="J13" s="1682"/>
      <c r="K13" s="1682"/>
      <c r="L13" s="1682"/>
      <c r="M13" s="1682"/>
      <c r="N13" s="1682"/>
      <c r="O13" s="1682"/>
      <c r="P13" s="1682"/>
      <c r="Q13" s="1682"/>
      <c r="R13" s="1682"/>
      <c r="S13" s="1682"/>
    </row>
    <row r="14" spans="1:19" ht="9" customHeight="1" x14ac:dyDescent="0.2">
      <c r="A14" s="2763" t="s">
        <v>1078</v>
      </c>
      <c r="B14" s="2763" t="s">
        <v>86</v>
      </c>
      <c r="C14" s="2763" t="s">
        <v>86</v>
      </c>
      <c r="D14" s="2763" t="s">
        <v>86</v>
      </c>
      <c r="E14" s="2763" t="s">
        <v>86</v>
      </c>
      <c r="F14" s="1690"/>
      <c r="G14" s="1684">
        <v>-1526</v>
      </c>
      <c r="H14" s="1684">
        <v>-1599</v>
      </c>
      <c r="I14" s="1684">
        <v>-1801</v>
      </c>
      <c r="J14" s="1682"/>
      <c r="K14" s="1682"/>
      <c r="L14" s="1682"/>
      <c r="M14" s="1682"/>
      <c r="N14" s="1682"/>
      <c r="O14" s="1682"/>
      <c r="P14" s="1682"/>
      <c r="Q14" s="1682"/>
      <c r="R14" s="1682"/>
      <c r="S14" s="1682"/>
    </row>
    <row r="15" spans="1:19" ht="9" customHeight="1" x14ac:dyDescent="0.2">
      <c r="A15" s="2767" t="s">
        <v>1077</v>
      </c>
      <c r="B15" s="2767" t="s">
        <v>86</v>
      </c>
      <c r="C15" s="2767" t="s">
        <v>86</v>
      </c>
      <c r="D15" s="2767" t="s">
        <v>86</v>
      </c>
      <c r="E15" s="2767" t="s">
        <v>86</v>
      </c>
      <c r="F15" s="1690"/>
      <c r="G15" s="1684">
        <v>-653</v>
      </c>
      <c r="H15" s="1684">
        <v>-720</v>
      </c>
      <c r="I15" s="1737">
        <v>-755</v>
      </c>
      <c r="J15" s="1682"/>
      <c r="K15" s="1682"/>
      <c r="L15" s="1682"/>
      <c r="M15" s="1682"/>
      <c r="N15" s="1682"/>
      <c r="O15" s="1682"/>
      <c r="P15" s="1682"/>
      <c r="Q15" s="1682"/>
      <c r="R15" s="1682"/>
      <c r="S15" s="1682"/>
    </row>
    <row r="16" spans="1:19" ht="9" customHeight="1" x14ac:dyDescent="0.2">
      <c r="A16" s="2767" t="s">
        <v>1076</v>
      </c>
      <c r="B16" s="2767" t="s">
        <v>86</v>
      </c>
      <c r="C16" s="2767" t="s">
        <v>86</v>
      </c>
      <c r="D16" s="2767" t="s">
        <v>86</v>
      </c>
      <c r="E16" s="2767" t="s">
        <v>86</v>
      </c>
      <c r="F16" s="1690"/>
      <c r="G16" s="1684">
        <v>-873</v>
      </c>
      <c r="H16" s="1684">
        <v>-879</v>
      </c>
      <c r="I16" s="1737">
        <v>-1046</v>
      </c>
      <c r="J16" s="1682"/>
      <c r="K16" s="1682"/>
      <c r="L16" s="1682"/>
      <c r="M16" s="1682"/>
      <c r="N16" s="1682"/>
      <c r="O16" s="1682"/>
      <c r="P16" s="1682"/>
      <c r="Q16" s="1682"/>
      <c r="R16" s="1682"/>
      <c r="S16" s="1682"/>
    </row>
    <row r="17" spans="1:19" ht="9" customHeight="1" x14ac:dyDescent="0.2">
      <c r="A17" s="2763" t="s">
        <v>1075</v>
      </c>
      <c r="B17" s="2763" t="s">
        <v>86</v>
      </c>
      <c r="C17" s="2763" t="s">
        <v>86</v>
      </c>
      <c r="D17" s="2763" t="s">
        <v>86</v>
      </c>
      <c r="E17" s="2763" t="s">
        <v>86</v>
      </c>
      <c r="F17" s="1708"/>
      <c r="G17" s="1684">
        <v>-448</v>
      </c>
      <c r="H17" s="1684">
        <v>-441</v>
      </c>
      <c r="I17" s="1737">
        <v>-447</v>
      </c>
      <c r="J17" s="1682"/>
      <c r="K17" s="1682"/>
      <c r="L17" s="1682"/>
      <c r="M17" s="1682"/>
      <c r="N17" s="1682"/>
      <c r="O17" s="1682"/>
      <c r="P17" s="1682"/>
      <c r="Q17" s="1682"/>
      <c r="R17" s="1682"/>
      <c r="S17" s="1682"/>
    </row>
    <row r="18" spans="1:19" ht="10.5" customHeight="1" x14ac:dyDescent="0.2">
      <c r="A18" s="2768" t="s">
        <v>1074</v>
      </c>
      <c r="B18" s="2768" t="s">
        <v>86</v>
      </c>
      <c r="C18" s="2768" t="s">
        <v>86</v>
      </c>
      <c r="D18" s="2768" t="s">
        <v>86</v>
      </c>
      <c r="E18" s="2768" t="s">
        <v>86</v>
      </c>
      <c r="F18" s="1736"/>
      <c r="G18" s="1736">
        <f>+G14+G17</f>
        <v>-1974</v>
      </c>
      <c r="H18" s="1736">
        <f>+H14+H17</f>
        <v>-2040</v>
      </c>
      <c r="I18" s="1736">
        <f>+I14+I17</f>
        <v>-2248</v>
      </c>
      <c r="J18" s="1682"/>
      <c r="K18" s="1682"/>
      <c r="L18" s="1682"/>
      <c r="M18" s="1682"/>
      <c r="N18" s="1682"/>
      <c r="O18" s="1682"/>
      <c r="P18" s="1682"/>
      <c r="Q18" s="1682"/>
      <c r="R18" s="1682"/>
      <c r="S18" s="1682"/>
    </row>
    <row r="19" spans="1:19" ht="9" customHeight="1" x14ac:dyDescent="0.2">
      <c r="A19" s="2769" t="s">
        <v>1073</v>
      </c>
      <c r="B19" s="2770" t="s">
        <v>86</v>
      </c>
      <c r="C19" s="2770" t="s">
        <v>86</v>
      </c>
      <c r="D19" s="2770" t="s">
        <v>86</v>
      </c>
      <c r="E19" s="2770" t="s">
        <v>86</v>
      </c>
      <c r="F19" s="1690"/>
      <c r="G19" s="1735">
        <v>-18</v>
      </c>
      <c r="H19" s="1735">
        <v>-15</v>
      </c>
      <c r="I19" s="1734">
        <v>-1</v>
      </c>
      <c r="J19" s="1682"/>
      <c r="K19" s="1682"/>
      <c r="L19" s="1682"/>
      <c r="M19" s="1682"/>
      <c r="N19" s="1682"/>
      <c r="O19" s="1682"/>
      <c r="P19" s="1682"/>
      <c r="Q19" s="1682"/>
      <c r="R19" s="1682"/>
      <c r="S19" s="1682"/>
    </row>
    <row r="20" spans="1:19" ht="4.5" customHeight="1" x14ac:dyDescent="0.2">
      <c r="A20" s="1712"/>
      <c r="B20" s="1712"/>
      <c r="C20" s="1712"/>
      <c r="D20" s="1712"/>
      <c r="E20" s="1712"/>
      <c r="F20" s="1733"/>
      <c r="G20" s="1710"/>
      <c r="H20" s="1733"/>
      <c r="I20" s="1733"/>
      <c r="J20" s="1682"/>
      <c r="K20" s="1682"/>
      <c r="L20" s="1682"/>
      <c r="M20" s="1682"/>
      <c r="N20" s="1682"/>
      <c r="O20" s="1682"/>
      <c r="P20" s="1682"/>
      <c r="Q20" s="1682"/>
      <c r="R20" s="1682"/>
      <c r="S20" s="1682"/>
    </row>
    <row r="21" spans="1:19" ht="10.5" customHeight="1" x14ac:dyDescent="0.2">
      <c r="A21" s="2772" t="s">
        <v>1072</v>
      </c>
      <c r="B21" s="2772" t="s">
        <v>86</v>
      </c>
      <c r="C21" s="2772" t="s">
        <v>86</v>
      </c>
      <c r="D21" s="2772" t="s">
        <v>86</v>
      </c>
      <c r="E21" s="2772" t="s">
        <v>86</v>
      </c>
      <c r="F21" s="1697"/>
      <c r="G21" s="1715">
        <f>+G11+G18</f>
        <v>349702</v>
      </c>
      <c r="H21" s="1715">
        <f>+H11+H18</f>
        <v>327266</v>
      </c>
      <c r="I21" s="1715">
        <f>+I11+I18</f>
        <v>334896</v>
      </c>
      <c r="J21" s="1682"/>
      <c r="K21" s="1682"/>
      <c r="L21" s="1682"/>
      <c r="M21" s="1682"/>
      <c r="N21" s="1682"/>
      <c r="O21" s="1682"/>
      <c r="P21" s="1682"/>
      <c r="Q21" s="1682"/>
      <c r="R21" s="1682"/>
      <c r="S21" s="1682"/>
    </row>
    <row r="22" spans="1:19" ht="9" customHeight="1" x14ac:dyDescent="0.2">
      <c r="A22" s="1732"/>
      <c r="B22" s="1732"/>
      <c r="C22" s="1725"/>
      <c r="D22" s="1725"/>
      <c r="E22" s="1725"/>
      <c r="F22" s="1725"/>
      <c r="G22" s="1731"/>
      <c r="H22" s="1730"/>
      <c r="I22" s="1730"/>
      <c r="J22" s="1721"/>
      <c r="K22" s="1721"/>
      <c r="L22" s="1682"/>
      <c r="M22" s="1682"/>
      <c r="N22" s="1682"/>
      <c r="O22" s="1682"/>
      <c r="P22" s="1682"/>
      <c r="Q22" s="1682"/>
      <c r="R22" s="1682"/>
      <c r="S22" s="1682"/>
    </row>
    <row r="23" spans="1:19" ht="4.5" customHeight="1" x14ac:dyDescent="0.2">
      <c r="A23" s="1729"/>
      <c r="B23" s="1729"/>
      <c r="C23" s="136"/>
      <c r="D23" s="136"/>
      <c r="E23" s="136"/>
      <c r="F23" s="136"/>
      <c r="G23" s="1728"/>
      <c r="H23" s="1727"/>
      <c r="I23" s="1727"/>
      <c r="J23" s="1721"/>
      <c r="K23" s="1721"/>
      <c r="L23" s="1682"/>
      <c r="M23" s="1682"/>
      <c r="N23" s="1682"/>
      <c r="O23" s="1682"/>
      <c r="P23" s="1682"/>
      <c r="Q23" s="1682"/>
      <c r="R23" s="1682"/>
      <c r="S23" s="1682"/>
    </row>
    <row r="24" spans="1:19" ht="10.5" customHeight="1" x14ac:dyDescent="0.2">
      <c r="A24" s="2773" t="s">
        <v>1071</v>
      </c>
      <c r="B24" s="2773" t="s">
        <v>86</v>
      </c>
      <c r="C24" s="2773" t="s">
        <v>86</v>
      </c>
      <c r="D24" s="2773" t="s">
        <v>86</v>
      </c>
      <c r="E24" s="2773" t="s">
        <v>86</v>
      </c>
      <c r="F24" s="2773" t="s">
        <v>86</v>
      </c>
      <c r="G24" s="2773" t="s">
        <v>86</v>
      </c>
      <c r="H24" s="2773" t="s">
        <v>86</v>
      </c>
      <c r="I24" s="2773" t="s">
        <v>86</v>
      </c>
      <c r="J24" s="1721"/>
      <c r="K24" s="1721"/>
      <c r="L24" s="1682"/>
      <c r="M24" s="1682"/>
      <c r="N24" s="1682"/>
      <c r="O24" s="1682"/>
      <c r="P24" s="1682"/>
      <c r="Q24" s="1682"/>
      <c r="R24" s="1682"/>
      <c r="S24" s="1682"/>
    </row>
    <row r="25" spans="1:19" ht="4.5" customHeight="1" x14ac:dyDescent="0.2">
      <c r="A25" s="2254"/>
      <c r="B25" s="2254"/>
      <c r="C25" s="2254"/>
      <c r="D25" s="2254"/>
      <c r="E25" s="2254"/>
      <c r="F25" s="2254"/>
      <c r="G25" s="2254"/>
      <c r="H25" s="2254"/>
      <c r="I25" s="2254"/>
      <c r="J25" s="1721"/>
      <c r="K25" s="1721"/>
      <c r="L25" s="1682"/>
      <c r="M25" s="1682"/>
      <c r="N25" s="1682"/>
      <c r="O25" s="1682"/>
      <c r="P25" s="1682"/>
      <c r="Q25" s="1682"/>
      <c r="R25" s="1682"/>
      <c r="S25" s="1682"/>
    </row>
    <row r="26" spans="1:19" ht="11.25" customHeight="1" x14ac:dyDescent="0.25">
      <c r="A26" s="1708"/>
      <c r="B26" s="1708"/>
      <c r="C26" s="1708"/>
      <c r="D26" s="1708"/>
      <c r="E26" s="1708"/>
      <c r="F26" s="1720"/>
      <c r="G26" s="2774" t="s">
        <v>1460</v>
      </c>
      <c r="H26" s="2775"/>
      <c r="I26" s="2775"/>
      <c r="J26" s="1721"/>
      <c r="K26" s="1682"/>
      <c r="L26" s="1682"/>
      <c r="M26" s="1682"/>
      <c r="N26" s="1682"/>
      <c r="O26" s="1682"/>
      <c r="P26" s="1682"/>
      <c r="Q26" s="1682"/>
      <c r="R26" s="1682"/>
    </row>
    <row r="27" spans="1:19" ht="11.25" customHeight="1" x14ac:dyDescent="0.2">
      <c r="A27" s="1706"/>
      <c r="B27" s="1706"/>
      <c r="C27" s="1706"/>
      <c r="D27" s="1706"/>
      <c r="E27" s="1706"/>
      <c r="F27" s="1705"/>
      <c r="G27" s="1719" t="s">
        <v>1058</v>
      </c>
      <c r="H27" s="1719" t="s">
        <v>1057</v>
      </c>
      <c r="I27" s="1719" t="s">
        <v>1056</v>
      </c>
      <c r="J27" s="1721"/>
      <c r="K27" s="1682"/>
      <c r="L27" s="1682"/>
      <c r="M27" s="1682"/>
      <c r="N27" s="1682"/>
      <c r="O27" s="1682"/>
      <c r="P27" s="1682"/>
      <c r="Q27" s="1682"/>
      <c r="R27" s="1682"/>
    </row>
    <row r="28" spans="1:19" ht="11.25" customHeight="1" x14ac:dyDescent="0.2">
      <c r="A28" s="1704" t="s">
        <v>1055</v>
      </c>
      <c r="B28" s="1704"/>
      <c r="C28" s="1704"/>
      <c r="D28" s="1704"/>
      <c r="E28" s="1704"/>
      <c r="F28" s="1704"/>
      <c r="G28" s="1704"/>
      <c r="H28" s="1703"/>
      <c r="I28" s="1703"/>
      <c r="J28" s="1721"/>
      <c r="K28" s="1682"/>
      <c r="L28" s="1682"/>
      <c r="M28" s="1682"/>
      <c r="N28" s="1682"/>
      <c r="O28" s="1682"/>
      <c r="P28" s="1682"/>
      <c r="Q28" s="1682"/>
      <c r="R28" s="1682"/>
    </row>
    <row r="29" spans="1:19" ht="11.25" customHeight="1" x14ac:dyDescent="0.2">
      <c r="A29" s="2765" t="s">
        <v>1069</v>
      </c>
      <c r="B29" s="2765" t="s">
        <v>86</v>
      </c>
      <c r="C29" s="2765" t="s">
        <v>86</v>
      </c>
      <c r="D29" s="2765" t="s">
        <v>86</v>
      </c>
      <c r="E29" s="2765" t="s">
        <v>86</v>
      </c>
      <c r="F29" s="1726"/>
      <c r="G29" s="1726">
        <v>234640</v>
      </c>
      <c r="H29" s="1726">
        <v>14231</v>
      </c>
      <c r="I29" s="1726">
        <v>4493</v>
      </c>
      <c r="J29" s="1721"/>
      <c r="K29" s="1682"/>
      <c r="L29" s="1682"/>
      <c r="M29" s="1682"/>
      <c r="N29" s="1682"/>
      <c r="O29" s="1682"/>
      <c r="P29" s="1682"/>
      <c r="Q29" s="1682"/>
      <c r="R29" s="1682"/>
    </row>
    <row r="30" spans="1:19" ht="11.25" customHeight="1" x14ac:dyDescent="0.2">
      <c r="A30" s="2763" t="s">
        <v>1068</v>
      </c>
      <c r="B30" s="2763" t="s">
        <v>86</v>
      </c>
      <c r="C30" s="2253"/>
      <c r="D30" s="2253"/>
      <c r="E30" s="2253"/>
      <c r="F30" s="1684"/>
      <c r="G30" s="1684">
        <v>29898</v>
      </c>
      <c r="H30" s="1684" t="s">
        <v>88</v>
      </c>
      <c r="I30" s="1684" t="s">
        <v>88</v>
      </c>
      <c r="J30" s="1721"/>
      <c r="K30" s="1682"/>
      <c r="L30" s="1682"/>
      <c r="M30" s="1682"/>
      <c r="N30" s="1682"/>
      <c r="O30" s="1682"/>
      <c r="P30" s="1682"/>
      <c r="Q30" s="1682"/>
      <c r="R30" s="1682"/>
    </row>
    <row r="31" spans="1:19" ht="11.25" customHeight="1" x14ac:dyDescent="0.2">
      <c r="A31" s="2771" t="s">
        <v>342</v>
      </c>
      <c r="B31" s="2772" t="s">
        <v>86</v>
      </c>
      <c r="C31" s="2772" t="s">
        <v>86</v>
      </c>
      <c r="D31" s="2772" t="s">
        <v>86</v>
      </c>
      <c r="E31" s="2772" t="s">
        <v>86</v>
      </c>
      <c r="F31" s="1715"/>
      <c r="G31" s="1715">
        <f>(+G29+G30)</f>
        <v>264538</v>
      </c>
      <c r="H31" s="1715">
        <f>(+H29)</f>
        <v>14231</v>
      </c>
      <c r="I31" s="1715">
        <f>(+I29)</f>
        <v>4493</v>
      </c>
      <c r="J31" s="1721"/>
      <c r="K31" s="1682"/>
      <c r="L31" s="1682"/>
      <c r="M31" s="1682"/>
      <c r="N31" s="1682"/>
      <c r="O31" s="1682"/>
      <c r="P31" s="1682"/>
      <c r="Q31" s="1682"/>
      <c r="R31" s="1682"/>
    </row>
    <row r="32" spans="1:19" ht="11.25" customHeight="1" x14ac:dyDescent="0.2">
      <c r="A32" s="1725"/>
      <c r="B32" s="1725"/>
      <c r="C32" s="1724"/>
      <c r="D32" s="1724"/>
      <c r="E32" s="1724"/>
      <c r="F32" s="1724"/>
      <c r="G32" s="1723"/>
      <c r="H32" s="1723"/>
      <c r="I32" s="1721"/>
      <c r="J32" s="1721"/>
      <c r="K32" s="1682"/>
      <c r="L32" s="1682"/>
      <c r="M32" s="1682"/>
      <c r="N32" s="1682"/>
      <c r="O32" s="1682"/>
      <c r="P32" s="1682"/>
      <c r="Q32" s="1682"/>
      <c r="R32" s="1682"/>
    </row>
    <row r="33" spans="1:19" ht="11.25" customHeight="1" x14ac:dyDescent="0.25">
      <c r="A33" s="1708"/>
      <c r="B33" s="1708"/>
      <c r="C33" s="1708"/>
      <c r="D33" s="1708"/>
      <c r="E33" s="1708"/>
      <c r="F33" s="1720"/>
      <c r="G33" s="2774" t="s">
        <v>1459</v>
      </c>
      <c r="H33" s="2775"/>
      <c r="I33" s="2775"/>
      <c r="J33" s="1721"/>
      <c r="K33" s="1682"/>
      <c r="L33" s="1682"/>
      <c r="M33" s="1682"/>
      <c r="N33" s="1682"/>
      <c r="O33" s="1682"/>
      <c r="P33" s="1682"/>
      <c r="Q33" s="1682"/>
      <c r="R33" s="1682"/>
    </row>
    <row r="34" spans="1:19" ht="11.25" customHeight="1" x14ac:dyDescent="0.2">
      <c r="A34" s="1706"/>
      <c r="B34" s="1706"/>
      <c r="C34" s="1706"/>
      <c r="D34" s="1706"/>
      <c r="E34" s="1706"/>
      <c r="F34" s="1705"/>
      <c r="G34" s="1719" t="s">
        <v>1058</v>
      </c>
      <c r="H34" s="1719" t="s">
        <v>1057</v>
      </c>
      <c r="I34" s="1719" t="s">
        <v>1056</v>
      </c>
      <c r="J34" s="1721"/>
      <c r="K34" s="1682"/>
      <c r="L34" s="1682"/>
      <c r="M34" s="1682"/>
      <c r="N34" s="1682"/>
      <c r="O34" s="1682"/>
      <c r="P34" s="1682"/>
      <c r="Q34" s="1682"/>
      <c r="R34" s="1682"/>
    </row>
    <row r="35" spans="1:19" ht="11.25" customHeight="1" x14ac:dyDescent="0.2">
      <c r="A35" s="1704" t="s">
        <v>1055</v>
      </c>
      <c r="B35" s="1704"/>
      <c r="C35" s="1704"/>
      <c r="D35" s="1704"/>
      <c r="E35" s="1704"/>
      <c r="F35" s="1704"/>
      <c r="G35" s="1704"/>
      <c r="H35" s="1703"/>
      <c r="I35" s="1703"/>
      <c r="J35" s="1721"/>
      <c r="K35" s="1682"/>
      <c r="L35" s="1682"/>
      <c r="M35" s="1682"/>
      <c r="N35" s="1682"/>
      <c r="O35" s="1682"/>
      <c r="P35" s="1682"/>
      <c r="Q35" s="1682"/>
      <c r="R35" s="1682"/>
    </row>
    <row r="36" spans="1:19" ht="11.25" customHeight="1" x14ac:dyDescent="0.2">
      <c r="A36" s="2765" t="s">
        <v>1069</v>
      </c>
      <c r="B36" s="2765" t="s">
        <v>86</v>
      </c>
      <c r="C36" s="2765" t="s">
        <v>86</v>
      </c>
      <c r="D36" s="2765" t="s">
        <v>86</v>
      </c>
      <c r="E36" s="2765" t="s">
        <v>86</v>
      </c>
      <c r="F36" s="1726"/>
      <c r="G36" s="1726">
        <v>232451</v>
      </c>
      <c r="H36" s="1726">
        <v>13268</v>
      </c>
      <c r="I36" s="1726">
        <v>5127</v>
      </c>
      <c r="J36" s="1721"/>
      <c r="K36" s="1682"/>
      <c r="L36" s="1682"/>
      <c r="M36" s="1682"/>
      <c r="N36" s="1682"/>
      <c r="O36" s="1682"/>
      <c r="P36" s="1682"/>
      <c r="Q36" s="1682"/>
      <c r="R36" s="1682"/>
    </row>
    <row r="37" spans="1:19" ht="11.25" customHeight="1" x14ac:dyDescent="0.2">
      <c r="A37" s="2763" t="s">
        <v>1068</v>
      </c>
      <c r="B37" s="2763" t="s">
        <v>86</v>
      </c>
      <c r="C37" s="2253"/>
      <c r="D37" s="2253"/>
      <c r="E37" s="2253"/>
      <c r="F37" s="1684"/>
      <c r="G37" s="1684">
        <v>38111</v>
      </c>
      <c r="H37" s="1684" t="s">
        <v>88</v>
      </c>
      <c r="I37" s="1684" t="s">
        <v>88</v>
      </c>
      <c r="J37" s="1721"/>
      <c r="K37" s="1682"/>
      <c r="L37" s="1682"/>
      <c r="M37" s="1682"/>
      <c r="N37" s="1682"/>
      <c r="O37" s="1682"/>
      <c r="P37" s="1682"/>
      <c r="Q37" s="1682"/>
      <c r="R37" s="1682"/>
    </row>
    <row r="38" spans="1:19" ht="11.25" customHeight="1" x14ac:dyDescent="0.2">
      <c r="A38" s="2771" t="s">
        <v>342</v>
      </c>
      <c r="B38" s="2772" t="s">
        <v>86</v>
      </c>
      <c r="C38" s="2772" t="s">
        <v>86</v>
      </c>
      <c r="D38" s="2772" t="s">
        <v>86</v>
      </c>
      <c r="E38" s="2772" t="s">
        <v>86</v>
      </c>
      <c r="F38" s="1715"/>
      <c r="G38" s="1715">
        <f>(+G36+G37)</f>
        <v>270562</v>
      </c>
      <c r="H38" s="1715">
        <f>(+H36)</f>
        <v>13268</v>
      </c>
      <c r="I38" s="1715">
        <f>(+I36)</f>
        <v>5127</v>
      </c>
      <c r="J38" s="1721"/>
      <c r="K38" s="1682"/>
      <c r="L38" s="1682"/>
      <c r="M38" s="1682"/>
      <c r="N38" s="1682"/>
      <c r="O38" s="1682"/>
      <c r="P38" s="1682"/>
      <c r="Q38" s="1682"/>
      <c r="R38" s="1682"/>
    </row>
    <row r="39" spans="1:19" ht="11.25" customHeight="1" x14ac:dyDescent="0.2">
      <c r="A39" s="136"/>
      <c r="B39" s="136"/>
      <c r="C39" s="169"/>
      <c r="D39" s="169"/>
      <c r="E39" s="169"/>
      <c r="F39" s="169"/>
      <c r="G39" s="1722"/>
      <c r="H39" s="1722"/>
      <c r="I39" s="1721"/>
      <c r="J39" s="1721"/>
      <c r="K39" s="1682"/>
      <c r="L39" s="1682"/>
      <c r="M39" s="1682"/>
      <c r="N39" s="1682"/>
      <c r="O39" s="1682"/>
      <c r="P39" s="1682"/>
      <c r="Q39" s="1682"/>
      <c r="R39" s="1682"/>
    </row>
    <row r="40" spans="1:19" ht="11.25" customHeight="1" x14ac:dyDescent="0.2">
      <c r="A40" s="136"/>
      <c r="B40" s="136"/>
      <c r="C40" s="169"/>
      <c r="D40" s="169"/>
      <c r="E40" s="169"/>
      <c r="F40" s="169"/>
      <c r="G40" s="1722"/>
      <c r="H40" s="1722"/>
      <c r="I40" s="1722"/>
      <c r="J40" s="1721"/>
      <c r="K40" s="1721"/>
      <c r="L40" s="1682"/>
      <c r="M40" s="1682"/>
      <c r="N40" s="1682"/>
      <c r="O40" s="1682"/>
      <c r="P40" s="1682"/>
      <c r="Q40" s="1682"/>
      <c r="R40" s="1682"/>
      <c r="S40" s="1682"/>
    </row>
    <row r="41" spans="1:19" ht="11.25" customHeight="1" x14ac:dyDescent="0.25">
      <c r="A41" s="2773" t="s">
        <v>1070</v>
      </c>
      <c r="B41" s="2776"/>
      <c r="C41" s="2776"/>
      <c r="D41" s="2776"/>
      <c r="E41" s="2776"/>
      <c r="F41" s="2776"/>
      <c r="G41" s="2776"/>
      <c r="H41" s="2776"/>
      <c r="I41" s="2776"/>
      <c r="J41" s="1721"/>
      <c r="K41" s="1721"/>
      <c r="L41" s="1682"/>
      <c r="M41" s="1682"/>
      <c r="N41" s="1682"/>
      <c r="O41" s="1682"/>
      <c r="P41" s="1682"/>
      <c r="Q41" s="1682"/>
      <c r="R41" s="1682"/>
      <c r="S41" s="1682"/>
    </row>
    <row r="42" spans="1:19" ht="11.25" customHeight="1" x14ac:dyDescent="0.25">
      <c r="A42" s="1708"/>
      <c r="B42" s="1708"/>
      <c r="C42" s="1708"/>
      <c r="D42" s="1708"/>
      <c r="E42" s="1708"/>
      <c r="F42" s="1720"/>
      <c r="G42" s="2774" t="s">
        <v>1460</v>
      </c>
      <c r="H42" s="2775"/>
      <c r="I42" s="2775"/>
      <c r="J42" s="1721"/>
      <c r="K42" s="1721"/>
      <c r="L42" s="1682"/>
      <c r="M42" s="1682"/>
      <c r="N42" s="1682"/>
      <c r="O42" s="1682"/>
      <c r="P42" s="1682"/>
      <c r="Q42" s="1682"/>
      <c r="R42" s="1682"/>
      <c r="S42" s="1682"/>
    </row>
    <row r="43" spans="1:19" ht="11.25" customHeight="1" x14ac:dyDescent="0.2">
      <c r="A43" s="1706"/>
      <c r="B43" s="1706"/>
      <c r="C43" s="1706"/>
      <c r="D43" s="1706"/>
      <c r="E43" s="1706"/>
      <c r="F43" s="1705"/>
      <c r="G43" s="1719" t="s">
        <v>1058</v>
      </c>
      <c r="H43" s="1719" t="s">
        <v>1057</v>
      </c>
      <c r="I43" s="1719" t="s">
        <v>1056</v>
      </c>
      <c r="J43" s="1721"/>
      <c r="K43" s="1721"/>
      <c r="L43" s="1682"/>
      <c r="M43" s="1682"/>
      <c r="N43" s="1682"/>
      <c r="O43" s="1682"/>
      <c r="P43" s="1682"/>
      <c r="Q43" s="1682"/>
      <c r="R43" s="1682"/>
      <c r="S43" s="1682"/>
    </row>
    <row r="44" spans="1:19" ht="11.25" customHeight="1" x14ac:dyDescent="0.2">
      <c r="A44" s="1704" t="s">
        <v>1055</v>
      </c>
      <c r="B44" s="1704"/>
      <c r="C44" s="1704"/>
      <c r="D44" s="1704"/>
      <c r="E44" s="1704"/>
      <c r="F44" s="1704"/>
      <c r="G44" s="1704"/>
      <c r="H44" s="1703"/>
      <c r="I44" s="1703"/>
      <c r="J44" s="1721"/>
      <c r="K44" s="1721"/>
      <c r="L44" s="1682"/>
      <c r="M44" s="1682"/>
      <c r="N44" s="1682"/>
      <c r="O44" s="1682"/>
      <c r="P44" s="1682"/>
      <c r="Q44" s="1682"/>
      <c r="R44" s="1682"/>
      <c r="S44" s="1682"/>
    </row>
    <row r="45" spans="1:19" ht="11.25" customHeight="1" x14ac:dyDescent="0.2">
      <c r="A45" s="2765" t="s">
        <v>1069</v>
      </c>
      <c r="B45" s="2765" t="s">
        <v>86</v>
      </c>
      <c r="C45" s="2765" t="s">
        <v>86</v>
      </c>
      <c r="D45" s="2765" t="s">
        <v>86</v>
      </c>
      <c r="E45" s="2765" t="s">
        <v>86</v>
      </c>
      <c r="F45" s="1718"/>
      <c r="G45" s="1718">
        <v>-137</v>
      </c>
      <c r="H45" s="1717">
        <v>-311</v>
      </c>
      <c r="I45" s="1717">
        <v>-1526</v>
      </c>
      <c r="J45" s="1721"/>
      <c r="K45" s="1721"/>
      <c r="L45" s="1682"/>
      <c r="M45" s="1682"/>
      <c r="N45" s="1682"/>
      <c r="O45" s="1682"/>
      <c r="P45" s="1682"/>
      <c r="Q45" s="1682"/>
      <c r="R45" s="1682"/>
      <c r="S45" s="1682"/>
    </row>
    <row r="46" spans="1:19" ht="11.25" customHeight="1" x14ac:dyDescent="0.2">
      <c r="A46" s="2763" t="s">
        <v>1068</v>
      </c>
      <c r="B46" s="2763" t="s">
        <v>86</v>
      </c>
      <c r="C46" s="2253"/>
      <c r="D46" s="2253"/>
      <c r="E46" s="2253"/>
      <c r="F46" s="1699"/>
      <c r="G46" s="1699">
        <v>-2</v>
      </c>
      <c r="H46" s="1698">
        <v>0</v>
      </c>
      <c r="I46" s="1698">
        <v>0</v>
      </c>
      <c r="J46" s="1721"/>
      <c r="K46" s="1721"/>
      <c r="L46" s="1682"/>
      <c r="M46" s="1682"/>
      <c r="N46" s="1682"/>
      <c r="O46" s="1682"/>
      <c r="P46" s="1682"/>
      <c r="Q46" s="1682"/>
      <c r="R46" s="1682"/>
      <c r="S46" s="1682"/>
    </row>
    <row r="47" spans="1:19" ht="11.25" customHeight="1" x14ac:dyDescent="0.2">
      <c r="A47" s="2763" t="s">
        <v>1067</v>
      </c>
      <c r="B47" s="2763" t="s">
        <v>86</v>
      </c>
      <c r="C47" s="2763" t="s">
        <v>86</v>
      </c>
      <c r="D47" s="2763" t="s">
        <v>86</v>
      </c>
      <c r="E47" s="2763" t="s">
        <v>86</v>
      </c>
      <c r="F47" s="1716"/>
      <c r="G47" s="1716">
        <v>-19</v>
      </c>
      <c r="H47" s="1698">
        <v>-44</v>
      </c>
      <c r="I47" s="1698">
        <v>-67</v>
      </c>
      <c r="J47" s="1721"/>
      <c r="K47" s="1721"/>
      <c r="L47" s="1682"/>
      <c r="M47" s="1682"/>
      <c r="N47" s="1682"/>
      <c r="O47" s="1682"/>
      <c r="P47" s="1682"/>
      <c r="Q47" s="1682"/>
      <c r="R47" s="1682"/>
      <c r="S47" s="1682"/>
    </row>
    <row r="48" spans="1:19" ht="11.25" customHeight="1" x14ac:dyDescent="0.2">
      <c r="A48" s="2771" t="s">
        <v>370</v>
      </c>
      <c r="B48" s="2772" t="s">
        <v>86</v>
      </c>
      <c r="C48" s="2772" t="s">
        <v>86</v>
      </c>
      <c r="D48" s="2772" t="s">
        <v>86</v>
      </c>
      <c r="E48" s="2772" t="s">
        <v>86</v>
      </c>
      <c r="F48" s="1715"/>
      <c r="G48" s="1715">
        <f>+G45+G46+G47</f>
        <v>-158</v>
      </c>
      <c r="H48" s="1715">
        <f>+H45+H47</f>
        <v>-355</v>
      </c>
      <c r="I48" s="1715">
        <f>+I45+I47</f>
        <v>-1593</v>
      </c>
      <c r="J48" s="1721"/>
      <c r="K48" s="1721"/>
      <c r="L48" s="1682"/>
      <c r="M48" s="1682"/>
      <c r="N48" s="1682"/>
      <c r="O48" s="1682"/>
      <c r="P48" s="1682"/>
      <c r="Q48" s="1682"/>
      <c r="R48" s="1682"/>
      <c r="S48" s="1682"/>
    </row>
    <row r="49" spans="1:19" ht="11.25" customHeight="1" x14ac:dyDescent="0.2">
      <c r="A49" s="2254"/>
      <c r="B49" s="2254"/>
      <c r="C49" s="2254"/>
      <c r="D49" s="2254"/>
      <c r="E49" s="2254"/>
      <c r="F49" s="2254"/>
      <c r="G49" s="2254"/>
      <c r="H49" s="2254"/>
      <c r="I49" s="2254"/>
      <c r="J49" s="1721"/>
      <c r="K49" s="1721"/>
      <c r="L49" s="1682"/>
      <c r="M49" s="1682"/>
      <c r="N49" s="1682"/>
      <c r="O49" s="1682"/>
      <c r="P49" s="1682"/>
      <c r="Q49" s="1682"/>
      <c r="R49" s="1682"/>
      <c r="S49" s="1682"/>
    </row>
    <row r="50" spans="1:19" ht="11.25" customHeight="1" x14ac:dyDescent="0.25">
      <c r="A50" s="1708"/>
      <c r="B50" s="1708"/>
      <c r="C50" s="1708"/>
      <c r="D50" s="1708"/>
      <c r="E50" s="1708"/>
      <c r="F50" s="1720"/>
      <c r="G50" s="2774" t="s">
        <v>1459</v>
      </c>
      <c r="H50" s="2775"/>
      <c r="I50" s="2775"/>
      <c r="J50" s="1721"/>
      <c r="K50" s="1721"/>
      <c r="L50" s="1682"/>
      <c r="M50" s="1682"/>
      <c r="N50" s="1682"/>
      <c r="O50" s="1682"/>
      <c r="P50" s="1682"/>
      <c r="Q50" s="1682"/>
      <c r="R50" s="1682"/>
      <c r="S50" s="1682"/>
    </row>
    <row r="51" spans="1:19" ht="11.25" customHeight="1" x14ac:dyDescent="0.2">
      <c r="A51" s="1706"/>
      <c r="B51" s="1706"/>
      <c r="C51" s="1706"/>
      <c r="D51" s="1706"/>
      <c r="E51" s="1706"/>
      <c r="F51" s="1705"/>
      <c r="G51" s="1719" t="s">
        <v>1058</v>
      </c>
      <c r="H51" s="1719" t="s">
        <v>1057</v>
      </c>
      <c r="I51" s="1719" t="s">
        <v>1056</v>
      </c>
      <c r="J51" s="1721"/>
      <c r="K51" s="1721"/>
      <c r="L51" s="1682"/>
      <c r="M51" s="1682"/>
      <c r="N51" s="1682"/>
      <c r="O51" s="1682"/>
      <c r="P51" s="1682"/>
      <c r="Q51" s="1682"/>
      <c r="R51" s="1682"/>
      <c r="S51" s="1682"/>
    </row>
    <row r="52" spans="1:19" ht="11.25" customHeight="1" x14ac:dyDescent="0.2">
      <c r="A52" s="1704" t="s">
        <v>1055</v>
      </c>
      <c r="B52" s="1704"/>
      <c r="C52" s="1704"/>
      <c r="D52" s="1704"/>
      <c r="E52" s="1704"/>
      <c r="F52" s="1704"/>
      <c r="G52" s="1704"/>
      <c r="H52" s="1703"/>
      <c r="I52" s="1703"/>
      <c r="J52" s="1721"/>
      <c r="K52" s="1721"/>
      <c r="L52" s="1682"/>
      <c r="M52" s="1682"/>
      <c r="N52" s="1682"/>
      <c r="O52" s="1682"/>
      <c r="P52" s="1682"/>
      <c r="Q52" s="1682"/>
      <c r="R52" s="1682"/>
      <c r="S52" s="1682"/>
    </row>
    <row r="53" spans="1:19" ht="11.25" customHeight="1" x14ac:dyDescent="0.2">
      <c r="A53" s="2765" t="s">
        <v>1069</v>
      </c>
      <c r="B53" s="2765" t="s">
        <v>86</v>
      </c>
      <c r="C53" s="2765" t="s">
        <v>86</v>
      </c>
      <c r="D53" s="2765" t="s">
        <v>86</v>
      </c>
      <c r="E53" s="2765" t="s">
        <v>86</v>
      </c>
      <c r="F53" s="1718"/>
      <c r="G53" s="1718">
        <v>-134</v>
      </c>
      <c r="H53" s="1717">
        <v>-313</v>
      </c>
      <c r="I53" s="1717">
        <v>-1801</v>
      </c>
      <c r="J53" s="1721"/>
      <c r="K53" s="1721"/>
      <c r="L53" s="1682"/>
      <c r="M53" s="1682"/>
      <c r="N53" s="1682"/>
      <c r="O53" s="1682"/>
      <c r="P53" s="1682"/>
      <c r="Q53" s="1682"/>
      <c r="R53" s="1682"/>
      <c r="S53" s="1682"/>
    </row>
    <row r="54" spans="1:19" ht="11.25" customHeight="1" x14ac:dyDescent="0.2">
      <c r="A54" s="2763" t="s">
        <v>1068</v>
      </c>
      <c r="B54" s="2763" t="s">
        <v>86</v>
      </c>
      <c r="C54" s="2253"/>
      <c r="D54" s="2253"/>
      <c r="E54" s="2253"/>
      <c r="F54" s="1699"/>
      <c r="G54" s="1699">
        <v>-1</v>
      </c>
      <c r="H54" s="1698" t="s">
        <v>88</v>
      </c>
      <c r="I54" s="1698" t="s">
        <v>88</v>
      </c>
      <c r="J54" s="1721"/>
      <c r="K54" s="1721"/>
      <c r="L54" s="1682"/>
      <c r="M54" s="1682"/>
      <c r="N54" s="1682"/>
      <c r="O54" s="1682"/>
      <c r="P54" s="1682"/>
      <c r="Q54" s="1682"/>
      <c r="R54" s="1682"/>
      <c r="S54" s="1682"/>
    </row>
    <row r="55" spans="1:19" ht="11.25" customHeight="1" x14ac:dyDescent="0.2">
      <c r="A55" s="2763" t="s">
        <v>1067</v>
      </c>
      <c r="B55" s="2763" t="s">
        <v>86</v>
      </c>
      <c r="C55" s="2763" t="s">
        <v>86</v>
      </c>
      <c r="D55" s="2763" t="s">
        <v>86</v>
      </c>
      <c r="E55" s="2763" t="s">
        <v>86</v>
      </c>
      <c r="F55" s="1716"/>
      <c r="G55" s="1716">
        <v>-13</v>
      </c>
      <c r="H55" s="1698">
        <v>-37</v>
      </c>
      <c r="I55" s="1698">
        <v>-79</v>
      </c>
      <c r="J55" s="1721"/>
      <c r="K55" s="1721"/>
      <c r="L55" s="1682"/>
      <c r="M55" s="1682"/>
      <c r="N55" s="1682"/>
      <c r="O55" s="1682"/>
      <c r="P55" s="1682"/>
      <c r="Q55" s="1682"/>
      <c r="R55" s="1682"/>
      <c r="S55" s="1682"/>
    </row>
    <row r="56" spans="1:19" ht="11.25" customHeight="1" x14ac:dyDescent="0.2">
      <c r="A56" s="2771" t="s">
        <v>370</v>
      </c>
      <c r="B56" s="2772" t="s">
        <v>86</v>
      </c>
      <c r="C56" s="2772" t="s">
        <v>86</v>
      </c>
      <c r="D56" s="2772" t="s">
        <v>86</v>
      </c>
      <c r="E56" s="2772" t="s">
        <v>86</v>
      </c>
      <c r="F56" s="1715"/>
      <c r="G56" s="1715">
        <f>+G53+G54+G55</f>
        <v>-148</v>
      </c>
      <c r="H56" s="1715">
        <f>+H53+H55</f>
        <v>-350</v>
      </c>
      <c r="I56" s="1715">
        <f>+I53+I55</f>
        <v>-1880</v>
      </c>
      <c r="J56" s="1721"/>
      <c r="K56" s="1721"/>
      <c r="L56" s="1682"/>
      <c r="M56" s="1682"/>
      <c r="N56" s="1682"/>
      <c r="O56" s="1682"/>
      <c r="P56" s="1682"/>
      <c r="Q56" s="1682"/>
      <c r="R56" s="1682"/>
      <c r="S56" s="1682"/>
    </row>
    <row r="57" spans="1:19" ht="22.5" customHeight="1" x14ac:dyDescent="0.2">
      <c r="A57" s="2254"/>
      <c r="B57" s="2254"/>
      <c r="C57" s="2254"/>
      <c r="D57" s="2254"/>
      <c r="E57" s="2254"/>
      <c r="F57" s="2254"/>
      <c r="G57" s="2254"/>
      <c r="H57" s="2254"/>
      <c r="I57" s="2254"/>
      <c r="J57" s="1721"/>
      <c r="K57" s="1721"/>
      <c r="L57" s="1682"/>
      <c r="M57" s="1682"/>
      <c r="N57" s="1682"/>
      <c r="O57" s="1682"/>
      <c r="P57" s="1682"/>
      <c r="Q57" s="1682"/>
      <c r="R57" s="1682"/>
      <c r="S57" s="1682"/>
    </row>
    <row r="58" spans="1:19" ht="9" customHeight="1" x14ac:dyDescent="0.2">
      <c r="A58" s="1714"/>
      <c r="B58" s="1714"/>
      <c r="C58" s="1714"/>
      <c r="D58" s="1714"/>
      <c r="E58" s="1714"/>
      <c r="F58" s="1695"/>
      <c r="G58" s="1713"/>
      <c r="H58" s="1713"/>
      <c r="I58" s="1713"/>
      <c r="J58" s="1682"/>
      <c r="K58" s="1682"/>
      <c r="L58" s="1682"/>
      <c r="M58" s="1682"/>
      <c r="N58" s="1682"/>
      <c r="O58" s="1682"/>
      <c r="P58" s="1682"/>
      <c r="Q58" s="1682"/>
      <c r="R58" s="1682"/>
      <c r="S58" s="1682"/>
    </row>
    <row r="59" spans="1:19" ht="4.5" customHeight="1" x14ac:dyDescent="0.2">
      <c r="A59" s="1712"/>
      <c r="B59" s="1712"/>
      <c r="C59" s="1712"/>
      <c r="D59" s="1712"/>
      <c r="E59" s="1712"/>
      <c r="F59" s="1711"/>
      <c r="G59" s="1710"/>
      <c r="H59" s="1710"/>
      <c r="I59" s="1710"/>
      <c r="J59" s="1682"/>
      <c r="K59" s="1682"/>
      <c r="L59" s="1682"/>
      <c r="M59" s="1682"/>
      <c r="N59" s="1682"/>
      <c r="O59" s="1682"/>
      <c r="P59" s="1682"/>
      <c r="Q59" s="1682"/>
      <c r="R59" s="1682"/>
      <c r="S59" s="1682"/>
    </row>
    <row r="60" spans="1:19" ht="9" customHeight="1" x14ac:dyDescent="0.2">
      <c r="A60" s="2773" t="s">
        <v>1066</v>
      </c>
      <c r="B60" s="2773" t="s">
        <v>86</v>
      </c>
      <c r="C60" s="2773" t="s">
        <v>86</v>
      </c>
      <c r="D60" s="2773" t="s">
        <v>86</v>
      </c>
      <c r="E60" s="2773" t="s">
        <v>86</v>
      </c>
      <c r="F60" s="2773" t="s">
        <v>86</v>
      </c>
      <c r="G60" s="2773" t="s">
        <v>86</v>
      </c>
      <c r="H60" s="2773" t="s">
        <v>86</v>
      </c>
      <c r="I60" s="2773" t="s">
        <v>86</v>
      </c>
      <c r="J60" s="1682"/>
      <c r="K60" s="1682"/>
      <c r="L60" s="1682"/>
      <c r="M60" s="1682"/>
      <c r="N60" s="1682"/>
      <c r="O60" s="1682"/>
      <c r="P60" s="1682"/>
      <c r="Q60" s="1682"/>
      <c r="R60" s="1682"/>
      <c r="S60" s="1682"/>
    </row>
    <row r="61" spans="1:19" ht="4.5" customHeight="1" x14ac:dyDescent="0.2">
      <c r="A61" s="1708"/>
      <c r="B61" s="1708"/>
      <c r="C61" s="1708"/>
      <c r="D61" s="1708"/>
      <c r="E61" s="1708"/>
      <c r="F61" s="1708"/>
      <c r="G61" s="1707"/>
      <c r="H61" s="1707"/>
      <c r="I61" s="1707"/>
      <c r="J61" s="1682"/>
      <c r="K61" s="1682"/>
      <c r="L61" s="1682"/>
      <c r="M61" s="1682"/>
      <c r="N61" s="1682"/>
      <c r="O61" s="1682"/>
      <c r="P61" s="1682"/>
      <c r="Q61" s="1682"/>
      <c r="R61" s="1682"/>
      <c r="S61" s="1682"/>
    </row>
    <row r="62" spans="1:19" ht="11.25" customHeight="1" x14ac:dyDescent="0.2">
      <c r="A62" s="1706"/>
      <c r="B62" s="1706"/>
      <c r="C62" s="1706"/>
      <c r="D62" s="1706"/>
      <c r="E62" s="1706"/>
      <c r="F62" s="1705" t="s">
        <v>1058</v>
      </c>
      <c r="G62" s="1705" t="s">
        <v>1057</v>
      </c>
      <c r="H62" s="1705" t="s">
        <v>1056</v>
      </c>
      <c r="I62" s="1705" t="s">
        <v>342</v>
      </c>
      <c r="J62" s="1682"/>
      <c r="K62" s="1682"/>
      <c r="L62" s="1682"/>
      <c r="M62" s="1682"/>
      <c r="N62" s="1682"/>
      <c r="O62" s="1682"/>
      <c r="P62" s="1682"/>
      <c r="Q62" s="1682"/>
      <c r="R62" s="1682"/>
      <c r="S62" s="1682"/>
    </row>
    <row r="63" spans="1:19" ht="11.25" customHeight="1" x14ac:dyDescent="0.2">
      <c r="A63" s="1704" t="s">
        <v>1055</v>
      </c>
      <c r="B63" s="1704"/>
      <c r="C63" s="1704"/>
      <c r="D63" s="1704"/>
      <c r="E63" s="1704"/>
      <c r="F63" s="1704"/>
      <c r="G63" s="1703"/>
      <c r="H63" s="1703"/>
      <c r="I63" s="1703"/>
      <c r="J63" s="1682"/>
      <c r="K63" s="1682"/>
      <c r="L63" s="1682"/>
      <c r="M63" s="1682"/>
      <c r="N63" s="1682"/>
      <c r="O63" s="1682"/>
      <c r="P63" s="1682"/>
      <c r="Q63" s="1682"/>
      <c r="R63" s="1682"/>
      <c r="S63" s="1682"/>
    </row>
    <row r="64" spans="1:19" ht="11.25" customHeight="1" x14ac:dyDescent="0.2">
      <c r="A64" s="2777" t="s">
        <v>1065</v>
      </c>
      <c r="B64" s="2778" t="s">
        <v>86</v>
      </c>
      <c r="C64" s="2778" t="s">
        <v>86</v>
      </c>
      <c r="D64" s="2778" t="s">
        <v>86</v>
      </c>
      <c r="E64" s="2778" t="s">
        <v>86</v>
      </c>
      <c r="F64" s="1702">
        <v>-146</v>
      </c>
      <c r="G64" s="1701">
        <v>-295</v>
      </c>
      <c r="H64" s="1701">
        <v>-1599</v>
      </c>
      <c r="I64" s="1701">
        <f>+F64+G64+H64</f>
        <v>-2040</v>
      </c>
      <c r="J64" s="1682"/>
      <c r="K64" s="1682"/>
      <c r="L64" s="1682"/>
      <c r="M64" s="1682"/>
      <c r="N64" s="1682"/>
      <c r="O64" s="1682"/>
      <c r="P64" s="1682"/>
      <c r="Q64" s="1682"/>
      <c r="R64" s="1682"/>
      <c r="S64" s="1682"/>
    </row>
    <row r="65" spans="1:19" ht="11.25" customHeight="1" x14ac:dyDescent="0.2">
      <c r="A65" s="2763" t="s">
        <v>1053</v>
      </c>
      <c r="B65" s="2763" t="s">
        <v>86</v>
      </c>
      <c r="C65" s="2763" t="s">
        <v>86</v>
      </c>
      <c r="D65" s="2763" t="s">
        <v>86</v>
      </c>
      <c r="E65" s="2763" t="s">
        <v>86</v>
      </c>
      <c r="F65" s="1699">
        <v>-14</v>
      </c>
      <c r="G65" s="1684">
        <v>-3</v>
      </c>
      <c r="H65" s="1684">
        <v>-3</v>
      </c>
      <c r="I65" s="1684">
        <f t="shared" ref="I65:I76" si="0">SUM(F65,G65,H65)</f>
        <v>-20</v>
      </c>
      <c r="J65" s="1682"/>
      <c r="K65" s="1682"/>
      <c r="L65" s="1682"/>
      <c r="M65" s="1682"/>
      <c r="N65" s="1682"/>
      <c r="O65" s="1682"/>
      <c r="P65" s="1682"/>
      <c r="Q65" s="1682"/>
      <c r="R65" s="1682"/>
      <c r="S65" s="1682"/>
    </row>
    <row r="66" spans="1:19" ht="11.25" customHeight="1" x14ac:dyDescent="0.2">
      <c r="A66" s="2253" t="s">
        <v>1064</v>
      </c>
      <c r="B66" s="2253"/>
      <c r="C66" s="2253"/>
      <c r="D66" s="2253"/>
      <c r="E66" s="2253"/>
      <c r="F66" s="1699">
        <v>6</v>
      </c>
      <c r="G66" s="1684">
        <v>-73</v>
      </c>
      <c r="H66" s="1684">
        <v>0</v>
      </c>
      <c r="I66" s="1684">
        <f t="shared" si="0"/>
        <v>-67</v>
      </c>
      <c r="J66" s="1682"/>
      <c r="K66" s="1682"/>
      <c r="L66" s="1682"/>
      <c r="M66" s="1682"/>
      <c r="N66" s="1682"/>
      <c r="O66" s="1682"/>
      <c r="P66" s="1682"/>
      <c r="Q66" s="1682"/>
      <c r="R66" s="1682"/>
      <c r="S66" s="1682"/>
    </row>
    <row r="67" spans="1:19" ht="11.25" customHeight="1" x14ac:dyDescent="0.2">
      <c r="A67" s="2253" t="s">
        <v>1063</v>
      </c>
      <c r="B67" s="2253"/>
      <c r="C67" s="2253"/>
      <c r="D67" s="2253"/>
      <c r="E67" s="2253"/>
      <c r="F67" s="1699">
        <v>1</v>
      </c>
      <c r="G67" s="1684">
        <v>0</v>
      </c>
      <c r="H67" s="1684">
        <v>-19</v>
      </c>
      <c r="I67" s="1684">
        <f t="shared" si="0"/>
        <v>-18</v>
      </c>
      <c r="J67" s="1682"/>
      <c r="K67" s="1682"/>
      <c r="L67" s="1682"/>
      <c r="M67" s="1682"/>
      <c r="N67" s="1682"/>
      <c r="O67" s="1682"/>
      <c r="P67" s="1682"/>
      <c r="Q67" s="1682"/>
      <c r="R67" s="1682"/>
      <c r="S67" s="1682"/>
    </row>
    <row r="68" spans="1:19" ht="11.25" customHeight="1" x14ac:dyDescent="0.2">
      <c r="A68" s="2253" t="s">
        <v>1062</v>
      </c>
      <c r="B68" s="2253"/>
      <c r="C68" s="2253"/>
      <c r="D68" s="2253"/>
      <c r="E68" s="2253"/>
      <c r="F68" s="1699">
        <v>-11</v>
      </c>
      <c r="G68" s="1684">
        <v>41</v>
      </c>
      <c r="H68" s="1684">
        <v>0</v>
      </c>
      <c r="I68" s="1709">
        <f t="shared" si="0"/>
        <v>30</v>
      </c>
      <c r="J68" s="1682"/>
      <c r="K68" s="1682"/>
      <c r="L68" s="1682"/>
      <c r="M68" s="1682"/>
      <c r="N68" s="1682"/>
      <c r="O68" s="1682"/>
      <c r="P68" s="1682"/>
      <c r="Q68" s="1682"/>
      <c r="R68" s="1682"/>
      <c r="S68" s="1682"/>
    </row>
    <row r="69" spans="1:19" ht="11.25" customHeight="1" x14ac:dyDescent="0.2">
      <c r="A69" s="2253" t="s">
        <v>1061</v>
      </c>
      <c r="B69" s="2253"/>
      <c r="C69" s="2253"/>
      <c r="D69" s="2253"/>
      <c r="E69" s="2253"/>
      <c r="F69" s="1700">
        <v>0</v>
      </c>
      <c r="G69" s="1684">
        <v>9</v>
      </c>
      <c r="H69" s="1684">
        <v>-63</v>
      </c>
      <c r="I69" s="1684">
        <f t="shared" si="0"/>
        <v>-54</v>
      </c>
      <c r="J69" s="1682"/>
      <c r="K69" s="1682"/>
      <c r="L69" s="1682"/>
      <c r="M69" s="1682"/>
      <c r="N69" s="1682"/>
      <c r="O69" s="1682"/>
      <c r="P69" s="1682"/>
      <c r="Q69" s="1682"/>
      <c r="R69" s="1682"/>
      <c r="S69" s="1682"/>
    </row>
    <row r="70" spans="1:19" ht="11.25" customHeight="1" x14ac:dyDescent="0.2">
      <c r="A70" s="2253" t="s">
        <v>1060</v>
      </c>
      <c r="B70" s="2253"/>
      <c r="C70" s="2253"/>
      <c r="D70" s="2253"/>
      <c r="E70" s="2253"/>
      <c r="F70" s="1699">
        <v>-2</v>
      </c>
      <c r="G70" s="1684">
        <v>0</v>
      </c>
      <c r="H70" s="1684">
        <v>17</v>
      </c>
      <c r="I70" s="1684">
        <f t="shared" si="0"/>
        <v>15</v>
      </c>
      <c r="J70" s="1682"/>
      <c r="K70" s="1682"/>
      <c r="L70" s="1682"/>
      <c r="M70" s="1682"/>
      <c r="N70" s="1682"/>
      <c r="O70" s="1682"/>
      <c r="P70" s="1682"/>
      <c r="Q70" s="1682"/>
      <c r="R70" s="1682"/>
      <c r="S70" s="1682"/>
    </row>
    <row r="71" spans="1:19" ht="11.25" customHeight="1" x14ac:dyDescent="0.2">
      <c r="A71" s="2253" t="s">
        <v>1059</v>
      </c>
      <c r="B71" s="2253"/>
      <c r="C71" s="2253"/>
      <c r="D71" s="2253"/>
      <c r="E71" s="2253"/>
      <c r="F71" s="1700">
        <v>0</v>
      </c>
      <c r="G71" s="1684">
        <v>-11</v>
      </c>
      <c r="H71" s="1684">
        <v>17</v>
      </c>
      <c r="I71" s="1684">
        <f t="shared" si="0"/>
        <v>6</v>
      </c>
      <c r="J71" s="1682"/>
      <c r="K71" s="1682"/>
      <c r="L71" s="1682"/>
      <c r="M71" s="1682"/>
      <c r="N71" s="1682"/>
      <c r="O71" s="1682"/>
      <c r="P71" s="1682"/>
      <c r="Q71" s="1682"/>
      <c r="R71" s="1682"/>
      <c r="S71" s="1682"/>
    </row>
    <row r="72" spans="1:19" ht="11.25" customHeight="1" x14ac:dyDescent="0.2">
      <c r="A72" s="2763" t="s">
        <v>1052</v>
      </c>
      <c r="B72" s="2763" t="s">
        <v>86</v>
      </c>
      <c r="C72" s="2763" t="s">
        <v>86</v>
      </c>
      <c r="D72" s="2763" t="s">
        <v>86</v>
      </c>
      <c r="E72" s="2763" t="s">
        <v>86</v>
      </c>
      <c r="F72" s="1699">
        <v>15</v>
      </c>
      <c r="G72" s="1684">
        <v>7</v>
      </c>
      <c r="H72" s="1684">
        <v>-51</v>
      </c>
      <c r="I72" s="1684">
        <f t="shared" si="0"/>
        <v>-29</v>
      </c>
      <c r="J72" s="1682"/>
      <c r="K72" s="1682"/>
      <c r="L72" s="1682"/>
      <c r="M72" s="1682"/>
      <c r="N72" s="1682"/>
      <c r="O72" s="1682"/>
      <c r="P72" s="1682"/>
      <c r="Q72" s="1682"/>
      <c r="R72" s="1682"/>
      <c r="S72" s="1682"/>
    </row>
    <row r="73" spans="1:19" ht="11.25" customHeight="1" x14ac:dyDescent="0.2">
      <c r="A73" s="2763" t="s">
        <v>1051</v>
      </c>
      <c r="B73" s="2763" t="s">
        <v>86</v>
      </c>
      <c r="C73" s="2763" t="s">
        <v>86</v>
      </c>
      <c r="D73" s="2763" t="s">
        <v>86</v>
      </c>
      <c r="E73" s="2763" t="s">
        <v>86</v>
      </c>
      <c r="F73" s="1699">
        <v>20</v>
      </c>
      <c r="G73" s="1684">
        <v>18</v>
      </c>
      <c r="H73" s="1684">
        <v>36</v>
      </c>
      <c r="I73" s="1684">
        <f t="shared" si="0"/>
        <v>74</v>
      </c>
      <c r="J73" s="1682"/>
      <c r="K73" s="1682"/>
      <c r="L73" s="1682"/>
      <c r="M73" s="1682"/>
      <c r="N73" s="1682"/>
      <c r="O73" s="1682"/>
      <c r="P73" s="1682"/>
      <c r="Q73" s="1682"/>
      <c r="R73" s="1682"/>
      <c r="S73" s="1682"/>
    </row>
    <row r="74" spans="1:19" ht="11.25" customHeight="1" x14ac:dyDescent="0.2">
      <c r="A74" s="2763" t="s">
        <v>1050</v>
      </c>
      <c r="B74" s="2763" t="s">
        <v>86</v>
      </c>
      <c r="C74" s="2763" t="s">
        <v>86</v>
      </c>
      <c r="D74" s="2763" t="s">
        <v>86</v>
      </c>
      <c r="E74" s="2763" t="s">
        <v>86</v>
      </c>
      <c r="F74" s="1700" t="s">
        <v>88</v>
      </c>
      <c r="G74" s="1684" t="s">
        <v>88</v>
      </c>
      <c r="H74" s="1684">
        <v>169</v>
      </c>
      <c r="I74" s="1684">
        <f t="shared" si="0"/>
        <v>169</v>
      </c>
      <c r="J74" s="1682"/>
      <c r="K74" s="1682"/>
      <c r="L74" s="1682"/>
      <c r="M74" s="1682"/>
      <c r="N74" s="1682"/>
      <c r="O74" s="1682"/>
      <c r="P74" s="1682"/>
      <c r="Q74" s="1682"/>
      <c r="R74" s="1682"/>
      <c r="S74" s="1682"/>
    </row>
    <row r="75" spans="1:19" ht="11.25" customHeight="1" x14ac:dyDescent="0.2">
      <c r="A75" s="2763" t="s">
        <v>1049</v>
      </c>
      <c r="B75" s="2763" t="s">
        <v>86</v>
      </c>
      <c r="C75" s="2253"/>
      <c r="D75" s="2253"/>
      <c r="E75" s="2253"/>
      <c r="F75" s="1699">
        <v>-5</v>
      </c>
      <c r="G75" s="1684">
        <v>-5</v>
      </c>
      <c r="H75" s="1684">
        <v>-28</v>
      </c>
      <c r="I75" s="1684">
        <f t="shared" si="0"/>
        <v>-38</v>
      </c>
      <c r="J75" s="1682"/>
      <c r="K75" s="1682"/>
      <c r="L75" s="1682"/>
      <c r="M75" s="1682"/>
      <c r="N75" s="1682"/>
      <c r="O75" s="1682"/>
      <c r="P75" s="1682"/>
      <c r="Q75" s="1682"/>
      <c r="R75" s="1682"/>
      <c r="S75" s="1682"/>
    </row>
    <row r="76" spans="1:19" ht="11.25" customHeight="1" x14ac:dyDescent="0.2">
      <c r="A76" s="2763" t="s">
        <v>1048</v>
      </c>
      <c r="B76" s="2763" t="s">
        <v>86</v>
      </c>
      <c r="C76" s="2763" t="s">
        <v>86</v>
      </c>
      <c r="D76" s="2763" t="s">
        <v>86</v>
      </c>
      <c r="E76" s="2763" t="s">
        <v>86</v>
      </c>
      <c r="F76" s="1698">
        <v>0</v>
      </c>
      <c r="G76" s="1684">
        <v>0</v>
      </c>
      <c r="H76" s="1684">
        <v>-2</v>
      </c>
      <c r="I76" s="1684">
        <f t="shared" si="0"/>
        <v>-2</v>
      </c>
      <c r="J76" s="1682"/>
      <c r="K76" s="1682"/>
      <c r="L76" s="1682"/>
      <c r="M76" s="1682"/>
      <c r="N76" s="1682"/>
      <c r="O76" s="1682"/>
      <c r="P76" s="1682"/>
      <c r="Q76" s="1682"/>
      <c r="R76" s="1682"/>
      <c r="S76" s="1682"/>
    </row>
    <row r="77" spans="1:19" ht="11.25" customHeight="1" x14ac:dyDescent="0.2">
      <c r="A77" s="2771" t="s">
        <v>1458</v>
      </c>
      <c r="B77" s="2772" t="s">
        <v>86</v>
      </c>
      <c r="C77" s="2772" t="s">
        <v>86</v>
      </c>
      <c r="D77" s="2772" t="s">
        <v>86</v>
      </c>
      <c r="E77" s="2772" t="s">
        <v>86</v>
      </c>
      <c r="F77" s="1697">
        <f>SUM(F64:F76)</f>
        <v>-136</v>
      </c>
      <c r="G77" s="1697">
        <f>SUM(G64:G76)</f>
        <v>-312</v>
      </c>
      <c r="H77" s="1697">
        <f>SUM(H64:H76)</f>
        <v>-1526</v>
      </c>
      <c r="I77" s="1697">
        <f>SUM(I64:I76)</f>
        <v>-1974</v>
      </c>
      <c r="J77" s="1682"/>
      <c r="K77" s="1682"/>
      <c r="L77" s="1682"/>
      <c r="M77" s="1682"/>
      <c r="N77" s="1682"/>
      <c r="O77" s="1682"/>
      <c r="P77" s="1682"/>
      <c r="Q77" s="1682"/>
      <c r="R77" s="1682"/>
      <c r="S77" s="1682"/>
    </row>
    <row r="78" spans="1:19" ht="11.25" customHeight="1" x14ac:dyDescent="0.2">
      <c r="A78" s="1708"/>
      <c r="B78" s="1708"/>
      <c r="C78" s="1708"/>
      <c r="D78" s="1708"/>
      <c r="E78" s="1708"/>
      <c r="F78" s="1708"/>
      <c r="G78" s="1707"/>
      <c r="H78" s="1707"/>
      <c r="I78" s="1707"/>
      <c r="J78" s="1682"/>
      <c r="K78" s="1682"/>
      <c r="L78" s="1682"/>
      <c r="M78" s="1682"/>
      <c r="N78" s="1682"/>
      <c r="O78" s="1682"/>
      <c r="P78" s="1682"/>
      <c r="Q78" s="1682"/>
      <c r="R78" s="1682"/>
      <c r="S78" s="1682"/>
    </row>
    <row r="79" spans="1:19" ht="11.25" customHeight="1" x14ac:dyDescent="0.2">
      <c r="A79" s="1706"/>
      <c r="B79" s="1706"/>
      <c r="C79" s="1706"/>
      <c r="D79" s="1706"/>
      <c r="E79" s="1706"/>
      <c r="F79" s="1705" t="s">
        <v>1058</v>
      </c>
      <c r="G79" s="1705" t="s">
        <v>1057</v>
      </c>
      <c r="H79" s="1705" t="s">
        <v>1056</v>
      </c>
      <c r="I79" s="1705" t="s">
        <v>342</v>
      </c>
      <c r="J79" s="1682"/>
      <c r="K79" s="1682"/>
      <c r="L79" s="1682"/>
      <c r="M79" s="1682"/>
      <c r="N79" s="1682"/>
      <c r="O79" s="1682"/>
      <c r="P79" s="1682"/>
      <c r="Q79" s="1682"/>
      <c r="R79" s="1682"/>
      <c r="S79" s="1682"/>
    </row>
    <row r="80" spans="1:19" ht="11.25" customHeight="1" x14ac:dyDescent="0.2">
      <c r="A80" s="1704" t="s">
        <v>1055</v>
      </c>
      <c r="B80" s="1704"/>
      <c r="C80" s="1704"/>
      <c r="D80" s="1704"/>
      <c r="E80" s="1704"/>
      <c r="F80" s="1704"/>
      <c r="G80" s="1703"/>
      <c r="H80" s="1703"/>
      <c r="I80" s="1703"/>
      <c r="J80" s="1682"/>
      <c r="K80" s="1682"/>
      <c r="L80" s="1682"/>
      <c r="M80" s="1682"/>
      <c r="N80" s="1682"/>
      <c r="O80" s="1682"/>
      <c r="P80" s="1682"/>
      <c r="Q80" s="1682"/>
      <c r="R80" s="1682"/>
      <c r="S80" s="1682"/>
    </row>
    <row r="81" spans="1:19" ht="11.25" customHeight="1" x14ac:dyDescent="0.2">
      <c r="A81" s="2777" t="s">
        <v>1054</v>
      </c>
      <c r="B81" s="2778" t="s">
        <v>86</v>
      </c>
      <c r="C81" s="2778" t="s">
        <v>86</v>
      </c>
      <c r="D81" s="2778" t="s">
        <v>86</v>
      </c>
      <c r="E81" s="2778" t="s">
        <v>86</v>
      </c>
      <c r="F81" s="1702">
        <v>-133</v>
      </c>
      <c r="G81" s="1701">
        <v>-360</v>
      </c>
      <c r="H81" s="1701">
        <v>-1816</v>
      </c>
      <c r="I81" s="1701">
        <f>+F81+G81+H81</f>
        <v>-2309</v>
      </c>
      <c r="J81" s="1682"/>
      <c r="K81" s="1682"/>
      <c r="L81" s="1682"/>
      <c r="M81" s="1682"/>
      <c r="N81" s="1682"/>
      <c r="O81" s="1682"/>
      <c r="P81" s="1682"/>
      <c r="Q81" s="1682"/>
      <c r="R81" s="1682"/>
      <c r="S81" s="1682"/>
    </row>
    <row r="82" spans="1:19" ht="11.25" customHeight="1" x14ac:dyDescent="0.2">
      <c r="A82" s="2763" t="s">
        <v>1053</v>
      </c>
      <c r="B82" s="2763" t="s">
        <v>86</v>
      </c>
      <c r="C82" s="2763" t="s">
        <v>86</v>
      </c>
      <c r="D82" s="2763" t="s">
        <v>86</v>
      </c>
      <c r="E82" s="2763" t="s">
        <v>86</v>
      </c>
      <c r="F82" s="1699">
        <v>-20</v>
      </c>
      <c r="G82" s="1684">
        <v>-3</v>
      </c>
      <c r="H82" s="1684">
        <v>-9</v>
      </c>
      <c r="I82" s="1684">
        <f t="shared" ref="I82:I93" si="1">SUM(F82,G82,H82)</f>
        <v>-32</v>
      </c>
      <c r="J82" s="1682"/>
      <c r="K82" s="1682"/>
      <c r="L82" s="1682"/>
      <c r="M82" s="1682"/>
      <c r="N82" s="1682"/>
      <c r="O82" s="1682"/>
      <c r="P82" s="1682"/>
      <c r="Q82" s="1682"/>
      <c r="R82" s="1682"/>
      <c r="S82" s="1682"/>
    </row>
    <row r="83" spans="1:19" ht="11.25" customHeight="1" x14ac:dyDescent="0.2">
      <c r="A83" s="2253" t="s">
        <v>1064</v>
      </c>
      <c r="B83" s="2253"/>
      <c r="C83" s="2253"/>
      <c r="D83" s="2253"/>
      <c r="E83" s="2253"/>
      <c r="F83" s="1699">
        <v>6</v>
      </c>
      <c r="G83" s="1684">
        <v>-75</v>
      </c>
      <c r="H83" s="1684">
        <v>0</v>
      </c>
      <c r="I83" s="1684">
        <f t="shared" si="1"/>
        <v>-69</v>
      </c>
      <c r="J83" s="1682"/>
      <c r="K83" s="1682"/>
      <c r="L83" s="1682"/>
      <c r="M83" s="1682"/>
      <c r="N83" s="1682"/>
      <c r="O83" s="1682"/>
      <c r="P83" s="1682"/>
      <c r="Q83" s="1682"/>
      <c r="R83" s="1682"/>
      <c r="S83" s="1682"/>
    </row>
    <row r="84" spans="1:19" ht="11.25" customHeight="1" x14ac:dyDescent="0.2">
      <c r="A84" s="2253" t="s">
        <v>1063</v>
      </c>
      <c r="B84" s="2253"/>
      <c r="C84" s="2253"/>
      <c r="D84" s="2253"/>
      <c r="E84" s="2253"/>
      <c r="F84" s="1699">
        <v>0</v>
      </c>
      <c r="G84" s="1684">
        <v>0</v>
      </c>
      <c r="H84" s="1684">
        <v>-71</v>
      </c>
      <c r="I84" s="1684">
        <f t="shared" si="1"/>
        <v>-71</v>
      </c>
      <c r="J84" s="1682"/>
      <c r="K84" s="1682"/>
      <c r="L84" s="1682"/>
      <c r="M84" s="1682"/>
      <c r="N84" s="1682"/>
      <c r="O84" s="1682"/>
      <c r="P84" s="1682"/>
      <c r="Q84" s="1682"/>
      <c r="R84" s="1682"/>
      <c r="S84" s="1682"/>
    </row>
    <row r="85" spans="1:19" ht="11.25" customHeight="1" x14ac:dyDescent="0.2">
      <c r="A85" s="2253" t="s">
        <v>1062</v>
      </c>
      <c r="B85" s="2253"/>
      <c r="C85" s="2253"/>
      <c r="D85" s="2253"/>
      <c r="E85" s="2253"/>
      <c r="F85" s="1699">
        <v>-12</v>
      </c>
      <c r="G85" s="1684">
        <v>43</v>
      </c>
      <c r="H85" s="1684">
        <v>0</v>
      </c>
      <c r="I85" s="1709">
        <f t="shared" si="1"/>
        <v>31</v>
      </c>
      <c r="J85" s="1682"/>
      <c r="K85" s="1682"/>
      <c r="L85" s="1682"/>
      <c r="M85" s="1682"/>
      <c r="N85" s="1682"/>
      <c r="O85" s="1682"/>
      <c r="P85" s="1682"/>
      <c r="Q85" s="1682"/>
      <c r="R85" s="1682"/>
      <c r="S85" s="1682"/>
    </row>
    <row r="86" spans="1:19" ht="11.25" customHeight="1" x14ac:dyDescent="0.2">
      <c r="A86" s="2253" t="s">
        <v>1061</v>
      </c>
      <c r="B86" s="2253"/>
      <c r="C86" s="2253"/>
      <c r="D86" s="2253"/>
      <c r="E86" s="2253"/>
      <c r="F86" s="1700">
        <v>0</v>
      </c>
      <c r="G86" s="1684">
        <v>16</v>
      </c>
      <c r="H86" s="1684">
        <v>-47</v>
      </c>
      <c r="I86" s="1684">
        <f t="shared" si="1"/>
        <v>-31</v>
      </c>
      <c r="J86" s="1682"/>
      <c r="K86" s="1682"/>
      <c r="L86" s="1682"/>
      <c r="M86" s="1682"/>
      <c r="N86" s="1682"/>
      <c r="O86" s="1682"/>
      <c r="P86" s="1682"/>
      <c r="Q86" s="1682"/>
      <c r="R86" s="1682"/>
      <c r="S86" s="1682"/>
    </row>
    <row r="87" spans="1:19" ht="11.25" customHeight="1" x14ac:dyDescent="0.2">
      <c r="A87" s="2253" t="s">
        <v>1060</v>
      </c>
      <c r="B87" s="2253"/>
      <c r="C87" s="2253"/>
      <c r="D87" s="2253"/>
      <c r="E87" s="2253"/>
      <c r="F87" s="1699">
        <v>-3</v>
      </c>
      <c r="G87" s="1684">
        <v>0</v>
      </c>
      <c r="H87" s="1684">
        <v>11</v>
      </c>
      <c r="I87" s="1684">
        <f t="shared" si="1"/>
        <v>8</v>
      </c>
      <c r="J87" s="1682"/>
      <c r="K87" s="1682"/>
      <c r="L87" s="1682"/>
      <c r="M87" s="1682"/>
      <c r="N87" s="1682"/>
      <c r="O87" s="1682"/>
      <c r="P87" s="1682"/>
      <c r="Q87" s="1682"/>
      <c r="R87" s="1682"/>
      <c r="S87" s="1682"/>
    </row>
    <row r="88" spans="1:19" ht="11.25" customHeight="1" x14ac:dyDescent="0.2">
      <c r="A88" s="2253" t="s">
        <v>1059</v>
      </c>
      <c r="B88" s="2253"/>
      <c r="C88" s="2253"/>
      <c r="D88" s="2253"/>
      <c r="E88" s="2253"/>
      <c r="F88" s="1700">
        <v>0</v>
      </c>
      <c r="G88" s="1684">
        <v>-11</v>
      </c>
      <c r="H88" s="1684">
        <v>13</v>
      </c>
      <c r="I88" s="1684">
        <f t="shared" si="1"/>
        <v>2</v>
      </c>
      <c r="J88" s="1682"/>
      <c r="K88" s="1682"/>
      <c r="L88" s="1682"/>
      <c r="M88" s="1682"/>
      <c r="N88" s="1682"/>
      <c r="O88" s="1682"/>
      <c r="P88" s="1682"/>
      <c r="Q88" s="1682"/>
      <c r="R88" s="1682"/>
      <c r="S88" s="1682"/>
    </row>
    <row r="89" spans="1:19" ht="11.25" customHeight="1" x14ac:dyDescent="0.2">
      <c r="A89" s="2763" t="s">
        <v>1052</v>
      </c>
      <c r="B89" s="2763" t="s">
        <v>86</v>
      </c>
      <c r="C89" s="2763" t="s">
        <v>86</v>
      </c>
      <c r="D89" s="2763" t="s">
        <v>86</v>
      </c>
      <c r="E89" s="2763" t="s">
        <v>86</v>
      </c>
      <c r="F89" s="1699">
        <v>16</v>
      </c>
      <c r="G89" s="1684">
        <v>55</v>
      </c>
      <c r="H89" s="1684">
        <v>-45</v>
      </c>
      <c r="I89" s="1684">
        <f t="shared" si="1"/>
        <v>26</v>
      </c>
      <c r="J89" s="1682"/>
      <c r="K89" s="1682"/>
      <c r="L89" s="1682"/>
      <c r="M89" s="1682"/>
      <c r="N89" s="1682"/>
      <c r="O89" s="1682"/>
      <c r="P89" s="1682"/>
      <c r="Q89" s="1682"/>
      <c r="R89" s="1682"/>
      <c r="S89" s="1682"/>
    </row>
    <row r="90" spans="1:19" ht="11.25" customHeight="1" x14ac:dyDescent="0.2">
      <c r="A90" s="2763" t="s">
        <v>1051</v>
      </c>
      <c r="B90" s="2763" t="s">
        <v>86</v>
      </c>
      <c r="C90" s="2763" t="s">
        <v>86</v>
      </c>
      <c r="D90" s="2763" t="s">
        <v>86</v>
      </c>
      <c r="E90" s="2763" t="s">
        <v>86</v>
      </c>
      <c r="F90" s="1699">
        <v>11</v>
      </c>
      <c r="G90" s="1684">
        <v>21</v>
      </c>
      <c r="H90" s="1684">
        <v>26</v>
      </c>
      <c r="I90" s="1684">
        <f t="shared" si="1"/>
        <v>58</v>
      </c>
      <c r="J90" s="1682"/>
      <c r="K90" s="1682"/>
      <c r="L90" s="1682"/>
      <c r="M90" s="1682"/>
      <c r="N90" s="1682"/>
      <c r="O90" s="1682"/>
      <c r="P90" s="1682"/>
      <c r="Q90" s="1682"/>
      <c r="R90" s="1682"/>
      <c r="S90" s="1682"/>
    </row>
    <row r="91" spans="1:19" ht="11.25" customHeight="1" x14ac:dyDescent="0.2">
      <c r="A91" s="2763" t="s">
        <v>1050</v>
      </c>
      <c r="B91" s="2763" t="s">
        <v>86</v>
      </c>
      <c r="C91" s="2763" t="s">
        <v>86</v>
      </c>
      <c r="D91" s="2763" t="s">
        <v>86</v>
      </c>
      <c r="E91" s="2763" t="s">
        <v>86</v>
      </c>
      <c r="F91" s="1700" t="s">
        <v>88</v>
      </c>
      <c r="G91" s="1684" t="s">
        <v>88</v>
      </c>
      <c r="H91" s="1684">
        <v>160</v>
      </c>
      <c r="I91" s="1684">
        <f t="shared" si="1"/>
        <v>160</v>
      </c>
      <c r="J91" s="1682"/>
      <c r="K91" s="1682"/>
      <c r="L91" s="1682"/>
      <c r="M91" s="1682"/>
      <c r="N91" s="1682"/>
      <c r="O91" s="1682"/>
      <c r="P91" s="1682"/>
      <c r="Q91" s="1682"/>
      <c r="R91" s="1682"/>
      <c r="S91" s="1682"/>
    </row>
    <row r="92" spans="1:19" ht="11.25" customHeight="1" x14ac:dyDescent="0.2">
      <c r="A92" s="2763" t="s">
        <v>1049</v>
      </c>
      <c r="B92" s="2763" t="s">
        <v>86</v>
      </c>
      <c r="C92" s="2253"/>
      <c r="D92" s="2253"/>
      <c r="E92" s="2253"/>
      <c r="F92" s="1699">
        <v>1</v>
      </c>
      <c r="G92" s="1684">
        <v>0</v>
      </c>
      <c r="H92" s="1684">
        <v>-23</v>
      </c>
      <c r="I92" s="1684">
        <f t="shared" si="1"/>
        <v>-22</v>
      </c>
      <c r="J92" s="1682"/>
      <c r="K92" s="1682"/>
      <c r="L92" s="1682"/>
      <c r="M92" s="1682"/>
      <c r="N92" s="1682"/>
      <c r="O92" s="1682"/>
      <c r="P92" s="1682"/>
      <c r="Q92" s="1682"/>
      <c r="R92" s="1682"/>
      <c r="S92" s="1682"/>
    </row>
    <row r="93" spans="1:19" ht="11.25" customHeight="1" x14ac:dyDescent="0.2">
      <c r="A93" s="2763" t="s">
        <v>1048</v>
      </c>
      <c r="B93" s="2763" t="s">
        <v>86</v>
      </c>
      <c r="C93" s="2763" t="s">
        <v>86</v>
      </c>
      <c r="D93" s="2763" t="s">
        <v>86</v>
      </c>
      <c r="E93" s="2763" t="s">
        <v>86</v>
      </c>
      <c r="F93" s="1698">
        <v>0</v>
      </c>
      <c r="G93" s="1684">
        <v>1</v>
      </c>
      <c r="H93" s="1684">
        <v>0</v>
      </c>
      <c r="I93" s="1684">
        <f t="shared" si="1"/>
        <v>1</v>
      </c>
      <c r="J93" s="1682"/>
      <c r="K93" s="1682"/>
      <c r="L93" s="1682"/>
      <c r="M93" s="1682"/>
      <c r="N93" s="1682"/>
      <c r="O93" s="1682"/>
      <c r="P93" s="1682"/>
      <c r="Q93" s="1682"/>
      <c r="R93" s="1682"/>
      <c r="S93" s="1682"/>
    </row>
    <row r="94" spans="1:19" ht="11.25" customHeight="1" x14ac:dyDescent="0.2">
      <c r="A94" s="2771" t="s">
        <v>1457</v>
      </c>
      <c r="B94" s="2772" t="s">
        <v>86</v>
      </c>
      <c r="C94" s="2772" t="s">
        <v>86</v>
      </c>
      <c r="D94" s="2772" t="s">
        <v>86</v>
      </c>
      <c r="E94" s="2772" t="s">
        <v>86</v>
      </c>
      <c r="F94" s="1697">
        <f>SUM(F81:F93)</f>
        <v>-134</v>
      </c>
      <c r="G94" s="1697">
        <f>SUM(G81:G93)</f>
        <v>-313</v>
      </c>
      <c r="H94" s="1697">
        <f>SUM(H81:H93)</f>
        <v>-1801</v>
      </c>
      <c r="I94" s="1697">
        <f>SUM(I81:I93)</f>
        <v>-2248</v>
      </c>
      <c r="J94" s="1682"/>
      <c r="K94" s="1682"/>
      <c r="L94" s="1682"/>
      <c r="M94" s="1682"/>
      <c r="N94" s="1682"/>
      <c r="O94" s="1682"/>
      <c r="P94" s="1682"/>
      <c r="Q94" s="1682"/>
      <c r="R94" s="1682"/>
      <c r="S94" s="1682"/>
    </row>
    <row r="95" spans="1:19" ht="9" customHeight="1" x14ac:dyDescent="0.2">
      <c r="A95" s="1696"/>
      <c r="B95" s="1696"/>
      <c r="C95" s="1696"/>
      <c r="D95" s="1695"/>
      <c r="E95" s="1696"/>
      <c r="F95" s="1695"/>
      <c r="G95" s="1694"/>
      <c r="H95" s="1694"/>
      <c r="I95" s="1694"/>
      <c r="J95" s="1682"/>
      <c r="K95" s="1682"/>
      <c r="L95" s="1682"/>
      <c r="M95" s="1682"/>
      <c r="N95" s="1682"/>
      <c r="O95" s="1682"/>
      <c r="P95" s="1682"/>
      <c r="Q95" s="1682"/>
      <c r="R95" s="1682"/>
      <c r="S95" s="1682"/>
    </row>
    <row r="96" spans="1:19" ht="4.5" customHeight="1" x14ac:dyDescent="0.2">
      <c r="A96" s="1691"/>
      <c r="B96" s="1691"/>
      <c r="C96" s="1691"/>
      <c r="D96" s="1693"/>
      <c r="E96" s="1691"/>
      <c r="F96" s="1689"/>
      <c r="G96" s="1692"/>
      <c r="H96" s="1692"/>
      <c r="I96" s="1692"/>
      <c r="J96" s="1682"/>
      <c r="K96" s="1682"/>
      <c r="L96" s="1682"/>
      <c r="M96" s="1682"/>
      <c r="N96" s="1682"/>
      <c r="O96" s="1682"/>
      <c r="P96" s="1682"/>
      <c r="Q96" s="1682"/>
      <c r="R96" s="1682"/>
      <c r="S96" s="1682"/>
    </row>
    <row r="97" spans="1:19" ht="9" customHeight="1" x14ac:dyDescent="0.2">
      <c r="A97" s="2780" t="s">
        <v>1047</v>
      </c>
      <c r="B97" s="2781" t="s">
        <v>86</v>
      </c>
      <c r="C97" s="1691"/>
      <c r="D97" s="1691"/>
      <c r="E97" s="1690"/>
      <c r="F97" s="1689"/>
      <c r="G97" s="1689" t="s">
        <v>1456</v>
      </c>
      <c r="H97" s="1689" t="s">
        <v>454</v>
      </c>
      <c r="I97" s="1689" t="s">
        <v>1456</v>
      </c>
      <c r="J97" s="1682"/>
      <c r="K97" s="1682"/>
      <c r="L97" s="1682"/>
      <c r="M97" s="1682"/>
      <c r="N97" s="1682"/>
      <c r="O97" s="1682"/>
      <c r="P97" s="1682"/>
      <c r="Q97" s="1682"/>
      <c r="R97" s="1682"/>
      <c r="S97" s="1682"/>
    </row>
    <row r="98" spans="1:19" ht="9" customHeight="1" x14ac:dyDescent="0.2">
      <c r="A98" s="1688"/>
      <c r="B98" s="1688"/>
      <c r="C98" s="1688"/>
      <c r="D98" s="1688"/>
      <c r="E98" s="1688"/>
      <c r="F98" s="1687"/>
      <c r="G98" s="1687" t="s">
        <v>1046</v>
      </c>
      <c r="H98" s="1687" t="s">
        <v>1045</v>
      </c>
      <c r="I98" s="1687" t="s">
        <v>1045</v>
      </c>
      <c r="J98" s="1682"/>
      <c r="K98" s="1682"/>
      <c r="L98" s="1682"/>
      <c r="M98" s="1682"/>
      <c r="N98" s="1682"/>
      <c r="O98" s="1682"/>
      <c r="P98" s="1682"/>
      <c r="Q98" s="1682"/>
      <c r="R98" s="1682"/>
      <c r="S98" s="1682"/>
    </row>
    <row r="99" spans="1:19" ht="10.5" customHeight="1" x14ac:dyDescent="0.2">
      <c r="A99" s="2782" t="s">
        <v>1044</v>
      </c>
      <c r="B99" s="2782" t="s">
        <v>86</v>
      </c>
      <c r="C99" s="2782" t="s">
        <v>86</v>
      </c>
      <c r="D99" s="2782" t="s">
        <v>86</v>
      </c>
      <c r="E99" s="2782" t="s">
        <v>86</v>
      </c>
      <c r="F99" s="1686"/>
      <c r="G99" s="1686">
        <v>177</v>
      </c>
      <c r="H99" s="1686">
        <v>182</v>
      </c>
      <c r="I99" s="1686">
        <v>204</v>
      </c>
      <c r="J99" s="1682"/>
      <c r="K99" s="1682"/>
      <c r="L99" s="1682"/>
      <c r="M99" s="1682"/>
      <c r="N99" s="1682"/>
      <c r="O99" s="1682"/>
      <c r="P99" s="1682"/>
      <c r="Q99" s="1682"/>
      <c r="R99" s="1682"/>
      <c r="S99" s="1682"/>
    </row>
    <row r="100" spans="1:19" ht="9" customHeight="1" x14ac:dyDescent="0.2">
      <c r="A100" s="2763" t="s">
        <v>1043</v>
      </c>
      <c r="B100" s="2763" t="s">
        <v>86</v>
      </c>
      <c r="C100" s="2763" t="s">
        <v>86</v>
      </c>
      <c r="D100" s="2763" t="s">
        <v>86</v>
      </c>
      <c r="E100" s="2763" t="s">
        <v>86</v>
      </c>
      <c r="F100" s="1684"/>
      <c r="G100" s="1684">
        <v>117</v>
      </c>
      <c r="H100" s="1684">
        <v>118</v>
      </c>
      <c r="I100" s="1684">
        <v>133</v>
      </c>
      <c r="J100" s="1682"/>
      <c r="K100" s="1682"/>
      <c r="L100" s="1682"/>
      <c r="M100" s="1682"/>
      <c r="N100" s="1682"/>
      <c r="O100" s="1682"/>
      <c r="P100" s="1682"/>
      <c r="Q100" s="1682"/>
      <c r="R100" s="1682"/>
      <c r="S100" s="1682"/>
    </row>
    <row r="101" spans="1:19" ht="9" customHeight="1" x14ac:dyDescent="0.2">
      <c r="A101" s="2783" t="s">
        <v>1042</v>
      </c>
      <c r="B101" s="2783" t="s">
        <v>86</v>
      </c>
      <c r="C101" s="2783" t="s">
        <v>86</v>
      </c>
      <c r="D101" s="2783" t="s">
        <v>86</v>
      </c>
      <c r="E101" s="2783" t="s">
        <v>86</v>
      </c>
      <c r="F101" s="1685"/>
      <c r="G101" s="1685">
        <v>78</v>
      </c>
      <c r="H101" s="1685">
        <v>81</v>
      </c>
      <c r="I101" s="1685">
        <v>90</v>
      </c>
      <c r="J101" s="1682"/>
      <c r="K101" s="1682"/>
      <c r="L101" s="1682"/>
      <c r="M101" s="1682"/>
      <c r="N101" s="1682"/>
      <c r="O101" s="1682"/>
      <c r="P101" s="1682"/>
      <c r="Q101" s="1682"/>
      <c r="R101" s="1682"/>
      <c r="S101" s="1682"/>
    </row>
    <row r="102" spans="1:19" ht="9" customHeight="1" x14ac:dyDescent="0.2">
      <c r="A102" s="2784" t="s">
        <v>1041</v>
      </c>
      <c r="B102" s="2785" t="s">
        <v>86</v>
      </c>
      <c r="C102" s="2785" t="s">
        <v>86</v>
      </c>
      <c r="D102" s="2785" t="s">
        <v>86</v>
      </c>
      <c r="E102" s="2785" t="s">
        <v>86</v>
      </c>
      <c r="F102" s="1684"/>
      <c r="G102" s="1684">
        <v>34</v>
      </c>
      <c r="H102" s="1684">
        <v>35</v>
      </c>
      <c r="I102" s="1684">
        <v>35</v>
      </c>
      <c r="J102" s="1682"/>
      <c r="K102" s="1682"/>
      <c r="L102" s="1682"/>
      <c r="M102" s="1682"/>
      <c r="N102" s="1682"/>
      <c r="O102" s="1682"/>
      <c r="P102" s="1682"/>
      <c r="Q102" s="1682"/>
      <c r="R102" s="1682"/>
      <c r="S102" s="1682"/>
    </row>
    <row r="103" spans="1:19" ht="9" customHeight="1" x14ac:dyDescent="0.2">
      <c r="A103" s="2786" t="s">
        <v>1040</v>
      </c>
      <c r="B103" s="2786" t="s">
        <v>86</v>
      </c>
      <c r="C103" s="2786" t="s">
        <v>86</v>
      </c>
      <c r="D103" s="2786" t="s">
        <v>86</v>
      </c>
      <c r="E103" s="2786" t="s">
        <v>86</v>
      </c>
      <c r="F103" s="1683"/>
      <c r="G103" s="1683">
        <v>18</v>
      </c>
      <c r="H103" s="1683">
        <v>1</v>
      </c>
      <c r="I103" s="1683">
        <v>18</v>
      </c>
      <c r="J103" s="1682"/>
      <c r="K103" s="1682"/>
      <c r="L103" s="1682"/>
      <c r="M103" s="1682"/>
      <c r="N103" s="1682"/>
      <c r="O103" s="1682"/>
      <c r="P103" s="1682"/>
      <c r="Q103" s="1682"/>
      <c r="R103" s="1682"/>
      <c r="S103" s="1682"/>
    </row>
    <row r="104" spans="1:19" ht="9.75" customHeight="1" x14ac:dyDescent="0.2">
      <c r="A104" s="2787" t="s">
        <v>1039</v>
      </c>
      <c r="B104" s="2788" t="s">
        <v>86</v>
      </c>
      <c r="C104" s="2788" t="s">
        <v>86</v>
      </c>
      <c r="D104" s="2788" t="s">
        <v>86</v>
      </c>
      <c r="E104" s="2788" t="s">
        <v>86</v>
      </c>
      <c r="F104" s="2788" t="s">
        <v>86</v>
      </c>
      <c r="G104" s="2788" t="s">
        <v>86</v>
      </c>
      <c r="H104" s="2788" t="s">
        <v>86</v>
      </c>
      <c r="I104" s="2788" t="s">
        <v>86</v>
      </c>
    </row>
    <row r="105" spans="1:19" ht="9" customHeight="1" x14ac:dyDescent="0.2">
      <c r="A105" s="2789"/>
      <c r="B105" s="2779"/>
      <c r="C105" s="2779"/>
      <c r="D105" s="2779"/>
      <c r="E105" s="2779"/>
      <c r="F105" s="2779"/>
      <c r="G105" s="2779"/>
      <c r="H105" s="2779"/>
      <c r="I105" s="2779"/>
    </row>
    <row r="106" spans="1:19" ht="9" customHeight="1" x14ac:dyDescent="0.2">
      <c r="A106" s="2779"/>
      <c r="B106" s="2779"/>
      <c r="C106" s="2779"/>
      <c r="D106" s="2779"/>
      <c r="E106" s="2779"/>
      <c r="F106" s="2779"/>
      <c r="G106" s="2779"/>
      <c r="H106" s="2779"/>
      <c r="I106" s="2779"/>
    </row>
  </sheetData>
  <mergeCells count="61">
    <mergeCell ref="A106:I106"/>
    <mergeCell ref="A97:B97"/>
    <mergeCell ref="A99:E99"/>
    <mergeCell ref="A100:E100"/>
    <mergeCell ref="A101:E101"/>
    <mergeCell ref="A102:E102"/>
    <mergeCell ref="A103:E103"/>
    <mergeCell ref="A104:I104"/>
    <mergeCell ref="A105:I105"/>
    <mergeCell ref="A54:B54"/>
    <mergeCell ref="A55:E55"/>
    <mergeCell ref="A56:E56"/>
    <mergeCell ref="A89:E89"/>
    <mergeCell ref="A60:I60"/>
    <mergeCell ref="A64:E64"/>
    <mergeCell ref="A65:E65"/>
    <mergeCell ref="A72:E72"/>
    <mergeCell ref="A81:E81"/>
    <mergeCell ref="A82:E82"/>
    <mergeCell ref="A73:E73"/>
    <mergeCell ref="A74:E74"/>
    <mergeCell ref="A75:B75"/>
    <mergeCell ref="A76:E76"/>
    <mergeCell ref="A77:E77"/>
    <mergeCell ref="A90:E90"/>
    <mergeCell ref="A91:E91"/>
    <mergeCell ref="A93:E93"/>
    <mergeCell ref="A92:B92"/>
    <mergeCell ref="A94:E94"/>
    <mergeCell ref="G50:I50"/>
    <mergeCell ref="A53:E53"/>
    <mergeCell ref="A41:I41"/>
    <mergeCell ref="G42:I42"/>
    <mergeCell ref="A45:E45"/>
    <mergeCell ref="A46:B46"/>
    <mergeCell ref="A47:E47"/>
    <mergeCell ref="A48:E48"/>
    <mergeCell ref="A38:E38"/>
    <mergeCell ref="A18:E18"/>
    <mergeCell ref="A19:E19"/>
    <mergeCell ref="A21:E21"/>
    <mergeCell ref="A24:I24"/>
    <mergeCell ref="G26:I26"/>
    <mergeCell ref="A29:E29"/>
    <mergeCell ref="A30:B30"/>
    <mergeCell ref="A31:E31"/>
    <mergeCell ref="G33:I33"/>
    <mergeCell ref="A37:B37"/>
    <mergeCell ref="A36:E36"/>
    <mergeCell ref="A17:E17"/>
    <mergeCell ref="G2:I2"/>
    <mergeCell ref="A6:E6"/>
    <mergeCell ref="A7:C7"/>
    <mergeCell ref="A8:E8"/>
    <mergeCell ref="A9:E9"/>
    <mergeCell ref="A10:E10"/>
    <mergeCell ref="A11:E11"/>
    <mergeCell ref="A12:E12"/>
    <mergeCell ref="A14:E14"/>
    <mergeCell ref="A15:E15"/>
    <mergeCell ref="A16:E16"/>
  </mergeCells>
  <pageMargins left="0.59055118110236204" right="0.59055118110236204" top="1.1023622047244099" bottom="0.59055118110236204" header="0.31496062992126" footer="0.31496062992126"/>
  <pageSetup scale="85" orientation="portrait" r:id="rId1"/>
  <headerFooter alignWithMargins="0"/>
  <rowBreaks count="1" manualBreakCount="1">
    <brk id="57" max="18" man="1"/>
  </rowBreaks>
  <ignoredErrors>
    <ignoredError sqref="G4:I5 G98:I98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tabColor theme="8" tint="0.59999389629810485"/>
  </sheetPr>
  <dimension ref="A1:M68"/>
  <sheetViews>
    <sheetView view="pageLayout" topLeftCell="A19" zoomScale="85" zoomScaleNormal="100" zoomScaleSheetLayoutView="100" zoomScalePageLayoutView="85" workbookViewId="0">
      <selection activeCell="H65" sqref="H65"/>
    </sheetView>
  </sheetViews>
  <sheetFormatPr defaultColWidth="9.140625" defaultRowHeight="13.5" customHeight="1" x14ac:dyDescent="0.25"/>
  <cols>
    <col min="1" max="1" width="26.85546875" style="1184" customWidth="1"/>
    <col min="2" max="2" width="6.5703125" style="1184" customWidth="1"/>
    <col min="3" max="3" width="6.5703125" style="1" customWidth="1"/>
    <col min="4" max="11" width="6.5703125" style="1184" customWidth="1"/>
    <col min="12" max="16384" width="9.140625" style="1184"/>
  </cols>
  <sheetData>
    <row r="1" spans="1:13" ht="13.5" customHeight="1" x14ac:dyDescent="0.25">
      <c r="A1" s="1232" t="s">
        <v>896</v>
      </c>
      <c r="B1" s="1234"/>
      <c r="C1" s="1233"/>
      <c r="D1" s="1186"/>
      <c r="E1" s="1186"/>
      <c r="F1" s="1186"/>
      <c r="G1" s="1186"/>
      <c r="H1" s="1186"/>
      <c r="I1" s="1186"/>
      <c r="J1" s="1234"/>
      <c r="K1" s="1186"/>
    </row>
    <row r="2" spans="1:13" ht="13.5" customHeight="1" x14ac:dyDescent="0.25">
      <c r="B2" s="1186"/>
      <c r="C2" s="1233"/>
      <c r="D2" s="1186"/>
      <c r="E2" s="1186"/>
      <c r="F2" s="1186"/>
      <c r="G2" s="1186"/>
      <c r="H2" s="1186"/>
      <c r="I2" s="1186"/>
      <c r="J2" s="1186"/>
      <c r="K2" s="1186"/>
    </row>
    <row r="3" spans="1:13" ht="13.5" customHeight="1" x14ac:dyDescent="0.2">
      <c r="A3" s="1232" t="s">
        <v>895</v>
      </c>
      <c r="C3" s="1188"/>
      <c r="D3" s="1188"/>
      <c r="E3" s="1188"/>
      <c r="F3" s="1188"/>
      <c r="G3" s="1188"/>
      <c r="H3" s="1188"/>
      <c r="I3" s="1188"/>
      <c r="J3" s="1188"/>
      <c r="K3" s="1188"/>
    </row>
    <row r="4" spans="1:13" ht="13.5" customHeight="1" x14ac:dyDescent="0.2">
      <c r="A4" s="1226" t="s">
        <v>1098</v>
      </c>
      <c r="B4" s="1185"/>
      <c r="C4" s="1210"/>
      <c r="D4" s="1210"/>
      <c r="E4" s="1198"/>
      <c r="F4" s="1198"/>
      <c r="G4" s="1198"/>
      <c r="H4" s="1198"/>
      <c r="I4" s="1198"/>
      <c r="J4" s="1195"/>
      <c r="K4" s="1195"/>
      <c r="L4" s="1185"/>
      <c r="M4" s="1185"/>
    </row>
    <row r="5" spans="1:13" ht="13.5" customHeight="1" x14ac:dyDescent="0.2">
      <c r="A5" s="1185"/>
      <c r="B5" s="1185"/>
      <c r="C5" s="1210"/>
      <c r="D5" s="1210"/>
      <c r="E5" s="1198"/>
      <c r="F5" s="1198"/>
      <c r="G5" s="1198"/>
      <c r="H5" s="1198"/>
      <c r="I5" s="1198"/>
      <c r="J5" s="1231"/>
      <c r="K5" s="1185"/>
      <c r="L5" s="1185"/>
      <c r="M5" s="1185"/>
    </row>
    <row r="6" spans="1:13" ht="13.5" customHeight="1" x14ac:dyDescent="0.2">
      <c r="A6" s="1185"/>
      <c r="B6" s="1185"/>
      <c r="C6" s="1214"/>
      <c r="D6" s="1215"/>
      <c r="E6" s="1214"/>
      <c r="F6" s="1213"/>
      <c r="G6" s="1214"/>
      <c r="H6" s="1213"/>
      <c r="I6" s="1212"/>
      <c r="J6" s="1193"/>
      <c r="K6" s="1217"/>
      <c r="L6" s="1185"/>
      <c r="M6" s="1185"/>
    </row>
    <row r="7" spans="1:13" ht="13.5" customHeight="1" x14ac:dyDescent="0.2">
      <c r="A7" s="1211"/>
      <c r="B7" s="1210"/>
      <c r="C7" s="1210"/>
      <c r="D7" s="1210"/>
      <c r="E7" s="1198"/>
      <c r="F7" s="1198"/>
      <c r="G7" s="1198"/>
      <c r="H7" s="1198"/>
      <c r="I7" s="1198"/>
      <c r="J7" s="1195"/>
      <c r="K7" s="1195"/>
      <c r="L7" s="1185"/>
      <c r="M7" s="1185"/>
    </row>
    <row r="8" spans="1:13" ht="13.5" customHeight="1" x14ac:dyDescent="0.2">
      <c r="A8" s="1221"/>
      <c r="B8" s="1215"/>
      <c r="C8" s="1215"/>
      <c r="D8" s="1215"/>
      <c r="E8" s="1193"/>
      <c r="F8" s="1193"/>
      <c r="G8" s="1193"/>
      <c r="H8" s="1193"/>
      <c r="I8" s="1193"/>
      <c r="J8" s="1201"/>
      <c r="K8" s="1198"/>
      <c r="L8" s="1185"/>
      <c r="M8" s="1185"/>
    </row>
    <row r="9" spans="1:13" ht="13.5" customHeight="1" x14ac:dyDescent="0.2">
      <c r="A9" s="1221"/>
      <c r="B9" s="1210"/>
      <c r="C9" s="1210"/>
      <c r="D9" s="1210"/>
      <c r="E9" s="1198"/>
      <c r="F9" s="1198"/>
      <c r="G9" s="1198"/>
      <c r="H9" s="1198"/>
      <c r="I9" s="1198"/>
      <c r="J9" s="1201"/>
      <c r="K9" s="1198"/>
      <c r="L9" s="1185"/>
      <c r="M9" s="1185"/>
    </row>
    <row r="10" spans="1:13" ht="13.5" customHeight="1" x14ac:dyDescent="0.2">
      <c r="A10" s="1221"/>
      <c r="B10" s="1210"/>
      <c r="C10" s="1210"/>
      <c r="D10" s="1210"/>
      <c r="E10" s="1198"/>
      <c r="F10" s="1198"/>
      <c r="G10" s="1198"/>
      <c r="H10" s="1198"/>
      <c r="I10" s="1198"/>
      <c r="J10" s="1201"/>
      <c r="K10" s="1198"/>
      <c r="L10" s="1185"/>
      <c r="M10" s="1185"/>
    </row>
    <row r="11" spans="1:13" ht="13.5" customHeight="1" x14ac:dyDescent="0.2">
      <c r="A11" s="1221"/>
      <c r="B11" s="1215"/>
      <c r="C11" s="1215"/>
      <c r="D11" s="1215"/>
      <c r="E11" s="1193"/>
      <c r="F11" s="1193"/>
      <c r="G11" s="1193"/>
      <c r="H11" s="1193"/>
      <c r="I11" s="1193"/>
      <c r="J11" s="1201"/>
      <c r="K11" s="1198"/>
      <c r="L11" s="1185"/>
      <c r="M11" s="1185"/>
    </row>
    <row r="12" spans="1:13" ht="13.5" customHeight="1" x14ac:dyDescent="0.2">
      <c r="A12" s="1221"/>
      <c r="B12" s="1215"/>
      <c r="C12" s="1215"/>
      <c r="D12" s="1215"/>
      <c r="E12" s="1193"/>
      <c r="F12" s="1193"/>
      <c r="G12" s="1193"/>
      <c r="H12" s="1193"/>
      <c r="I12" s="1193"/>
      <c r="J12" s="1201"/>
      <c r="K12" s="1198"/>
      <c r="L12" s="1185"/>
      <c r="M12" s="1185"/>
    </row>
    <row r="13" spans="1:13" ht="13.5" customHeight="1" x14ac:dyDescent="0.2">
      <c r="A13" s="1221"/>
      <c r="B13" s="1215"/>
      <c r="C13" s="1215"/>
      <c r="D13" s="1215"/>
      <c r="E13" s="1193"/>
      <c r="F13" s="1193"/>
      <c r="G13" s="1193"/>
      <c r="H13" s="1193"/>
      <c r="I13" s="1193"/>
      <c r="J13" s="1201"/>
      <c r="K13" s="1198"/>
      <c r="L13" s="1185"/>
      <c r="M13" s="1185"/>
    </row>
    <row r="14" spans="1:13" ht="13.5" customHeight="1" x14ac:dyDescent="0.2">
      <c r="A14" s="1221"/>
      <c r="B14" s="1215"/>
      <c r="C14" s="1215"/>
      <c r="D14" s="1215"/>
      <c r="E14" s="1193"/>
      <c r="F14" s="1193"/>
      <c r="G14" s="1193"/>
      <c r="H14" s="1193"/>
      <c r="I14" s="1193"/>
      <c r="J14" s="1201"/>
      <c r="K14" s="1198"/>
      <c r="L14" s="1185"/>
      <c r="M14" s="1185"/>
    </row>
    <row r="15" spans="1:13" ht="13.5" customHeight="1" x14ac:dyDescent="0.2">
      <c r="A15" s="1220"/>
      <c r="B15" s="1225"/>
      <c r="C15" s="1224"/>
      <c r="D15" s="1224"/>
      <c r="E15" s="1224"/>
      <c r="F15" s="1224"/>
      <c r="G15" s="1224"/>
      <c r="H15" s="1224"/>
      <c r="I15" s="1224"/>
      <c r="J15" s="1209"/>
      <c r="K15" s="1209"/>
      <c r="L15" s="1185"/>
      <c r="M15" s="1185"/>
    </row>
    <row r="16" spans="1:13" ht="13.5" customHeight="1" x14ac:dyDescent="0.2">
      <c r="A16" s="1230"/>
      <c r="B16" s="1215"/>
      <c r="C16" s="1193"/>
      <c r="D16" s="1193"/>
      <c r="E16" s="1193"/>
      <c r="F16" s="1193"/>
      <c r="G16" s="1193"/>
      <c r="H16" s="1193"/>
      <c r="I16" s="1193"/>
      <c r="J16" s="1209"/>
      <c r="K16" s="1209"/>
      <c r="L16" s="1185"/>
      <c r="M16" s="1185"/>
    </row>
    <row r="17" spans="1:13" ht="13.5" customHeight="1" x14ac:dyDescent="0.2">
      <c r="A17" s="1230"/>
      <c r="B17" s="1215"/>
      <c r="C17" s="1193"/>
      <c r="D17" s="1193"/>
      <c r="E17" s="1193"/>
      <c r="F17" s="1193"/>
      <c r="G17" s="1193"/>
      <c r="H17" s="1193"/>
      <c r="I17" s="1193"/>
      <c r="J17" s="1209"/>
      <c r="K17" s="1209"/>
      <c r="L17" s="1185"/>
      <c r="M17" s="1185"/>
    </row>
    <row r="18" spans="1:13" ht="13.5" customHeight="1" x14ac:dyDescent="0.25">
      <c r="A18" s="1211"/>
      <c r="B18" s="1211"/>
      <c r="C18" s="1229"/>
      <c r="D18" s="1229"/>
      <c r="E18" s="1198"/>
      <c r="F18" s="1198"/>
      <c r="G18" s="1198"/>
      <c r="H18" s="1198"/>
      <c r="I18" s="1198"/>
      <c r="J18" s="1198"/>
      <c r="K18" s="1198"/>
      <c r="L18" s="1185"/>
      <c r="M18" s="1185"/>
    </row>
    <row r="19" spans="1:13" ht="13.5" customHeight="1" x14ac:dyDescent="0.2">
      <c r="A19" s="1216"/>
      <c r="B19" s="1215"/>
      <c r="C19" s="1214"/>
      <c r="D19" s="1215"/>
      <c r="E19" s="1214"/>
      <c r="F19" s="1213"/>
      <c r="G19" s="1214"/>
      <c r="H19" s="1213"/>
      <c r="I19" s="1212"/>
      <c r="J19" s="1193"/>
      <c r="K19" s="1217"/>
      <c r="L19" s="1185"/>
      <c r="M19" s="1185"/>
    </row>
    <row r="20" spans="1:13" ht="13.5" customHeight="1" x14ac:dyDescent="0.2">
      <c r="A20" s="1211"/>
      <c r="B20" s="1210"/>
      <c r="C20" s="1210"/>
      <c r="D20" s="1210"/>
      <c r="E20" s="1198"/>
      <c r="F20" s="1198"/>
      <c r="G20" s="1198"/>
      <c r="H20" s="1198"/>
      <c r="I20" s="1198"/>
      <c r="J20" s="1195"/>
      <c r="K20" s="1195"/>
      <c r="L20" s="1185"/>
      <c r="M20" s="1185"/>
    </row>
    <row r="21" spans="1:13" ht="13.5" customHeight="1" x14ac:dyDescent="0.2">
      <c r="A21" s="1221"/>
      <c r="B21" s="1215"/>
      <c r="C21" s="1215"/>
      <c r="D21" s="1215"/>
      <c r="E21" s="1193"/>
      <c r="F21" s="1193"/>
      <c r="G21" s="1193"/>
      <c r="H21" s="1193"/>
      <c r="I21" s="1193"/>
      <c r="J21" s="1197"/>
      <c r="K21" s="1193"/>
      <c r="L21" s="1185"/>
      <c r="M21" s="1185"/>
    </row>
    <row r="22" spans="1:13" ht="13.5" customHeight="1" x14ac:dyDescent="0.2">
      <c r="A22" s="1221"/>
      <c r="B22" s="1215"/>
      <c r="C22" s="1215"/>
      <c r="D22" s="1215"/>
      <c r="E22" s="1193"/>
      <c r="F22" s="1193"/>
      <c r="G22" s="1193"/>
      <c r="H22" s="1193"/>
      <c r="I22" s="1193"/>
      <c r="J22" s="1197"/>
      <c r="K22" s="1193"/>
      <c r="L22" s="1185"/>
      <c r="M22" s="1185"/>
    </row>
    <row r="23" spans="1:13" ht="13.5" customHeight="1" x14ac:dyDescent="0.2">
      <c r="A23" s="1221"/>
      <c r="B23" s="1215"/>
      <c r="C23" s="1215"/>
      <c r="D23" s="1215"/>
      <c r="E23" s="1193"/>
      <c r="F23" s="1193"/>
      <c r="G23" s="1193"/>
      <c r="H23" s="1193"/>
      <c r="I23" s="1193"/>
      <c r="J23" s="1197"/>
      <c r="K23" s="1193"/>
      <c r="L23" s="1185"/>
      <c r="M23" s="1185"/>
    </row>
    <row r="24" spans="1:13" ht="13.5" customHeight="1" x14ac:dyDescent="0.2">
      <c r="B24" s="1210"/>
      <c r="C24" s="1210"/>
      <c r="D24" s="1210"/>
      <c r="E24" s="1198"/>
      <c r="F24" s="1198"/>
      <c r="G24" s="1198"/>
      <c r="H24" s="1198"/>
      <c r="I24" s="1198"/>
      <c r="J24" s="1201"/>
      <c r="K24" s="1198"/>
      <c r="L24" s="1185"/>
      <c r="M24" s="1185"/>
    </row>
    <row r="25" spans="1:13" ht="13.5" customHeight="1" x14ac:dyDescent="0.2">
      <c r="B25" s="1210"/>
      <c r="C25" s="1210"/>
      <c r="D25" s="1210"/>
      <c r="E25" s="1198"/>
      <c r="F25" s="1198"/>
      <c r="G25" s="1198"/>
      <c r="H25" s="1198"/>
      <c r="I25" s="1198"/>
      <c r="J25" s="1201"/>
      <c r="K25" s="1198"/>
      <c r="L25" s="1185"/>
      <c r="M25" s="1185"/>
    </row>
    <row r="26" spans="1:13" ht="13.5" customHeight="1" x14ac:dyDescent="0.25">
      <c r="A26" s="1228" t="s">
        <v>894</v>
      </c>
      <c r="B26" s="1185"/>
      <c r="C26" s="1227"/>
      <c r="D26" s="1185"/>
      <c r="E26" s="1185"/>
      <c r="F26" s="1185"/>
      <c r="G26" s="1185"/>
      <c r="H26" s="1185"/>
      <c r="I26" s="1185"/>
      <c r="J26" s="1185"/>
      <c r="K26" s="1193"/>
      <c r="L26" s="1185"/>
      <c r="M26" s="1185"/>
    </row>
    <row r="27" spans="1:13" ht="13.5" customHeight="1" x14ac:dyDescent="0.2">
      <c r="A27" s="1226" t="s">
        <v>1098</v>
      </c>
      <c r="B27" s="1215"/>
      <c r="C27" s="1215"/>
      <c r="D27" s="1215"/>
      <c r="E27" s="1193"/>
      <c r="F27" s="1193"/>
      <c r="G27" s="1193"/>
      <c r="H27" s="1193"/>
      <c r="I27" s="1193"/>
      <c r="J27" s="1185"/>
      <c r="K27" s="1193"/>
      <c r="L27" s="1185"/>
      <c r="M27" s="1185"/>
    </row>
    <row r="28" spans="1:13" ht="13.5" customHeight="1" x14ac:dyDescent="0.2">
      <c r="A28" s="1185"/>
      <c r="B28" s="1215"/>
      <c r="C28" s="1215"/>
      <c r="D28" s="1215"/>
      <c r="E28" s="1193"/>
      <c r="F28" s="1193"/>
      <c r="G28" s="1193"/>
      <c r="H28" s="1193"/>
      <c r="I28" s="1193"/>
      <c r="J28" s="1185"/>
      <c r="K28" s="1209"/>
      <c r="L28" s="1185"/>
      <c r="M28" s="1185"/>
    </row>
    <row r="29" spans="1:13" ht="13.5" customHeight="1" x14ac:dyDescent="0.2">
      <c r="A29" s="1220"/>
      <c r="B29" s="1225"/>
      <c r="C29" s="1224"/>
      <c r="D29" s="1224"/>
      <c r="E29" s="1224"/>
      <c r="F29" s="1224"/>
      <c r="G29" s="1224"/>
      <c r="H29" s="1224"/>
      <c r="I29" s="1224"/>
      <c r="J29" s="1197"/>
      <c r="K29" s="1195"/>
      <c r="L29" s="1185"/>
      <c r="M29" s="1185"/>
    </row>
    <row r="30" spans="1:13" ht="13.5" customHeight="1" x14ac:dyDescent="0.2">
      <c r="A30" s="1211"/>
      <c r="B30" s="1219"/>
      <c r="C30" s="1191"/>
      <c r="D30" s="1191"/>
      <c r="E30" s="1191"/>
      <c r="F30" s="1191"/>
      <c r="G30" s="1191"/>
      <c r="H30" s="1191"/>
      <c r="I30" s="1191"/>
      <c r="J30" s="1197"/>
      <c r="K30" s="1222"/>
      <c r="L30" s="1185"/>
      <c r="M30" s="1185"/>
    </row>
    <row r="31" spans="1:13" ht="13.5" customHeight="1" x14ac:dyDescent="0.25">
      <c r="A31" s="1192"/>
      <c r="B31" s="1192"/>
      <c r="C31" s="1223"/>
      <c r="D31" s="1222"/>
      <c r="E31" s="1222"/>
      <c r="F31" s="1222"/>
      <c r="G31" s="1222"/>
      <c r="H31" s="1222"/>
      <c r="I31" s="1222"/>
      <c r="J31" s="1209"/>
      <c r="K31" s="1217"/>
      <c r="L31" s="1185"/>
      <c r="M31" s="1185"/>
    </row>
    <row r="32" spans="1:13" ht="13.5" customHeight="1" x14ac:dyDescent="0.2">
      <c r="A32" s="1216"/>
      <c r="B32" s="1215"/>
      <c r="C32" s="1214"/>
      <c r="D32" s="1215"/>
      <c r="E32" s="1214"/>
      <c r="F32" s="1213"/>
      <c r="G32" s="1214"/>
      <c r="H32" s="1213"/>
      <c r="I32" s="1212"/>
      <c r="J32" s="1195"/>
      <c r="K32" s="1195"/>
      <c r="L32" s="1185"/>
      <c r="M32" s="1185"/>
    </row>
    <row r="33" spans="1:13" ht="13.5" customHeight="1" x14ac:dyDescent="0.2">
      <c r="A33" s="1211"/>
      <c r="B33" s="1210"/>
      <c r="C33" s="1210"/>
      <c r="D33" s="1210"/>
      <c r="E33" s="1198"/>
      <c r="F33" s="1198"/>
      <c r="G33" s="1198"/>
      <c r="H33" s="1198"/>
      <c r="I33" s="1198"/>
      <c r="J33" s="1192"/>
      <c r="K33" s="1193"/>
      <c r="L33" s="1185"/>
      <c r="M33" s="1185"/>
    </row>
    <row r="34" spans="1:13" ht="13.5" customHeight="1" x14ac:dyDescent="0.2">
      <c r="A34" s="1221"/>
      <c r="B34" s="1215"/>
      <c r="C34" s="1215"/>
      <c r="D34" s="1215"/>
      <c r="E34" s="1193"/>
      <c r="F34" s="1193"/>
      <c r="G34" s="1193"/>
      <c r="H34" s="1193"/>
      <c r="I34" s="1193"/>
      <c r="J34" s="1193"/>
      <c r="K34" s="1193"/>
      <c r="L34" s="1185"/>
      <c r="M34" s="1185"/>
    </row>
    <row r="35" spans="1:13" ht="13.5" customHeight="1" x14ac:dyDescent="0.2">
      <c r="A35" s="1221"/>
      <c r="B35" s="1215"/>
      <c r="C35" s="1215"/>
      <c r="D35" s="1215"/>
      <c r="E35" s="1193"/>
      <c r="F35" s="1193"/>
      <c r="G35" s="1193"/>
      <c r="H35" s="1193"/>
      <c r="I35" s="1193"/>
      <c r="J35" s="1195"/>
      <c r="K35" s="1193"/>
      <c r="L35" s="1185"/>
      <c r="M35" s="1185"/>
    </row>
    <row r="36" spans="1:13" ht="13.5" customHeight="1" x14ac:dyDescent="0.2">
      <c r="A36" s="1221"/>
      <c r="B36" s="1215"/>
      <c r="C36" s="1215"/>
      <c r="D36" s="1215"/>
      <c r="E36" s="1193"/>
      <c r="F36" s="1193"/>
      <c r="G36" s="1193"/>
      <c r="H36" s="1193"/>
      <c r="I36" s="1193"/>
      <c r="J36" s="1197"/>
      <c r="K36" s="1198"/>
      <c r="L36" s="1185"/>
      <c r="M36" s="1185"/>
    </row>
    <row r="37" spans="1:13" ht="13.5" customHeight="1" x14ac:dyDescent="0.2">
      <c r="A37" s="1221"/>
      <c r="B37" s="1210"/>
      <c r="C37" s="1210"/>
      <c r="D37" s="1210"/>
      <c r="E37" s="1198"/>
      <c r="F37" s="1198"/>
      <c r="G37" s="1198"/>
      <c r="H37" s="1198"/>
      <c r="I37" s="1198"/>
      <c r="J37" s="1197"/>
      <c r="K37" s="1198"/>
      <c r="L37" s="1185"/>
      <c r="M37" s="1185"/>
    </row>
    <row r="38" spans="1:13" ht="13.5" customHeight="1" x14ac:dyDescent="0.2">
      <c r="A38" s="1221"/>
      <c r="B38" s="1210"/>
      <c r="C38" s="1210"/>
      <c r="D38" s="1210"/>
      <c r="E38" s="1198"/>
      <c r="F38" s="1198"/>
      <c r="G38" s="1198"/>
      <c r="H38" s="1198"/>
      <c r="I38" s="1198"/>
      <c r="J38" s="1197"/>
      <c r="K38" s="1193"/>
      <c r="L38" s="1185"/>
      <c r="M38" s="1185"/>
    </row>
    <row r="39" spans="1:13" ht="13.5" customHeight="1" x14ac:dyDescent="0.2">
      <c r="A39" s="1221"/>
      <c r="B39" s="1215"/>
      <c r="C39" s="1215"/>
      <c r="D39" s="1215"/>
      <c r="E39" s="1193"/>
      <c r="F39" s="1193"/>
      <c r="G39" s="1193"/>
      <c r="H39" s="1193"/>
      <c r="I39" s="1193"/>
      <c r="J39" s="1201"/>
      <c r="K39" s="1193"/>
      <c r="L39" s="1185"/>
      <c r="M39" s="1185"/>
    </row>
    <row r="40" spans="1:13" ht="13.5" customHeight="1" x14ac:dyDescent="0.2">
      <c r="A40" s="1221"/>
      <c r="B40" s="1215"/>
      <c r="C40" s="1215"/>
      <c r="D40" s="1215"/>
      <c r="E40" s="1193"/>
      <c r="F40" s="1193"/>
      <c r="G40" s="1193"/>
      <c r="H40" s="1193"/>
      <c r="I40" s="1193"/>
      <c r="J40" s="1201"/>
      <c r="K40" s="1195"/>
      <c r="L40" s="1185"/>
      <c r="M40" s="1185"/>
    </row>
    <row r="41" spans="1:13" ht="13.5" customHeight="1" x14ac:dyDescent="0.2">
      <c r="A41" s="1220"/>
      <c r="B41" s="1219"/>
      <c r="C41" s="1191"/>
      <c r="D41" s="1191"/>
      <c r="E41" s="1191"/>
      <c r="F41" s="1191"/>
      <c r="G41" s="1191"/>
      <c r="H41" s="1191"/>
      <c r="I41" s="1191"/>
      <c r="J41" s="1197"/>
      <c r="K41" s="1195"/>
      <c r="L41" s="1185"/>
      <c r="M41" s="1185"/>
    </row>
    <row r="42" spans="1:13" ht="13.5" customHeight="1" x14ac:dyDescent="0.2">
      <c r="A42" s="1211"/>
      <c r="B42" s="1219"/>
      <c r="C42" s="1191"/>
      <c r="D42" s="1191"/>
      <c r="E42" s="1191"/>
      <c r="F42" s="1191"/>
      <c r="G42" s="1191"/>
      <c r="H42" s="1191"/>
      <c r="I42" s="1191"/>
      <c r="J42" s="1197"/>
      <c r="K42" s="1214"/>
      <c r="L42" s="1185"/>
      <c r="M42" s="1185"/>
    </row>
    <row r="43" spans="1:13" ht="13.5" customHeight="1" x14ac:dyDescent="0.2">
      <c r="A43" s="1218"/>
      <c r="B43" s="1214"/>
      <c r="C43" s="1214"/>
      <c r="D43" s="1214"/>
      <c r="E43" s="1214"/>
      <c r="F43" s="1214"/>
      <c r="G43" s="1214"/>
      <c r="H43" s="1214"/>
      <c r="I43" s="1214"/>
      <c r="J43" s="1195"/>
      <c r="K43" s="1217"/>
      <c r="L43" s="1185"/>
      <c r="M43" s="1185"/>
    </row>
    <row r="44" spans="1:13" ht="13.5" customHeight="1" x14ac:dyDescent="0.2">
      <c r="A44" s="1216"/>
      <c r="B44" s="1215"/>
      <c r="C44" s="1214"/>
      <c r="D44" s="1215"/>
      <c r="E44" s="1214"/>
      <c r="F44" s="1213"/>
      <c r="G44" s="1214"/>
      <c r="H44" s="1213"/>
      <c r="I44" s="1212"/>
      <c r="J44" s="1195"/>
      <c r="K44" s="1195"/>
      <c r="L44" s="1185"/>
      <c r="M44" s="1185"/>
    </row>
    <row r="45" spans="1:13" ht="13.5" customHeight="1" x14ac:dyDescent="0.2">
      <c r="A45" s="1211"/>
      <c r="B45" s="1210"/>
      <c r="C45" s="1210"/>
      <c r="D45" s="1210"/>
      <c r="E45" s="1198"/>
      <c r="F45" s="1198"/>
      <c r="G45" s="1198"/>
      <c r="H45" s="1198"/>
      <c r="I45" s="1198"/>
      <c r="J45" s="1188"/>
      <c r="K45" s="1198"/>
    </row>
    <row r="46" spans="1:13" ht="13.5" customHeight="1" x14ac:dyDescent="0.25">
      <c r="H46" s="1198"/>
      <c r="I46" s="1198"/>
      <c r="J46" s="1207"/>
      <c r="K46" s="1198"/>
    </row>
    <row r="47" spans="1:13" ht="13.5" customHeight="1" x14ac:dyDescent="0.25">
      <c r="C47" s="1254"/>
      <c r="J47" s="1201"/>
      <c r="K47" s="1198"/>
    </row>
    <row r="48" spans="1:13" ht="13.5" customHeight="1" x14ac:dyDescent="0.2">
      <c r="A48" s="1255" t="s">
        <v>893</v>
      </c>
      <c r="B48" s="1256"/>
      <c r="C48" s="1256"/>
      <c r="D48" s="1256"/>
      <c r="E48" s="1256"/>
      <c r="F48" s="1256"/>
      <c r="G48" s="1198"/>
      <c r="H48" s="1198"/>
      <c r="J48" s="1201"/>
      <c r="K48" s="1193"/>
    </row>
    <row r="49" spans="1:11" ht="13.5" customHeight="1" x14ac:dyDescent="0.25">
      <c r="C49" s="1254"/>
      <c r="G49" s="1198"/>
      <c r="I49" s="1198"/>
      <c r="J49" s="1201"/>
      <c r="K49" s="1193"/>
    </row>
    <row r="50" spans="1:11" ht="13.5" customHeight="1" x14ac:dyDescent="0.25">
      <c r="A50" s="1257" t="s">
        <v>892</v>
      </c>
      <c r="B50" s="1258"/>
      <c r="C50" s="1259"/>
      <c r="D50" s="1258"/>
      <c r="G50" s="1198"/>
      <c r="I50" s="1191"/>
      <c r="J50" s="1195"/>
      <c r="K50" s="1195"/>
    </row>
    <row r="51" spans="1:11" ht="13.5" customHeight="1" x14ac:dyDescent="0.2">
      <c r="A51" s="1260" t="s">
        <v>174</v>
      </c>
      <c r="B51" s="2499" t="s">
        <v>1099</v>
      </c>
      <c r="C51" s="2500" t="s">
        <v>1001</v>
      </c>
      <c r="D51" s="2500" t="s">
        <v>904</v>
      </c>
      <c r="E51" s="2500" t="s">
        <v>846</v>
      </c>
      <c r="F51" s="2500" t="s">
        <v>806</v>
      </c>
      <c r="H51" s="1198"/>
      <c r="I51" s="1191"/>
      <c r="J51" s="1195"/>
      <c r="K51" s="1195"/>
    </row>
    <row r="52" spans="1:11" ht="13.5" customHeight="1" x14ac:dyDescent="0.2">
      <c r="A52" s="1261" t="s">
        <v>889</v>
      </c>
      <c r="B52" s="1372">
        <v>14</v>
      </c>
      <c r="C52" s="1372">
        <v>19</v>
      </c>
      <c r="D52" s="1372">
        <v>18</v>
      </c>
      <c r="E52" s="1372">
        <v>15</v>
      </c>
      <c r="F52" s="1372">
        <v>12</v>
      </c>
      <c r="I52" s="1193"/>
      <c r="J52" s="1209"/>
      <c r="K52" s="1209"/>
    </row>
    <row r="53" spans="1:11" ht="13.5" customHeight="1" x14ac:dyDescent="0.2">
      <c r="A53" s="1262" t="s">
        <v>888</v>
      </c>
      <c r="B53" s="1371">
        <v>13</v>
      </c>
      <c r="C53" s="1371">
        <v>19</v>
      </c>
      <c r="D53" s="1371">
        <v>16</v>
      </c>
      <c r="E53" s="1371">
        <v>15</v>
      </c>
      <c r="F53" s="1371">
        <v>11</v>
      </c>
      <c r="G53" s="1196"/>
      <c r="H53" s="1188"/>
      <c r="I53" s="1208"/>
      <c r="J53" s="1207"/>
      <c r="K53" s="1206"/>
    </row>
    <row r="54" spans="1:11" ht="13.5" customHeight="1" x14ac:dyDescent="0.2">
      <c r="A54" s="1262" t="s">
        <v>887</v>
      </c>
      <c r="B54" s="1371">
        <v>3</v>
      </c>
      <c r="C54" s="1371">
        <v>3</v>
      </c>
      <c r="D54" s="1371">
        <v>2</v>
      </c>
      <c r="E54" s="1371">
        <v>4</v>
      </c>
      <c r="F54" s="1371">
        <v>2</v>
      </c>
      <c r="G54" s="1203"/>
      <c r="H54" s="1205"/>
      <c r="I54" s="1198"/>
      <c r="J54" s="1195"/>
      <c r="K54" s="1195"/>
    </row>
    <row r="55" spans="1:11" ht="13.5" customHeight="1" x14ac:dyDescent="0.2">
      <c r="A55" s="1262" t="s">
        <v>886</v>
      </c>
      <c r="B55" s="1371">
        <v>3</v>
      </c>
      <c r="C55" s="1371">
        <v>1</v>
      </c>
      <c r="D55" s="1371">
        <v>2</v>
      </c>
      <c r="E55" s="1371">
        <v>2</v>
      </c>
      <c r="F55" s="1371">
        <v>2</v>
      </c>
      <c r="G55" s="1204"/>
      <c r="H55" s="1200"/>
      <c r="J55" s="1201"/>
      <c r="K55" s="1198"/>
    </row>
    <row r="56" spans="1:11" ht="13.5" customHeight="1" x14ac:dyDescent="0.2">
      <c r="A56" s="1262" t="s">
        <v>885</v>
      </c>
      <c r="B56" s="1371">
        <v>3</v>
      </c>
      <c r="C56" s="1371">
        <v>5</v>
      </c>
      <c r="D56" s="1371">
        <v>6</v>
      </c>
      <c r="E56" s="1371">
        <v>3</v>
      </c>
      <c r="F56" s="1371">
        <v>4</v>
      </c>
      <c r="G56" s="1204"/>
      <c r="H56" s="1200"/>
      <c r="I56" s="1198"/>
      <c r="J56" s="1201"/>
      <c r="K56" s="1198"/>
    </row>
    <row r="57" spans="1:11" ht="13.5" customHeight="1" x14ac:dyDescent="0.2">
      <c r="A57" s="1262" t="s">
        <v>891</v>
      </c>
      <c r="B57" s="1371">
        <v>2</v>
      </c>
      <c r="C57" s="1371">
        <v>2</v>
      </c>
      <c r="D57" s="1371">
        <v>2</v>
      </c>
      <c r="E57" s="1371">
        <v>1</v>
      </c>
      <c r="F57" s="1371" t="s">
        <v>88</v>
      </c>
      <c r="G57" s="1203"/>
      <c r="H57" s="1200"/>
      <c r="I57" s="1198"/>
      <c r="J57" s="1201"/>
      <c r="K57" s="1198"/>
    </row>
    <row r="58" spans="1:11" ht="13.5" customHeight="1" x14ac:dyDescent="0.2">
      <c r="A58" s="1263" t="s">
        <v>455</v>
      </c>
      <c r="B58" s="2501">
        <v>0.4</v>
      </c>
      <c r="C58" s="2501">
        <v>0.4</v>
      </c>
      <c r="D58" s="2501">
        <v>0.38</v>
      </c>
      <c r="E58" s="2501">
        <v>0.43</v>
      </c>
      <c r="F58" s="2501">
        <v>0.4</v>
      </c>
      <c r="G58" s="1203"/>
      <c r="H58" s="1200"/>
      <c r="I58" s="1198"/>
      <c r="J58" s="1201"/>
      <c r="K58" s="1198"/>
    </row>
    <row r="59" spans="1:11" ht="13.5" customHeight="1" x14ac:dyDescent="0.25">
      <c r="A59" s="1243"/>
      <c r="B59" s="1243"/>
      <c r="C59" s="1244"/>
      <c r="D59" s="1243"/>
      <c r="E59" s="1243"/>
      <c r="F59" s="1243"/>
      <c r="G59" s="1202"/>
      <c r="H59" s="1199"/>
      <c r="I59" s="1198"/>
      <c r="J59" s="1201"/>
      <c r="K59" s="1198"/>
    </row>
    <row r="60" spans="1:11" ht="13.5" customHeight="1" x14ac:dyDescent="0.2">
      <c r="A60" s="42" t="s">
        <v>890</v>
      </c>
      <c r="B60" s="1245"/>
      <c r="C60" s="1245"/>
      <c r="D60" s="1246"/>
      <c r="E60" s="1246"/>
      <c r="F60" s="1246"/>
      <c r="G60" s="1200"/>
      <c r="I60" s="1193"/>
      <c r="J60" s="1197"/>
      <c r="K60" s="1193"/>
    </row>
    <row r="61" spans="1:11" ht="13.5" customHeight="1" x14ac:dyDescent="0.2">
      <c r="A61" s="1260" t="s">
        <v>174</v>
      </c>
      <c r="B61" s="2499" t="s">
        <v>1099</v>
      </c>
      <c r="C61" s="2500" t="s">
        <v>1001</v>
      </c>
      <c r="D61" s="2500" t="s">
        <v>904</v>
      </c>
      <c r="E61" s="2500" t="s">
        <v>846</v>
      </c>
      <c r="F61" s="2500" t="s">
        <v>806</v>
      </c>
      <c r="G61" s="1199"/>
      <c r="H61" s="1198"/>
      <c r="I61" s="1193"/>
      <c r="J61" s="1197"/>
      <c r="K61" s="1193"/>
    </row>
    <row r="62" spans="1:11" s="1194" customFormat="1" ht="13.5" customHeight="1" x14ac:dyDescent="0.2">
      <c r="A62" s="1289" t="s">
        <v>889</v>
      </c>
      <c r="B62" s="1372">
        <v>38</v>
      </c>
      <c r="C62" s="1372">
        <v>47</v>
      </c>
      <c r="D62" s="1372">
        <v>38</v>
      </c>
      <c r="E62" s="1372">
        <v>49</v>
      </c>
      <c r="F62" s="1372">
        <v>38</v>
      </c>
      <c r="G62" s="1196"/>
      <c r="H62" s="1193"/>
      <c r="I62" s="1191"/>
      <c r="J62" s="1195"/>
      <c r="K62" s="1195"/>
    </row>
    <row r="63" spans="1:11" ht="13.5" customHeight="1" x14ac:dyDescent="0.2">
      <c r="A63" s="1290" t="s">
        <v>888</v>
      </c>
      <c r="B63" s="1371">
        <v>40</v>
      </c>
      <c r="C63" s="1371">
        <v>48</v>
      </c>
      <c r="D63" s="1371">
        <v>39</v>
      </c>
      <c r="E63" s="1371">
        <v>49</v>
      </c>
      <c r="F63" s="1371">
        <v>38</v>
      </c>
      <c r="G63" s="1187"/>
      <c r="H63" s="1193"/>
      <c r="I63" s="1189"/>
      <c r="J63" s="1192"/>
      <c r="K63" s="1189"/>
    </row>
    <row r="64" spans="1:11" ht="13.5" customHeight="1" x14ac:dyDescent="0.2">
      <c r="A64" s="1290" t="s">
        <v>887</v>
      </c>
      <c r="B64" s="1371">
        <v>6</v>
      </c>
      <c r="C64" s="1371">
        <v>4</v>
      </c>
      <c r="D64" s="1371">
        <v>5</v>
      </c>
      <c r="E64" s="1371">
        <v>5</v>
      </c>
      <c r="F64" s="1371">
        <v>3</v>
      </c>
      <c r="G64" s="1187"/>
      <c r="H64" s="1191"/>
      <c r="I64" s="1186"/>
      <c r="J64" s="1186"/>
      <c r="K64" s="1186"/>
    </row>
    <row r="65" spans="1:11" ht="13.5" customHeight="1" x14ac:dyDescent="0.2">
      <c r="A65" s="1290" t="s">
        <v>886</v>
      </c>
      <c r="B65" s="1371">
        <v>1</v>
      </c>
      <c r="C65" s="1371">
        <v>1</v>
      </c>
      <c r="D65" s="1371">
        <v>1</v>
      </c>
      <c r="E65" s="1371">
        <v>2</v>
      </c>
      <c r="F65" s="1371">
        <v>1</v>
      </c>
      <c r="G65" s="1190"/>
      <c r="H65" s="1189"/>
      <c r="I65" s="1188"/>
      <c r="J65" s="1188"/>
      <c r="K65" s="1188"/>
    </row>
    <row r="66" spans="1:11" ht="13.5" customHeight="1" x14ac:dyDescent="0.2">
      <c r="A66" s="1290" t="s">
        <v>885</v>
      </c>
      <c r="B66" s="1371">
        <v>1</v>
      </c>
      <c r="C66" s="1371">
        <v>0</v>
      </c>
      <c r="D66" s="1371">
        <v>1</v>
      </c>
      <c r="E66" s="1371">
        <v>1</v>
      </c>
      <c r="F66" s="1371">
        <v>1</v>
      </c>
      <c r="G66" s="1187"/>
      <c r="H66" s="1186"/>
      <c r="I66" s="1185"/>
      <c r="J66" s="1185"/>
      <c r="K66" s="1185"/>
    </row>
    <row r="67" spans="1:11" ht="13.5" customHeight="1" x14ac:dyDescent="0.2">
      <c r="A67" s="1291" t="s">
        <v>455</v>
      </c>
      <c r="B67" s="2501">
        <v>0.18</v>
      </c>
      <c r="C67" s="2501">
        <v>0.11</v>
      </c>
      <c r="D67" s="2501">
        <v>0.2</v>
      </c>
      <c r="E67" s="2501">
        <v>0.13</v>
      </c>
      <c r="F67" s="2501">
        <v>0.11</v>
      </c>
      <c r="G67" s="1185"/>
      <c r="H67" s="1185"/>
      <c r="I67" s="1185"/>
      <c r="J67" s="1185"/>
      <c r="K67" s="1185"/>
    </row>
    <row r="68" spans="1:11" ht="13.5" customHeight="1" x14ac:dyDescent="0.25">
      <c r="A68" s="1247"/>
      <c r="B68" s="1243"/>
      <c r="C68" s="1244"/>
      <c r="D68" s="1243"/>
      <c r="E68" s="1243"/>
      <c r="F68" s="1243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&amp;R&amp;"Arial,Normal"&amp;8Risk</oddHeader>
    <oddFooter>&amp;C&amp;"Calibri,Regular"&amp;7&amp;K000000Fact book - Q2 2019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1C5AE-6768-411F-B5B2-0D7D007D19AA}">
  <sheetPr codeName="Sheet45">
    <tabColor theme="8" tint="0.59999389629810485"/>
  </sheetPr>
  <dimension ref="A1:T67"/>
  <sheetViews>
    <sheetView view="pageLayout" topLeftCell="A37" zoomScaleNormal="100" zoomScaleSheetLayoutView="100" workbookViewId="0">
      <selection activeCell="F60" sqref="F60"/>
    </sheetView>
  </sheetViews>
  <sheetFormatPr defaultColWidth="9.140625" defaultRowHeight="13.5" customHeight="1" x14ac:dyDescent="0.25"/>
  <cols>
    <col min="1" max="1" width="26.85546875" style="1517" customWidth="1"/>
    <col min="2" max="2" width="7" style="1517" customWidth="1"/>
    <col min="3" max="3" width="6.5703125" style="741" customWidth="1"/>
    <col min="4" max="4" width="7" style="1517" customWidth="1"/>
    <col min="5" max="5" width="6.5703125" style="741" customWidth="1"/>
    <col min="6" max="6" width="7" style="1517" customWidth="1"/>
    <col min="7" max="7" width="6.5703125" style="741" customWidth="1"/>
    <col min="8" max="8" width="6.85546875" style="1517" customWidth="1"/>
    <col min="9" max="11" width="6.5703125" style="1517" customWidth="1"/>
    <col min="12" max="12" width="8" style="1517" customWidth="1"/>
    <col min="13" max="13" width="6.42578125" style="1517" customWidth="1"/>
    <col min="14" max="16384" width="9.140625" style="1517"/>
  </cols>
  <sheetData>
    <row r="1" spans="1:11" ht="13.5" customHeight="1" x14ac:dyDescent="0.2">
      <c r="A1" s="767" t="s">
        <v>469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</row>
    <row r="2" spans="1:11" ht="13.5" customHeight="1" x14ac:dyDescent="0.2">
      <c r="A2" s="1534" t="s">
        <v>711</v>
      </c>
      <c r="B2" s="1533"/>
      <c r="C2" s="1533"/>
      <c r="D2" s="1533"/>
      <c r="E2" s="1533"/>
      <c r="F2" s="1533"/>
      <c r="G2" s="1533"/>
      <c r="H2" s="1533"/>
      <c r="I2" s="1532"/>
      <c r="J2" s="1532"/>
      <c r="K2" s="1532"/>
    </row>
    <row r="3" spans="1:11" ht="13.5" customHeight="1" x14ac:dyDescent="0.2">
      <c r="A3" s="1534"/>
      <c r="B3" s="1533"/>
      <c r="C3" s="1533"/>
      <c r="D3" s="1533"/>
      <c r="E3" s="1533"/>
      <c r="F3" s="1533"/>
      <c r="G3" s="1533"/>
      <c r="H3" s="1533"/>
      <c r="I3" s="1532"/>
      <c r="J3" s="1532"/>
      <c r="K3" s="1532"/>
    </row>
    <row r="4" spans="1:11" ht="13.5" customHeight="1" x14ac:dyDescent="0.25">
      <c r="A4" s="758" t="s">
        <v>710</v>
      </c>
      <c r="B4" s="743"/>
      <c r="C4" s="746"/>
      <c r="D4" s="743"/>
      <c r="E4" s="746"/>
      <c r="F4" s="743"/>
      <c r="G4" s="746"/>
      <c r="H4" s="1518"/>
      <c r="I4" s="1518"/>
      <c r="J4" s="1518"/>
      <c r="K4" s="1518"/>
    </row>
    <row r="5" spans="1:11" ht="13.5" customHeight="1" thickBot="1" x14ac:dyDescent="0.25">
      <c r="A5" s="756" t="s">
        <v>466</v>
      </c>
      <c r="B5" s="740" t="s">
        <v>1098</v>
      </c>
      <c r="C5" s="756" t="s">
        <v>353</v>
      </c>
      <c r="D5" s="740" t="s">
        <v>993</v>
      </c>
      <c r="E5" s="756" t="s">
        <v>353</v>
      </c>
      <c r="F5" s="740" t="s">
        <v>900</v>
      </c>
      <c r="G5" s="756" t="s">
        <v>353</v>
      </c>
      <c r="H5" s="740" t="s">
        <v>838</v>
      </c>
      <c r="I5" s="740" t="s">
        <v>353</v>
      </c>
      <c r="J5" s="740" t="s">
        <v>805</v>
      </c>
      <c r="K5" s="740" t="s">
        <v>353</v>
      </c>
    </row>
    <row r="6" spans="1:11" ht="13.5" customHeight="1" x14ac:dyDescent="0.2">
      <c r="A6" s="1529"/>
      <c r="B6" s="1529"/>
      <c r="C6" s="1529"/>
      <c r="D6" s="1529"/>
      <c r="E6" s="1529"/>
      <c r="F6" s="1529"/>
      <c r="G6" s="1529"/>
      <c r="H6" s="1529"/>
      <c r="I6" s="1529"/>
      <c r="J6" s="1529"/>
      <c r="K6" s="1529"/>
    </row>
    <row r="7" spans="1:11" ht="13.5" customHeight="1" x14ac:dyDescent="0.2">
      <c r="A7" s="753" t="s">
        <v>465</v>
      </c>
      <c r="B7" s="1525">
        <v>16.6467191059659</v>
      </c>
      <c r="C7" s="1525">
        <v>0.64113730987002304</v>
      </c>
      <c r="D7" s="1525">
        <v>15.221397174117801</v>
      </c>
      <c r="E7" s="1525">
        <v>0.65208474898694002</v>
      </c>
      <c r="F7" s="1525">
        <v>15.2600655495516</v>
      </c>
      <c r="G7" s="1525">
        <v>0.65980458115169005</v>
      </c>
      <c r="H7" s="1525">
        <v>15.366989462762</v>
      </c>
      <c r="I7" s="1525">
        <v>0.66022356662293502</v>
      </c>
      <c r="J7" s="1525">
        <v>15.470548237769201</v>
      </c>
      <c r="K7" s="1525">
        <v>65.996648941089603</v>
      </c>
    </row>
    <row r="8" spans="1:11" ht="13.5" customHeight="1" x14ac:dyDescent="0.2">
      <c r="A8" s="753" t="s">
        <v>464</v>
      </c>
      <c r="B8" s="1525">
        <v>2.3163140380695499</v>
      </c>
      <c r="C8" s="1525">
        <v>8.9211293932980204E-2</v>
      </c>
      <c r="D8" s="1525">
        <v>2.0468351750291101</v>
      </c>
      <c r="E8" s="1525">
        <v>8.7686431544931498E-2</v>
      </c>
      <c r="F8" s="1525">
        <v>2.0535113461674799</v>
      </c>
      <c r="G8" s="1525">
        <v>8.8788360000727207E-2</v>
      </c>
      <c r="H8" s="1525">
        <v>2.0820130674485702</v>
      </c>
      <c r="I8" s="1525">
        <v>8.9451098829568296E-2</v>
      </c>
      <c r="J8" s="1525">
        <v>2.1020001432776798</v>
      </c>
      <c r="K8" s="1525">
        <v>8.9670361643253909</v>
      </c>
    </row>
    <row r="9" spans="1:11" ht="13.5" customHeight="1" x14ac:dyDescent="0.2">
      <c r="A9" s="753" t="s">
        <v>463</v>
      </c>
      <c r="B9" s="1525">
        <v>1.71653165032345</v>
      </c>
      <c r="C9" s="1525">
        <v>6.6111074355829996E-2</v>
      </c>
      <c r="D9" s="1525">
        <v>1.4914641147702801</v>
      </c>
      <c r="E9" s="1525">
        <v>6.3894331891998196E-2</v>
      </c>
      <c r="F9" s="1525">
        <v>1.4977520563919899</v>
      </c>
      <c r="G9" s="1525">
        <v>6.4758808868015605E-2</v>
      </c>
      <c r="H9" s="1525">
        <v>1.5231612406270101</v>
      </c>
      <c r="I9" s="1525">
        <v>6.5440725996817106E-2</v>
      </c>
      <c r="J9" s="1525">
        <v>1.5354181002310701</v>
      </c>
      <c r="K9" s="1525">
        <v>6.5500231653947001</v>
      </c>
    </row>
    <row r="10" spans="1:11" ht="13.5" customHeight="1" x14ac:dyDescent="0.2">
      <c r="A10" s="753" t="s">
        <v>460</v>
      </c>
      <c r="B10" s="1525">
        <v>1.1099158968210701</v>
      </c>
      <c r="C10" s="1525">
        <v>4.2747672243403603E-2</v>
      </c>
      <c r="D10" s="1525">
        <v>0.94081442336276</v>
      </c>
      <c r="E10" s="1525">
        <v>4.0304495709826499E-2</v>
      </c>
      <c r="F10" s="1525">
        <v>0.948484477178962</v>
      </c>
      <c r="G10" s="1525">
        <v>4.10099420059395E-2</v>
      </c>
      <c r="H10" s="1525">
        <v>0.97194762982246397</v>
      </c>
      <c r="I10" s="1525">
        <v>4.1758519603797603E-2</v>
      </c>
      <c r="J10" s="1525">
        <v>0.97588208906206797</v>
      </c>
      <c r="K10" s="1525">
        <v>4.1630682151580602</v>
      </c>
    </row>
    <row r="11" spans="1:11" ht="13.5" customHeight="1" thickBot="1" x14ac:dyDescent="0.25">
      <c r="A11" s="752" t="s">
        <v>468</v>
      </c>
      <c r="B11" s="1531">
        <v>4.17487803462976</v>
      </c>
      <c r="C11" s="1531">
        <v>0.16079264959776399</v>
      </c>
      <c r="D11" s="1531">
        <v>3.6421561475883402</v>
      </c>
      <c r="E11" s="1531">
        <v>0.15602999186630401</v>
      </c>
      <c r="F11" s="1531">
        <v>3.3683460068192401</v>
      </c>
      <c r="G11" s="1531">
        <v>0.14563830797362801</v>
      </c>
      <c r="H11" s="1531">
        <v>3.3313217096189902</v>
      </c>
      <c r="I11" s="1531">
        <v>0.143126088946882</v>
      </c>
      <c r="J11" s="1531">
        <v>3.3575662378249098</v>
      </c>
      <c r="K11" s="1531">
        <v>14.3232235140322</v>
      </c>
    </row>
    <row r="12" spans="1:11" ht="13.5" customHeight="1" x14ac:dyDescent="0.2">
      <c r="A12" s="751" t="s">
        <v>342</v>
      </c>
      <c r="B12" s="748">
        <v>25.964358725809799</v>
      </c>
      <c r="C12" s="747">
        <v>1</v>
      </c>
      <c r="D12" s="748">
        <v>23.342667034868299</v>
      </c>
      <c r="E12" s="747">
        <v>1</v>
      </c>
      <c r="F12" s="748">
        <v>23.1281594361092</v>
      </c>
      <c r="G12" s="747">
        <v>1</v>
      </c>
      <c r="H12" s="748">
        <v>23.275433110279</v>
      </c>
      <c r="I12" s="747">
        <v>1</v>
      </c>
      <c r="J12" s="748">
        <v>23.4414148081649</v>
      </c>
      <c r="K12" s="747">
        <v>1</v>
      </c>
    </row>
    <row r="13" spans="1:11" ht="13.5" customHeight="1" x14ac:dyDescent="0.2">
      <c r="A13" s="766"/>
      <c r="B13" s="765"/>
      <c r="C13" s="764"/>
      <c r="D13" s="765"/>
      <c r="E13" s="764"/>
      <c r="F13" s="765"/>
      <c r="G13" s="764"/>
      <c r="H13" s="765"/>
      <c r="I13" s="764"/>
      <c r="J13" s="764"/>
      <c r="K13" s="764"/>
    </row>
    <row r="14" spans="1:11" ht="13.5" customHeight="1" x14ac:dyDescent="0.2">
      <c r="A14" s="758" t="s">
        <v>709</v>
      </c>
      <c r="B14" s="744"/>
      <c r="C14" s="744"/>
      <c r="D14" s="744"/>
      <c r="E14" s="744"/>
      <c r="F14" s="744"/>
      <c r="G14" s="744"/>
      <c r="H14" s="744"/>
      <c r="I14" s="744"/>
      <c r="J14" s="744"/>
      <c r="K14" s="744"/>
    </row>
    <row r="15" spans="1:11" ht="13.5" customHeight="1" thickBot="1" x14ac:dyDescent="0.25">
      <c r="A15" s="756" t="s">
        <v>467</v>
      </c>
      <c r="B15" s="740" t="s">
        <v>1098</v>
      </c>
      <c r="C15" s="740" t="s">
        <v>353</v>
      </c>
      <c r="D15" s="740" t="s">
        <v>993</v>
      </c>
      <c r="E15" s="740" t="s">
        <v>353</v>
      </c>
      <c r="F15" s="740" t="s">
        <v>900</v>
      </c>
      <c r="G15" s="740" t="s">
        <v>353</v>
      </c>
      <c r="H15" s="740" t="s">
        <v>838</v>
      </c>
      <c r="I15" s="740" t="s">
        <v>353</v>
      </c>
      <c r="J15" s="740" t="s">
        <v>805</v>
      </c>
      <c r="K15" s="740" t="s">
        <v>353</v>
      </c>
    </row>
    <row r="16" spans="1:11" ht="13.5" customHeight="1" x14ac:dyDescent="0.2">
      <c r="A16" s="1529"/>
      <c r="B16" s="1528"/>
      <c r="C16" s="1528"/>
      <c r="D16" s="1528"/>
      <c r="E16" s="1528"/>
      <c r="F16" s="1528"/>
      <c r="G16" s="1528"/>
      <c r="H16" s="1528"/>
      <c r="I16" s="1528"/>
      <c r="J16" s="1528"/>
      <c r="K16" s="1528"/>
    </row>
    <row r="17" spans="1:11" ht="13.5" customHeight="1" x14ac:dyDescent="0.2">
      <c r="A17" s="753" t="s">
        <v>465</v>
      </c>
      <c r="B17" s="1525">
        <v>4.2637770967507498</v>
      </c>
      <c r="C17" s="1525">
        <v>0.26069039991562698</v>
      </c>
      <c r="D17" s="1525">
        <v>3.4223035169724398</v>
      </c>
      <c r="E17" s="1525">
        <v>0.30071075537207598</v>
      </c>
      <c r="F17" s="1525">
        <v>3.2280194135221199</v>
      </c>
      <c r="G17" s="1525">
        <v>0.31912651994354202</v>
      </c>
      <c r="H17" s="1525">
        <v>3.5129916790679099</v>
      </c>
      <c r="I17" s="1525">
        <v>0.314269721409008</v>
      </c>
      <c r="J17" s="1525">
        <v>3.2259614723572798</v>
      </c>
      <c r="K17" s="1525">
        <v>27.941052530377299</v>
      </c>
    </row>
    <row r="18" spans="1:11" ht="13.5" customHeight="1" x14ac:dyDescent="0.2">
      <c r="A18" s="753" t="s">
        <v>464</v>
      </c>
      <c r="B18" s="1525">
        <v>2.76325742747439</v>
      </c>
      <c r="C18" s="1525">
        <v>0.16894754755990399</v>
      </c>
      <c r="D18" s="1525">
        <v>1.9843179066274601</v>
      </c>
      <c r="E18" s="1525">
        <v>0.174357924024273</v>
      </c>
      <c r="F18" s="1525">
        <v>1.81480187960839</v>
      </c>
      <c r="G18" s="1525">
        <v>0.17941385538152901</v>
      </c>
      <c r="H18" s="1525">
        <v>1.9997344448413501</v>
      </c>
      <c r="I18" s="1525">
        <v>0.17889481225274001</v>
      </c>
      <c r="J18" s="1525">
        <v>1.91533715896876</v>
      </c>
      <c r="K18" s="1525">
        <v>16.589328989420402</v>
      </c>
    </row>
    <row r="19" spans="1:11" ht="13.5" customHeight="1" x14ac:dyDescent="0.2">
      <c r="A19" s="753" t="s">
        <v>463</v>
      </c>
      <c r="B19" s="1525">
        <v>3.65476513459837</v>
      </c>
      <c r="C19" s="1525">
        <v>0.22345497030372499</v>
      </c>
      <c r="D19" s="1525">
        <v>2.46721811572412</v>
      </c>
      <c r="E19" s="1525">
        <v>0.21678936995728901</v>
      </c>
      <c r="F19" s="1525">
        <v>2.1727897751765601</v>
      </c>
      <c r="G19" s="1525">
        <v>0.21480504008631099</v>
      </c>
      <c r="H19" s="1525">
        <v>2.3983660300482001</v>
      </c>
      <c r="I19" s="1525">
        <v>0.21455610857013499</v>
      </c>
      <c r="J19" s="1525">
        <v>2.46443109583937</v>
      </c>
      <c r="K19" s="1525">
        <v>21.345201824752898</v>
      </c>
    </row>
    <row r="20" spans="1:11" ht="13.5" customHeight="1" x14ac:dyDescent="0.2">
      <c r="A20" s="753" t="s">
        <v>460</v>
      </c>
      <c r="B20" s="1525">
        <v>3.5138262317026898</v>
      </c>
      <c r="C20" s="1525">
        <v>0.21483786436084101</v>
      </c>
      <c r="D20" s="1525">
        <v>2.2127929074247601</v>
      </c>
      <c r="E20" s="1525">
        <v>0.194433551370783</v>
      </c>
      <c r="F20" s="1525">
        <v>1.8408298278776001</v>
      </c>
      <c r="G20" s="1525">
        <v>0.18198701479860899</v>
      </c>
      <c r="H20" s="1525">
        <v>2.03884871171058</v>
      </c>
      <c r="I20" s="1525">
        <v>0.18239394657331201</v>
      </c>
      <c r="J20" s="1525">
        <v>2.25417652232341</v>
      </c>
      <c r="K20" s="1525">
        <v>19.5241217735182</v>
      </c>
    </row>
    <row r="21" spans="1:11" ht="13.5" customHeight="1" x14ac:dyDescent="0.2">
      <c r="A21" s="753" t="s">
        <v>459</v>
      </c>
      <c r="B21" s="1525">
        <v>2.1600860886287898</v>
      </c>
      <c r="C21" s="1525">
        <v>0.132069217859899</v>
      </c>
      <c r="D21" s="1525">
        <v>1.29408292785733</v>
      </c>
      <c r="E21" s="1525">
        <v>0.113708399275569</v>
      </c>
      <c r="F21" s="1525">
        <v>1.0587303972986</v>
      </c>
      <c r="G21" s="1525">
        <v>0.104667569790014</v>
      </c>
      <c r="H21" s="1525">
        <v>1.2283287535547001</v>
      </c>
      <c r="I21" s="1525">
        <v>0.10988541119480599</v>
      </c>
      <c r="J21" s="1525">
        <v>1.685691286073</v>
      </c>
      <c r="K21" s="1525">
        <v>14.6002948819311</v>
      </c>
    </row>
    <row r="22" spans="1:11" ht="13.5" customHeight="1" x14ac:dyDescent="0.2">
      <c r="A22" s="753" t="s">
        <v>458</v>
      </c>
      <c r="B22" s="1525" t="s">
        <v>462</v>
      </c>
      <c r="C22" s="1525">
        <v>0</v>
      </c>
      <c r="D22" s="1525" t="s">
        <v>462</v>
      </c>
      <c r="E22" s="1525">
        <v>0</v>
      </c>
      <c r="F22" s="1525" t="s">
        <v>462</v>
      </c>
      <c r="G22" s="1525">
        <v>0</v>
      </c>
      <c r="H22" s="1525" t="s">
        <v>462</v>
      </c>
      <c r="I22" s="1525">
        <v>0</v>
      </c>
      <c r="J22" s="1525" t="s">
        <v>462</v>
      </c>
      <c r="K22" s="1525">
        <v>0</v>
      </c>
    </row>
    <row r="23" spans="1:11" ht="13.5" customHeight="1" thickBot="1" x14ac:dyDescent="0.25">
      <c r="A23" s="752" t="s">
        <v>712</v>
      </c>
      <c r="B23" s="1531" t="s">
        <v>462</v>
      </c>
      <c r="C23" s="1531">
        <v>0</v>
      </c>
      <c r="D23" s="1531" t="s">
        <v>462</v>
      </c>
      <c r="E23" s="1531">
        <v>0</v>
      </c>
      <c r="F23" s="1531" t="s">
        <v>462</v>
      </c>
      <c r="G23" s="1531">
        <v>0</v>
      </c>
      <c r="H23" s="1531" t="s">
        <v>462</v>
      </c>
      <c r="I23" s="1531">
        <v>0</v>
      </c>
      <c r="J23" s="1531" t="s">
        <v>462</v>
      </c>
      <c r="K23" s="1531">
        <v>0</v>
      </c>
    </row>
    <row r="24" spans="1:11" ht="13.5" customHeight="1" x14ac:dyDescent="0.2">
      <c r="A24" s="751" t="s">
        <v>342</v>
      </c>
      <c r="B24" s="748">
        <v>16.3557119791551</v>
      </c>
      <c r="C24" s="747">
        <v>1</v>
      </c>
      <c r="D24" s="748">
        <v>11.380715374606201</v>
      </c>
      <c r="E24" s="747">
        <v>1</v>
      </c>
      <c r="F24" s="748">
        <v>10.115171293483201</v>
      </c>
      <c r="G24" s="747">
        <v>1</v>
      </c>
      <c r="H24" s="748">
        <v>11.1782696192227</v>
      </c>
      <c r="I24" s="747">
        <v>1</v>
      </c>
      <c r="J24" s="748">
        <v>11.5455975355618</v>
      </c>
      <c r="K24" s="747">
        <v>1</v>
      </c>
    </row>
    <row r="25" spans="1:11" ht="13.5" customHeight="1" x14ac:dyDescent="0.2">
      <c r="A25" s="1529"/>
      <c r="B25" s="762"/>
      <c r="C25" s="761"/>
      <c r="D25" s="762"/>
      <c r="E25" s="761"/>
      <c r="F25" s="762"/>
      <c r="G25" s="761"/>
      <c r="H25" s="762"/>
      <c r="I25" s="761"/>
      <c r="J25" s="761"/>
      <c r="K25" s="761"/>
    </row>
    <row r="26" spans="1:11" ht="13.5" customHeight="1" x14ac:dyDescent="0.25">
      <c r="A26" s="758" t="s">
        <v>708</v>
      </c>
      <c r="B26" s="1529"/>
      <c r="C26" s="763"/>
      <c r="D26" s="1529"/>
      <c r="E26" s="763"/>
      <c r="F26" s="1529"/>
      <c r="G26" s="763"/>
      <c r="H26" s="1529"/>
      <c r="I26" s="763"/>
      <c r="J26" s="763"/>
      <c r="K26" s="1524"/>
    </row>
    <row r="27" spans="1:11" ht="13.5" customHeight="1" thickBot="1" x14ac:dyDescent="0.25">
      <c r="A27" s="756" t="s">
        <v>466</v>
      </c>
      <c r="B27" s="740" t="s">
        <v>1098</v>
      </c>
      <c r="C27" s="740" t="s">
        <v>353</v>
      </c>
      <c r="D27" s="740" t="s">
        <v>993</v>
      </c>
      <c r="E27" s="740" t="s">
        <v>353</v>
      </c>
      <c r="F27" s="740" t="s">
        <v>900</v>
      </c>
      <c r="G27" s="740" t="s">
        <v>353</v>
      </c>
      <c r="H27" s="740" t="s">
        <v>838</v>
      </c>
      <c r="I27" s="740" t="s">
        <v>353</v>
      </c>
      <c r="J27" s="740" t="s">
        <v>805</v>
      </c>
      <c r="K27" s="740" t="s">
        <v>353</v>
      </c>
    </row>
    <row r="28" spans="1:11" ht="13.5" customHeight="1" x14ac:dyDescent="0.2">
      <c r="A28" s="1529"/>
      <c r="B28" s="1528"/>
      <c r="C28" s="1528"/>
      <c r="D28" s="1528"/>
      <c r="E28" s="1528"/>
      <c r="F28" s="1528"/>
      <c r="G28" s="1528"/>
      <c r="H28" s="1528"/>
      <c r="I28" s="1528"/>
      <c r="J28" s="1528"/>
      <c r="K28" s="1528"/>
    </row>
    <row r="29" spans="1:11" ht="13.5" customHeight="1" x14ac:dyDescent="0.2">
      <c r="A29" s="753" t="s">
        <v>465</v>
      </c>
      <c r="B29" s="1525">
        <v>36.791645389298701</v>
      </c>
      <c r="C29" s="1525">
        <v>0.71646718694629996</v>
      </c>
      <c r="D29" s="1525">
        <v>36.8597696560117</v>
      </c>
      <c r="E29" s="1525">
        <v>0.71591260587738004</v>
      </c>
      <c r="F29" s="1525">
        <v>37.0827768147958</v>
      </c>
      <c r="G29" s="1525">
        <v>0.71476804669136296</v>
      </c>
      <c r="H29" s="1525">
        <v>36.462052223638601</v>
      </c>
      <c r="I29" s="1525">
        <v>0.71497459016549603</v>
      </c>
      <c r="J29" s="1525">
        <v>35.711211119047597</v>
      </c>
      <c r="K29" s="1525">
        <v>71.406865896464197</v>
      </c>
    </row>
    <row r="30" spans="1:11" ht="13.5" customHeight="1" x14ac:dyDescent="0.2">
      <c r="A30" s="753" t="s">
        <v>464</v>
      </c>
      <c r="B30" s="1525">
        <v>5.8495240902952199</v>
      </c>
      <c r="C30" s="1525">
        <v>0.11391151511716401</v>
      </c>
      <c r="D30" s="1525">
        <v>5.8679877320561102</v>
      </c>
      <c r="E30" s="1525">
        <v>0.113971585490568</v>
      </c>
      <c r="F30" s="1525">
        <v>5.9163650454791297</v>
      </c>
      <c r="G30" s="1525">
        <v>0.114037541152606</v>
      </c>
      <c r="H30" s="1525">
        <v>5.8089247729398101</v>
      </c>
      <c r="I30" s="1525">
        <v>0.11390564588523799</v>
      </c>
      <c r="J30" s="1525">
        <v>5.6985715885490897</v>
      </c>
      <c r="K30" s="1525">
        <v>11.394660793452701</v>
      </c>
    </row>
    <row r="31" spans="1:11" ht="13.5" customHeight="1" x14ac:dyDescent="0.2">
      <c r="A31" s="753" t="s">
        <v>463</v>
      </c>
      <c r="B31" s="1525">
        <v>4.5413048537062402</v>
      </c>
      <c r="C31" s="1525">
        <v>8.8435727165028094E-2</v>
      </c>
      <c r="D31" s="1525">
        <v>4.5593357141110502</v>
      </c>
      <c r="E31" s="1525">
        <v>8.8554159253317305E-2</v>
      </c>
      <c r="F31" s="1525">
        <v>4.6063220197445904</v>
      </c>
      <c r="G31" s="1525">
        <v>8.8786549317163996E-2</v>
      </c>
      <c r="H31" s="1525">
        <v>4.5134601785241903</v>
      </c>
      <c r="I31" s="1525">
        <v>8.8503228550490906E-2</v>
      </c>
      <c r="J31" s="1525">
        <v>4.4410363587989101</v>
      </c>
      <c r="K31" s="1525">
        <v>8.8801381352459892</v>
      </c>
    </row>
    <row r="32" spans="1:11" ht="13.5" customHeight="1" x14ac:dyDescent="0.2">
      <c r="A32" s="753" t="s">
        <v>460</v>
      </c>
      <c r="B32" s="1525">
        <v>3.1766337131722802</v>
      </c>
      <c r="C32" s="1525">
        <v>6.1860615266130702E-2</v>
      </c>
      <c r="D32" s="1525">
        <v>3.19803478139757</v>
      </c>
      <c r="E32" s="1525">
        <v>6.21141541415852E-2</v>
      </c>
      <c r="F32" s="1525">
        <v>3.2510595239059401</v>
      </c>
      <c r="G32" s="1525">
        <v>6.2663955215253295E-2</v>
      </c>
      <c r="H32" s="1525">
        <v>3.2038915227252098</v>
      </c>
      <c r="I32" s="1525">
        <v>6.2824248463724294E-2</v>
      </c>
      <c r="J32" s="1525">
        <v>3.15859035565204</v>
      </c>
      <c r="K32" s="1525">
        <v>6.3158047817540899</v>
      </c>
    </row>
    <row r="33" spans="1:12" ht="13.5" customHeight="1" x14ac:dyDescent="0.2">
      <c r="A33" s="753" t="s">
        <v>459</v>
      </c>
      <c r="B33" s="1525">
        <v>0.99236493041396501</v>
      </c>
      <c r="C33" s="1525">
        <v>1.93249555053783E-2</v>
      </c>
      <c r="D33" s="1525">
        <v>1.00128170525675</v>
      </c>
      <c r="E33" s="1525">
        <v>1.9447495237149202E-2</v>
      </c>
      <c r="F33" s="1525">
        <v>1.0243307926922001</v>
      </c>
      <c r="G33" s="1525">
        <v>1.9743907623613902E-2</v>
      </c>
      <c r="H33" s="1525">
        <v>1.00936090565682</v>
      </c>
      <c r="I33" s="1525">
        <v>1.97922869350508E-2</v>
      </c>
      <c r="J33" s="1525">
        <v>1.0014833271549399</v>
      </c>
      <c r="K33" s="1525">
        <v>2.0025303930830298</v>
      </c>
    </row>
    <row r="34" spans="1:12" ht="13.5" customHeight="1" x14ac:dyDescent="0.2">
      <c r="A34" s="753" t="s">
        <v>458</v>
      </c>
      <c r="B34" s="1525">
        <v>0</v>
      </c>
      <c r="C34" s="1525">
        <v>0</v>
      </c>
      <c r="D34" s="1525">
        <v>0</v>
      </c>
      <c r="E34" s="1525">
        <v>0</v>
      </c>
      <c r="F34" s="1525">
        <v>0</v>
      </c>
      <c r="G34" s="1525">
        <v>0</v>
      </c>
      <c r="H34" s="1525">
        <v>0</v>
      </c>
      <c r="I34" s="1525">
        <v>0</v>
      </c>
      <c r="J34" s="1525">
        <v>0</v>
      </c>
      <c r="K34" s="1525">
        <v>0</v>
      </c>
    </row>
    <row r="35" spans="1:12" ht="13.5" customHeight="1" thickBot="1" x14ac:dyDescent="0.25">
      <c r="A35" s="752" t="s">
        <v>712</v>
      </c>
      <c r="B35" s="1531">
        <v>0</v>
      </c>
      <c r="C35" s="1531">
        <v>0</v>
      </c>
      <c r="D35" s="1531">
        <v>0</v>
      </c>
      <c r="E35" s="1531">
        <v>0</v>
      </c>
      <c r="F35" s="1531">
        <v>0</v>
      </c>
      <c r="G35" s="1531">
        <v>0</v>
      </c>
      <c r="H35" s="1531">
        <v>0</v>
      </c>
      <c r="I35" s="1531">
        <v>0</v>
      </c>
      <c r="J35" s="1531">
        <v>0</v>
      </c>
      <c r="K35" s="1531">
        <v>0</v>
      </c>
    </row>
    <row r="36" spans="1:12" ht="13.5" customHeight="1" x14ac:dyDescent="0.2">
      <c r="A36" s="751" t="s">
        <v>342</v>
      </c>
      <c r="B36" s="748">
        <v>51.351472976886399</v>
      </c>
      <c r="C36" s="747">
        <v>1</v>
      </c>
      <c r="D36" s="748">
        <v>51.486409588833197</v>
      </c>
      <c r="E36" s="747">
        <v>1</v>
      </c>
      <c r="F36" s="748">
        <v>51.880854196617697</v>
      </c>
      <c r="G36" s="747">
        <v>1</v>
      </c>
      <c r="H36" s="748">
        <v>50.997689603484602</v>
      </c>
      <c r="I36" s="747">
        <v>1</v>
      </c>
      <c r="J36" s="748">
        <v>50.010892749202597</v>
      </c>
      <c r="K36" s="747">
        <v>1</v>
      </c>
    </row>
    <row r="37" spans="1:12" ht="13.5" customHeight="1" x14ac:dyDescent="0.2">
      <c r="A37" s="1529"/>
      <c r="B37" s="762"/>
      <c r="C37" s="761"/>
      <c r="D37" s="762"/>
      <c r="E37" s="761"/>
      <c r="F37" s="762"/>
      <c r="G37" s="761"/>
      <c r="H37" s="762"/>
      <c r="I37" s="761"/>
      <c r="J37" s="761"/>
      <c r="K37" s="761"/>
    </row>
    <row r="38" spans="1:12" ht="13.5" customHeight="1" x14ac:dyDescent="0.2">
      <c r="A38" s="758" t="s">
        <v>707</v>
      </c>
      <c r="B38" s="744"/>
      <c r="C38" s="744"/>
      <c r="D38" s="744"/>
      <c r="E38" s="744"/>
      <c r="F38" s="744"/>
      <c r="G38" s="744"/>
      <c r="H38" s="744"/>
      <c r="I38" s="744"/>
      <c r="J38" s="744"/>
      <c r="K38" s="744"/>
    </row>
    <row r="39" spans="1:12" ht="13.5" customHeight="1" thickBot="1" x14ac:dyDescent="0.25">
      <c r="A39" s="756" t="s">
        <v>461</v>
      </c>
      <c r="B39" s="740" t="s">
        <v>1098</v>
      </c>
      <c r="C39" s="740" t="s">
        <v>353</v>
      </c>
      <c r="D39" s="740" t="s">
        <v>993</v>
      </c>
      <c r="E39" s="740" t="s">
        <v>353</v>
      </c>
      <c r="F39" s="740" t="s">
        <v>900</v>
      </c>
      <c r="G39" s="740" t="s">
        <v>353</v>
      </c>
      <c r="H39" s="740" t="s">
        <v>838</v>
      </c>
      <c r="I39" s="740" t="s">
        <v>353</v>
      </c>
      <c r="J39" s="740" t="s">
        <v>805</v>
      </c>
      <c r="K39" s="740" t="s">
        <v>353</v>
      </c>
    </row>
    <row r="40" spans="1:12" ht="13.5" customHeight="1" x14ac:dyDescent="0.2">
      <c r="A40" s="1529"/>
      <c r="B40" s="1528"/>
      <c r="C40" s="1528"/>
      <c r="D40" s="1528"/>
      <c r="E40" s="1528"/>
      <c r="F40" s="1528"/>
      <c r="G40" s="1528"/>
      <c r="H40" s="1528"/>
      <c r="I40" s="1528"/>
      <c r="J40" s="1528"/>
      <c r="K40" s="1528"/>
    </row>
    <row r="41" spans="1:12" ht="13.5" customHeight="1" x14ac:dyDescent="0.2">
      <c r="A41" s="760" t="s">
        <v>705</v>
      </c>
      <c r="B41" s="1527">
        <v>0.2</v>
      </c>
      <c r="C41" s="1526">
        <v>44</v>
      </c>
      <c r="D41" s="1527">
        <v>0.2</v>
      </c>
      <c r="E41" s="1526">
        <v>44</v>
      </c>
      <c r="F41" s="1527">
        <v>0.2</v>
      </c>
      <c r="G41" s="1526">
        <v>44</v>
      </c>
      <c r="H41" s="1527">
        <v>0.3</v>
      </c>
      <c r="I41" s="1526">
        <v>44</v>
      </c>
      <c r="J41" s="755">
        <v>0.3</v>
      </c>
      <c r="K41" s="754">
        <v>43</v>
      </c>
    </row>
    <row r="42" spans="1:12" ht="13.5" customHeight="1" x14ac:dyDescent="0.2">
      <c r="A42" s="760" t="s">
        <v>704</v>
      </c>
      <c r="B42" s="1527">
        <v>0.2</v>
      </c>
      <c r="C42" s="1526">
        <v>32</v>
      </c>
      <c r="D42" s="1527">
        <v>0.2</v>
      </c>
      <c r="E42" s="1526">
        <v>32</v>
      </c>
      <c r="F42" s="1527">
        <v>0.2</v>
      </c>
      <c r="G42" s="1526">
        <v>32</v>
      </c>
      <c r="H42" s="1527">
        <v>0.2</v>
      </c>
      <c r="I42" s="1526">
        <v>32</v>
      </c>
      <c r="J42" s="755">
        <v>0.2</v>
      </c>
      <c r="K42" s="754">
        <v>32</v>
      </c>
    </row>
    <row r="43" spans="1:12" ht="13.5" customHeight="1" x14ac:dyDescent="0.2">
      <c r="A43" s="753" t="s">
        <v>703</v>
      </c>
      <c r="B43" s="1527">
        <v>0.1</v>
      </c>
      <c r="C43" s="1526">
        <v>16</v>
      </c>
      <c r="D43" s="1527">
        <v>0.1</v>
      </c>
      <c r="E43" s="1526">
        <v>16</v>
      </c>
      <c r="F43" s="1527">
        <v>0.1</v>
      </c>
      <c r="G43" s="1526">
        <v>16</v>
      </c>
      <c r="H43" s="1527">
        <v>0.1</v>
      </c>
      <c r="I43" s="1526">
        <v>16</v>
      </c>
      <c r="J43" s="1525">
        <v>0.1</v>
      </c>
      <c r="K43" s="1524">
        <v>17</v>
      </c>
    </row>
    <row r="44" spans="1:12" ht="13.5" customHeight="1" x14ac:dyDescent="0.2">
      <c r="A44" s="753" t="s">
        <v>460</v>
      </c>
      <c r="B44" s="1527">
        <v>0</v>
      </c>
      <c r="C44" s="1526">
        <v>4</v>
      </c>
      <c r="D44" s="1527">
        <v>0</v>
      </c>
      <c r="E44" s="1526">
        <v>4</v>
      </c>
      <c r="F44" s="1527">
        <v>0</v>
      </c>
      <c r="G44" s="1526">
        <v>4</v>
      </c>
      <c r="H44" s="1527">
        <v>0</v>
      </c>
      <c r="I44" s="1526">
        <v>4</v>
      </c>
      <c r="J44" s="1525">
        <v>0</v>
      </c>
      <c r="K44" s="1524">
        <v>4</v>
      </c>
    </row>
    <row r="45" spans="1:12" ht="13.5" customHeight="1" x14ac:dyDescent="0.2">
      <c r="A45" s="753" t="s">
        <v>459</v>
      </c>
      <c r="B45" s="1527">
        <v>0</v>
      </c>
      <c r="C45" s="1526">
        <v>2</v>
      </c>
      <c r="D45" s="1527">
        <v>0</v>
      </c>
      <c r="E45" s="1526">
        <v>2</v>
      </c>
      <c r="F45" s="1527">
        <v>0</v>
      </c>
      <c r="G45" s="1526">
        <v>2</v>
      </c>
      <c r="H45" s="1527">
        <v>0</v>
      </c>
      <c r="I45" s="1526">
        <v>2</v>
      </c>
      <c r="J45" s="1525">
        <v>0</v>
      </c>
      <c r="K45" s="1524">
        <v>2</v>
      </c>
    </row>
    <row r="46" spans="1:12" ht="13.5" customHeight="1" x14ac:dyDescent="0.2">
      <c r="A46" s="753" t="s">
        <v>458</v>
      </c>
      <c r="B46" s="1527">
        <v>0</v>
      </c>
      <c r="C46" s="1526">
        <v>1</v>
      </c>
      <c r="D46" s="1527">
        <v>0</v>
      </c>
      <c r="E46" s="1526">
        <v>1</v>
      </c>
      <c r="F46" s="1527">
        <v>0</v>
      </c>
      <c r="G46" s="1526">
        <v>1</v>
      </c>
      <c r="H46" s="1527">
        <v>0</v>
      </c>
      <c r="I46" s="1526">
        <v>1</v>
      </c>
      <c r="J46" s="1525">
        <v>0</v>
      </c>
      <c r="K46" s="1524">
        <v>0</v>
      </c>
    </row>
    <row r="47" spans="1:12" ht="13.5" customHeight="1" x14ac:dyDescent="0.2">
      <c r="A47" s="753" t="s">
        <v>702</v>
      </c>
      <c r="B47" s="1527">
        <v>0</v>
      </c>
      <c r="C47" s="1526">
        <v>1</v>
      </c>
      <c r="D47" s="1527">
        <v>0</v>
      </c>
      <c r="E47" s="1526">
        <v>1</v>
      </c>
      <c r="F47" s="1527">
        <v>0</v>
      </c>
      <c r="G47" s="1526">
        <v>1</v>
      </c>
      <c r="H47" s="1527">
        <v>0</v>
      </c>
      <c r="I47" s="1526">
        <v>0</v>
      </c>
      <c r="J47" s="1525">
        <v>0</v>
      </c>
      <c r="K47" s="1524">
        <v>0</v>
      </c>
      <c r="L47" s="1518"/>
    </row>
    <row r="48" spans="1:12" ht="13.5" customHeight="1" thickBot="1" x14ac:dyDescent="0.25">
      <c r="A48" s="752" t="s">
        <v>701</v>
      </c>
      <c r="B48" s="1523">
        <v>0</v>
      </c>
      <c r="C48" s="1522">
        <v>0</v>
      </c>
      <c r="D48" s="1523">
        <v>0</v>
      </c>
      <c r="E48" s="1522">
        <v>0</v>
      </c>
      <c r="F48" s="1523">
        <v>0</v>
      </c>
      <c r="G48" s="1522">
        <v>0</v>
      </c>
      <c r="H48" s="1523">
        <v>0</v>
      </c>
      <c r="I48" s="1522">
        <v>1</v>
      </c>
      <c r="J48" s="1531">
        <v>0</v>
      </c>
      <c r="K48" s="1530">
        <v>0</v>
      </c>
    </row>
    <row r="49" spans="1:20" ht="13.5" customHeight="1" x14ac:dyDescent="0.2">
      <c r="A49" s="751" t="s">
        <v>342</v>
      </c>
      <c r="B49" s="750">
        <v>0.5</v>
      </c>
      <c r="C49" s="749">
        <v>1</v>
      </c>
      <c r="D49" s="750">
        <v>0.5</v>
      </c>
      <c r="E49" s="749">
        <v>1</v>
      </c>
      <c r="F49" s="750">
        <v>0.5</v>
      </c>
      <c r="G49" s="749">
        <v>1</v>
      </c>
      <c r="H49" s="750">
        <v>0.6</v>
      </c>
      <c r="I49" s="749">
        <v>1</v>
      </c>
      <c r="J49" s="748">
        <v>0.6</v>
      </c>
      <c r="K49" s="747">
        <v>1</v>
      </c>
    </row>
    <row r="50" spans="1:20" ht="13.5" customHeight="1" x14ac:dyDescent="0.2">
      <c r="A50" s="743"/>
      <c r="B50" s="743"/>
      <c r="C50" s="759"/>
      <c r="D50" s="743"/>
      <c r="E50" s="759"/>
      <c r="F50" s="743"/>
      <c r="G50" s="759"/>
      <c r="H50" s="743"/>
      <c r="I50" s="759"/>
      <c r="J50" s="759"/>
      <c r="K50" s="759"/>
    </row>
    <row r="51" spans="1:20" s="757" customFormat="1" ht="13.5" customHeight="1" x14ac:dyDescent="0.2">
      <c r="A51" s="758" t="s">
        <v>706</v>
      </c>
      <c r="B51" s="744"/>
      <c r="C51" s="744"/>
      <c r="D51" s="744"/>
      <c r="E51" s="744"/>
      <c r="F51" s="744"/>
      <c r="G51" s="744"/>
      <c r="H51" s="744"/>
      <c r="I51" s="744"/>
      <c r="J51" s="744"/>
      <c r="K51" s="744"/>
    </row>
    <row r="52" spans="1:20" ht="13.5" customHeight="1" thickBot="1" x14ac:dyDescent="0.25">
      <c r="A52" s="756" t="s">
        <v>461</v>
      </c>
      <c r="B52" s="740" t="s">
        <v>1098</v>
      </c>
      <c r="C52" s="740" t="s">
        <v>353</v>
      </c>
      <c r="D52" s="740" t="s">
        <v>993</v>
      </c>
      <c r="E52" s="740" t="s">
        <v>353</v>
      </c>
      <c r="F52" s="740" t="s">
        <v>900</v>
      </c>
      <c r="G52" s="740" t="s">
        <v>353</v>
      </c>
      <c r="H52" s="740" t="s">
        <v>838</v>
      </c>
      <c r="I52" s="740" t="s">
        <v>353</v>
      </c>
      <c r="J52" s="740" t="s">
        <v>805</v>
      </c>
      <c r="K52" s="740" t="s">
        <v>353</v>
      </c>
    </row>
    <row r="53" spans="1:20" ht="13.5" customHeight="1" x14ac:dyDescent="0.2">
      <c r="A53" s="1529"/>
      <c r="B53" s="1528"/>
      <c r="C53" s="1528"/>
      <c r="D53" s="1528"/>
      <c r="E53" s="1528"/>
      <c r="F53" s="1528"/>
      <c r="G53" s="1528"/>
      <c r="H53" s="1528"/>
      <c r="I53" s="1528"/>
      <c r="J53" s="1528"/>
      <c r="K53" s="1528"/>
    </row>
    <row r="54" spans="1:20" ht="13.5" customHeight="1" x14ac:dyDescent="0.2">
      <c r="A54" s="753" t="s">
        <v>705</v>
      </c>
      <c r="B54" s="1527">
        <v>17.899999999999999</v>
      </c>
      <c r="C54" s="1526">
        <v>33</v>
      </c>
      <c r="D54" s="1527">
        <v>17.8</v>
      </c>
      <c r="E54" s="1526">
        <v>33</v>
      </c>
      <c r="F54" s="1527">
        <v>17.600000000000001</v>
      </c>
      <c r="G54" s="1526">
        <v>34</v>
      </c>
      <c r="H54" s="755" t="s">
        <v>148</v>
      </c>
      <c r="I54" s="754">
        <v>34</v>
      </c>
      <c r="J54" s="755">
        <v>17.399999999999999</v>
      </c>
      <c r="K54" s="754">
        <v>33</v>
      </c>
    </row>
    <row r="55" spans="1:20" ht="13.5" customHeight="1" x14ac:dyDescent="0.2">
      <c r="A55" s="753" t="s">
        <v>704</v>
      </c>
      <c r="B55" s="1527">
        <v>16.899999999999999</v>
      </c>
      <c r="C55" s="1526">
        <v>32</v>
      </c>
      <c r="D55" s="1527">
        <v>16.899999999999999</v>
      </c>
      <c r="E55" s="1526">
        <v>32</v>
      </c>
      <c r="F55" s="1527">
        <v>16.8</v>
      </c>
      <c r="G55" s="1526">
        <v>32</v>
      </c>
      <c r="H55" s="755" t="s">
        <v>872</v>
      </c>
      <c r="I55" s="754">
        <v>32</v>
      </c>
      <c r="J55" s="755">
        <v>16.7</v>
      </c>
      <c r="K55" s="754">
        <v>32</v>
      </c>
    </row>
    <row r="56" spans="1:20" ht="13.5" customHeight="1" x14ac:dyDescent="0.2">
      <c r="A56" s="753" t="s">
        <v>703</v>
      </c>
      <c r="B56" s="1527">
        <v>12.3</v>
      </c>
      <c r="C56" s="1526">
        <v>23</v>
      </c>
      <c r="D56" s="1527">
        <v>12.2</v>
      </c>
      <c r="E56" s="1526">
        <v>23</v>
      </c>
      <c r="F56" s="1527">
        <v>12.1</v>
      </c>
      <c r="G56" s="1526">
        <v>23</v>
      </c>
      <c r="H56" s="1525" t="s">
        <v>131</v>
      </c>
      <c r="I56" s="1524">
        <v>23</v>
      </c>
      <c r="J56" s="1525">
        <v>12.2</v>
      </c>
      <c r="K56" s="1524">
        <v>23</v>
      </c>
    </row>
    <row r="57" spans="1:20" ht="13.5" customHeight="1" x14ac:dyDescent="0.2">
      <c r="A57" s="753" t="s">
        <v>460</v>
      </c>
      <c r="B57" s="1527">
        <v>3.4</v>
      </c>
      <c r="C57" s="1526">
        <v>6</v>
      </c>
      <c r="D57" s="1527">
        <v>3.4</v>
      </c>
      <c r="E57" s="1526">
        <v>6</v>
      </c>
      <c r="F57" s="1527">
        <v>3.3</v>
      </c>
      <c r="G57" s="1526">
        <v>6</v>
      </c>
      <c r="H57" s="1525" t="s">
        <v>873</v>
      </c>
      <c r="I57" s="1524">
        <v>6</v>
      </c>
      <c r="J57" s="1525">
        <v>3.4</v>
      </c>
      <c r="K57" s="1524">
        <v>6</v>
      </c>
    </row>
    <row r="58" spans="1:20" ht="13.5" customHeight="1" x14ac:dyDescent="0.2">
      <c r="A58" s="753" t="s">
        <v>459</v>
      </c>
      <c r="B58" s="1527">
        <v>1.9</v>
      </c>
      <c r="C58" s="1526">
        <v>4</v>
      </c>
      <c r="D58" s="1527">
        <v>1.9</v>
      </c>
      <c r="E58" s="1526">
        <v>4</v>
      </c>
      <c r="F58" s="1527">
        <v>1.7</v>
      </c>
      <c r="G58" s="1526">
        <v>3</v>
      </c>
      <c r="H58" s="1525" t="s">
        <v>874</v>
      </c>
      <c r="I58" s="1524">
        <v>3</v>
      </c>
      <c r="J58" s="1525">
        <v>1.8</v>
      </c>
      <c r="K58" s="1524">
        <v>4</v>
      </c>
    </row>
    <row r="59" spans="1:20" ht="13.5" customHeight="1" x14ac:dyDescent="0.2">
      <c r="A59" s="753" t="s">
        <v>458</v>
      </c>
      <c r="B59" s="1527">
        <v>0.6</v>
      </c>
      <c r="C59" s="1526">
        <v>1</v>
      </c>
      <c r="D59" s="1527">
        <v>0.6</v>
      </c>
      <c r="E59" s="1526">
        <v>1</v>
      </c>
      <c r="F59" s="1527">
        <v>0.5</v>
      </c>
      <c r="G59" s="1526">
        <v>1</v>
      </c>
      <c r="H59" s="1525" t="s">
        <v>875</v>
      </c>
      <c r="I59" s="1524">
        <v>1</v>
      </c>
      <c r="J59" s="1525">
        <v>0.5</v>
      </c>
      <c r="K59" s="1524">
        <v>1</v>
      </c>
    </row>
    <row r="60" spans="1:20" ht="13.5" customHeight="1" x14ac:dyDescent="0.2">
      <c r="A60" s="753" t="s">
        <v>702</v>
      </c>
      <c r="B60" s="1527">
        <v>0.2</v>
      </c>
      <c r="C60" s="1526">
        <v>0</v>
      </c>
      <c r="D60" s="1527">
        <v>0.2</v>
      </c>
      <c r="E60" s="1526">
        <v>0</v>
      </c>
      <c r="F60" s="1527">
        <v>0.2</v>
      </c>
      <c r="G60" s="1526">
        <v>1</v>
      </c>
      <c r="H60" s="1525" t="s">
        <v>871</v>
      </c>
      <c r="I60" s="1524">
        <v>1</v>
      </c>
      <c r="J60" s="1525">
        <v>0.2</v>
      </c>
      <c r="K60" s="1524">
        <v>1</v>
      </c>
    </row>
    <row r="61" spans="1:20" ht="13.5" customHeight="1" thickBot="1" x14ac:dyDescent="0.25">
      <c r="A61" s="752" t="s">
        <v>701</v>
      </c>
      <c r="B61" s="1523">
        <v>0.2</v>
      </c>
      <c r="C61" s="1522">
        <v>1</v>
      </c>
      <c r="D61" s="1523">
        <v>0.2</v>
      </c>
      <c r="E61" s="1522">
        <v>1</v>
      </c>
      <c r="F61" s="1523">
        <v>0.2</v>
      </c>
      <c r="G61" s="1522">
        <v>0</v>
      </c>
      <c r="H61" s="1521" t="s">
        <v>871</v>
      </c>
      <c r="I61" s="1520">
        <v>0</v>
      </c>
      <c r="J61" s="1521">
        <v>0.2</v>
      </c>
      <c r="K61" s="1520">
        <v>0</v>
      </c>
    </row>
    <row r="62" spans="1:20" ht="13.5" customHeight="1" x14ac:dyDescent="0.2">
      <c r="A62" s="751" t="s">
        <v>342</v>
      </c>
      <c r="B62" s="750">
        <v>53.4</v>
      </c>
      <c r="C62" s="749">
        <v>1</v>
      </c>
      <c r="D62" s="750">
        <v>53.2</v>
      </c>
      <c r="E62" s="749">
        <v>1</v>
      </c>
      <c r="F62" s="750">
        <v>52.4</v>
      </c>
      <c r="G62" s="749">
        <v>1</v>
      </c>
      <c r="H62" s="748" t="s">
        <v>876</v>
      </c>
      <c r="I62" s="747">
        <v>1</v>
      </c>
      <c r="J62" s="748">
        <v>52.4</v>
      </c>
      <c r="K62" s="747">
        <v>1</v>
      </c>
      <c r="T62" s="1518"/>
    </row>
    <row r="63" spans="1:20" ht="13.5" customHeight="1" x14ac:dyDescent="0.25">
      <c r="J63" s="744"/>
    </row>
    <row r="64" spans="1:20" ht="13.5" customHeight="1" x14ac:dyDescent="0.25">
      <c r="A64" s="1518" t="s">
        <v>700</v>
      </c>
      <c r="J64" s="1519"/>
    </row>
    <row r="65" spans="1:11" ht="13.5" customHeight="1" x14ac:dyDescent="0.25">
      <c r="A65" s="1518" t="s">
        <v>457</v>
      </c>
      <c r="B65" s="1518"/>
      <c r="C65" s="746"/>
      <c r="D65" s="1518"/>
      <c r="E65" s="746"/>
      <c r="F65" s="1518"/>
      <c r="G65" s="746"/>
      <c r="H65" s="1518"/>
      <c r="I65" s="1518"/>
      <c r="J65" s="1519"/>
    </row>
    <row r="66" spans="1:11" ht="13.5" customHeight="1" x14ac:dyDescent="0.2">
      <c r="A66" s="1518" t="s">
        <v>456</v>
      </c>
      <c r="B66" s="745"/>
      <c r="C66" s="744"/>
      <c r="D66" s="745"/>
      <c r="E66" s="744"/>
      <c r="F66" s="745"/>
      <c r="G66" s="744"/>
      <c r="H66" s="744"/>
      <c r="I66" s="744"/>
      <c r="J66" s="1518"/>
      <c r="K66" s="1518"/>
    </row>
    <row r="67" spans="1:11" ht="13.5" customHeight="1" x14ac:dyDescent="0.25">
      <c r="A67" s="1518" t="s">
        <v>699</v>
      </c>
      <c r="B67" s="1519"/>
      <c r="C67" s="742"/>
      <c r="D67" s="1519"/>
      <c r="E67" s="742"/>
      <c r="F67" s="1519"/>
      <c r="G67" s="742"/>
      <c r="H67" s="1519"/>
      <c r="I67" s="1519"/>
      <c r="J67" s="1518"/>
      <c r="K67" s="1518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&amp;R&amp;"Arial,Normal"&amp;8LTV</oddHeader>
    <oddFooter>&amp;C&amp;7Fact book - Q2  2019</oddFooter>
  </headerFooter>
  <colBreaks count="1" manualBreakCount="1">
    <brk id="11" max="68" man="1"/>
  </colBreaks>
  <ignoredErrors>
    <ignoredError sqref="B23 B22 D22 D23 F22 F23 H22 H23 J22:K22 J23:K23 H54:H62" numberStoredAsText="1"/>
  </ignoredErrors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9B529-4CD0-413C-8387-5977BD8B9A89}">
  <sheetPr codeName="Sheet46">
    <tabColor rgb="FF0070C0"/>
  </sheetPr>
  <dimension ref="A1:K64"/>
  <sheetViews>
    <sheetView showGridLines="0" topLeftCell="A13" zoomScaleNormal="100" zoomScaleSheetLayoutView="100" zoomScalePageLayoutView="55" workbookViewId="0">
      <selection activeCell="F37" sqref="F37"/>
    </sheetView>
  </sheetViews>
  <sheetFormatPr defaultColWidth="9.140625" defaultRowHeight="8.25" x14ac:dyDescent="0.15"/>
  <cols>
    <col min="1" max="1" width="37.85546875" style="435" customWidth="1"/>
    <col min="2" max="10" width="8.5703125" style="435" customWidth="1"/>
    <col min="11" max="11" width="10.85546875" style="435" hidden="1" customWidth="1"/>
    <col min="12" max="16384" width="9.140625" style="435"/>
  </cols>
  <sheetData>
    <row r="1" spans="1:11" ht="15.75" customHeight="1" x14ac:dyDescent="0.2">
      <c r="A1" s="455" t="s">
        <v>981</v>
      </c>
      <c r="B1" s="457"/>
      <c r="C1" s="456"/>
      <c r="D1" s="456"/>
      <c r="E1" s="456"/>
      <c r="F1" s="456"/>
      <c r="G1" s="456"/>
      <c r="H1" s="456"/>
      <c r="I1" s="455"/>
      <c r="J1" s="455"/>
      <c r="K1" s="1862"/>
    </row>
    <row r="2" spans="1:11" ht="15.75" customHeight="1" thickBot="1" x14ac:dyDescent="0.25">
      <c r="A2" s="455"/>
      <c r="B2" s="457"/>
      <c r="C2" s="456"/>
      <c r="D2" s="456"/>
      <c r="E2" s="456"/>
      <c r="F2" s="456"/>
      <c r="G2" s="456"/>
      <c r="H2" s="456"/>
      <c r="I2" s="455"/>
      <c r="J2" s="455"/>
      <c r="K2" s="1862"/>
    </row>
    <row r="3" spans="1:11" ht="14.25" customHeight="1" thickBot="1" x14ac:dyDescent="0.2">
      <c r="A3" s="1343" t="s">
        <v>174</v>
      </c>
      <c r="B3" s="454" t="s">
        <v>1212</v>
      </c>
      <c r="C3" s="454" t="s">
        <v>1004</v>
      </c>
      <c r="D3" s="454" t="s">
        <v>946</v>
      </c>
      <c r="E3" s="454" t="s">
        <v>945</v>
      </c>
      <c r="F3" s="453" t="s">
        <v>944</v>
      </c>
      <c r="G3" s="453" t="s">
        <v>943</v>
      </c>
      <c r="H3" s="453" t="s">
        <v>723</v>
      </c>
      <c r="I3" s="453" t="s">
        <v>722</v>
      </c>
      <c r="J3" s="452" t="s">
        <v>688</v>
      </c>
      <c r="K3" s="1878" t="s">
        <v>258</v>
      </c>
    </row>
    <row r="4" spans="1:11" s="1317" customFormat="1" ht="14.25" customHeight="1" x14ac:dyDescent="0.2">
      <c r="A4" s="449" t="s">
        <v>980</v>
      </c>
      <c r="B4" s="1877">
        <v>31054</v>
      </c>
      <c r="C4" s="1342">
        <v>30495</v>
      </c>
      <c r="D4" s="1341">
        <v>32901</v>
      </c>
      <c r="E4" s="1341">
        <v>32628</v>
      </c>
      <c r="F4" s="1341">
        <v>31945</v>
      </c>
      <c r="G4" s="1341">
        <v>31056</v>
      </c>
      <c r="H4" s="1341">
        <v>33316</v>
      </c>
      <c r="I4" s="1341">
        <v>32298</v>
      </c>
      <c r="J4" s="1341">
        <v>31395</v>
      </c>
      <c r="K4" s="1875">
        <v>31077</v>
      </c>
    </row>
    <row r="5" spans="1:11" s="1317" customFormat="1" ht="14.25" customHeight="1" x14ac:dyDescent="0.2">
      <c r="A5" s="449" t="s">
        <v>979</v>
      </c>
      <c r="B5" s="1877">
        <v>-588</v>
      </c>
      <c r="C5" s="1342">
        <v>-581</v>
      </c>
      <c r="D5" s="1341">
        <v>-871</v>
      </c>
      <c r="E5" s="1341">
        <v>-792</v>
      </c>
      <c r="F5" s="1341">
        <v>-904</v>
      </c>
      <c r="G5" s="1341">
        <v>-841</v>
      </c>
      <c r="H5" s="1341">
        <v>-765</v>
      </c>
      <c r="I5" s="1341">
        <v>-1035</v>
      </c>
      <c r="J5" s="1341">
        <v>-943</v>
      </c>
      <c r="K5" s="1875">
        <v>-897</v>
      </c>
    </row>
    <row r="6" spans="1:11" s="1317" customFormat="1" ht="14.25" customHeight="1" x14ac:dyDescent="0.2">
      <c r="A6" s="449" t="s">
        <v>978</v>
      </c>
      <c r="B6" s="1877">
        <v>-750</v>
      </c>
      <c r="C6" s="1342">
        <v>-750</v>
      </c>
      <c r="D6" s="1341">
        <v>-749</v>
      </c>
      <c r="E6" s="1341">
        <v>-750</v>
      </c>
      <c r="F6" s="1341">
        <v>-750</v>
      </c>
      <c r="G6" s="1341">
        <v>-759</v>
      </c>
      <c r="H6" s="1341">
        <v>-752</v>
      </c>
      <c r="I6" s="1341"/>
      <c r="J6" s="1341"/>
      <c r="K6" s="1875"/>
    </row>
    <row r="7" spans="1:11" s="1317" customFormat="1" ht="14.25" customHeight="1" x14ac:dyDescent="0.2">
      <c r="A7" s="449" t="s">
        <v>977</v>
      </c>
      <c r="B7" s="1877">
        <v>29715</v>
      </c>
      <c r="C7" s="1342">
        <v>29163</v>
      </c>
      <c r="D7" s="1341">
        <v>31281</v>
      </c>
      <c r="E7" s="1341">
        <v>31086</v>
      </c>
      <c r="F7" s="1341">
        <v>30291</v>
      </c>
      <c r="G7" s="1341">
        <v>29456</v>
      </c>
      <c r="H7" s="1341">
        <v>31799</v>
      </c>
      <c r="I7" s="1341">
        <v>31263</v>
      </c>
      <c r="J7" s="1341">
        <v>30452</v>
      </c>
      <c r="K7" s="1875">
        <v>30180</v>
      </c>
    </row>
    <row r="8" spans="1:11" s="1317" customFormat="1" ht="14.25" customHeight="1" x14ac:dyDescent="0.2">
      <c r="A8" s="449" t="s">
        <v>1448</v>
      </c>
      <c r="B8" s="1877">
        <v>-1381</v>
      </c>
      <c r="C8" s="1342">
        <v>-707</v>
      </c>
      <c r="D8" s="1341">
        <v>-2788</v>
      </c>
      <c r="E8" s="1341">
        <v>-2091</v>
      </c>
      <c r="F8" s="1341">
        <v>-1394</v>
      </c>
      <c r="G8" s="1341">
        <v>-697</v>
      </c>
      <c r="H8" s="1341">
        <v>-2747</v>
      </c>
      <c r="I8" s="1341">
        <v>-2005</v>
      </c>
      <c r="J8" s="1341">
        <v>-1107</v>
      </c>
      <c r="K8" s="1875">
        <v>-588</v>
      </c>
    </row>
    <row r="9" spans="1:11" s="1317" customFormat="1" ht="14.25" customHeight="1" x14ac:dyDescent="0.25">
      <c r="A9" s="449" t="s">
        <v>976</v>
      </c>
      <c r="B9" s="1865">
        <v>-1848</v>
      </c>
      <c r="C9" s="1320">
        <v>-1854</v>
      </c>
      <c r="D9" s="1336">
        <v>-1684</v>
      </c>
      <c r="E9" s="1336">
        <v>-1871</v>
      </c>
      <c r="F9" s="1336">
        <v>-1871</v>
      </c>
      <c r="G9" s="1336">
        <v>-1864</v>
      </c>
      <c r="H9" s="1336">
        <v>-1862</v>
      </c>
      <c r="I9" s="1336">
        <v>-1904</v>
      </c>
      <c r="J9" s="1336">
        <v>-1893</v>
      </c>
      <c r="K9" s="1875">
        <v>-1950</v>
      </c>
    </row>
    <row r="10" spans="1:11" s="1317" customFormat="1" ht="14.25" customHeight="1" x14ac:dyDescent="0.25">
      <c r="A10" s="449" t="s">
        <v>975</v>
      </c>
      <c r="B10" s="1876">
        <v>-2322</v>
      </c>
      <c r="C10" s="1340">
        <v>-2313</v>
      </c>
      <c r="D10" s="1339">
        <v>-2201</v>
      </c>
      <c r="E10" s="1339">
        <v>-2127</v>
      </c>
      <c r="F10" s="1339">
        <v>-2044</v>
      </c>
      <c r="G10" s="1339">
        <v>-1958</v>
      </c>
      <c r="H10" s="1339">
        <v>-1972</v>
      </c>
      <c r="I10" s="1339">
        <v>-1850</v>
      </c>
      <c r="J10" s="1339">
        <v>-1741</v>
      </c>
      <c r="K10" s="1875">
        <v>-1627</v>
      </c>
    </row>
    <row r="11" spans="1:11" s="1317" customFormat="1" ht="14.25" customHeight="1" x14ac:dyDescent="0.25">
      <c r="A11" s="449" t="s">
        <v>974</v>
      </c>
      <c r="B11" s="1865">
        <v>-90</v>
      </c>
      <c r="C11" s="1320">
        <v>-96</v>
      </c>
      <c r="D11" s="1336">
        <v>-76</v>
      </c>
      <c r="E11" s="1336">
        <v>-12</v>
      </c>
      <c r="F11" s="1336">
        <v>-3</v>
      </c>
      <c r="G11" s="1336">
        <v>-85</v>
      </c>
      <c r="H11" s="1336">
        <v>-291</v>
      </c>
      <c r="I11" s="1336">
        <v>-223</v>
      </c>
      <c r="J11" s="1336">
        <v>-204</v>
      </c>
      <c r="K11" s="1875">
        <v>-252</v>
      </c>
    </row>
    <row r="12" spans="1:11" s="1317" customFormat="1" ht="14.25" customHeight="1" x14ac:dyDescent="0.2">
      <c r="A12" s="449" t="s">
        <v>973</v>
      </c>
      <c r="B12" s="1874">
        <v>-137</v>
      </c>
      <c r="C12" s="1338">
        <v>-148</v>
      </c>
      <c r="D12" s="1337">
        <v>-116</v>
      </c>
      <c r="E12" s="1337">
        <v>-191</v>
      </c>
      <c r="F12" s="1337">
        <v>-212</v>
      </c>
      <c r="G12" s="1337">
        <v>-176</v>
      </c>
      <c r="H12" s="1337">
        <v>-152</v>
      </c>
      <c r="I12" s="1337">
        <v>-279</v>
      </c>
      <c r="J12" s="1337">
        <v>-262</v>
      </c>
      <c r="K12" s="1862">
        <v>-261</v>
      </c>
    </row>
    <row r="13" spans="1:11" s="1317" customFormat="1" ht="14.25" customHeight="1" x14ac:dyDescent="0.2">
      <c r="A13" s="449" t="s">
        <v>966</v>
      </c>
      <c r="B13" s="1865">
        <v>-285</v>
      </c>
      <c r="C13" s="1320">
        <v>-220</v>
      </c>
      <c r="D13" s="1336">
        <v>-281</v>
      </c>
      <c r="E13" s="1336">
        <v>-313</v>
      </c>
      <c r="F13" s="1336">
        <v>-354</v>
      </c>
      <c r="G13" s="1336">
        <v>-330</v>
      </c>
      <c r="H13" s="1336">
        <v>-259</v>
      </c>
      <c r="I13" s="1336">
        <v>-323</v>
      </c>
      <c r="J13" s="1336">
        <v>-356</v>
      </c>
      <c r="K13" s="1862">
        <v>-420</v>
      </c>
    </row>
    <row r="14" spans="1:11" s="1317" customFormat="1" ht="12" x14ac:dyDescent="0.2">
      <c r="A14" s="450" t="s">
        <v>972</v>
      </c>
      <c r="B14" s="1325">
        <v>23653</v>
      </c>
      <c r="C14" s="1325">
        <v>23826</v>
      </c>
      <c r="D14" s="1335">
        <v>24134</v>
      </c>
      <c r="E14" s="1335">
        <v>24482</v>
      </c>
      <c r="F14" s="1335">
        <v>24414</v>
      </c>
      <c r="G14" s="1335">
        <v>24345</v>
      </c>
      <c r="H14" s="1335">
        <v>24515</v>
      </c>
      <c r="I14" s="1335">
        <v>24679</v>
      </c>
      <c r="J14" s="1335">
        <v>24890</v>
      </c>
      <c r="K14" s="272">
        <v>25083</v>
      </c>
    </row>
    <row r="15" spans="1:11" s="1317" customFormat="1" ht="14.25" customHeight="1" thickBot="1" x14ac:dyDescent="0.3">
      <c r="A15" s="449" t="s">
        <v>971</v>
      </c>
      <c r="B15" s="1870">
        <v>0.14799999999999999</v>
      </c>
      <c r="C15" s="1330">
        <v>0.14599999999999999</v>
      </c>
      <c r="D15" s="1329">
        <v>0.155</v>
      </c>
      <c r="E15" s="1329">
        <v>0.20300000000000001</v>
      </c>
      <c r="F15" s="1329">
        <v>0.19900000000000001</v>
      </c>
      <c r="G15" s="1329">
        <v>0.19800000000000001</v>
      </c>
      <c r="H15" s="1329">
        <v>0.19500000000000001</v>
      </c>
      <c r="I15" s="1329">
        <v>0.192</v>
      </c>
      <c r="J15" s="1329">
        <v>0.192</v>
      </c>
      <c r="K15" s="1873">
        <v>0.188</v>
      </c>
    </row>
    <row r="16" spans="1:11" s="1317" customFormat="1" ht="14.25" customHeight="1" x14ac:dyDescent="0.25">
      <c r="A16" s="449"/>
      <c r="B16" s="1872"/>
      <c r="C16" s="1334"/>
      <c r="D16" s="1333"/>
      <c r="E16" s="1333"/>
      <c r="F16" s="1333"/>
      <c r="G16" s="1333"/>
      <c r="H16" s="1333"/>
      <c r="I16" s="1333"/>
      <c r="J16" s="1333"/>
      <c r="K16" s="1871"/>
    </row>
    <row r="17" spans="1:11" s="1317" customFormat="1" ht="14.25" customHeight="1" x14ac:dyDescent="0.2">
      <c r="A17" s="1326" t="s">
        <v>970</v>
      </c>
      <c r="B17" s="1865">
        <v>3948</v>
      </c>
      <c r="C17" s="1320">
        <v>3991</v>
      </c>
      <c r="D17" s="1332">
        <v>2849</v>
      </c>
      <c r="E17" s="1320">
        <v>2836</v>
      </c>
      <c r="F17" s="1320">
        <v>2819</v>
      </c>
      <c r="G17" s="1320">
        <v>2953</v>
      </c>
      <c r="H17" s="1320">
        <v>3493</v>
      </c>
      <c r="I17" s="1320">
        <v>2790</v>
      </c>
      <c r="J17" s="1320">
        <v>2855</v>
      </c>
      <c r="K17" s="1862">
        <v>2998</v>
      </c>
    </row>
    <row r="18" spans="1:11" s="1317" customFormat="1" ht="22.5" x14ac:dyDescent="0.2">
      <c r="A18" s="449" t="s">
        <v>969</v>
      </c>
      <c r="B18" s="1869"/>
      <c r="C18" s="1331"/>
      <c r="D18" s="1327"/>
      <c r="E18" s="1327"/>
      <c r="F18" s="1327"/>
      <c r="G18" s="1327"/>
      <c r="H18" s="1327"/>
      <c r="I18" s="1327"/>
      <c r="J18" s="1327"/>
      <c r="K18" s="1862"/>
    </row>
    <row r="19" spans="1:11" s="1317" customFormat="1" ht="14.25" customHeight="1" x14ac:dyDescent="0.2">
      <c r="A19" s="450" t="s">
        <v>476</v>
      </c>
      <c r="B19" s="1325">
        <v>27602</v>
      </c>
      <c r="C19" s="1325">
        <v>27817</v>
      </c>
      <c r="D19" s="1325">
        <v>26984</v>
      </c>
      <c r="E19" s="1325">
        <v>27318</v>
      </c>
      <c r="F19" s="1325">
        <v>27233</v>
      </c>
      <c r="G19" s="1325">
        <v>27298</v>
      </c>
      <c r="H19" s="1325">
        <v>28008</v>
      </c>
      <c r="I19" s="1325">
        <v>27470</v>
      </c>
      <c r="J19" s="1325">
        <v>27746</v>
      </c>
      <c r="K19" s="1862">
        <v>28081</v>
      </c>
    </row>
    <row r="20" spans="1:11" s="1317" customFormat="1" ht="12" x14ac:dyDescent="0.2">
      <c r="A20" s="449" t="s">
        <v>968</v>
      </c>
      <c r="B20" s="1870">
        <v>0.17299999999999999</v>
      </c>
      <c r="C20" s="1330">
        <v>0.17100000000000001</v>
      </c>
      <c r="D20" s="1329">
        <v>0.17299999999999999</v>
      </c>
      <c r="E20" s="1329">
        <v>0.22600000000000001</v>
      </c>
      <c r="F20" s="1329">
        <v>0.222</v>
      </c>
      <c r="G20" s="1329">
        <v>0.223</v>
      </c>
      <c r="H20" s="1329">
        <v>0.223</v>
      </c>
      <c r="I20" s="1329">
        <v>0.214</v>
      </c>
      <c r="J20" s="1329">
        <v>0.214</v>
      </c>
      <c r="K20" s="272">
        <v>0.21</v>
      </c>
    </row>
    <row r="21" spans="1:11" s="1317" customFormat="1" ht="14.25" customHeight="1" thickBot="1" x14ac:dyDescent="0.25">
      <c r="A21" s="449"/>
      <c r="B21" s="1869"/>
      <c r="C21" s="1328"/>
      <c r="D21" s="1327"/>
      <c r="E21" s="1327"/>
      <c r="F21" s="1327"/>
      <c r="G21" s="1327"/>
      <c r="H21" s="1327"/>
      <c r="I21" s="1327"/>
      <c r="J21" s="1327"/>
      <c r="K21" s="1868"/>
    </row>
    <row r="22" spans="1:11" s="1317" customFormat="1" ht="14.25" customHeight="1" x14ac:dyDescent="0.25">
      <c r="A22" s="449" t="s">
        <v>475</v>
      </c>
      <c r="B22" s="1865">
        <v>4906</v>
      </c>
      <c r="C22" s="1320">
        <v>4801</v>
      </c>
      <c r="D22" s="1320">
        <v>4960</v>
      </c>
      <c r="E22" s="1320">
        <v>5268</v>
      </c>
      <c r="F22" s="1320">
        <v>4810</v>
      </c>
      <c r="G22" s="1320">
        <v>4656</v>
      </c>
      <c r="H22" s="1320">
        <v>4903</v>
      </c>
      <c r="I22" s="1320">
        <v>5119</v>
      </c>
      <c r="J22" s="1320">
        <v>5333</v>
      </c>
      <c r="K22" s="1863">
        <v>5629</v>
      </c>
    </row>
    <row r="23" spans="1:11" s="1317" customFormat="1" ht="14.25" customHeight="1" x14ac:dyDescent="0.25">
      <c r="A23" s="451" t="s">
        <v>967</v>
      </c>
      <c r="B23" s="1865"/>
      <c r="C23" s="1320"/>
      <c r="D23" s="1320"/>
      <c r="E23" s="1320">
        <v>173</v>
      </c>
      <c r="F23" s="1320">
        <v>172</v>
      </c>
      <c r="G23" s="1320">
        <v>221</v>
      </c>
      <c r="H23" s="1320">
        <v>241</v>
      </c>
      <c r="I23" s="1320">
        <v>245</v>
      </c>
      <c r="J23" s="1320">
        <v>257</v>
      </c>
      <c r="K23" s="1863">
        <v>271</v>
      </c>
    </row>
    <row r="24" spans="1:11" s="1317" customFormat="1" ht="22.5" x14ac:dyDescent="0.25">
      <c r="A24" s="449" t="s">
        <v>474</v>
      </c>
      <c r="B24" s="1865">
        <v>-1000</v>
      </c>
      <c r="C24" s="1320">
        <v>-1000</v>
      </c>
      <c r="D24" s="1320">
        <v>-1000</v>
      </c>
      <c r="E24" s="1320">
        <v>-1000</v>
      </c>
      <c r="F24" s="1320">
        <v>-1000</v>
      </c>
      <c r="G24" s="1320">
        <v>-1205</v>
      </c>
      <c r="H24" s="1320">
        <v>-1205</v>
      </c>
      <c r="I24" s="1320">
        <v>-1205</v>
      </c>
      <c r="J24" s="1320">
        <v>-1205</v>
      </c>
      <c r="K24" s="1863">
        <v>-1205</v>
      </c>
    </row>
    <row r="25" spans="1:11" s="1317" customFormat="1" ht="14.25" customHeight="1" x14ac:dyDescent="0.25">
      <c r="A25" s="1326" t="s">
        <v>966</v>
      </c>
      <c r="B25" s="1865">
        <v>117</v>
      </c>
      <c r="C25" s="1320">
        <v>135</v>
      </c>
      <c r="D25" s="1320">
        <v>84</v>
      </c>
      <c r="E25" s="1320">
        <v>145</v>
      </c>
      <c r="F25" s="1320">
        <v>90</v>
      </c>
      <c r="G25" s="1320">
        <v>156</v>
      </c>
      <c r="H25" s="1320">
        <v>41</v>
      </c>
      <c r="I25" s="1320">
        <v>39</v>
      </c>
      <c r="J25" s="1320">
        <v>-30</v>
      </c>
      <c r="K25" s="1863">
        <v>23</v>
      </c>
    </row>
    <row r="26" spans="1:11" s="1317" customFormat="1" ht="14.25" customHeight="1" x14ac:dyDescent="0.25">
      <c r="A26" s="450" t="s">
        <v>965</v>
      </c>
      <c r="B26" s="1325">
        <v>31625</v>
      </c>
      <c r="C26" s="1325">
        <v>31753</v>
      </c>
      <c r="D26" s="1325">
        <v>31028</v>
      </c>
      <c r="E26" s="1325">
        <v>31731</v>
      </c>
      <c r="F26" s="1325">
        <v>31133</v>
      </c>
      <c r="G26" s="1325">
        <v>30906</v>
      </c>
      <c r="H26" s="1325">
        <v>31747</v>
      </c>
      <c r="I26" s="1325">
        <v>31423</v>
      </c>
      <c r="J26" s="1325">
        <v>31844</v>
      </c>
      <c r="K26" s="1863">
        <v>32528</v>
      </c>
    </row>
    <row r="27" spans="1:11" s="1317" customFormat="1" ht="14.25" customHeight="1" x14ac:dyDescent="0.25">
      <c r="A27" s="449" t="s">
        <v>964</v>
      </c>
      <c r="B27" s="1867">
        <v>0.19800000000000001</v>
      </c>
      <c r="C27" s="1324">
        <v>0.19500000000000001</v>
      </c>
      <c r="D27" s="1323">
        <v>0.19900000000000001</v>
      </c>
      <c r="E27" s="1323">
        <v>0.26300000000000001</v>
      </c>
      <c r="F27" s="1323">
        <v>0.254</v>
      </c>
      <c r="G27" s="1323">
        <v>0.252</v>
      </c>
      <c r="H27" s="1323">
        <v>0.252</v>
      </c>
      <c r="I27" s="1323">
        <v>0.245</v>
      </c>
      <c r="J27" s="1323">
        <v>0.246</v>
      </c>
      <c r="K27" s="1863">
        <v>0.2</v>
      </c>
    </row>
    <row r="28" spans="1:11" s="1317" customFormat="1" ht="14.25" customHeight="1" x14ac:dyDescent="0.25">
      <c r="A28" s="449"/>
      <c r="B28" s="1866"/>
      <c r="C28" s="1322"/>
      <c r="D28" s="1321"/>
      <c r="E28" s="1321"/>
      <c r="F28" s="1321"/>
      <c r="G28" s="1321"/>
      <c r="H28" s="1321"/>
      <c r="I28" s="1321"/>
      <c r="J28" s="1321"/>
      <c r="K28" s="1863"/>
    </row>
    <row r="29" spans="1:11" s="1317" customFormat="1" ht="14.25" customHeight="1" x14ac:dyDescent="0.25">
      <c r="A29" s="449" t="s">
        <v>963</v>
      </c>
      <c r="B29" s="1865"/>
      <c r="C29" s="1320"/>
      <c r="D29" s="1320"/>
      <c r="E29" s="1320"/>
      <c r="F29" s="1320"/>
      <c r="G29" s="1320"/>
      <c r="H29" s="1320">
        <v>202424</v>
      </c>
      <c r="I29" s="1320">
        <v>206380</v>
      </c>
      <c r="J29" s="1320">
        <v>208837</v>
      </c>
      <c r="K29" s="1863">
        <v>213740</v>
      </c>
    </row>
    <row r="30" spans="1:11" s="1317" customFormat="1" ht="14.25" customHeight="1" x14ac:dyDescent="0.25">
      <c r="A30" s="448" t="s">
        <v>962</v>
      </c>
      <c r="B30" s="1864">
        <v>159729</v>
      </c>
      <c r="C30" s="1319">
        <v>163007</v>
      </c>
      <c r="D30" s="1319">
        <v>155886</v>
      </c>
      <c r="E30" s="1319">
        <v>120827</v>
      </c>
      <c r="F30" s="1319">
        <v>122568</v>
      </c>
      <c r="G30" s="1319">
        <v>122679</v>
      </c>
      <c r="H30" s="1319">
        <v>125779</v>
      </c>
      <c r="I30" s="1319">
        <v>128303</v>
      </c>
      <c r="J30" s="1319">
        <v>129705</v>
      </c>
      <c r="K30" s="1863">
        <v>133588</v>
      </c>
    </row>
    <row r="31" spans="1:11" s="1317" customFormat="1" ht="14.25" customHeight="1" x14ac:dyDescent="0.2">
      <c r="A31" s="447" t="s">
        <v>1445</v>
      </c>
      <c r="B31" s="1426"/>
      <c r="C31" s="1318"/>
      <c r="D31" s="1318"/>
      <c r="E31" s="1318"/>
      <c r="F31" s="1318"/>
      <c r="G31" s="1318"/>
      <c r="H31" s="1318"/>
      <c r="I31" s="1318"/>
      <c r="J31" s="1318"/>
      <c r="K31" s="1862"/>
    </row>
    <row r="32" spans="1:11" s="1317" customFormat="1" ht="15.75" customHeight="1" x14ac:dyDescent="0.2">
      <c r="A32" s="2593" t="s">
        <v>1446</v>
      </c>
      <c r="B32" s="2660">
        <v>1.228</v>
      </c>
      <c r="C32" s="1861">
        <v>1.5940000000000001</v>
      </c>
      <c r="D32" s="2661">
        <v>0.90500000000000003</v>
      </c>
      <c r="E32" s="2661">
        <v>0.80800000000000005</v>
      </c>
      <c r="F32" s="2661">
        <v>0.73199999999999998</v>
      </c>
      <c r="G32" s="1861">
        <v>0.84899999999999998</v>
      </c>
      <c r="H32" s="2661">
        <v>0.90100000000000002</v>
      </c>
      <c r="I32" s="2661">
        <v>0.82899999999999996</v>
      </c>
      <c r="J32" s="2661">
        <v>0.70099999999999996</v>
      </c>
      <c r="K32" s="272" t="s">
        <v>1244</v>
      </c>
    </row>
    <row r="33" spans="1:11" s="1317" customFormat="1" ht="15.75" customHeight="1" x14ac:dyDescent="0.2">
      <c r="A33" s="2594" t="s">
        <v>1447</v>
      </c>
      <c r="B33" s="2660">
        <v>1</v>
      </c>
      <c r="C33" s="1861">
        <v>0.94599999999999995</v>
      </c>
      <c r="D33" s="2661">
        <v>1.002</v>
      </c>
      <c r="E33" s="2661">
        <v>0.86699999999999999</v>
      </c>
      <c r="F33" s="2661">
        <v>0.87</v>
      </c>
      <c r="G33" s="1861">
        <v>0.94399999999999995</v>
      </c>
      <c r="H33" s="2661">
        <v>0.80600000000000005</v>
      </c>
      <c r="I33" s="2661">
        <v>0.8</v>
      </c>
      <c r="J33" s="2661">
        <v>0.63</v>
      </c>
      <c r="K33" s="272" t="s">
        <v>1243</v>
      </c>
    </row>
    <row r="34" spans="1:11" s="1317" customFormat="1" ht="15.75" customHeight="1" x14ac:dyDescent="0.2">
      <c r="A34" s="278" t="s">
        <v>686</v>
      </c>
      <c r="B34" s="1304"/>
      <c r="C34" s="1861"/>
      <c r="D34" s="1303"/>
      <c r="E34" s="1303"/>
      <c r="F34" s="1303"/>
      <c r="G34" s="1861"/>
      <c r="H34" s="1303"/>
      <c r="I34" s="1303"/>
      <c r="J34" s="1303"/>
      <c r="K34" s="272"/>
    </row>
    <row r="35" spans="1:11" s="1317" customFormat="1" ht="15.75" customHeight="1" x14ac:dyDescent="0.2">
      <c r="A35" s="278" t="s">
        <v>1242</v>
      </c>
      <c r="B35" s="1304"/>
      <c r="C35" s="1861"/>
      <c r="D35" s="1303"/>
      <c r="E35" s="1303"/>
      <c r="F35" s="1303"/>
      <c r="G35" s="1861"/>
      <c r="H35" s="1303"/>
      <c r="I35" s="1303"/>
      <c r="J35" s="1303"/>
      <c r="K35" s="272"/>
    </row>
    <row r="36" spans="1:11" s="1317" customFormat="1" ht="15.75" customHeight="1" x14ac:dyDescent="0.2">
      <c r="A36" s="446"/>
      <c r="B36" s="1304"/>
      <c r="C36" s="1861"/>
      <c r="D36" s="1303"/>
      <c r="E36" s="1303"/>
      <c r="F36" s="1303"/>
      <c r="G36" s="1861"/>
      <c r="H36" s="1303"/>
      <c r="I36" s="1303"/>
      <c r="J36" s="1303"/>
      <c r="K36" s="272"/>
    </row>
    <row r="37" spans="1:11" ht="14.25" customHeight="1" x14ac:dyDescent="0.15">
      <c r="A37" s="1349" t="s">
        <v>961</v>
      </c>
      <c r="B37" s="457"/>
      <c r="C37" s="1316"/>
      <c r="D37" s="1316"/>
      <c r="E37" s="1315"/>
      <c r="F37" s="1315"/>
      <c r="G37" s="1302"/>
      <c r="H37" s="1302"/>
      <c r="I37" s="1302"/>
      <c r="J37" s="1302"/>
    </row>
    <row r="38" spans="1:11" ht="14.25" customHeight="1" thickBot="1" x14ac:dyDescent="0.25">
      <c r="A38" s="445"/>
      <c r="B38" s="442"/>
      <c r="C38" s="1314"/>
      <c r="D38" s="1314"/>
      <c r="E38" s="1309"/>
      <c r="F38" s="1309"/>
      <c r="G38" s="1302"/>
      <c r="H38" s="1302"/>
      <c r="I38" s="1302"/>
      <c r="J38" s="1302"/>
    </row>
    <row r="39" spans="1:11" ht="14.25" customHeight="1" thickBot="1" x14ac:dyDescent="0.2">
      <c r="A39" s="443" t="s">
        <v>351</v>
      </c>
      <c r="B39" s="454" t="s">
        <v>1098</v>
      </c>
      <c r="C39" s="440" t="s">
        <v>993</v>
      </c>
      <c r="D39" s="440" t="s">
        <v>900</v>
      </c>
      <c r="E39" s="440" t="s">
        <v>838</v>
      </c>
      <c r="F39" s="439" t="s">
        <v>805</v>
      </c>
      <c r="G39" s="439" t="s">
        <v>736</v>
      </c>
      <c r="H39" s="439" t="s">
        <v>720</v>
      </c>
      <c r="I39" s="439" t="s">
        <v>684</v>
      </c>
      <c r="J39" s="439" t="s">
        <v>259</v>
      </c>
    </row>
    <row r="40" spans="1:11" ht="14.25" customHeight="1" x14ac:dyDescent="0.2">
      <c r="A40" s="286" t="s">
        <v>960</v>
      </c>
      <c r="B40" s="1313">
        <v>14.8</v>
      </c>
      <c r="C40" s="1312">
        <v>14.6</v>
      </c>
      <c r="D40" s="1312">
        <v>15.5</v>
      </c>
      <c r="E40" s="1312">
        <v>20.3</v>
      </c>
      <c r="F40" s="1312">
        <v>19.899999999999999</v>
      </c>
      <c r="G40" s="1312">
        <v>19.8</v>
      </c>
      <c r="H40" s="1312">
        <v>19.5</v>
      </c>
      <c r="I40" s="1312">
        <v>19.2</v>
      </c>
      <c r="J40" s="1311">
        <v>19.2</v>
      </c>
    </row>
    <row r="41" spans="1:11" ht="14.25" customHeight="1" x14ac:dyDescent="0.2">
      <c r="A41" s="286" t="s">
        <v>959</v>
      </c>
      <c r="B41" s="1313">
        <v>17.3</v>
      </c>
      <c r="C41" s="1312">
        <v>17.100000000000001</v>
      </c>
      <c r="D41" s="1312">
        <v>17.3</v>
      </c>
      <c r="E41" s="1312">
        <v>22.6</v>
      </c>
      <c r="F41" s="1312">
        <v>22.2</v>
      </c>
      <c r="G41" s="1312">
        <v>22.3</v>
      </c>
      <c r="H41" s="1312">
        <v>22.3</v>
      </c>
      <c r="I41" s="1312">
        <v>21.4</v>
      </c>
      <c r="J41" s="1311">
        <v>21.4</v>
      </c>
    </row>
    <row r="42" spans="1:11" ht="14.25" customHeight="1" x14ac:dyDescent="0.2">
      <c r="A42" s="286" t="s">
        <v>958</v>
      </c>
      <c r="B42" s="1313">
        <v>19.8</v>
      </c>
      <c r="C42" s="1312">
        <v>19.5</v>
      </c>
      <c r="D42" s="1312">
        <v>19.899999999999999</v>
      </c>
      <c r="E42" s="1312">
        <v>26.3</v>
      </c>
      <c r="F42" s="1312">
        <v>25.4</v>
      </c>
      <c r="G42" s="1312">
        <v>25.2</v>
      </c>
      <c r="H42" s="1312">
        <v>25.2</v>
      </c>
      <c r="I42" s="1312">
        <v>24.5</v>
      </c>
      <c r="J42" s="1311">
        <v>24.6</v>
      </c>
    </row>
    <row r="43" spans="1:11" ht="14.25" customHeight="1" x14ac:dyDescent="0.2">
      <c r="A43" s="286" t="s">
        <v>957</v>
      </c>
      <c r="B43" s="1313">
        <v>14.8</v>
      </c>
      <c r="C43" s="1312">
        <v>14.6</v>
      </c>
      <c r="D43" s="1312">
        <v>15.5</v>
      </c>
      <c r="E43" s="1312">
        <v>20</v>
      </c>
      <c r="F43" s="1312">
        <v>19.8</v>
      </c>
      <c r="G43" s="1312">
        <v>19.8</v>
      </c>
      <c r="H43" s="1312">
        <v>19</v>
      </c>
      <c r="I43" s="1312">
        <v>18.8</v>
      </c>
      <c r="J43" s="1311">
        <v>18.7</v>
      </c>
    </row>
    <row r="44" spans="1:11" ht="14.25" customHeight="1" x14ac:dyDescent="0.2">
      <c r="A44" s="286" t="s">
        <v>956</v>
      </c>
      <c r="B44" s="1313">
        <v>17.3</v>
      </c>
      <c r="C44" s="1312">
        <v>17</v>
      </c>
      <c r="D44" s="1312">
        <v>17.3</v>
      </c>
      <c r="E44" s="1312">
        <v>22.3</v>
      </c>
      <c r="F44" s="1312">
        <v>22.1</v>
      </c>
      <c r="G44" s="1312">
        <v>22.2</v>
      </c>
      <c r="H44" s="1312">
        <v>21.7</v>
      </c>
      <c r="I44" s="1312">
        <v>21</v>
      </c>
      <c r="J44" s="1311">
        <v>20.9</v>
      </c>
    </row>
    <row r="45" spans="1:11" ht="14.25" customHeight="1" x14ac:dyDescent="0.2">
      <c r="A45" s="286" t="s">
        <v>955</v>
      </c>
      <c r="B45" s="1313">
        <v>19.8</v>
      </c>
      <c r="C45" s="1312">
        <v>19.399999999999999</v>
      </c>
      <c r="D45" s="1312">
        <v>19.899999999999999</v>
      </c>
      <c r="E45" s="1312">
        <v>26</v>
      </c>
      <c r="F45" s="1312">
        <v>25.2</v>
      </c>
      <c r="G45" s="1312">
        <v>25.2</v>
      </c>
      <c r="H45" s="1312">
        <v>24.7</v>
      </c>
      <c r="I45" s="1312">
        <v>24.1</v>
      </c>
      <c r="J45" s="1311">
        <v>24</v>
      </c>
    </row>
    <row r="46" spans="1:11" ht="14.25" customHeight="1" thickBot="1" x14ac:dyDescent="0.25">
      <c r="A46" s="444"/>
      <c r="B46" s="1310"/>
      <c r="C46" s="1309"/>
      <c r="D46" s="1309"/>
      <c r="E46" s="1309"/>
      <c r="F46" s="1309"/>
      <c r="G46" s="1308"/>
      <c r="H46" s="1308"/>
      <c r="I46" s="1308"/>
      <c r="J46" s="1308"/>
    </row>
    <row r="47" spans="1:11" ht="14.25" customHeight="1" thickBot="1" x14ac:dyDescent="0.25">
      <c r="A47" s="441" t="s">
        <v>473</v>
      </c>
      <c r="B47" s="440" t="s">
        <v>1212</v>
      </c>
      <c r="C47" s="440" t="s">
        <v>1004</v>
      </c>
      <c r="D47" s="440" t="s">
        <v>946</v>
      </c>
      <c r="E47" s="440" t="s">
        <v>945</v>
      </c>
      <c r="F47" s="439" t="s">
        <v>944</v>
      </c>
      <c r="G47" s="439" t="s">
        <v>943</v>
      </c>
      <c r="H47" s="439" t="s">
        <v>723</v>
      </c>
      <c r="I47" s="439" t="s">
        <v>722</v>
      </c>
      <c r="J47" s="439" t="s">
        <v>688</v>
      </c>
    </row>
    <row r="48" spans="1:11" ht="14.25" customHeight="1" x14ac:dyDescent="0.2">
      <c r="A48" s="286" t="s">
        <v>472</v>
      </c>
      <c r="B48" s="438">
        <v>27602</v>
      </c>
      <c r="C48" s="1307">
        <v>27817</v>
      </c>
      <c r="D48" s="1307">
        <v>26984</v>
      </c>
      <c r="E48" s="1307">
        <v>27318</v>
      </c>
      <c r="F48" s="1307">
        <v>27233</v>
      </c>
      <c r="G48" s="1307">
        <v>27298</v>
      </c>
      <c r="H48" s="1307">
        <v>28008</v>
      </c>
      <c r="I48" s="1307">
        <v>27470</v>
      </c>
      <c r="J48" s="1306">
        <v>27746</v>
      </c>
    </row>
    <row r="49" spans="1:10" ht="14.25" customHeight="1" x14ac:dyDescent="0.2">
      <c r="A49" s="286" t="s">
        <v>471</v>
      </c>
      <c r="B49" s="438">
        <v>552727</v>
      </c>
      <c r="C49" s="1307">
        <v>567746</v>
      </c>
      <c r="D49" s="1307">
        <v>528163</v>
      </c>
      <c r="E49" s="1307">
        <v>554553</v>
      </c>
      <c r="F49" s="1307">
        <v>548944</v>
      </c>
      <c r="G49" s="1307">
        <v>538378</v>
      </c>
      <c r="H49" s="1307">
        <v>538338</v>
      </c>
      <c r="I49" s="1307">
        <v>563768</v>
      </c>
      <c r="J49" s="1306">
        <v>593799</v>
      </c>
    </row>
    <row r="50" spans="1:10" ht="14.25" customHeight="1" x14ac:dyDescent="0.2">
      <c r="A50" s="437" t="s">
        <v>470</v>
      </c>
      <c r="B50" s="1305">
        <v>5</v>
      </c>
      <c r="C50" s="1305">
        <v>4.9000000000000004</v>
      </c>
      <c r="D50" s="1305">
        <v>5.0999999999999996</v>
      </c>
      <c r="E50" s="1305">
        <v>4.9000000000000004</v>
      </c>
      <c r="F50" s="1305">
        <v>5</v>
      </c>
      <c r="G50" s="1305">
        <v>5.0999999999999996</v>
      </c>
      <c r="H50" s="1305">
        <v>5.2</v>
      </c>
      <c r="I50" s="1305">
        <v>4.9000000000000004</v>
      </c>
      <c r="J50" s="1348">
        <v>4.7</v>
      </c>
    </row>
    <row r="51" spans="1:10" ht="14.25" customHeight="1" x14ac:dyDescent="0.2">
      <c r="A51" s="278" t="s">
        <v>686</v>
      </c>
      <c r="B51" s="1304"/>
      <c r="C51" s="1303"/>
      <c r="D51" s="1303"/>
      <c r="E51" s="1303"/>
      <c r="F51" s="1303"/>
      <c r="G51" s="1302"/>
      <c r="H51" s="1302"/>
      <c r="I51" s="1302"/>
      <c r="J51" s="1302"/>
    </row>
    <row r="52" spans="1:10" ht="15" customHeight="1" x14ac:dyDescent="0.15">
      <c r="A52" s="436" t="s">
        <v>1241</v>
      </c>
      <c r="B52" s="436"/>
      <c r="C52" s="436"/>
      <c r="D52" s="436"/>
      <c r="E52" s="436"/>
      <c r="F52" s="436"/>
      <c r="G52" s="436"/>
      <c r="H52" s="436"/>
      <c r="I52" s="436"/>
      <c r="J52" s="436"/>
    </row>
    <row r="53" spans="1:10" ht="15" customHeight="1" x14ac:dyDescent="0.15">
      <c r="A53" s="436"/>
      <c r="B53" s="436"/>
      <c r="C53" s="436"/>
      <c r="D53" s="436"/>
      <c r="E53" s="436"/>
      <c r="F53" s="436"/>
      <c r="G53" s="436"/>
      <c r="H53" s="436"/>
      <c r="I53" s="436"/>
      <c r="J53" s="436"/>
    </row>
    <row r="54" spans="1:10" ht="15" customHeight="1" x14ac:dyDescent="0.15">
      <c r="A54" s="436"/>
      <c r="B54" s="436"/>
      <c r="C54" s="436"/>
      <c r="D54" s="436"/>
      <c r="E54" s="436"/>
      <c r="F54" s="436"/>
      <c r="G54" s="436"/>
      <c r="H54" s="436"/>
      <c r="I54" s="436"/>
      <c r="J54" s="436"/>
    </row>
    <row r="55" spans="1:10" ht="15" customHeight="1" x14ac:dyDescent="0.15"/>
    <row r="56" spans="1:10" ht="15" customHeight="1" x14ac:dyDescent="0.15"/>
    <row r="57" spans="1:10" ht="15" customHeight="1" x14ac:dyDescent="0.15"/>
    <row r="58" spans="1:10" ht="15" customHeight="1" x14ac:dyDescent="0.15"/>
    <row r="59" spans="1:10" ht="15" customHeight="1" x14ac:dyDescent="0.15"/>
    <row r="60" spans="1:10" ht="15" customHeight="1" x14ac:dyDescent="0.15"/>
    <row r="61" spans="1:10" ht="15" customHeight="1" x14ac:dyDescent="0.15"/>
    <row r="62" spans="1:10" ht="15" customHeight="1" x14ac:dyDescent="0.15"/>
    <row r="63" spans="1:10" ht="15" customHeight="1" x14ac:dyDescent="0.15"/>
    <row r="64" spans="1:10" ht="15" customHeight="1" x14ac:dyDescent="0.15"/>
  </sheetData>
  <pageMargins left="0.7" right="0.7" top="0.75" bottom="0.75" header="0.3" footer="0.3"/>
  <pageSetup paperSize="9" scale="75" pageOrder="overThenDown" orientation="portrait" r:id="rId1"/>
  <customProperties>
    <customPr name="_pios_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2DBDA-06D4-4AF4-BF39-BA76B991A89A}">
  <sheetPr codeName="Sheet47"/>
  <dimension ref="A1:N72"/>
  <sheetViews>
    <sheetView showGridLines="0" showZeros="0" view="pageLayout" zoomScaleNormal="100" zoomScaleSheetLayoutView="100" workbookViewId="0">
      <selection activeCell="A39" sqref="A39:XFD39"/>
    </sheetView>
  </sheetViews>
  <sheetFormatPr defaultRowHeight="15" x14ac:dyDescent="0.25"/>
  <cols>
    <col min="1" max="1" width="35.28515625" customWidth="1"/>
    <col min="2" max="10" width="8.85546875" style="1771" customWidth="1"/>
  </cols>
  <sheetData>
    <row r="1" spans="1:12" ht="15" customHeight="1" x14ac:dyDescent="0.25">
      <c r="A1" s="455" t="s">
        <v>504</v>
      </c>
      <c r="B1" s="457"/>
      <c r="C1" s="456"/>
      <c r="D1" s="456"/>
      <c r="E1" s="456"/>
      <c r="F1" s="456"/>
      <c r="G1" s="456"/>
      <c r="H1" s="455"/>
      <c r="I1" s="547"/>
      <c r="J1" s="547"/>
    </row>
    <row r="2" spans="1:12" ht="15" customHeight="1" thickBot="1" x14ac:dyDescent="0.3">
      <c r="A2" s="455"/>
      <c r="B2" s="457"/>
      <c r="C2" s="456"/>
      <c r="D2" s="456"/>
      <c r="E2" s="456"/>
      <c r="F2" s="456"/>
      <c r="G2" s="456"/>
      <c r="H2" s="455"/>
      <c r="I2" s="547"/>
      <c r="J2" s="547"/>
    </row>
    <row r="3" spans="1:12" ht="15" customHeight="1" thickBot="1" x14ac:dyDescent="0.3">
      <c r="A3" s="469" t="s">
        <v>174</v>
      </c>
      <c r="B3" s="454" t="s">
        <v>1098</v>
      </c>
      <c r="C3" s="440" t="s">
        <v>993</v>
      </c>
      <c r="D3" s="440" t="s">
        <v>900</v>
      </c>
      <c r="E3" s="454" t="s">
        <v>838</v>
      </c>
      <c r="F3" s="454" t="s">
        <v>805</v>
      </c>
      <c r="G3" s="453" t="s">
        <v>736</v>
      </c>
      <c r="H3" s="453" t="s">
        <v>720</v>
      </c>
      <c r="I3" s="453" t="s">
        <v>684</v>
      </c>
      <c r="J3" s="453" t="s">
        <v>259</v>
      </c>
    </row>
    <row r="4" spans="1:12" ht="15" customHeight="1" x14ac:dyDescent="0.25">
      <c r="A4" s="450" t="s">
        <v>503</v>
      </c>
      <c r="B4" s="545">
        <v>127145</v>
      </c>
      <c r="C4" s="545">
        <v>128172</v>
      </c>
      <c r="D4" s="545">
        <v>120969</v>
      </c>
      <c r="E4" s="545">
        <v>99042</v>
      </c>
      <c r="F4" s="545">
        <v>100604</v>
      </c>
      <c r="G4" s="545">
        <v>100943</v>
      </c>
      <c r="H4" s="545">
        <v>102743</v>
      </c>
      <c r="I4" s="545">
        <v>107110</v>
      </c>
      <c r="J4" s="545">
        <v>106058</v>
      </c>
    </row>
    <row r="5" spans="1:12" ht="15" customHeight="1" x14ac:dyDescent="0.25">
      <c r="A5" s="449" t="s">
        <v>502</v>
      </c>
      <c r="B5" s="1433">
        <v>112239</v>
      </c>
      <c r="C5" s="1433">
        <v>111858</v>
      </c>
      <c r="D5" s="1433">
        <v>107635</v>
      </c>
      <c r="E5" s="1433">
        <v>86886</v>
      </c>
      <c r="F5" s="1433">
        <v>88453</v>
      </c>
      <c r="G5" s="1433">
        <v>87450</v>
      </c>
      <c r="H5" s="1433">
        <v>88808</v>
      </c>
      <c r="I5" s="1433">
        <v>95102</v>
      </c>
      <c r="J5" s="1433">
        <v>94073</v>
      </c>
    </row>
    <row r="6" spans="1:12" ht="15" customHeight="1" x14ac:dyDescent="0.25">
      <c r="A6" s="449" t="s">
        <v>495</v>
      </c>
      <c r="B6" s="1433">
        <v>0</v>
      </c>
      <c r="C6" s="1433">
        <v>0</v>
      </c>
      <c r="D6" s="1433">
        <v>0</v>
      </c>
      <c r="E6" s="1433">
        <v>2071</v>
      </c>
      <c r="F6" s="1433">
        <v>2012</v>
      </c>
      <c r="G6" s="1433">
        <v>1808</v>
      </c>
      <c r="H6" s="1433">
        <v>1869</v>
      </c>
      <c r="I6" s="1433">
        <v>2070</v>
      </c>
      <c r="J6" s="1433">
        <v>2236</v>
      </c>
      <c r="L6" s="605"/>
    </row>
    <row r="7" spans="1:12" ht="15" customHeight="1" x14ac:dyDescent="0.25">
      <c r="A7" s="449" t="s">
        <v>501</v>
      </c>
      <c r="B7" s="1433">
        <v>75304</v>
      </c>
      <c r="C7" s="1433">
        <v>73978</v>
      </c>
      <c r="D7" s="1433">
        <v>71868</v>
      </c>
      <c r="E7" s="1433">
        <v>53612</v>
      </c>
      <c r="F7" s="1433">
        <v>54824</v>
      </c>
      <c r="G7" s="1433">
        <v>54703</v>
      </c>
      <c r="H7" s="1433">
        <v>57004</v>
      </c>
      <c r="I7" s="1433">
        <v>60872</v>
      </c>
      <c r="J7" s="1433">
        <v>58995</v>
      </c>
    </row>
    <row r="8" spans="1:12" ht="15" customHeight="1" x14ac:dyDescent="0.25">
      <c r="A8" s="451" t="s">
        <v>500</v>
      </c>
      <c r="B8" s="1433">
        <v>63163</v>
      </c>
      <c r="C8" s="1433">
        <v>62063</v>
      </c>
      <c r="D8" s="1433">
        <v>60626</v>
      </c>
      <c r="E8" s="1433">
        <v>44353</v>
      </c>
      <c r="F8" s="1433">
        <v>44851</v>
      </c>
      <c r="G8" s="1433">
        <v>45264</v>
      </c>
      <c r="H8" s="1433">
        <v>47173</v>
      </c>
      <c r="I8" s="1433">
        <v>48747</v>
      </c>
      <c r="J8" s="1433">
        <v>47254</v>
      </c>
    </row>
    <row r="9" spans="1:12" ht="15" customHeight="1" x14ac:dyDescent="0.25">
      <c r="A9" s="451" t="s">
        <v>499</v>
      </c>
      <c r="B9" s="1430">
        <v>12141</v>
      </c>
      <c r="C9" s="1430">
        <v>11915</v>
      </c>
      <c r="D9" s="1430">
        <v>11242</v>
      </c>
      <c r="E9" s="1430">
        <v>9259</v>
      </c>
      <c r="F9" s="1430">
        <v>9973</v>
      </c>
      <c r="G9" s="1430">
        <v>9439</v>
      </c>
      <c r="H9" s="1430">
        <v>9831</v>
      </c>
      <c r="I9" s="1430">
        <v>12125</v>
      </c>
      <c r="J9" s="1430">
        <v>11741</v>
      </c>
    </row>
    <row r="10" spans="1:12" ht="15" customHeight="1" x14ac:dyDescent="0.25">
      <c r="A10" s="449" t="s">
        <v>498</v>
      </c>
      <c r="B10" s="1430">
        <v>6364</v>
      </c>
      <c r="C10" s="1430">
        <v>6129</v>
      </c>
      <c r="D10" s="1430">
        <v>5953</v>
      </c>
      <c r="E10" s="1430">
        <v>6137</v>
      </c>
      <c r="F10" s="1430">
        <v>6297</v>
      </c>
      <c r="G10" s="1430">
        <v>6263</v>
      </c>
      <c r="H10" s="1430">
        <v>6163</v>
      </c>
      <c r="I10" s="1430">
        <v>7505</v>
      </c>
      <c r="J10" s="1430">
        <v>8198</v>
      </c>
    </row>
    <row r="11" spans="1:12" ht="15" customHeight="1" x14ac:dyDescent="0.25">
      <c r="A11" s="449" t="s">
        <v>494</v>
      </c>
      <c r="B11" s="1430">
        <v>26268</v>
      </c>
      <c r="C11" s="1430">
        <v>26004</v>
      </c>
      <c r="D11" s="1430">
        <v>25979</v>
      </c>
      <c r="E11" s="1430">
        <v>21851</v>
      </c>
      <c r="F11" s="1430">
        <v>21747</v>
      </c>
      <c r="G11" s="1430">
        <v>21436</v>
      </c>
      <c r="H11" s="1430">
        <v>20888</v>
      </c>
      <c r="I11" s="1430">
        <v>21062</v>
      </c>
      <c r="J11" s="1430">
        <v>21063</v>
      </c>
    </row>
    <row r="12" spans="1:12" ht="15" customHeight="1" x14ac:dyDescent="0.25">
      <c r="A12" s="449" t="s">
        <v>497</v>
      </c>
      <c r="B12" s="1430">
        <v>833</v>
      </c>
      <c r="C12" s="1430">
        <v>1239</v>
      </c>
      <c r="D12" s="1430">
        <v>1648</v>
      </c>
      <c r="E12" s="1430">
        <v>840</v>
      </c>
      <c r="F12" s="1430">
        <v>847</v>
      </c>
      <c r="G12" s="1430">
        <v>801</v>
      </c>
      <c r="H12" s="1430">
        <v>850</v>
      </c>
      <c r="I12" s="1430">
        <v>836</v>
      </c>
      <c r="J12" s="1430">
        <v>821</v>
      </c>
    </row>
    <row r="13" spans="1:12" ht="15" customHeight="1" x14ac:dyDescent="0.25">
      <c r="A13" s="449" t="s">
        <v>493</v>
      </c>
      <c r="B13" s="1430">
        <v>3470</v>
      </c>
      <c r="C13" s="1430">
        <v>4508</v>
      </c>
      <c r="D13" s="1430">
        <v>2187</v>
      </c>
      <c r="E13" s="1430">
        <v>2375</v>
      </c>
      <c r="F13" s="1430">
        <v>2726</v>
      </c>
      <c r="G13" s="1430">
        <v>2438</v>
      </c>
      <c r="H13" s="1430">
        <v>2034</v>
      </c>
      <c r="I13" s="1430">
        <v>2758</v>
      </c>
      <c r="J13" s="1430">
        <v>2760</v>
      </c>
    </row>
    <row r="14" spans="1:12" ht="15" customHeight="1" x14ac:dyDescent="0.25">
      <c r="A14" s="449" t="s">
        <v>496</v>
      </c>
      <c r="B14" s="1430">
        <v>14906</v>
      </c>
      <c r="C14" s="1430">
        <v>16314</v>
      </c>
      <c r="D14" s="1430">
        <v>13334</v>
      </c>
      <c r="E14" s="1430">
        <v>12156</v>
      </c>
      <c r="F14" s="1430">
        <v>12151</v>
      </c>
      <c r="G14" s="1430">
        <v>13494</v>
      </c>
      <c r="H14" s="1430">
        <v>13935</v>
      </c>
      <c r="I14" s="1430">
        <v>12008</v>
      </c>
      <c r="J14" s="1430">
        <v>11985</v>
      </c>
    </row>
    <row r="15" spans="1:12" ht="15" customHeight="1" x14ac:dyDescent="0.25">
      <c r="A15" s="449" t="s">
        <v>495</v>
      </c>
      <c r="B15" s="1430">
        <v>554</v>
      </c>
      <c r="C15" s="1430">
        <v>536</v>
      </c>
      <c r="D15" s="1430">
        <v>689</v>
      </c>
      <c r="E15" s="1430">
        <v>133</v>
      </c>
      <c r="F15" s="1430">
        <v>125</v>
      </c>
      <c r="G15" s="1430">
        <v>174</v>
      </c>
      <c r="H15" s="1430">
        <v>291</v>
      </c>
      <c r="I15" s="1430">
        <v>143</v>
      </c>
      <c r="J15" s="1430">
        <v>150</v>
      </c>
    </row>
    <row r="16" spans="1:12" ht="15" customHeight="1" x14ac:dyDescent="0.25">
      <c r="A16" s="449" t="s">
        <v>494</v>
      </c>
      <c r="B16" s="1430">
        <v>5193</v>
      </c>
      <c r="C16" s="1430">
        <v>7014</v>
      </c>
      <c r="D16" s="1430">
        <v>4227</v>
      </c>
      <c r="E16" s="1430">
        <v>4342</v>
      </c>
      <c r="F16" s="1430">
        <v>4329</v>
      </c>
      <c r="G16" s="1430">
        <v>5645</v>
      </c>
      <c r="H16" s="1430">
        <v>5683</v>
      </c>
      <c r="I16" s="1430">
        <v>5761</v>
      </c>
      <c r="J16" s="1430">
        <v>5759</v>
      </c>
    </row>
    <row r="17" spans="1:10" ht="15" customHeight="1" x14ac:dyDescent="0.25">
      <c r="A17" s="449" t="s">
        <v>493</v>
      </c>
      <c r="B17" s="1430">
        <v>9160</v>
      </c>
      <c r="C17" s="1430">
        <v>8764</v>
      </c>
      <c r="D17" s="1050">
        <v>8418</v>
      </c>
      <c r="E17" s="1430">
        <v>7681</v>
      </c>
      <c r="F17" s="1430">
        <v>7698</v>
      </c>
      <c r="G17" s="1430">
        <v>7675</v>
      </c>
      <c r="H17" s="1430">
        <v>7961</v>
      </c>
      <c r="I17" s="1430">
        <v>6104</v>
      </c>
      <c r="J17" s="1430">
        <v>6076</v>
      </c>
    </row>
    <row r="18" spans="1:10" ht="15" customHeight="1" x14ac:dyDescent="0.25">
      <c r="A18" s="1432"/>
      <c r="B18" s="1431"/>
      <c r="C18" s="1431"/>
      <c r="D18" s="1431"/>
      <c r="E18" s="1431"/>
      <c r="F18" s="1431"/>
      <c r="G18" s="1431"/>
      <c r="H18" s="1431"/>
      <c r="I18" s="1431"/>
      <c r="J18" s="1431"/>
    </row>
    <row r="19" spans="1:10" ht="15" customHeight="1" x14ac:dyDescent="0.25">
      <c r="A19" s="450" t="s">
        <v>492</v>
      </c>
      <c r="B19" s="535">
        <v>728</v>
      </c>
      <c r="C19" s="535">
        <v>1099</v>
      </c>
      <c r="D19" s="1049">
        <v>931</v>
      </c>
      <c r="E19" s="535">
        <v>728</v>
      </c>
      <c r="F19" s="535">
        <v>793</v>
      </c>
      <c r="G19" s="535">
        <v>776</v>
      </c>
      <c r="H19" s="535">
        <v>1207</v>
      </c>
      <c r="I19" s="535">
        <v>1238</v>
      </c>
      <c r="J19" s="535">
        <v>1449</v>
      </c>
    </row>
    <row r="20" spans="1:10" ht="15" customHeight="1" x14ac:dyDescent="0.25">
      <c r="A20" s="1432"/>
      <c r="B20" s="1431"/>
      <c r="C20" s="1431"/>
      <c r="D20" s="1431"/>
      <c r="E20" s="1431"/>
      <c r="F20" s="1431"/>
      <c r="G20" s="1431"/>
      <c r="H20" s="1431"/>
      <c r="I20" s="1431"/>
      <c r="J20" s="1431"/>
    </row>
    <row r="21" spans="1:10" ht="15" customHeight="1" x14ac:dyDescent="0.25">
      <c r="A21" s="450" t="s">
        <v>491</v>
      </c>
      <c r="B21" s="535">
        <v>5165</v>
      </c>
      <c r="C21" s="535">
        <v>7253</v>
      </c>
      <c r="D21" s="535">
        <v>6064</v>
      </c>
      <c r="E21" s="535">
        <v>3812</v>
      </c>
      <c r="F21" s="535">
        <v>3908</v>
      </c>
      <c r="G21" s="535">
        <v>3690</v>
      </c>
      <c r="H21" s="535">
        <v>3520</v>
      </c>
      <c r="I21" s="535">
        <v>3146</v>
      </c>
      <c r="J21" s="535">
        <v>3396</v>
      </c>
    </row>
    <row r="22" spans="1:10" ht="15" customHeight="1" x14ac:dyDescent="0.25">
      <c r="A22" s="449" t="s">
        <v>490</v>
      </c>
      <c r="B22" s="1430">
        <v>3693</v>
      </c>
      <c r="C22" s="1430">
        <v>4790</v>
      </c>
      <c r="D22" s="1430">
        <v>4388</v>
      </c>
      <c r="E22" s="1430">
        <v>2719</v>
      </c>
      <c r="F22" s="1430">
        <v>2723</v>
      </c>
      <c r="G22" s="1430">
        <v>2282</v>
      </c>
      <c r="H22" s="1430">
        <v>2444</v>
      </c>
      <c r="I22" s="1430">
        <v>2190</v>
      </c>
      <c r="J22" s="1430">
        <v>2118</v>
      </c>
    </row>
    <row r="23" spans="1:10" ht="15" customHeight="1" x14ac:dyDescent="0.25">
      <c r="A23" s="449" t="s">
        <v>489</v>
      </c>
      <c r="B23" s="1430">
        <v>1049</v>
      </c>
      <c r="C23" s="1430">
        <v>1044</v>
      </c>
      <c r="D23" s="1430">
        <v>1070</v>
      </c>
      <c r="E23" s="1430">
        <v>1093</v>
      </c>
      <c r="F23" s="1430">
        <v>1185</v>
      </c>
      <c r="G23" s="1430">
        <v>1074</v>
      </c>
      <c r="H23" s="1430">
        <v>1076</v>
      </c>
      <c r="I23" s="1430">
        <v>956</v>
      </c>
      <c r="J23" s="1430">
        <v>1278</v>
      </c>
    </row>
    <row r="24" spans="1:10" ht="15" customHeight="1" x14ac:dyDescent="0.25">
      <c r="A24" s="449" t="s">
        <v>488</v>
      </c>
      <c r="B24" s="1430">
        <v>423</v>
      </c>
      <c r="C24" s="1430">
        <v>1419</v>
      </c>
      <c r="D24" s="1430">
        <v>606</v>
      </c>
      <c r="E24" s="1430">
        <v>0</v>
      </c>
      <c r="F24" s="1430">
        <v>0</v>
      </c>
      <c r="G24" s="1430">
        <v>334</v>
      </c>
      <c r="H24" s="1430">
        <v>0</v>
      </c>
      <c r="I24" s="1430">
        <v>0</v>
      </c>
      <c r="J24" s="1430" t="s">
        <v>0</v>
      </c>
    </row>
    <row r="25" spans="1:10" ht="15" customHeight="1" x14ac:dyDescent="0.25">
      <c r="A25" s="449"/>
      <c r="B25" s="1430"/>
      <c r="C25" s="1430"/>
      <c r="D25" s="1430"/>
      <c r="E25" s="1430"/>
      <c r="F25" s="1430"/>
      <c r="G25" s="1430"/>
      <c r="H25" s="1430"/>
      <c r="I25" s="1430"/>
      <c r="J25" s="1430"/>
    </row>
    <row r="26" spans="1:10" ht="15" customHeight="1" x14ac:dyDescent="0.25">
      <c r="A26" s="450" t="s">
        <v>1005</v>
      </c>
      <c r="B26" s="535">
        <v>0</v>
      </c>
      <c r="C26" s="535">
        <v>1</v>
      </c>
      <c r="D26" s="535"/>
      <c r="E26" s="535"/>
      <c r="F26" s="535"/>
      <c r="G26" s="535"/>
      <c r="H26" s="535"/>
      <c r="I26" s="535"/>
      <c r="J26" s="535"/>
    </row>
    <row r="27" spans="1:10" ht="15" customHeight="1" x14ac:dyDescent="0.25">
      <c r="A27" s="470"/>
      <c r="B27" s="1430"/>
      <c r="C27" s="1430"/>
      <c r="D27" s="1430"/>
      <c r="E27" s="1430"/>
      <c r="F27" s="1430"/>
      <c r="G27" s="1430"/>
      <c r="H27" s="1430"/>
      <c r="I27" s="1430"/>
      <c r="J27" s="1430"/>
    </row>
    <row r="28" spans="1:10" ht="15" customHeight="1" x14ac:dyDescent="0.25">
      <c r="A28" s="450" t="s">
        <v>487</v>
      </c>
      <c r="B28" s="535">
        <v>15698</v>
      </c>
      <c r="C28" s="535">
        <v>15698</v>
      </c>
      <c r="D28" s="535">
        <v>16487</v>
      </c>
      <c r="E28" s="535">
        <v>16487</v>
      </c>
      <c r="F28" s="535">
        <v>16487</v>
      </c>
      <c r="G28" s="535">
        <v>16487</v>
      </c>
      <c r="H28" s="535">
        <v>16809</v>
      </c>
      <c r="I28" s="535">
        <v>16809</v>
      </c>
      <c r="J28" s="535">
        <v>16809</v>
      </c>
    </row>
    <row r="29" spans="1:10" ht="15" customHeight="1" x14ac:dyDescent="0.25">
      <c r="A29" s="470"/>
      <c r="B29" s="548"/>
      <c r="C29" s="548"/>
      <c r="D29" s="548"/>
      <c r="E29" s="548"/>
      <c r="F29" s="548"/>
      <c r="G29" s="548"/>
      <c r="H29" s="548"/>
      <c r="I29" s="548"/>
      <c r="J29" s="548"/>
    </row>
    <row r="30" spans="1:10" ht="23.25" customHeight="1" x14ac:dyDescent="0.25">
      <c r="A30" s="450" t="s">
        <v>764</v>
      </c>
      <c r="B30" s="535">
        <v>663</v>
      </c>
      <c r="C30" s="535">
        <v>673</v>
      </c>
      <c r="D30" s="535">
        <v>657</v>
      </c>
      <c r="E30" s="535">
        <v>607</v>
      </c>
      <c r="F30" s="535">
        <v>624</v>
      </c>
      <c r="G30" s="535">
        <v>631</v>
      </c>
      <c r="H30" s="535"/>
      <c r="I30" s="535"/>
      <c r="J30" s="535"/>
    </row>
    <row r="31" spans="1:10" ht="31.5" customHeight="1" x14ac:dyDescent="0.25">
      <c r="A31" s="450" t="s">
        <v>941</v>
      </c>
      <c r="B31" s="535">
        <v>10330</v>
      </c>
      <c r="C31" s="535">
        <v>10112</v>
      </c>
      <c r="D31" s="535">
        <v>10626</v>
      </c>
      <c r="E31" s="535"/>
      <c r="F31" s="535"/>
      <c r="G31" s="535"/>
      <c r="H31" s="535"/>
      <c r="I31" s="535"/>
      <c r="J31" s="535"/>
    </row>
    <row r="32" spans="1:10" ht="15" customHeight="1" x14ac:dyDescent="0.25">
      <c r="A32" s="470"/>
      <c r="B32" s="548"/>
      <c r="C32" s="548"/>
      <c r="D32" s="548"/>
      <c r="E32" s="548"/>
      <c r="F32" s="548"/>
      <c r="G32" s="548"/>
      <c r="H32" s="548"/>
      <c r="I32" s="548"/>
      <c r="J32" s="548"/>
    </row>
    <row r="33" spans="1:12" ht="23.25" thickBot="1" x14ac:dyDescent="0.3">
      <c r="A33" s="475" t="s">
        <v>486</v>
      </c>
      <c r="B33" s="1048">
        <v>0</v>
      </c>
      <c r="C33" s="1048">
        <v>0</v>
      </c>
      <c r="D33" s="1048">
        <v>152</v>
      </c>
      <c r="E33" s="1048">
        <v>152</v>
      </c>
      <c r="F33" s="1048">
        <v>152</v>
      </c>
      <c r="G33" s="1048">
        <v>152</v>
      </c>
      <c r="H33" s="1048">
        <v>1500</v>
      </c>
      <c r="I33" s="1048">
        <v>0</v>
      </c>
      <c r="J33" s="1048">
        <v>1998</v>
      </c>
    </row>
    <row r="34" spans="1:12" ht="15" customHeight="1" x14ac:dyDescent="0.25">
      <c r="A34" s="450" t="s">
        <v>485</v>
      </c>
      <c r="B34" s="535">
        <v>159729</v>
      </c>
      <c r="C34" s="535">
        <v>163007</v>
      </c>
      <c r="D34" s="535">
        <v>155886</v>
      </c>
      <c r="E34" s="535">
        <v>120827</v>
      </c>
      <c r="F34" s="535">
        <v>122568</v>
      </c>
      <c r="G34" s="535">
        <v>122679</v>
      </c>
      <c r="H34" s="535">
        <v>125779</v>
      </c>
      <c r="I34" s="535">
        <v>128303</v>
      </c>
      <c r="J34" s="535">
        <v>129710</v>
      </c>
    </row>
    <row r="35" spans="1:12" ht="15" customHeight="1" x14ac:dyDescent="0.25">
      <c r="A35" s="2790" t="s">
        <v>484</v>
      </c>
      <c r="B35" s="1430">
        <v>0</v>
      </c>
      <c r="C35" s="1430">
        <v>0</v>
      </c>
      <c r="D35" s="1430">
        <v>0</v>
      </c>
      <c r="E35" s="1430">
        <v>0</v>
      </c>
      <c r="F35" s="1430">
        <v>0</v>
      </c>
      <c r="G35" s="1430">
        <v>0</v>
      </c>
      <c r="H35" s="1430">
        <v>76645</v>
      </c>
      <c r="I35" s="1430">
        <v>78077</v>
      </c>
      <c r="J35" s="1430">
        <v>79127</v>
      </c>
    </row>
    <row r="36" spans="1:12" ht="15" customHeight="1" thickBot="1" x14ac:dyDescent="0.3">
      <c r="A36" s="2791"/>
      <c r="B36" s="1429"/>
      <c r="C36" s="1429"/>
      <c r="D36" s="1429"/>
      <c r="E36" s="1429"/>
      <c r="F36" s="1429"/>
      <c r="G36" s="1429"/>
      <c r="H36" s="1429"/>
      <c r="I36" s="1429"/>
      <c r="J36" s="1429"/>
    </row>
    <row r="37" spans="1:12" ht="15" customHeight="1" x14ac:dyDescent="0.25">
      <c r="A37" s="474" t="s">
        <v>342</v>
      </c>
      <c r="B37" s="473">
        <v>159729</v>
      </c>
      <c r="C37" s="473">
        <v>163007</v>
      </c>
      <c r="D37" s="473">
        <v>155886</v>
      </c>
      <c r="E37" s="473">
        <v>120827</v>
      </c>
      <c r="F37" s="473">
        <v>122568</v>
      </c>
      <c r="G37" s="473">
        <v>122679</v>
      </c>
      <c r="H37" s="473">
        <v>202424</v>
      </c>
      <c r="I37" s="473">
        <v>206380</v>
      </c>
      <c r="J37" s="473">
        <v>208837</v>
      </c>
    </row>
    <row r="38" spans="1:12" ht="15" customHeight="1" x14ac:dyDescent="0.25">
      <c r="A38" s="447"/>
      <c r="B38" s="932"/>
      <c r="C38" s="1109"/>
      <c r="D38" s="1108"/>
      <c r="E38" s="1108"/>
      <c r="F38" s="1108"/>
      <c r="G38" s="470"/>
      <c r="H38" s="470"/>
      <c r="I38" s="470"/>
      <c r="J38" s="470"/>
    </row>
    <row r="39" spans="1:12" ht="15" customHeight="1" x14ac:dyDescent="0.25">
      <c r="A39" s="471" t="s">
        <v>483</v>
      </c>
      <c r="B39" s="932"/>
      <c r="C39" s="1109"/>
      <c r="D39" s="1108"/>
      <c r="E39" s="1108"/>
      <c r="F39" s="1108"/>
      <c r="G39" s="470"/>
      <c r="H39" s="470"/>
      <c r="I39" s="470"/>
      <c r="J39" s="470"/>
    </row>
    <row r="40" spans="1:12" ht="15" customHeight="1" thickBot="1" x14ac:dyDescent="0.3">
      <c r="A40" s="471"/>
      <c r="B40" s="932"/>
      <c r="C40" s="1109"/>
      <c r="D40" s="1108"/>
      <c r="E40" s="1108"/>
      <c r="F40" s="1108"/>
      <c r="G40" s="470"/>
      <c r="H40" s="470"/>
      <c r="I40" s="470"/>
      <c r="J40" s="470"/>
    </row>
    <row r="41" spans="1:12" ht="15" customHeight="1" thickBot="1" x14ac:dyDescent="0.3">
      <c r="A41" s="469" t="s">
        <v>482</v>
      </c>
      <c r="B41" s="454" t="s">
        <v>1098</v>
      </c>
      <c r="C41" s="454" t="s">
        <v>993</v>
      </c>
      <c r="D41" s="454" t="s">
        <v>900</v>
      </c>
      <c r="E41" s="453" t="s">
        <v>838</v>
      </c>
      <c r="F41" s="453" t="s">
        <v>805</v>
      </c>
      <c r="G41" s="453" t="s">
        <v>736</v>
      </c>
      <c r="H41" s="453" t="s">
        <v>720</v>
      </c>
      <c r="I41" s="452" t="s">
        <v>684</v>
      </c>
      <c r="J41" s="452" t="s">
        <v>259</v>
      </c>
    </row>
    <row r="42" spans="1:12" ht="15" customHeight="1" x14ac:dyDescent="0.25">
      <c r="A42" s="462" t="s">
        <v>481</v>
      </c>
      <c r="B42" s="461">
        <v>0.17</v>
      </c>
      <c r="C42" s="461">
        <v>0.16</v>
      </c>
      <c r="D42" s="461">
        <v>0.14000000000000001</v>
      </c>
      <c r="E42" s="461">
        <v>0.14000000000000001</v>
      </c>
      <c r="F42" s="461">
        <v>0.14000000000000001</v>
      </c>
      <c r="G42" s="461">
        <v>0.14000000000000001</v>
      </c>
      <c r="H42" s="461">
        <v>0.15</v>
      </c>
      <c r="I42" s="461">
        <v>0.17</v>
      </c>
      <c r="J42" s="461">
        <v>0.18</v>
      </c>
    </row>
    <row r="43" spans="1:12" ht="15" customHeight="1" x14ac:dyDescent="0.25">
      <c r="A43" s="449" t="s">
        <v>349</v>
      </c>
      <c r="B43" s="460">
        <v>0.32</v>
      </c>
      <c r="C43" s="460">
        <v>0.28999999999999998</v>
      </c>
      <c r="D43" s="460">
        <v>0.28999999999999998</v>
      </c>
      <c r="E43" s="460">
        <v>0.2</v>
      </c>
      <c r="F43" s="460">
        <v>0.18</v>
      </c>
      <c r="G43" s="460">
        <v>0.18</v>
      </c>
      <c r="H43" s="460">
        <v>0.17</v>
      </c>
      <c r="I43" s="460">
        <v>0.16</v>
      </c>
      <c r="J43" s="460">
        <v>0.17</v>
      </c>
    </row>
    <row r="44" spans="1:12" ht="15" customHeight="1" x14ac:dyDescent="0.25">
      <c r="A44" s="449" t="s">
        <v>348</v>
      </c>
      <c r="B44" s="460">
        <v>0.09</v>
      </c>
      <c r="C44" s="460">
        <v>0.1</v>
      </c>
      <c r="D44" s="460">
        <v>0.09</v>
      </c>
      <c r="E44" s="460">
        <v>0.08</v>
      </c>
      <c r="F44" s="460">
        <v>7.0000000000000007E-2</v>
      </c>
      <c r="G44" s="460">
        <v>0.09</v>
      </c>
      <c r="H44" s="460">
        <v>0.09</v>
      </c>
      <c r="I44" s="460">
        <v>0.08</v>
      </c>
      <c r="J44" s="460">
        <v>0.08</v>
      </c>
    </row>
    <row r="45" spans="1:12" ht="15" customHeight="1" x14ac:dyDescent="0.25">
      <c r="A45" s="449" t="s">
        <v>350</v>
      </c>
      <c r="B45" s="460">
        <v>0.11</v>
      </c>
      <c r="C45" s="460">
        <v>0.12</v>
      </c>
      <c r="D45" s="460">
        <v>0.1</v>
      </c>
      <c r="E45" s="460">
        <v>0.1</v>
      </c>
      <c r="F45" s="460">
        <v>0.1</v>
      </c>
      <c r="G45" s="460">
        <v>0.1</v>
      </c>
      <c r="H45" s="460">
        <v>0.1</v>
      </c>
      <c r="I45" s="460">
        <v>0.1</v>
      </c>
      <c r="J45" s="460">
        <v>0.11</v>
      </c>
    </row>
    <row r="46" spans="1:12" ht="15" customHeight="1" x14ac:dyDescent="0.25">
      <c r="A46" s="449" t="s">
        <v>347</v>
      </c>
      <c r="B46" s="460">
        <v>0.18</v>
      </c>
      <c r="C46" s="460">
        <v>0.13</v>
      </c>
      <c r="D46" s="460">
        <v>0.11</v>
      </c>
      <c r="E46" s="460">
        <v>0.17</v>
      </c>
      <c r="F46" s="460">
        <v>0.18</v>
      </c>
      <c r="G46" s="460">
        <v>0.19</v>
      </c>
      <c r="H46" s="460">
        <v>0.2</v>
      </c>
      <c r="I46" s="460">
        <v>0.23</v>
      </c>
      <c r="J46" s="460">
        <v>0.24</v>
      </c>
    </row>
    <row r="47" spans="1:12" ht="11.25" customHeight="1" x14ac:dyDescent="0.25">
      <c r="A47" s="458"/>
      <c r="B47" s="1107"/>
      <c r="C47" s="468"/>
      <c r="D47" s="468"/>
      <c r="E47" s="468"/>
      <c r="F47" s="468"/>
      <c r="G47" s="468"/>
      <c r="H47" s="468"/>
      <c r="I47" s="468"/>
      <c r="J47" s="468"/>
    </row>
    <row r="48" spans="1:12" ht="15" customHeight="1" x14ac:dyDescent="0.25">
      <c r="A48" s="467" t="s">
        <v>480</v>
      </c>
      <c r="B48" s="466">
        <v>0.51</v>
      </c>
      <c r="C48" s="466">
        <v>0.51</v>
      </c>
      <c r="D48" s="466">
        <v>0.51</v>
      </c>
      <c r="E48" s="466">
        <v>0.38</v>
      </c>
      <c r="F48" s="466">
        <v>0.38</v>
      </c>
      <c r="G48" s="466">
        <v>0.39</v>
      </c>
      <c r="H48" s="466">
        <v>0.4</v>
      </c>
      <c r="I48" s="466">
        <v>0.4</v>
      </c>
      <c r="J48" s="466">
        <v>0.38</v>
      </c>
      <c r="L48" s="605"/>
    </row>
    <row r="49" spans="1:14" ht="6.75" customHeight="1" x14ac:dyDescent="0.25">
      <c r="A49" s="449"/>
      <c r="B49" s="460"/>
      <c r="C49" s="465"/>
      <c r="D49" s="465"/>
      <c r="E49" s="465"/>
      <c r="F49" s="465"/>
      <c r="G49" s="465"/>
      <c r="H49" s="465"/>
      <c r="I49" s="465"/>
      <c r="J49" s="465"/>
    </row>
    <row r="50" spans="1:14" ht="15" customHeight="1" x14ac:dyDescent="0.25">
      <c r="A50" s="462" t="s">
        <v>479</v>
      </c>
      <c r="B50" s="461">
        <v>0.53</v>
      </c>
      <c r="C50" s="461">
        <v>0.53</v>
      </c>
      <c r="D50" s="461">
        <v>0.53</v>
      </c>
      <c r="E50" s="461">
        <v>0.39</v>
      </c>
      <c r="F50" s="461">
        <v>0.4</v>
      </c>
      <c r="G50" s="461">
        <v>0.41</v>
      </c>
      <c r="H50" s="461">
        <v>0.43</v>
      </c>
      <c r="I50" s="461">
        <v>0.43</v>
      </c>
      <c r="J50" s="461">
        <v>0.41</v>
      </c>
    </row>
    <row r="51" spans="1:14" ht="15" customHeight="1" x14ac:dyDescent="0.25">
      <c r="A51" s="449" t="s">
        <v>349</v>
      </c>
      <c r="B51" s="460">
        <v>0.52</v>
      </c>
      <c r="C51" s="460">
        <v>0.51</v>
      </c>
      <c r="D51" s="460">
        <v>0.52</v>
      </c>
      <c r="E51" s="460">
        <v>0.37</v>
      </c>
      <c r="F51" s="460">
        <v>0.38</v>
      </c>
      <c r="G51" s="460">
        <v>0.38</v>
      </c>
      <c r="H51" s="460">
        <v>0.37</v>
      </c>
      <c r="I51" s="460">
        <v>0.37</v>
      </c>
      <c r="J51" s="460">
        <v>0.36</v>
      </c>
    </row>
    <row r="52" spans="1:14" ht="15" customHeight="1" x14ac:dyDescent="0.25">
      <c r="A52" s="449" t="s">
        <v>348</v>
      </c>
      <c r="B52" s="460">
        <v>0.67</v>
      </c>
      <c r="C52" s="460">
        <v>0.67</v>
      </c>
      <c r="D52" s="460">
        <v>0.68</v>
      </c>
      <c r="E52" s="460">
        <v>0.49</v>
      </c>
      <c r="F52" s="460">
        <v>0.5</v>
      </c>
      <c r="G52" s="460">
        <v>0.53</v>
      </c>
      <c r="H52" s="460">
        <v>0.56999999999999995</v>
      </c>
      <c r="I52" s="460">
        <v>0.59</v>
      </c>
      <c r="J52" s="460">
        <v>0.55000000000000004</v>
      </c>
    </row>
    <row r="53" spans="1:14" ht="15" customHeight="1" x14ac:dyDescent="0.25">
      <c r="A53" s="449" t="s">
        <v>350</v>
      </c>
      <c r="B53" s="460">
        <v>0.4</v>
      </c>
      <c r="C53" s="460">
        <v>0.4</v>
      </c>
      <c r="D53" s="460">
        <v>0.4</v>
      </c>
      <c r="E53" s="460">
        <v>0.36</v>
      </c>
      <c r="F53" s="460">
        <v>0.36</v>
      </c>
      <c r="G53" s="460">
        <v>0.34</v>
      </c>
      <c r="H53" s="460">
        <v>0.35</v>
      </c>
      <c r="I53" s="460">
        <v>0.35</v>
      </c>
      <c r="J53" s="460">
        <v>0.33</v>
      </c>
    </row>
    <row r="54" spans="1:14" ht="15" customHeight="1" x14ac:dyDescent="0.25">
      <c r="A54" s="449" t="s">
        <v>347</v>
      </c>
      <c r="B54" s="460">
        <v>0.51</v>
      </c>
      <c r="C54" s="460">
        <v>0.53</v>
      </c>
      <c r="D54" s="460">
        <v>0.53</v>
      </c>
      <c r="E54" s="460">
        <v>0.37</v>
      </c>
      <c r="F54" s="460">
        <v>0.38</v>
      </c>
      <c r="G54" s="460">
        <v>0.38</v>
      </c>
      <c r="H54" s="460">
        <v>0.41</v>
      </c>
      <c r="I54" s="460">
        <v>0.41</v>
      </c>
      <c r="J54" s="460">
        <v>0.39</v>
      </c>
    </row>
    <row r="55" spans="1:14" ht="9" customHeight="1" x14ac:dyDescent="0.25">
      <c r="A55" s="462"/>
      <c r="B55" s="461"/>
      <c r="C55" s="463"/>
      <c r="D55" s="463"/>
      <c r="E55" s="463"/>
      <c r="F55" s="463"/>
      <c r="G55" s="463"/>
      <c r="H55" s="463"/>
      <c r="I55" s="463"/>
      <c r="J55" s="463"/>
    </row>
    <row r="56" spans="1:14" ht="22.5" x14ac:dyDescent="0.25">
      <c r="A56" s="464" t="s">
        <v>478</v>
      </c>
      <c r="B56" s="461">
        <v>0.51</v>
      </c>
      <c r="C56" s="461">
        <v>0.5</v>
      </c>
      <c r="D56" s="461">
        <v>0.51</v>
      </c>
      <c r="E56" s="461">
        <v>0.36</v>
      </c>
      <c r="F56" s="461">
        <v>0.36</v>
      </c>
      <c r="G56" s="461">
        <v>0.37</v>
      </c>
      <c r="H56" s="461">
        <v>0.37</v>
      </c>
      <c r="I56" s="461">
        <v>0.38</v>
      </c>
      <c r="J56" s="461">
        <v>0.36</v>
      </c>
    </row>
    <row r="57" spans="1:14" ht="15" customHeight="1" x14ac:dyDescent="0.25">
      <c r="A57" s="449" t="s">
        <v>349</v>
      </c>
      <c r="B57" s="460">
        <v>0.52</v>
      </c>
      <c r="C57" s="460">
        <v>0.51</v>
      </c>
      <c r="D57" s="460">
        <v>0.52</v>
      </c>
      <c r="E57" s="460">
        <v>0.38</v>
      </c>
      <c r="F57" s="460">
        <v>0.37</v>
      </c>
      <c r="G57" s="460">
        <v>0.37</v>
      </c>
      <c r="H57" s="460">
        <v>0.35</v>
      </c>
      <c r="I57" s="460">
        <v>0.36</v>
      </c>
      <c r="J57" s="460">
        <v>0.34</v>
      </c>
    </row>
    <row r="58" spans="1:14" ht="15" customHeight="1" x14ac:dyDescent="0.25">
      <c r="A58" s="449" t="s">
        <v>348</v>
      </c>
      <c r="B58" s="460">
        <v>0.67</v>
      </c>
      <c r="C58" s="460">
        <v>0.67</v>
      </c>
      <c r="D58" s="460">
        <v>0.67</v>
      </c>
      <c r="E58" s="460">
        <v>0.37</v>
      </c>
      <c r="F58" s="460">
        <v>0.37</v>
      </c>
      <c r="G58" s="460">
        <v>0.38</v>
      </c>
      <c r="H58" s="460">
        <v>0.41</v>
      </c>
      <c r="I58" s="460">
        <v>0.4</v>
      </c>
      <c r="J58" s="460">
        <v>0.39</v>
      </c>
    </row>
    <row r="59" spans="1:14" ht="15" customHeight="1" x14ac:dyDescent="0.25">
      <c r="A59" s="449" t="s">
        <v>350</v>
      </c>
      <c r="B59" s="460">
        <v>0.44</v>
      </c>
      <c r="C59" s="460">
        <v>0.44</v>
      </c>
      <c r="D59" s="460">
        <v>0.45</v>
      </c>
      <c r="E59" s="460">
        <v>0.39</v>
      </c>
      <c r="F59" s="460">
        <v>0.4</v>
      </c>
      <c r="G59" s="460">
        <v>0.41</v>
      </c>
      <c r="H59" s="460">
        <v>0.41</v>
      </c>
      <c r="I59" s="460">
        <v>0.43</v>
      </c>
      <c r="J59" s="460">
        <v>0.41</v>
      </c>
    </row>
    <row r="60" spans="1:14" ht="15" customHeight="1" x14ac:dyDescent="0.25">
      <c r="A60" s="449" t="s">
        <v>347</v>
      </c>
      <c r="B60" s="460">
        <v>0.43</v>
      </c>
      <c r="C60" s="460">
        <v>0.43</v>
      </c>
      <c r="D60" s="460">
        <v>0.43</v>
      </c>
      <c r="E60" s="460">
        <v>0.31</v>
      </c>
      <c r="F60" s="460">
        <v>0.31</v>
      </c>
      <c r="G60" s="460">
        <v>0.31</v>
      </c>
      <c r="H60" s="460">
        <v>0.31</v>
      </c>
      <c r="I60" s="460">
        <v>0.34</v>
      </c>
      <c r="J60" s="460">
        <v>0.32</v>
      </c>
    </row>
    <row r="61" spans="1:14" ht="9" customHeight="1" x14ac:dyDescent="0.25">
      <c r="A61" s="462"/>
      <c r="B61" s="461"/>
      <c r="C61" s="463"/>
      <c r="D61" s="463"/>
      <c r="E61" s="463"/>
      <c r="F61" s="463"/>
      <c r="G61" s="463"/>
      <c r="H61" s="463"/>
      <c r="I61" s="463"/>
      <c r="J61" s="463"/>
      <c r="N61" s="1428"/>
    </row>
    <row r="62" spans="1:14" ht="15" customHeight="1" x14ac:dyDescent="0.25">
      <c r="A62" s="462" t="s">
        <v>477</v>
      </c>
      <c r="B62" s="461">
        <v>0.12</v>
      </c>
      <c r="C62" s="461">
        <v>0.12</v>
      </c>
      <c r="D62" s="461">
        <v>0.12</v>
      </c>
      <c r="E62" s="461">
        <v>0.08</v>
      </c>
      <c r="F62" s="461">
        <v>0.08</v>
      </c>
      <c r="G62" s="461">
        <v>0.08</v>
      </c>
      <c r="H62" s="461">
        <v>0.08</v>
      </c>
      <c r="I62" s="461">
        <v>0.08</v>
      </c>
      <c r="J62" s="461">
        <v>0.08</v>
      </c>
      <c r="N62" s="1427"/>
    </row>
    <row r="63" spans="1:14" ht="15" customHeight="1" x14ac:dyDescent="0.25">
      <c r="A63" s="449" t="s">
        <v>349</v>
      </c>
      <c r="B63" s="460">
        <v>0.12</v>
      </c>
      <c r="C63" s="460">
        <v>0.12</v>
      </c>
      <c r="D63" s="460">
        <v>0.13</v>
      </c>
      <c r="E63" s="460">
        <v>0.13</v>
      </c>
      <c r="F63" s="460">
        <v>0.12</v>
      </c>
      <c r="G63" s="460">
        <v>0.12</v>
      </c>
      <c r="H63" s="460">
        <v>0.11</v>
      </c>
      <c r="I63" s="460">
        <v>0.11</v>
      </c>
      <c r="J63" s="460">
        <v>0.09</v>
      </c>
      <c r="N63" s="1427"/>
    </row>
    <row r="64" spans="1:14" ht="15" customHeight="1" x14ac:dyDescent="0.25">
      <c r="A64" s="449" t="s">
        <v>348</v>
      </c>
      <c r="B64" s="460">
        <v>0.22</v>
      </c>
      <c r="C64" s="460">
        <v>0.22</v>
      </c>
      <c r="D64" s="460">
        <v>0.22</v>
      </c>
      <c r="E64" s="460">
        <v>0.09</v>
      </c>
      <c r="F64" s="460">
        <v>0.08</v>
      </c>
      <c r="G64" s="460">
        <v>0.08</v>
      </c>
      <c r="H64" s="460">
        <v>0.08</v>
      </c>
      <c r="I64" s="460">
        <v>0.08</v>
      </c>
      <c r="J64" s="460">
        <v>0.11</v>
      </c>
      <c r="N64" s="1427"/>
    </row>
    <row r="65" spans="1:14" ht="15" customHeight="1" x14ac:dyDescent="0.25">
      <c r="A65" s="449" t="s">
        <v>350</v>
      </c>
      <c r="B65" s="460">
        <v>0.15</v>
      </c>
      <c r="C65" s="460">
        <v>0.15</v>
      </c>
      <c r="D65" s="460">
        <v>0.15</v>
      </c>
      <c r="E65" s="460">
        <v>0.12</v>
      </c>
      <c r="F65" s="460">
        <v>0.12</v>
      </c>
      <c r="G65" s="460">
        <v>0.12</v>
      </c>
      <c r="H65" s="460">
        <v>0.11</v>
      </c>
      <c r="I65" s="460">
        <v>0.11</v>
      </c>
      <c r="J65" s="460">
        <v>0.12</v>
      </c>
      <c r="N65" s="1427"/>
    </row>
    <row r="66" spans="1:14" ht="15" customHeight="1" x14ac:dyDescent="0.25">
      <c r="A66" s="448" t="s">
        <v>347</v>
      </c>
      <c r="B66" s="459">
        <v>0.03</v>
      </c>
      <c r="C66" s="459">
        <v>0.03</v>
      </c>
      <c r="D66" s="459">
        <v>0.03</v>
      </c>
      <c r="E66" s="459">
        <v>0.03</v>
      </c>
      <c r="F66" s="459">
        <v>0.03</v>
      </c>
      <c r="G66" s="459">
        <v>0.03</v>
      </c>
      <c r="H66" s="459">
        <v>0.03</v>
      </c>
      <c r="I66" s="459">
        <v>0.03</v>
      </c>
      <c r="J66" s="459">
        <v>0.03</v>
      </c>
    </row>
    <row r="67" spans="1:14" x14ac:dyDescent="0.25">
      <c r="A67" s="449"/>
      <c r="B67" s="1514"/>
      <c r="C67" s="1514"/>
      <c r="D67" s="1514"/>
      <c r="E67" s="1514"/>
      <c r="F67" s="1514"/>
      <c r="G67" s="1514"/>
      <c r="H67" s="1514"/>
      <c r="I67" s="1514"/>
      <c r="J67" s="1514"/>
    </row>
    <row r="68" spans="1:14" x14ac:dyDescent="0.25">
      <c r="A68" s="449"/>
      <c r="B68" s="1514"/>
      <c r="C68" s="1514"/>
      <c r="D68" s="1514"/>
      <c r="E68" s="1514"/>
      <c r="F68" s="1514"/>
      <c r="G68" s="1514"/>
      <c r="H68" s="1514"/>
      <c r="I68" s="1514"/>
      <c r="J68" s="1514"/>
      <c r="K68" s="476"/>
      <c r="L68" s="476"/>
    </row>
    <row r="69" spans="1:14" x14ac:dyDescent="0.25">
      <c r="A69" s="458"/>
      <c r="B69" s="1513"/>
      <c r="C69" s="1513"/>
      <c r="D69" s="1513"/>
      <c r="E69" s="1514"/>
      <c r="F69" s="1516"/>
      <c r="G69" s="1516"/>
      <c r="H69" s="1516"/>
      <c r="I69" s="1516"/>
      <c r="J69" s="1516"/>
      <c r="K69" s="476"/>
      <c r="L69" s="476"/>
    </row>
    <row r="70" spans="1:14" x14ac:dyDescent="0.25">
      <c r="A70" s="458"/>
      <c r="B70" s="1513"/>
      <c r="C70" s="1513"/>
      <c r="D70" s="1513"/>
      <c r="E70" s="1514"/>
      <c r="F70" s="1516"/>
      <c r="G70" s="1516"/>
      <c r="H70" s="1516"/>
      <c r="I70" s="1516"/>
      <c r="J70" s="1516"/>
      <c r="K70" s="476"/>
      <c r="L70" s="476"/>
    </row>
    <row r="71" spans="1:14" x14ac:dyDescent="0.25">
      <c r="A71" s="458"/>
      <c r="B71" s="1513"/>
      <c r="C71" s="1513"/>
      <c r="D71" s="1513"/>
      <c r="E71" s="1514"/>
      <c r="F71" s="1516"/>
      <c r="G71" s="1516"/>
      <c r="H71" s="1516"/>
      <c r="I71" s="1516"/>
      <c r="J71" s="1516"/>
      <c r="K71" s="476"/>
      <c r="L71" s="476"/>
    </row>
    <row r="72" spans="1:14" x14ac:dyDescent="0.25">
      <c r="E72" s="483"/>
      <c r="F72" s="483"/>
      <c r="G72" s="483"/>
      <c r="H72" s="483"/>
      <c r="I72" s="483"/>
      <c r="J72" s="483"/>
      <c r="K72" s="476"/>
      <c r="L72" s="476"/>
    </row>
  </sheetData>
  <mergeCells count="1">
    <mergeCell ref="A35:A36"/>
  </mergeCells>
  <pageMargins left="0.7" right="0.7" top="0.75" bottom="0.75" header="0.3" footer="0.3"/>
  <pageSetup paperSize="9" scale="73" orientation="portrait" r:id="rId1"/>
  <customProperties>
    <customPr name="_pios_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AC638-6788-4B60-9060-7DD9DEE37FC8}">
  <sheetPr codeName="Sheet49"/>
  <dimension ref="A1:I66"/>
  <sheetViews>
    <sheetView showGridLines="0" view="pageLayout" zoomScaleNormal="100" zoomScaleSheetLayoutView="100" workbookViewId="0">
      <selection activeCell="T18" sqref="T18"/>
    </sheetView>
  </sheetViews>
  <sheetFormatPr defaultColWidth="9.140625" defaultRowHeight="15" x14ac:dyDescent="0.25"/>
  <cols>
    <col min="1" max="1" width="47" style="476" customWidth="1"/>
    <col min="2" max="9" width="11.7109375" style="476" customWidth="1"/>
    <col min="10" max="16384" width="9.140625" style="476"/>
  </cols>
  <sheetData>
    <row r="1" spans="1:9" ht="13.5" customHeight="1" x14ac:dyDescent="0.25">
      <c r="A1" s="277" t="s">
        <v>530</v>
      </c>
      <c r="B1" s="276"/>
      <c r="C1" s="275"/>
      <c r="D1" s="274"/>
      <c r="E1" s="274"/>
      <c r="F1" s="276"/>
      <c r="G1" s="275"/>
    </row>
    <row r="2" spans="1:9" ht="13.5" customHeight="1" x14ac:dyDescent="0.25">
      <c r="A2" s="277"/>
      <c r="B2" s="276"/>
      <c r="C2" s="275"/>
      <c r="D2" s="274"/>
      <c r="E2" s="274"/>
      <c r="F2" s="276"/>
      <c r="G2" s="275"/>
    </row>
    <row r="3" spans="1:9" ht="13.5" customHeight="1" x14ac:dyDescent="0.25">
      <c r="A3" s="484" t="s">
        <v>0</v>
      </c>
      <c r="B3" s="2792" t="s">
        <v>1206</v>
      </c>
      <c r="C3" s="2792"/>
      <c r="D3" s="2792" t="s">
        <v>942</v>
      </c>
      <c r="E3" s="2792"/>
      <c r="F3" s="2792" t="s">
        <v>1205</v>
      </c>
      <c r="G3" s="2792"/>
    </row>
    <row r="4" spans="1:9" ht="13.5" customHeight="1" x14ac:dyDescent="0.25">
      <c r="A4" s="1432"/>
      <c r="B4" s="2793" t="s">
        <v>529</v>
      </c>
      <c r="C4" s="2793" t="s">
        <v>528</v>
      </c>
      <c r="D4" s="2795" t="s">
        <v>529</v>
      </c>
      <c r="E4" s="2795" t="s">
        <v>528</v>
      </c>
      <c r="F4" s="2793" t="s">
        <v>529</v>
      </c>
      <c r="G4" s="2793" t="s">
        <v>528</v>
      </c>
      <c r="H4" s="483"/>
      <c r="I4" s="483"/>
    </row>
    <row r="5" spans="1:9" ht="14.25" customHeight="1" thickBot="1" x14ac:dyDescent="0.3">
      <c r="A5" s="441" t="s">
        <v>174</v>
      </c>
      <c r="B5" s="2794"/>
      <c r="C5" s="2794"/>
      <c r="D5" s="2796"/>
      <c r="E5" s="2796"/>
      <c r="F5" s="2794"/>
      <c r="G5" s="2794"/>
      <c r="H5" s="483"/>
      <c r="I5" s="483"/>
    </row>
    <row r="6" spans="1:9" ht="13.5" customHeight="1" x14ac:dyDescent="0.25">
      <c r="A6" s="289" t="s">
        <v>527</v>
      </c>
      <c r="B6" s="478">
        <v>10172</v>
      </c>
      <c r="C6" s="478">
        <v>127145</v>
      </c>
      <c r="D6" s="478">
        <v>9678</v>
      </c>
      <c r="E6" s="478">
        <v>120969</v>
      </c>
      <c r="F6" s="478">
        <v>8048</v>
      </c>
      <c r="G6" s="478">
        <v>100604</v>
      </c>
      <c r="H6" s="482"/>
      <c r="I6" s="482"/>
    </row>
    <row r="7" spans="1:9" ht="13.5" customHeight="1" x14ac:dyDescent="0.25">
      <c r="A7" s="286" t="s">
        <v>526</v>
      </c>
      <c r="B7" s="312">
        <v>653</v>
      </c>
      <c r="C7" s="312">
        <v>8160</v>
      </c>
      <c r="D7" s="312">
        <v>534</v>
      </c>
      <c r="E7" s="312">
        <v>6671</v>
      </c>
      <c r="F7" s="312">
        <v>504</v>
      </c>
      <c r="G7" s="312">
        <v>6305</v>
      </c>
      <c r="H7" s="482"/>
      <c r="I7" s="482"/>
    </row>
    <row r="8" spans="1:9" ht="13.5" customHeight="1" x14ac:dyDescent="0.25">
      <c r="A8" s="286"/>
      <c r="B8" s="312" t="s">
        <v>86</v>
      </c>
      <c r="C8" s="312" t="s">
        <v>86</v>
      </c>
      <c r="D8" s="312" t="s">
        <v>86</v>
      </c>
      <c r="E8" s="312" t="s">
        <v>86</v>
      </c>
      <c r="F8" s="312" t="s">
        <v>86</v>
      </c>
      <c r="G8" s="312" t="s">
        <v>86</v>
      </c>
    </row>
    <row r="9" spans="1:9" ht="13.5" customHeight="1" x14ac:dyDescent="0.25">
      <c r="A9" s="286" t="s">
        <v>525</v>
      </c>
      <c r="B9" s="312">
        <v>8979</v>
      </c>
      <c r="C9" s="312">
        <v>112239</v>
      </c>
      <c r="D9" s="312">
        <v>8611</v>
      </c>
      <c r="E9" s="312">
        <v>107635</v>
      </c>
      <c r="F9" s="312">
        <v>7076</v>
      </c>
      <c r="G9" s="312">
        <v>88453</v>
      </c>
    </row>
    <row r="10" spans="1:9" ht="13.5" customHeight="1" x14ac:dyDescent="0.25">
      <c r="A10" s="286" t="s">
        <v>495</v>
      </c>
      <c r="B10" s="312" t="s">
        <v>86</v>
      </c>
      <c r="C10" s="312" t="s">
        <v>86</v>
      </c>
      <c r="D10" s="312"/>
      <c r="E10" s="312"/>
      <c r="F10" s="312">
        <v>161</v>
      </c>
      <c r="G10" s="312">
        <v>2012</v>
      </c>
    </row>
    <row r="11" spans="1:9" ht="13.5" customHeight="1" x14ac:dyDescent="0.25">
      <c r="A11" s="286" t="s">
        <v>501</v>
      </c>
      <c r="B11" s="312">
        <v>6024</v>
      </c>
      <c r="C11" s="312">
        <v>75304</v>
      </c>
      <c r="D11" s="312">
        <v>5749</v>
      </c>
      <c r="E11" s="312">
        <v>71868</v>
      </c>
      <c r="F11" s="312">
        <v>4386</v>
      </c>
      <c r="G11" s="312">
        <v>54824</v>
      </c>
    </row>
    <row r="12" spans="1:9" ht="13.5" customHeight="1" x14ac:dyDescent="0.25">
      <c r="A12" s="481" t="s">
        <v>524</v>
      </c>
      <c r="B12" s="312">
        <v>5053</v>
      </c>
      <c r="C12" s="312">
        <v>63163</v>
      </c>
      <c r="D12" s="312">
        <v>4850</v>
      </c>
      <c r="E12" s="312">
        <v>60626</v>
      </c>
      <c r="F12" s="312">
        <v>3588</v>
      </c>
      <c r="G12" s="312">
        <v>44851</v>
      </c>
    </row>
    <row r="13" spans="1:9" ht="13.5" customHeight="1" x14ac:dyDescent="0.25">
      <c r="A13" s="481" t="s">
        <v>523</v>
      </c>
      <c r="B13" s="312">
        <v>971</v>
      </c>
      <c r="C13" s="312">
        <v>12141</v>
      </c>
      <c r="D13" s="312">
        <v>899</v>
      </c>
      <c r="E13" s="312">
        <v>11242</v>
      </c>
      <c r="F13" s="312">
        <v>798</v>
      </c>
      <c r="G13" s="312">
        <v>9973</v>
      </c>
      <c r="I13" s="1110"/>
    </row>
    <row r="14" spans="1:9" ht="13.5" customHeight="1" x14ac:dyDescent="0.25">
      <c r="A14" s="286" t="s">
        <v>498</v>
      </c>
      <c r="B14" s="312">
        <v>509</v>
      </c>
      <c r="C14" s="312">
        <v>6364</v>
      </c>
      <c r="D14" s="312">
        <v>477</v>
      </c>
      <c r="E14" s="312">
        <v>5953</v>
      </c>
      <c r="F14" s="312">
        <v>504</v>
      </c>
      <c r="G14" s="312">
        <v>6297</v>
      </c>
    </row>
    <row r="15" spans="1:9" ht="13.5" customHeight="1" x14ac:dyDescent="0.25">
      <c r="A15" s="286" t="s">
        <v>494</v>
      </c>
      <c r="B15" s="312">
        <v>2101</v>
      </c>
      <c r="C15" s="312">
        <v>26268</v>
      </c>
      <c r="D15" s="312">
        <v>2078</v>
      </c>
      <c r="E15" s="312">
        <v>25979</v>
      </c>
      <c r="F15" s="312">
        <v>1739</v>
      </c>
      <c r="G15" s="312">
        <v>21747</v>
      </c>
    </row>
    <row r="16" spans="1:9" ht="13.5" customHeight="1" x14ac:dyDescent="0.25">
      <c r="A16" s="286" t="s">
        <v>497</v>
      </c>
      <c r="B16" s="312">
        <v>67</v>
      </c>
      <c r="C16" s="312">
        <v>833</v>
      </c>
      <c r="D16" s="312">
        <v>132</v>
      </c>
      <c r="E16" s="312">
        <v>1648</v>
      </c>
      <c r="F16" s="312">
        <v>68</v>
      </c>
      <c r="G16" s="312">
        <v>847</v>
      </c>
    </row>
    <row r="17" spans="1:7" ht="13.5" customHeight="1" x14ac:dyDescent="0.25">
      <c r="A17" s="286" t="s">
        <v>493</v>
      </c>
      <c r="B17" s="312">
        <v>278</v>
      </c>
      <c r="C17" s="312">
        <v>3470</v>
      </c>
      <c r="D17" s="312">
        <v>175</v>
      </c>
      <c r="E17" s="312">
        <v>2187</v>
      </c>
      <c r="F17" s="312">
        <v>218</v>
      </c>
      <c r="G17" s="312">
        <v>2726</v>
      </c>
    </row>
    <row r="18" spans="1:7" ht="13.5" customHeight="1" x14ac:dyDescent="0.25">
      <c r="A18" s="286"/>
      <c r="B18" s="312" t="s">
        <v>86</v>
      </c>
      <c r="C18" s="312" t="s">
        <v>86</v>
      </c>
      <c r="D18" s="312" t="s">
        <v>86</v>
      </c>
      <c r="E18" s="312" t="s">
        <v>86</v>
      </c>
      <c r="F18" s="312" t="s">
        <v>86</v>
      </c>
      <c r="G18" s="312" t="s">
        <v>86</v>
      </c>
    </row>
    <row r="19" spans="1:7" ht="13.5" customHeight="1" x14ac:dyDescent="0.25">
      <c r="A19" s="286" t="s">
        <v>496</v>
      </c>
      <c r="B19" s="312">
        <v>1193</v>
      </c>
      <c r="C19" s="312">
        <v>14906</v>
      </c>
      <c r="D19" s="312">
        <v>1067</v>
      </c>
      <c r="E19" s="312">
        <v>13334</v>
      </c>
      <c r="F19" s="312">
        <v>972</v>
      </c>
      <c r="G19" s="312">
        <v>12151</v>
      </c>
    </row>
    <row r="20" spans="1:7" ht="13.5" customHeight="1" x14ac:dyDescent="0.25">
      <c r="A20" s="286" t="s">
        <v>522</v>
      </c>
      <c r="B20" s="312">
        <v>38</v>
      </c>
      <c r="C20" s="312">
        <v>477</v>
      </c>
      <c r="D20" s="312">
        <v>48</v>
      </c>
      <c r="E20" s="312">
        <v>600</v>
      </c>
      <c r="F20" s="312">
        <v>9</v>
      </c>
      <c r="G20" s="312">
        <v>114</v>
      </c>
    </row>
    <row r="21" spans="1:7" ht="13.5" customHeight="1" x14ac:dyDescent="0.25">
      <c r="A21" s="286" t="s">
        <v>521</v>
      </c>
      <c r="B21" s="312">
        <v>6</v>
      </c>
      <c r="C21" s="312">
        <v>78</v>
      </c>
      <c r="D21" s="312">
        <v>7</v>
      </c>
      <c r="E21" s="312">
        <v>86</v>
      </c>
      <c r="F21" s="312">
        <v>1</v>
      </c>
      <c r="G21" s="312">
        <v>8</v>
      </c>
    </row>
    <row r="22" spans="1:7" ht="13.5" customHeight="1" x14ac:dyDescent="0.25">
      <c r="A22" s="286" t="s">
        <v>520</v>
      </c>
      <c r="B22" s="312" t="s">
        <v>86</v>
      </c>
      <c r="C22" s="312">
        <v>0</v>
      </c>
      <c r="D22" s="312">
        <v>0</v>
      </c>
      <c r="E22" s="312">
        <v>2</v>
      </c>
      <c r="F22" s="312">
        <v>0</v>
      </c>
      <c r="G22" s="312">
        <v>3</v>
      </c>
    </row>
    <row r="23" spans="1:7" ht="13.5" customHeight="1" x14ac:dyDescent="0.25">
      <c r="A23" s="286" t="s">
        <v>519</v>
      </c>
      <c r="B23" s="312" t="s">
        <v>86</v>
      </c>
      <c r="C23" s="312" t="s">
        <v>86</v>
      </c>
      <c r="D23" s="312"/>
      <c r="E23" s="312"/>
      <c r="F23" s="312"/>
      <c r="G23" s="312"/>
    </row>
    <row r="24" spans="1:7" ht="13.5" customHeight="1" x14ac:dyDescent="0.25">
      <c r="A24" s="286" t="s">
        <v>518</v>
      </c>
      <c r="B24" s="312" t="s">
        <v>86</v>
      </c>
      <c r="C24" s="312" t="s">
        <v>86</v>
      </c>
      <c r="D24" s="312"/>
      <c r="E24" s="312"/>
      <c r="F24" s="312"/>
      <c r="G24" s="312"/>
    </row>
    <row r="25" spans="1:7" ht="13.5" customHeight="1" x14ac:dyDescent="0.25">
      <c r="A25" s="286" t="s">
        <v>517</v>
      </c>
      <c r="B25" s="312">
        <v>26</v>
      </c>
      <c r="C25" s="312">
        <v>328</v>
      </c>
      <c r="D25" s="312">
        <v>20</v>
      </c>
      <c r="E25" s="312">
        <v>248</v>
      </c>
      <c r="F25" s="312">
        <v>15</v>
      </c>
      <c r="G25" s="312">
        <v>192</v>
      </c>
    </row>
    <row r="26" spans="1:7" ht="13.5" customHeight="1" x14ac:dyDescent="0.25">
      <c r="A26" s="286" t="s">
        <v>516</v>
      </c>
      <c r="B26" s="312">
        <v>127</v>
      </c>
      <c r="C26" s="312">
        <v>1584</v>
      </c>
      <c r="D26" s="312">
        <v>312</v>
      </c>
      <c r="E26" s="312">
        <v>3904</v>
      </c>
      <c r="F26" s="312">
        <v>255</v>
      </c>
      <c r="G26" s="312">
        <v>3188</v>
      </c>
    </row>
    <row r="27" spans="1:7" ht="13.5" customHeight="1" x14ac:dyDescent="0.25">
      <c r="A27" s="286" t="s">
        <v>515</v>
      </c>
      <c r="B27" s="312">
        <v>299</v>
      </c>
      <c r="C27" s="312">
        <v>3735</v>
      </c>
      <c r="D27" s="312">
        <v>259</v>
      </c>
      <c r="E27" s="312">
        <v>3243</v>
      </c>
      <c r="F27" s="312">
        <v>261</v>
      </c>
      <c r="G27" s="312">
        <v>3266</v>
      </c>
    </row>
    <row r="28" spans="1:7" ht="13.5" customHeight="1" x14ac:dyDescent="0.25">
      <c r="A28" s="286" t="s">
        <v>514</v>
      </c>
      <c r="B28" s="312">
        <v>117</v>
      </c>
      <c r="C28" s="438">
        <v>1457</v>
      </c>
      <c r="D28" s="312">
        <v>79</v>
      </c>
      <c r="E28" s="438">
        <v>984</v>
      </c>
      <c r="F28" s="312">
        <v>85</v>
      </c>
      <c r="G28" s="438">
        <v>1062</v>
      </c>
    </row>
    <row r="29" spans="1:7" ht="13.5" customHeight="1" x14ac:dyDescent="0.25">
      <c r="A29" s="286" t="s">
        <v>513</v>
      </c>
      <c r="B29" s="312">
        <v>8</v>
      </c>
      <c r="C29" s="438">
        <v>94</v>
      </c>
      <c r="D29" s="312">
        <v>28</v>
      </c>
      <c r="E29" s="438">
        <v>344</v>
      </c>
      <c r="F29" s="312">
        <v>26</v>
      </c>
      <c r="G29" s="438">
        <v>325</v>
      </c>
    </row>
    <row r="30" spans="1:7" ht="13.5" customHeight="1" x14ac:dyDescent="0.25">
      <c r="A30" s="286" t="s">
        <v>512</v>
      </c>
      <c r="B30" s="312">
        <v>71</v>
      </c>
      <c r="C30" s="438">
        <v>886</v>
      </c>
      <c r="D30" s="312">
        <v>65</v>
      </c>
      <c r="E30" s="438">
        <v>811</v>
      </c>
      <c r="F30" s="312">
        <v>65</v>
      </c>
      <c r="G30" s="438">
        <v>807</v>
      </c>
    </row>
    <row r="31" spans="1:7" ht="13.5" customHeight="1" x14ac:dyDescent="0.25">
      <c r="A31" s="286" t="s">
        <v>511</v>
      </c>
      <c r="B31" s="312">
        <v>3</v>
      </c>
      <c r="C31" s="438">
        <v>42</v>
      </c>
      <c r="D31" s="312"/>
      <c r="E31" s="438"/>
      <c r="F31" s="312"/>
      <c r="G31" s="438"/>
    </row>
    <row r="32" spans="1:7" ht="13.5" customHeight="1" x14ac:dyDescent="0.25">
      <c r="A32" s="1772" t="s">
        <v>510</v>
      </c>
      <c r="B32" s="312" t="s">
        <v>86</v>
      </c>
      <c r="C32" s="312" t="s">
        <v>86</v>
      </c>
      <c r="D32" s="312"/>
      <c r="E32" s="438"/>
      <c r="F32" s="312"/>
      <c r="G32" s="438"/>
    </row>
    <row r="33" spans="1:7" ht="13.5" customHeight="1" x14ac:dyDescent="0.25">
      <c r="A33" s="286" t="s">
        <v>509</v>
      </c>
      <c r="B33" s="312">
        <v>24</v>
      </c>
      <c r="C33" s="312">
        <v>299</v>
      </c>
      <c r="D33" s="312"/>
      <c r="E33" s="438"/>
      <c r="F33" s="312"/>
      <c r="G33" s="438"/>
    </row>
    <row r="34" spans="1:7" ht="13.5" customHeight="1" x14ac:dyDescent="0.25">
      <c r="A34" s="286" t="s">
        <v>508</v>
      </c>
      <c r="B34" s="312">
        <v>420</v>
      </c>
      <c r="C34" s="438">
        <v>5251</v>
      </c>
      <c r="D34" s="312">
        <v>198</v>
      </c>
      <c r="E34" s="438">
        <v>2472</v>
      </c>
      <c r="F34" s="312">
        <v>206</v>
      </c>
      <c r="G34" s="438">
        <v>2578</v>
      </c>
    </row>
    <row r="35" spans="1:7" ht="13.5" customHeight="1" x14ac:dyDescent="0.25">
      <c r="A35" s="286" t="s">
        <v>507</v>
      </c>
      <c r="B35" s="312">
        <v>54</v>
      </c>
      <c r="C35" s="438">
        <v>675</v>
      </c>
      <c r="D35" s="312">
        <v>51</v>
      </c>
      <c r="E35" s="438">
        <v>640</v>
      </c>
      <c r="F35" s="312">
        <v>49</v>
      </c>
      <c r="G35" s="438">
        <v>608</v>
      </c>
    </row>
    <row r="36" spans="1:7" ht="13.5" customHeight="1" x14ac:dyDescent="0.25">
      <c r="A36" s="286"/>
      <c r="B36" s="478" t="s">
        <v>86</v>
      </c>
      <c r="C36" s="438" t="s">
        <v>86</v>
      </c>
      <c r="D36" s="478" t="s">
        <v>86</v>
      </c>
      <c r="E36" s="438" t="s">
        <v>86</v>
      </c>
      <c r="F36" s="478" t="s">
        <v>86</v>
      </c>
      <c r="G36" s="438" t="s">
        <v>86</v>
      </c>
    </row>
    <row r="37" spans="1:7" ht="13.5" customHeight="1" x14ac:dyDescent="0.25">
      <c r="A37" s="289" t="s">
        <v>492</v>
      </c>
      <c r="B37" s="478">
        <v>58</v>
      </c>
      <c r="C37" s="477">
        <v>728</v>
      </c>
      <c r="D37" s="478">
        <v>74</v>
      </c>
      <c r="E37" s="477">
        <v>931</v>
      </c>
      <c r="F37" s="478">
        <v>63</v>
      </c>
      <c r="G37" s="477">
        <v>793</v>
      </c>
    </row>
    <row r="38" spans="1:7" ht="13.5" customHeight="1" x14ac:dyDescent="0.25">
      <c r="A38" s="445"/>
      <c r="B38" s="478" t="s">
        <v>86</v>
      </c>
      <c r="C38" s="438" t="s">
        <v>86</v>
      </c>
      <c r="D38" s="478" t="s">
        <v>86</v>
      </c>
      <c r="E38" s="438" t="s">
        <v>86</v>
      </c>
      <c r="F38" s="478" t="s">
        <v>86</v>
      </c>
      <c r="G38" s="438" t="s">
        <v>86</v>
      </c>
    </row>
    <row r="39" spans="1:7" ht="13.5" customHeight="1" x14ac:dyDescent="0.25">
      <c r="A39" s="479" t="s">
        <v>491</v>
      </c>
      <c r="B39" s="478">
        <v>413</v>
      </c>
      <c r="C39" s="477">
        <v>5165</v>
      </c>
      <c r="D39" s="478">
        <v>485</v>
      </c>
      <c r="E39" s="477">
        <v>6064</v>
      </c>
      <c r="F39" s="478">
        <v>313</v>
      </c>
      <c r="G39" s="477">
        <v>3908</v>
      </c>
    </row>
    <row r="40" spans="1:7" ht="13.5" customHeight="1" x14ac:dyDescent="0.25">
      <c r="A40" s="445" t="s">
        <v>490</v>
      </c>
      <c r="B40" s="312">
        <v>295</v>
      </c>
      <c r="C40" s="438">
        <v>3693</v>
      </c>
      <c r="D40" s="312">
        <v>351</v>
      </c>
      <c r="E40" s="438">
        <v>4388</v>
      </c>
      <c r="F40" s="312">
        <v>218</v>
      </c>
      <c r="G40" s="438">
        <v>2723</v>
      </c>
    </row>
    <row r="41" spans="1:7" ht="13.5" customHeight="1" x14ac:dyDescent="0.25">
      <c r="A41" s="445" t="s">
        <v>489</v>
      </c>
      <c r="B41" s="312">
        <v>84</v>
      </c>
      <c r="C41" s="312">
        <v>1049</v>
      </c>
      <c r="D41" s="312">
        <v>86</v>
      </c>
      <c r="E41" s="312">
        <v>1070</v>
      </c>
      <c r="F41" s="312">
        <v>95</v>
      </c>
      <c r="G41" s="312">
        <v>1185</v>
      </c>
    </row>
    <row r="42" spans="1:7" ht="13.5" customHeight="1" x14ac:dyDescent="0.25">
      <c r="A42" s="445" t="s">
        <v>488</v>
      </c>
      <c r="B42" s="312">
        <v>34</v>
      </c>
      <c r="C42" s="438">
        <v>423</v>
      </c>
      <c r="D42" s="312">
        <v>48</v>
      </c>
      <c r="E42" s="438">
        <v>606</v>
      </c>
      <c r="F42" s="312"/>
      <c r="G42" s="438"/>
    </row>
    <row r="43" spans="1:7" ht="13.5" customHeight="1" x14ac:dyDescent="0.25">
      <c r="A43" s="445"/>
      <c r="B43" s="312"/>
      <c r="C43" s="438"/>
      <c r="D43" s="312"/>
      <c r="E43" s="438"/>
      <c r="F43" s="312" t="s">
        <v>86</v>
      </c>
      <c r="G43" s="438" t="s">
        <v>86</v>
      </c>
    </row>
    <row r="44" spans="1:7" ht="13.5" customHeight="1" x14ac:dyDescent="0.25">
      <c r="A44" s="479" t="s">
        <v>1006</v>
      </c>
      <c r="B44" s="478">
        <v>0</v>
      </c>
      <c r="C44" s="477">
        <v>0</v>
      </c>
      <c r="D44" s="478"/>
      <c r="E44" s="477"/>
      <c r="F44" s="478"/>
      <c r="G44" s="477"/>
    </row>
    <row r="45" spans="1:7" ht="13.5" customHeight="1" x14ac:dyDescent="0.25">
      <c r="A45" s="445"/>
      <c r="B45" s="478" t="s">
        <v>86</v>
      </c>
      <c r="C45" s="438" t="s">
        <v>86</v>
      </c>
      <c r="D45" s="478" t="s">
        <v>86</v>
      </c>
      <c r="E45" s="438" t="s">
        <v>86</v>
      </c>
      <c r="F45" s="478"/>
      <c r="G45" s="438"/>
    </row>
    <row r="46" spans="1:7" ht="13.5" customHeight="1" x14ac:dyDescent="0.25">
      <c r="A46" s="479" t="s">
        <v>487</v>
      </c>
      <c r="B46" s="478">
        <v>1256</v>
      </c>
      <c r="C46" s="477">
        <v>15698</v>
      </c>
      <c r="D46" s="478">
        <v>1319</v>
      </c>
      <c r="E46" s="477">
        <v>16487</v>
      </c>
      <c r="F46" s="478">
        <v>1319</v>
      </c>
      <c r="G46" s="477">
        <v>16487</v>
      </c>
    </row>
    <row r="47" spans="1:7" ht="13.5" customHeight="1" x14ac:dyDescent="0.25">
      <c r="A47" s="480" t="s">
        <v>687</v>
      </c>
      <c r="B47" s="312">
        <v>1256</v>
      </c>
      <c r="C47" s="438">
        <v>15698</v>
      </c>
      <c r="D47" s="312">
        <v>1319</v>
      </c>
      <c r="E47" s="438">
        <v>16487</v>
      </c>
      <c r="F47" s="312">
        <v>1319</v>
      </c>
      <c r="G47" s="438">
        <v>16487</v>
      </c>
    </row>
    <row r="48" spans="1:7" ht="13.5" customHeight="1" x14ac:dyDescent="0.25">
      <c r="A48" s="445"/>
      <c r="B48" s="478" t="s">
        <v>86</v>
      </c>
      <c r="C48" s="438" t="s">
        <v>86</v>
      </c>
      <c r="D48" s="478" t="s">
        <v>86</v>
      </c>
      <c r="E48" s="438" t="s">
        <v>86</v>
      </c>
      <c r="F48" s="478"/>
      <c r="G48" s="438"/>
    </row>
    <row r="49" spans="1:7" ht="22.5" x14ac:dyDescent="0.25">
      <c r="A49" s="931" t="s">
        <v>764</v>
      </c>
      <c r="B49" s="477">
        <v>53</v>
      </c>
      <c r="C49" s="477">
        <v>663</v>
      </c>
      <c r="D49" s="477">
        <v>53</v>
      </c>
      <c r="E49" s="477">
        <v>657</v>
      </c>
      <c r="F49" s="477">
        <v>50</v>
      </c>
      <c r="G49" s="477">
        <v>624</v>
      </c>
    </row>
    <row r="50" spans="1:7" ht="22.5" x14ac:dyDescent="0.25">
      <c r="A50" s="931" t="s">
        <v>941</v>
      </c>
      <c r="B50" s="477">
        <v>826</v>
      </c>
      <c r="C50" s="477">
        <v>10330</v>
      </c>
      <c r="D50" s="477">
        <v>850</v>
      </c>
      <c r="E50" s="477">
        <v>10626</v>
      </c>
      <c r="F50" s="477"/>
      <c r="G50" s="477"/>
    </row>
    <row r="51" spans="1:7" ht="13.5" customHeight="1" x14ac:dyDescent="0.25">
      <c r="A51" s="445"/>
      <c r="B51" s="478"/>
      <c r="C51" s="438"/>
      <c r="D51" s="478"/>
      <c r="E51" s="438"/>
    </row>
    <row r="52" spans="1:7" ht="13.5" customHeight="1" x14ac:dyDescent="0.25">
      <c r="A52" s="479" t="s">
        <v>486</v>
      </c>
      <c r="B52" s="478" t="s">
        <v>86</v>
      </c>
      <c r="C52" s="478" t="s">
        <v>86</v>
      </c>
      <c r="D52" s="478">
        <v>12</v>
      </c>
      <c r="E52" s="477">
        <v>152</v>
      </c>
      <c r="F52" s="477">
        <v>12</v>
      </c>
      <c r="G52" s="477">
        <v>152</v>
      </c>
    </row>
    <row r="53" spans="1:7" ht="13.5" hidden="1" customHeight="1" x14ac:dyDescent="0.25">
      <c r="A53" s="1303"/>
      <c r="B53" s="478" t="s">
        <v>86</v>
      </c>
      <c r="C53" s="438" t="s">
        <v>86</v>
      </c>
      <c r="D53" s="478" t="s">
        <v>86</v>
      </c>
      <c r="E53" s="438" t="s">
        <v>86</v>
      </c>
      <c r="F53" s="438"/>
      <c r="G53" s="438"/>
    </row>
    <row r="54" spans="1:7" ht="13.5" hidden="1" customHeight="1" x14ac:dyDescent="0.25">
      <c r="A54" s="479" t="s">
        <v>485</v>
      </c>
      <c r="B54" s="478">
        <v>12778</v>
      </c>
      <c r="C54" s="477">
        <v>159729</v>
      </c>
      <c r="D54" s="478">
        <v>12471</v>
      </c>
      <c r="E54" s="477">
        <v>155886</v>
      </c>
      <c r="F54" s="477"/>
      <c r="G54" s="477"/>
    </row>
    <row r="55" spans="1:7" ht="13.5" hidden="1" customHeight="1" x14ac:dyDescent="0.25">
      <c r="A55" s="479"/>
      <c r="B55" s="478" t="s">
        <v>86</v>
      </c>
      <c r="C55" s="477"/>
      <c r="D55" s="478" t="s">
        <v>86</v>
      </c>
      <c r="E55" s="477"/>
      <c r="F55" s="477"/>
      <c r="G55" s="477"/>
    </row>
    <row r="56" spans="1:7" ht="13.5" hidden="1" customHeight="1" x14ac:dyDescent="0.25">
      <c r="A56" s="479" t="s">
        <v>506</v>
      </c>
      <c r="B56" s="478"/>
      <c r="C56" s="477"/>
      <c r="D56" s="478"/>
      <c r="E56" s="477"/>
      <c r="F56" s="477"/>
      <c r="G56" s="477"/>
    </row>
    <row r="57" spans="1:7" ht="13.5" hidden="1" customHeight="1" x14ac:dyDescent="0.25">
      <c r="A57" s="286" t="s">
        <v>505</v>
      </c>
      <c r="B57" s="312">
        <v>0</v>
      </c>
      <c r="C57" s="438">
        <v>0</v>
      </c>
      <c r="D57" s="312">
        <v>0</v>
      </c>
      <c r="E57" s="438">
        <v>0</v>
      </c>
      <c r="F57" s="438"/>
      <c r="G57" s="438"/>
    </row>
    <row r="58" spans="1:7" ht="13.5" customHeight="1" x14ac:dyDescent="0.25">
      <c r="A58" s="1056" t="s">
        <v>342</v>
      </c>
      <c r="B58" s="1055">
        <v>12778</v>
      </c>
      <c r="C58" s="1055">
        <v>159729</v>
      </c>
      <c r="D58" s="1055">
        <v>12471</v>
      </c>
      <c r="E58" s="1055">
        <v>155886</v>
      </c>
      <c r="F58" s="1055">
        <v>9805</v>
      </c>
      <c r="G58" s="1055">
        <v>122568</v>
      </c>
    </row>
    <row r="59" spans="1:7" x14ac:dyDescent="0.25">
      <c r="A59" s="273"/>
      <c r="B59" s="1304"/>
      <c r="C59" s="1304"/>
      <c r="D59" s="1303"/>
      <c r="E59" s="1303"/>
      <c r="F59" s="436"/>
      <c r="G59" s="436"/>
    </row>
    <row r="60" spans="1:7" x14ac:dyDescent="0.25">
      <c r="A60" s="436"/>
      <c r="B60" s="436"/>
      <c r="C60" s="436"/>
      <c r="D60" s="436"/>
      <c r="E60" s="436"/>
      <c r="F60" s="436"/>
      <c r="G60" s="436"/>
    </row>
    <row r="61" spans="1:7" x14ac:dyDescent="0.25">
      <c r="A61" s="436"/>
      <c r="B61" s="436"/>
      <c r="C61" s="436"/>
      <c r="D61" s="436"/>
      <c r="E61" s="436"/>
      <c r="F61" s="436"/>
      <c r="G61" s="436"/>
    </row>
    <row r="62" spans="1:7" ht="15" customHeight="1" x14ac:dyDescent="0.25">
      <c r="A62" s="436"/>
      <c r="B62" s="436"/>
      <c r="C62" s="436"/>
      <c r="D62" s="436"/>
      <c r="E62" s="436"/>
      <c r="F62" s="436"/>
      <c r="G62" s="436"/>
    </row>
    <row r="63" spans="1:7" x14ac:dyDescent="0.25">
      <c r="A63" s="436"/>
      <c r="B63" s="436"/>
      <c r="C63" s="436"/>
      <c r="D63" s="436"/>
      <c r="E63" s="436"/>
      <c r="F63" s="436"/>
      <c r="G63" s="436"/>
    </row>
    <row r="64" spans="1:7" ht="15" customHeight="1" x14ac:dyDescent="0.25">
      <c r="A64" s="436"/>
      <c r="B64" s="436"/>
      <c r="C64" s="436"/>
      <c r="D64" s="436"/>
      <c r="E64" s="436"/>
      <c r="F64" s="436"/>
      <c r="G64" s="436"/>
    </row>
    <row r="65" spans="1:5" x14ac:dyDescent="0.25">
      <c r="A65" s="436"/>
      <c r="B65" s="436"/>
      <c r="C65" s="436"/>
      <c r="D65" s="436"/>
      <c r="E65" s="436"/>
    </row>
    <row r="66" spans="1:5" x14ac:dyDescent="0.25">
      <c r="A66" s="436"/>
      <c r="B66" s="436"/>
      <c r="C66" s="436"/>
      <c r="D66" s="436"/>
      <c r="E66" s="436"/>
    </row>
  </sheetData>
  <mergeCells count="9">
    <mergeCell ref="B3:C3"/>
    <mergeCell ref="D3:E3"/>
    <mergeCell ref="F3:G3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0E3CC-00AE-4AE3-8C62-9747DE0E4437}">
  <sheetPr codeName="Sheet50"/>
  <dimension ref="A1:I32"/>
  <sheetViews>
    <sheetView showGridLines="0" view="pageLayout" topLeftCell="A4" zoomScaleNormal="100" zoomScaleSheetLayoutView="100" workbookViewId="0">
      <selection activeCell="F25" sqref="F24:F25"/>
    </sheetView>
  </sheetViews>
  <sheetFormatPr defaultRowHeight="15" x14ac:dyDescent="0.25"/>
  <cols>
    <col min="1" max="1" width="40.42578125" customWidth="1"/>
    <col min="2" max="5" width="11.7109375" customWidth="1"/>
    <col min="6" max="6" width="15.28515625" bestFit="1" customWidth="1"/>
    <col min="7" max="7" width="12.5703125" customWidth="1"/>
  </cols>
  <sheetData>
    <row r="1" spans="1:9" x14ac:dyDescent="0.25">
      <c r="A1" s="277" t="s">
        <v>1209</v>
      </c>
      <c r="B1" s="436"/>
      <c r="C1" s="436"/>
      <c r="D1" s="436"/>
      <c r="E1" s="436"/>
      <c r="F1" s="436"/>
      <c r="G1" s="489"/>
    </row>
    <row r="2" spans="1:9" x14ac:dyDescent="0.25">
      <c r="A2" s="491" t="s">
        <v>1105</v>
      </c>
      <c r="B2" s="490"/>
      <c r="C2" s="490"/>
      <c r="D2" s="490"/>
      <c r="E2" s="490"/>
      <c r="F2" s="490"/>
      <c r="G2" s="489"/>
    </row>
    <row r="3" spans="1:9" ht="23.25" customHeight="1" x14ac:dyDescent="0.25">
      <c r="A3" s="436"/>
      <c r="B3" s="2797" t="s">
        <v>1017</v>
      </c>
      <c r="C3" s="2797"/>
      <c r="D3" s="2797" t="s">
        <v>890</v>
      </c>
      <c r="E3" s="2799"/>
      <c r="F3" s="2797" t="s">
        <v>342</v>
      </c>
      <c r="G3" s="2799"/>
    </row>
    <row r="4" spans="1:9" x14ac:dyDescent="0.25">
      <c r="A4" s="1303"/>
      <c r="B4" s="2798"/>
      <c r="C4" s="2798"/>
      <c r="D4" s="2800"/>
      <c r="E4" s="2800"/>
      <c r="F4" s="2800"/>
      <c r="G4" s="2800"/>
    </row>
    <row r="5" spans="1:9" x14ac:dyDescent="0.25">
      <c r="A5" s="488"/>
      <c r="B5" s="2801" t="s">
        <v>528</v>
      </c>
      <c r="C5" s="2801" t="s">
        <v>533</v>
      </c>
      <c r="D5" s="2801" t="s">
        <v>528</v>
      </c>
      <c r="E5" s="2801" t="s">
        <v>533</v>
      </c>
      <c r="F5" s="2801" t="s">
        <v>528</v>
      </c>
      <c r="G5" s="2801" t="s">
        <v>533</v>
      </c>
    </row>
    <row r="6" spans="1:9" ht="15.75" thickBot="1" x14ac:dyDescent="0.3">
      <c r="A6" s="487" t="s">
        <v>174</v>
      </c>
      <c r="B6" s="2802"/>
      <c r="C6" s="2802"/>
      <c r="D6" s="2802"/>
      <c r="E6" s="2802"/>
      <c r="F6" s="2802"/>
      <c r="G6" s="2802"/>
    </row>
    <row r="7" spans="1:9" s="1436" customFormat="1" x14ac:dyDescent="0.25">
      <c r="A7" s="1439" t="s">
        <v>1016</v>
      </c>
      <c r="B7" s="1434">
        <v>583</v>
      </c>
      <c r="C7" s="1434">
        <v>47</v>
      </c>
      <c r="D7" s="486" t="s">
        <v>86</v>
      </c>
      <c r="E7" s="1434" t="s">
        <v>86</v>
      </c>
      <c r="F7" s="1434">
        <v>583</v>
      </c>
      <c r="G7" s="1434">
        <v>47</v>
      </c>
    </row>
    <row r="8" spans="1:9" x14ac:dyDescent="0.25">
      <c r="A8" s="1435" t="s">
        <v>1009</v>
      </c>
      <c r="B8" s="486">
        <v>532</v>
      </c>
      <c r="C8" s="486">
        <v>43</v>
      </c>
      <c r="D8" s="486" t="s">
        <v>86</v>
      </c>
      <c r="E8" s="1434" t="s">
        <v>86</v>
      </c>
      <c r="F8" s="486">
        <v>532</v>
      </c>
      <c r="G8" s="486">
        <v>43</v>
      </c>
    </row>
    <row r="9" spans="1:9" x14ac:dyDescent="0.25">
      <c r="A9" s="1435" t="s">
        <v>532</v>
      </c>
      <c r="B9" s="486">
        <v>106</v>
      </c>
      <c r="C9" s="486">
        <v>9</v>
      </c>
      <c r="D9" s="486" t="s">
        <v>86</v>
      </c>
      <c r="E9" s="1434" t="s">
        <v>86</v>
      </c>
      <c r="F9" s="486">
        <v>106</v>
      </c>
      <c r="G9" s="486">
        <v>9</v>
      </c>
      <c r="I9" s="605"/>
    </row>
    <row r="10" spans="1:9" x14ac:dyDescent="0.25">
      <c r="A10" s="1435" t="s">
        <v>1014</v>
      </c>
      <c r="B10" s="486">
        <v>230</v>
      </c>
      <c r="C10" s="486">
        <v>18</v>
      </c>
      <c r="D10" s="486" t="s">
        <v>86</v>
      </c>
      <c r="E10" s="1434" t="s">
        <v>86</v>
      </c>
      <c r="F10" s="486">
        <v>230</v>
      </c>
      <c r="G10" s="486">
        <v>18</v>
      </c>
    </row>
    <row r="11" spans="1:9" x14ac:dyDescent="0.25">
      <c r="A11" s="1435" t="s">
        <v>531</v>
      </c>
      <c r="B11" s="486">
        <v>128</v>
      </c>
      <c r="C11" s="486">
        <v>10</v>
      </c>
      <c r="D11" s="486" t="s">
        <v>86</v>
      </c>
      <c r="E11" s="1434" t="s">
        <v>86</v>
      </c>
      <c r="F11" s="486">
        <v>128</v>
      </c>
      <c r="G11" s="486">
        <v>10</v>
      </c>
    </row>
    <row r="12" spans="1:9" x14ac:dyDescent="0.25">
      <c r="A12" s="1435" t="s">
        <v>891</v>
      </c>
      <c r="B12" s="486">
        <v>88</v>
      </c>
      <c r="C12" s="486">
        <v>7</v>
      </c>
      <c r="D12" s="486" t="s">
        <v>86</v>
      </c>
      <c r="E12" s="1434" t="s">
        <v>86</v>
      </c>
      <c r="F12" s="486">
        <v>88</v>
      </c>
      <c r="G12" s="486">
        <v>7</v>
      </c>
    </row>
    <row r="13" spans="1:9" x14ac:dyDescent="0.25">
      <c r="A13" s="1435" t="s">
        <v>455</v>
      </c>
      <c r="B13" s="486">
        <v>-496</v>
      </c>
      <c r="C13" s="486">
        <v>-40</v>
      </c>
      <c r="D13" s="486" t="s">
        <v>86</v>
      </c>
      <c r="E13" s="1434" t="s">
        <v>86</v>
      </c>
      <c r="F13" s="486">
        <v>-496</v>
      </c>
      <c r="G13" s="486">
        <v>-40</v>
      </c>
    </row>
    <row r="14" spans="1:9" s="1436" customFormat="1" x14ac:dyDescent="0.25">
      <c r="A14" s="1438" t="s">
        <v>1015</v>
      </c>
      <c r="B14" s="1434">
        <v>2036</v>
      </c>
      <c r="C14" s="1434">
        <v>163</v>
      </c>
      <c r="D14" s="486" t="s">
        <v>86</v>
      </c>
      <c r="E14" s="1434" t="s">
        <v>86</v>
      </c>
      <c r="F14" s="1434">
        <v>2036</v>
      </c>
      <c r="G14" s="1434">
        <v>163</v>
      </c>
    </row>
    <row r="15" spans="1:9" x14ac:dyDescent="0.25">
      <c r="A15" s="1435" t="s">
        <v>1009</v>
      </c>
      <c r="B15" s="486">
        <v>532</v>
      </c>
      <c r="C15" s="486">
        <v>43</v>
      </c>
      <c r="D15" s="486" t="s">
        <v>86</v>
      </c>
      <c r="E15" s="1434" t="s">
        <v>86</v>
      </c>
      <c r="F15" s="486">
        <v>532</v>
      </c>
      <c r="G15" s="486">
        <v>43</v>
      </c>
    </row>
    <row r="16" spans="1:9" x14ac:dyDescent="0.25">
      <c r="A16" s="1435" t="s">
        <v>532</v>
      </c>
      <c r="B16" s="486">
        <v>106</v>
      </c>
      <c r="C16" s="486">
        <v>9</v>
      </c>
      <c r="D16" s="486" t="s">
        <v>86</v>
      </c>
      <c r="E16" s="1434" t="s">
        <v>86</v>
      </c>
      <c r="F16" s="486">
        <v>106</v>
      </c>
      <c r="G16" s="486">
        <v>9</v>
      </c>
    </row>
    <row r="17" spans="1:7" x14ac:dyDescent="0.25">
      <c r="A17" s="1435" t="s">
        <v>1014</v>
      </c>
      <c r="B17" s="486">
        <v>230</v>
      </c>
      <c r="C17" s="486">
        <v>18</v>
      </c>
      <c r="D17" s="486" t="s">
        <v>86</v>
      </c>
      <c r="E17" s="1434" t="s">
        <v>86</v>
      </c>
      <c r="F17" s="486">
        <v>230</v>
      </c>
      <c r="G17" s="486">
        <v>18</v>
      </c>
    </row>
    <row r="18" spans="1:7" x14ac:dyDescent="0.25">
      <c r="A18" s="1435" t="s">
        <v>531</v>
      </c>
      <c r="B18" s="486">
        <v>128</v>
      </c>
      <c r="C18" s="486">
        <v>10</v>
      </c>
      <c r="D18" s="486" t="s">
        <v>86</v>
      </c>
      <c r="E18" s="1434" t="s">
        <v>86</v>
      </c>
      <c r="F18" s="486">
        <v>128</v>
      </c>
      <c r="G18" s="486">
        <v>10</v>
      </c>
    </row>
    <row r="19" spans="1:7" x14ac:dyDescent="0.25">
      <c r="A19" s="1435" t="s">
        <v>891</v>
      </c>
      <c r="B19" s="486">
        <v>88</v>
      </c>
      <c r="C19" s="486">
        <v>7</v>
      </c>
      <c r="D19" s="486" t="s">
        <v>86</v>
      </c>
      <c r="E19" s="1434" t="s">
        <v>86</v>
      </c>
      <c r="F19" s="486">
        <v>88</v>
      </c>
      <c r="G19" s="486">
        <v>7</v>
      </c>
    </row>
    <row r="20" spans="1:7" x14ac:dyDescent="0.25">
      <c r="A20" s="1435" t="s">
        <v>455</v>
      </c>
      <c r="B20" s="486">
        <v>-496</v>
      </c>
      <c r="C20" s="486">
        <v>-40</v>
      </c>
      <c r="D20" s="486" t="s">
        <v>86</v>
      </c>
      <c r="E20" s="1434" t="s">
        <v>86</v>
      </c>
      <c r="F20" s="486">
        <v>-496</v>
      </c>
      <c r="G20" s="486">
        <v>-40</v>
      </c>
    </row>
    <row r="21" spans="1:7" s="1436" customFormat="1" x14ac:dyDescent="0.25">
      <c r="A21" s="1438" t="s">
        <v>1013</v>
      </c>
      <c r="B21" s="1434">
        <v>554</v>
      </c>
      <c r="C21" s="1434">
        <v>44</v>
      </c>
      <c r="D21" s="1434" t="s">
        <v>86</v>
      </c>
      <c r="E21" s="1434" t="s">
        <v>86</v>
      </c>
      <c r="F21" s="1434">
        <v>554</v>
      </c>
      <c r="G21" s="1434">
        <v>44</v>
      </c>
    </row>
    <row r="22" spans="1:7" s="1436" customFormat="1" x14ac:dyDescent="0.25">
      <c r="A22" s="1438" t="s">
        <v>1012</v>
      </c>
      <c r="B22" s="1434">
        <v>516</v>
      </c>
      <c r="C22" s="1434">
        <v>41</v>
      </c>
      <c r="D22" s="1434" t="s">
        <v>86</v>
      </c>
      <c r="E22" s="1434" t="s">
        <v>86</v>
      </c>
      <c r="F22" s="1434">
        <v>516</v>
      </c>
      <c r="G22" s="1434">
        <v>41</v>
      </c>
    </row>
    <row r="23" spans="1:7" s="1436" customFormat="1" x14ac:dyDescent="0.25">
      <c r="A23" s="1437" t="s">
        <v>1208</v>
      </c>
      <c r="B23" s="1434">
        <v>4</v>
      </c>
      <c r="C23" s="1434">
        <v>0</v>
      </c>
      <c r="D23" s="1434" t="s">
        <v>86</v>
      </c>
      <c r="E23" s="1434" t="s">
        <v>86</v>
      </c>
      <c r="F23" s="1434">
        <v>4</v>
      </c>
      <c r="G23" s="1434">
        <v>0</v>
      </c>
    </row>
    <row r="24" spans="1:7" s="1436" customFormat="1" x14ac:dyDescent="0.25">
      <c r="A24" s="1437" t="s">
        <v>1010</v>
      </c>
      <c r="B24" s="1434">
        <v>1049</v>
      </c>
      <c r="C24" s="1434">
        <v>84</v>
      </c>
      <c r="D24" s="1434">
        <v>423</v>
      </c>
      <c r="E24" s="1434">
        <v>34</v>
      </c>
      <c r="F24" s="1434">
        <v>1472</v>
      </c>
      <c r="G24" s="1434">
        <v>118</v>
      </c>
    </row>
    <row r="25" spans="1:7" x14ac:dyDescent="0.25">
      <c r="A25" s="1435" t="s">
        <v>1009</v>
      </c>
      <c r="B25" s="486">
        <v>532</v>
      </c>
      <c r="C25" s="486">
        <v>43</v>
      </c>
      <c r="D25" s="486" t="s">
        <v>86</v>
      </c>
      <c r="E25" s="1434" t="s">
        <v>86</v>
      </c>
      <c r="F25" s="486">
        <v>532</v>
      </c>
      <c r="G25" s="486">
        <v>43</v>
      </c>
    </row>
    <row r="26" spans="1:7" x14ac:dyDescent="0.25">
      <c r="A26" s="1435" t="s">
        <v>532</v>
      </c>
      <c r="B26" s="486">
        <v>106</v>
      </c>
      <c r="C26" s="486">
        <v>9</v>
      </c>
      <c r="D26" s="486" t="s">
        <v>86</v>
      </c>
      <c r="E26" s="1434" t="s">
        <v>86</v>
      </c>
      <c r="F26" s="486">
        <v>106</v>
      </c>
      <c r="G26" s="486">
        <v>9</v>
      </c>
    </row>
    <row r="27" spans="1:7" x14ac:dyDescent="0.25">
      <c r="A27" s="1435" t="s">
        <v>1008</v>
      </c>
      <c r="B27" s="486">
        <v>16</v>
      </c>
      <c r="C27" s="486">
        <v>1</v>
      </c>
      <c r="D27" s="486" t="s">
        <v>86</v>
      </c>
      <c r="E27" s="1434" t="s">
        <v>86</v>
      </c>
      <c r="F27" s="486">
        <v>16</v>
      </c>
      <c r="G27" s="486">
        <v>1</v>
      </c>
    </row>
    <row r="28" spans="1:7" x14ac:dyDescent="0.25">
      <c r="A28" s="1435" t="s">
        <v>531</v>
      </c>
      <c r="B28" s="486">
        <v>128</v>
      </c>
      <c r="C28" s="486">
        <v>10</v>
      </c>
      <c r="D28" s="486" t="s">
        <v>86</v>
      </c>
      <c r="E28" s="1434" t="s">
        <v>86</v>
      </c>
      <c r="F28" s="486">
        <v>128</v>
      </c>
      <c r="G28" s="486">
        <v>10</v>
      </c>
    </row>
    <row r="29" spans="1:7" x14ac:dyDescent="0.25">
      <c r="A29" s="1058" t="s">
        <v>342</v>
      </c>
      <c r="B29" s="1057">
        <v>4743</v>
      </c>
      <c r="C29" s="1057">
        <v>379</v>
      </c>
      <c r="D29" s="1057">
        <v>423</v>
      </c>
      <c r="E29" s="1057">
        <v>34</v>
      </c>
      <c r="F29" s="1057">
        <v>5165</v>
      </c>
      <c r="G29" s="1057">
        <v>413</v>
      </c>
    </row>
    <row r="30" spans="1:7" x14ac:dyDescent="0.25">
      <c r="A30" s="485" t="s">
        <v>1007</v>
      </c>
      <c r="B30" s="274"/>
      <c r="C30" s="274"/>
      <c r="D30" s="274"/>
      <c r="E30" s="274"/>
      <c r="F30" s="274"/>
      <c r="G30" s="274"/>
    </row>
    <row r="31" spans="1:7" x14ac:dyDescent="0.25">
      <c r="A31" s="278" t="s">
        <v>1207</v>
      </c>
      <c r="B31" s="485"/>
      <c r="C31" s="485"/>
      <c r="D31" s="485"/>
      <c r="E31" s="485"/>
      <c r="F31" s="485"/>
      <c r="G31" s="485"/>
    </row>
    <row r="32" spans="1:7" x14ac:dyDescent="0.25">
      <c r="A32" s="476"/>
      <c r="B32" s="476"/>
      <c r="C32" s="476"/>
      <c r="D32" s="476"/>
      <c r="E32" s="476"/>
      <c r="F32" s="476"/>
      <c r="G32" s="476"/>
    </row>
  </sheetData>
  <mergeCells count="9">
    <mergeCell ref="B3:C4"/>
    <mergeCell ref="D3:E4"/>
    <mergeCell ref="F3:G4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EC101-0075-45C3-B2AB-109AD8B510C8}">
  <sheetPr codeName="Sheet51"/>
  <dimension ref="A1:S76"/>
  <sheetViews>
    <sheetView showGridLines="0" showZeros="0" view="pageBreakPreview" topLeftCell="A34" zoomScaleNormal="100" zoomScaleSheetLayoutView="100" workbookViewId="0">
      <selection activeCell="I46" sqref="I46"/>
    </sheetView>
  </sheetViews>
  <sheetFormatPr defaultRowHeight="15" x14ac:dyDescent="0.25"/>
  <cols>
    <col min="1" max="1" width="36.85546875" customWidth="1"/>
    <col min="2" max="2" width="11.140625" customWidth="1"/>
    <col min="3" max="10" width="8.42578125" customWidth="1"/>
    <col min="14" max="14" width="0" hidden="1" customWidth="1"/>
  </cols>
  <sheetData>
    <row r="1" spans="1:19" x14ac:dyDescent="0.25">
      <c r="A1" s="1447" t="s">
        <v>1091</v>
      </c>
      <c r="B1" s="472"/>
      <c r="C1" s="436"/>
      <c r="D1" s="436"/>
      <c r="E1" s="436"/>
      <c r="F1" s="436"/>
      <c r="G1" s="436"/>
      <c r="H1" s="470"/>
      <c r="I1" s="496"/>
      <c r="J1" s="436"/>
    </row>
    <row r="2" spans="1:19" ht="22.5" x14ac:dyDescent="0.25">
      <c r="A2" s="1285" t="s">
        <v>947</v>
      </c>
      <c r="B2" s="472"/>
      <c r="C2" s="436"/>
      <c r="D2" s="436"/>
      <c r="E2" s="436"/>
      <c r="F2" s="436"/>
      <c r="G2" s="436"/>
      <c r="H2" s="470"/>
      <c r="I2" s="496"/>
      <c r="J2" s="436"/>
    </row>
    <row r="3" spans="1:19" ht="15.75" thickBot="1" x14ac:dyDescent="0.3">
      <c r="A3" s="470"/>
      <c r="B3" s="269"/>
      <c r="C3" s="307"/>
      <c r="D3" s="307"/>
      <c r="E3" s="307"/>
      <c r="F3" s="307"/>
      <c r="G3" s="307"/>
      <c r="H3" s="307"/>
      <c r="I3" s="307"/>
      <c r="J3" s="470"/>
    </row>
    <row r="4" spans="1:19" ht="18" thickBot="1" x14ac:dyDescent="0.3">
      <c r="A4" s="529" t="s">
        <v>174</v>
      </c>
      <c r="B4" s="528" t="s">
        <v>1230</v>
      </c>
      <c r="C4" s="528" t="s">
        <v>1092</v>
      </c>
      <c r="D4" s="528" t="s">
        <v>1093</v>
      </c>
      <c r="E4" s="528" t="s">
        <v>1097</v>
      </c>
      <c r="F4" s="527" t="s">
        <v>1094</v>
      </c>
      <c r="G4" s="527" t="s">
        <v>1229</v>
      </c>
      <c r="H4" s="527" t="s">
        <v>1095</v>
      </c>
      <c r="I4" s="527" t="s">
        <v>1228</v>
      </c>
      <c r="J4" s="527" t="s">
        <v>1096</v>
      </c>
      <c r="K4" s="1284"/>
    </row>
    <row r="5" spans="1:19" x14ac:dyDescent="0.25">
      <c r="A5" s="526" t="s">
        <v>562</v>
      </c>
      <c r="B5" s="525"/>
      <c r="C5" s="525"/>
      <c r="D5" s="524"/>
      <c r="E5" s="524"/>
      <c r="F5" s="524"/>
      <c r="G5" s="524"/>
      <c r="H5" s="524"/>
      <c r="I5" s="524"/>
      <c r="J5" s="524"/>
    </row>
    <row r="6" spans="1:19" x14ac:dyDescent="0.25">
      <c r="A6" s="519" t="s">
        <v>561</v>
      </c>
      <c r="B6" s="523">
        <v>28378</v>
      </c>
      <c r="C6" s="523">
        <v>29219</v>
      </c>
      <c r="D6" s="522">
        <v>31305</v>
      </c>
      <c r="E6" s="522">
        <v>31118</v>
      </c>
      <c r="F6" s="522">
        <v>30329</v>
      </c>
      <c r="G6" s="522">
        <v>29462</v>
      </c>
      <c r="H6" s="522">
        <v>31799</v>
      </c>
      <c r="I6" s="522">
        <v>31263</v>
      </c>
      <c r="J6" s="522">
        <v>30452</v>
      </c>
    </row>
    <row r="7" spans="1:19" x14ac:dyDescent="0.25">
      <c r="A7" s="503" t="s">
        <v>560</v>
      </c>
      <c r="B7" s="521">
        <v>0</v>
      </c>
      <c r="C7" s="521">
        <v>-707</v>
      </c>
      <c r="D7" s="520">
        <v>-2788</v>
      </c>
      <c r="E7" s="520">
        <v>-2091</v>
      </c>
      <c r="F7" s="520">
        <v>-1394</v>
      </c>
      <c r="G7" s="520">
        <v>-697</v>
      </c>
      <c r="H7" s="520">
        <v>-2747</v>
      </c>
      <c r="I7" s="520">
        <v>-2005</v>
      </c>
      <c r="J7" s="520">
        <v>-1107</v>
      </c>
    </row>
    <row r="8" spans="1:19" x14ac:dyDescent="0.25">
      <c r="A8" s="506" t="s">
        <v>559</v>
      </c>
      <c r="B8" s="514">
        <v>28378</v>
      </c>
      <c r="C8" s="514">
        <v>28512</v>
      </c>
      <c r="D8" s="513">
        <v>28517</v>
      </c>
      <c r="E8" s="513">
        <v>29027</v>
      </c>
      <c r="F8" s="513">
        <v>28935</v>
      </c>
      <c r="G8" s="513">
        <v>28765</v>
      </c>
      <c r="H8" s="513">
        <v>29052</v>
      </c>
      <c r="I8" s="513">
        <v>29259</v>
      </c>
      <c r="J8" s="513">
        <v>29345</v>
      </c>
    </row>
    <row r="9" spans="1:19" x14ac:dyDescent="0.25">
      <c r="A9" s="506" t="s">
        <v>558</v>
      </c>
      <c r="B9" s="514">
        <v>0</v>
      </c>
      <c r="C9" s="514">
        <v>0</v>
      </c>
      <c r="D9" s="513">
        <v>0</v>
      </c>
      <c r="E9" s="513">
        <v>0</v>
      </c>
      <c r="F9" s="513">
        <v>-61</v>
      </c>
      <c r="G9" s="513">
        <v>-61</v>
      </c>
      <c r="H9" s="513">
        <v>0</v>
      </c>
      <c r="I9" s="513">
        <v>0</v>
      </c>
      <c r="J9" s="513" t="s">
        <v>0</v>
      </c>
    </row>
    <row r="10" spans="1:19" x14ac:dyDescent="0.25">
      <c r="A10" s="519" t="s">
        <v>557</v>
      </c>
      <c r="B10" s="514">
        <v>-4170</v>
      </c>
      <c r="C10" s="514">
        <v>-4167</v>
      </c>
      <c r="D10" s="513">
        <v>-3885</v>
      </c>
      <c r="E10" s="513">
        <v>-3997</v>
      </c>
      <c r="F10" s="513">
        <v>-3914</v>
      </c>
      <c r="G10" s="513">
        <v>-3823</v>
      </c>
      <c r="H10" s="513">
        <v>-3835</v>
      </c>
      <c r="I10" s="513">
        <v>-3754</v>
      </c>
      <c r="J10" s="513">
        <v>-3633</v>
      </c>
      <c r="K10" s="605"/>
    </row>
    <row r="11" spans="1:19" x14ac:dyDescent="0.25">
      <c r="A11" s="519" t="s">
        <v>556</v>
      </c>
      <c r="B11" s="514">
        <v>-90</v>
      </c>
      <c r="C11" s="514">
        <v>-96</v>
      </c>
      <c r="D11" s="513">
        <v>-76</v>
      </c>
      <c r="E11" s="513">
        <v>-12</v>
      </c>
      <c r="F11" s="513">
        <v>-3</v>
      </c>
      <c r="G11" s="513">
        <v>-85</v>
      </c>
      <c r="H11" s="513">
        <v>-291</v>
      </c>
      <c r="I11" s="513">
        <v>-223</v>
      </c>
      <c r="J11" s="513">
        <v>-204</v>
      </c>
    </row>
    <row r="12" spans="1:19" x14ac:dyDescent="0.25">
      <c r="A12" s="519" t="s">
        <v>691</v>
      </c>
      <c r="B12" s="514"/>
      <c r="C12" s="514"/>
      <c r="D12" s="513"/>
      <c r="E12" s="513"/>
      <c r="F12" s="513"/>
      <c r="G12" s="513"/>
      <c r="H12" s="513"/>
      <c r="I12" s="513"/>
      <c r="J12" s="513"/>
      <c r="N12">
        <v>2</v>
      </c>
    </row>
    <row r="13" spans="1:19" x14ac:dyDescent="0.25">
      <c r="A13" s="519" t="s">
        <v>690</v>
      </c>
      <c r="B13" s="514">
        <v>-137</v>
      </c>
      <c r="C13" s="514">
        <v>-148</v>
      </c>
      <c r="D13" s="513">
        <v>-117</v>
      </c>
      <c r="E13" s="513">
        <v>-191</v>
      </c>
      <c r="F13" s="513">
        <v>-212</v>
      </c>
      <c r="G13" s="513">
        <v>-176</v>
      </c>
      <c r="H13" s="513">
        <v>-152</v>
      </c>
      <c r="I13" s="513">
        <v>-279</v>
      </c>
      <c r="J13" s="513">
        <v>-262</v>
      </c>
    </row>
    <row r="14" spans="1:19" x14ac:dyDescent="0.25">
      <c r="A14" s="506" t="s">
        <v>545</v>
      </c>
      <c r="B14" s="514">
        <v>-328</v>
      </c>
      <c r="C14" s="514">
        <v>-275</v>
      </c>
      <c r="D14" s="513">
        <v>-305</v>
      </c>
      <c r="E14" s="513">
        <v>-346</v>
      </c>
      <c r="F14" s="513">
        <v>-331</v>
      </c>
      <c r="G14" s="513">
        <v>-275</v>
      </c>
      <c r="H14" s="513">
        <v>-259</v>
      </c>
      <c r="I14" s="513">
        <v>-323</v>
      </c>
      <c r="J14" s="513">
        <v>-356</v>
      </c>
    </row>
    <row r="15" spans="1:19" x14ac:dyDescent="0.25">
      <c r="A15" s="503" t="s">
        <v>555</v>
      </c>
      <c r="B15" s="516">
        <v>-4725</v>
      </c>
      <c r="C15" s="516">
        <v>-4686</v>
      </c>
      <c r="D15" s="515">
        <v>-4383</v>
      </c>
      <c r="E15" s="515">
        <v>-4545</v>
      </c>
      <c r="F15" s="515">
        <v>-4521</v>
      </c>
      <c r="G15" s="515">
        <v>-4420</v>
      </c>
      <c r="H15" s="515">
        <v>-4537</v>
      </c>
      <c r="I15" s="515">
        <v>-4579</v>
      </c>
      <c r="J15" s="515">
        <v>-4455</v>
      </c>
      <c r="S15" s="1860"/>
    </row>
    <row r="16" spans="1:19" x14ac:dyDescent="0.25">
      <c r="A16" s="1063" t="s">
        <v>554</v>
      </c>
      <c r="B16" s="1062">
        <v>23653</v>
      </c>
      <c r="C16" s="1062">
        <v>23826</v>
      </c>
      <c r="D16" s="1061">
        <v>24134</v>
      </c>
      <c r="E16" s="1061">
        <v>24482</v>
      </c>
      <c r="F16" s="1061">
        <v>24414</v>
      </c>
      <c r="G16" s="1061">
        <v>24345</v>
      </c>
      <c r="H16" s="1061">
        <v>24515</v>
      </c>
      <c r="I16" s="1061">
        <v>24679</v>
      </c>
      <c r="J16" s="1061">
        <v>24890</v>
      </c>
    </row>
    <row r="17" spans="1:10" x14ac:dyDescent="0.25">
      <c r="A17" s="1066" t="s">
        <v>553</v>
      </c>
      <c r="B17" s="1065">
        <v>3957</v>
      </c>
      <c r="C17" s="1065">
        <v>4002</v>
      </c>
      <c r="D17" s="1065">
        <v>2860</v>
      </c>
      <c r="E17" s="1065">
        <v>2858</v>
      </c>
      <c r="F17" s="1065">
        <v>2836</v>
      </c>
      <c r="G17" s="1065">
        <v>2974</v>
      </c>
      <c r="H17" s="1065">
        <v>3514</v>
      </c>
      <c r="I17" s="1065">
        <v>2809</v>
      </c>
      <c r="J17" s="1065">
        <v>2870</v>
      </c>
    </row>
    <row r="18" spans="1:10" x14ac:dyDescent="0.25">
      <c r="A18" s="518" t="s">
        <v>552</v>
      </c>
      <c r="B18" s="514">
        <v>-8</v>
      </c>
      <c r="C18" s="514">
        <v>-11</v>
      </c>
      <c r="D18" s="513">
        <v>-10</v>
      </c>
      <c r="E18" s="513">
        <v>-22</v>
      </c>
      <c r="F18" s="513">
        <v>-17</v>
      </c>
      <c r="G18" s="513">
        <v>-21</v>
      </c>
      <c r="H18" s="513">
        <v>-21</v>
      </c>
      <c r="I18" s="513">
        <v>-19</v>
      </c>
      <c r="J18" s="513">
        <v>-14</v>
      </c>
    </row>
    <row r="19" spans="1:10" x14ac:dyDescent="0.25">
      <c r="A19" s="517" t="s">
        <v>551</v>
      </c>
      <c r="B19" s="516">
        <v>3949</v>
      </c>
      <c r="C19" s="516">
        <v>3991</v>
      </c>
      <c r="D19" s="515">
        <v>2850</v>
      </c>
      <c r="E19" s="515">
        <v>2836</v>
      </c>
      <c r="F19" s="515">
        <v>2819</v>
      </c>
      <c r="G19" s="515">
        <v>2953</v>
      </c>
      <c r="H19" s="515">
        <v>3493</v>
      </c>
      <c r="I19" s="515">
        <v>2790</v>
      </c>
      <c r="J19" s="515">
        <v>2856</v>
      </c>
    </row>
    <row r="20" spans="1:10" x14ac:dyDescent="0.25">
      <c r="A20" s="1063" t="s">
        <v>550</v>
      </c>
      <c r="B20" s="1062">
        <v>27602</v>
      </c>
      <c r="C20" s="1062">
        <v>27817</v>
      </c>
      <c r="D20" s="1061">
        <v>26984</v>
      </c>
      <c r="E20" s="1061">
        <v>27318</v>
      </c>
      <c r="F20" s="1061">
        <v>27233</v>
      </c>
      <c r="G20" s="1061">
        <v>27298</v>
      </c>
      <c r="H20" s="1061">
        <v>28008</v>
      </c>
      <c r="I20" s="1061">
        <v>27470</v>
      </c>
      <c r="J20" s="1061">
        <v>27746</v>
      </c>
    </row>
    <row r="21" spans="1:10" x14ac:dyDescent="0.25">
      <c r="A21" s="1064" t="s">
        <v>549</v>
      </c>
      <c r="B21" s="1062">
        <v>4906</v>
      </c>
      <c r="C21" s="1062">
        <v>4801</v>
      </c>
      <c r="D21" s="1061">
        <v>4960</v>
      </c>
      <c r="E21" s="1061">
        <v>5268</v>
      </c>
      <c r="F21" s="1061">
        <v>4810</v>
      </c>
      <c r="G21" s="1061">
        <v>4656</v>
      </c>
      <c r="H21" s="1061">
        <v>4903</v>
      </c>
      <c r="I21" s="1061">
        <v>5119</v>
      </c>
      <c r="J21" s="1061">
        <v>5333</v>
      </c>
    </row>
    <row r="22" spans="1:10" x14ac:dyDescent="0.25">
      <c r="A22" s="506" t="s">
        <v>548</v>
      </c>
      <c r="B22" s="514">
        <v>180</v>
      </c>
      <c r="C22" s="514">
        <v>184</v>
      </c>
      <c r="D22" s="513">
        <v>135</v>
      </c>
      <c r="E22" s="513">
        <v>193</v>
      </c>
      <c r="F22" s="513">
        <v>150</v>
      </c>
      <c r="G22" s="513">
        <v>211</v>
      </c>
      <c r="H22" s="513">
        <v>95</v>
      </c>
      <c r="I22" s="513">
        <v>90</v>
      </c>
      <c r="J22" s="513">
        <v>22</v>
      </c>
    </row>
    <row r="23" spans="1:10" x14ac:dyDescent="0.25">
      <c r="A23" s="506" t="s">
        <v>547</v>
      </c>
      <c r="B23" s="514"/>
      <c r="C23" s="514"/>
      <c r="D23" s="513"/>
      <c r="E23" s="513"/>
      <c r="F23" s="513"/>
      <c r="G23" s="513"/>
      <c r="H23" s="513"/>
      <c r="I23" s="513"/>
      <c r="J23" s="513"/>
    </row>
    <row r="24" spans="1:10" x14ac:dyDescent="0.25">
      <c r="A24" s="506" t="s">
        <v>474</v>
      </c>
      <c r="B24" s="514">
        <v>-1000</v>
      </c>
      <c r="C24" s="514">
        <v>-1000</v>
      </c>
      <c r="D24" s="513">
        <v>-1000</v>
      </c>
      <c r="E24" s="513">
        <v>-1000</v>
      </c>
      <c r="F24" s="513">
        <v>-1000</v>
      </c>
      <c r="G24" s="513">
        <v>-1205</v>
      </c>
      <c r="H24" s="513">
        <v>-1205</v>
      </c>
      <c r="I24" s="513">
        <v>-1205</v>
      </c>
      <c r="J24" s="513">
        <v>-1205</v>
      </c>
    </row>
    <row r="25" spans="1:10" x14ac:dyDescent="0.25">
      <c r="A25" s="506" t="s">
        <v>546</v>
      </c>
      <c r="B25" s="514"/>
      <c r="C25" s="514"/>
      <c r="D25" s="513"/>
      <c r="E25" s="513"/>
      <c r="F25" s="513"/>
      <c r="G25" s="513"/>
      <c r="H25" s="513"/>
      <c r="I25" s="513"/>
      <c r="J25" s="513"/>
    </row>
    <row r="26" spans="1:10" x14ac:dyDescent="0.25">
      <c r="A26" s="506" t="s">
        <v>545</v>
      </c>
      <c r="B26" s="514">
        <v>-63</v>
      </c>
      <c r="C26" s="514">
        <v>-49</v>
      </c>
      <c r="D26" s="513">
        <v>-51</v>
      </c>
      <c r="E26" s="513">
        <v>-48</v>
      </c>
      <c r="F26" s="513">
        <v>-60</v>
      </c>
      <c r="G26" s="513">
        <v>-54</v>
      </c>
      <c r="H26" s="513">
        <v>-54</v>
      </c>
      <c r="I26" s="513">
        <v>-51</v>
      </c>
      <c r="J26" s="513">
        <v>-52</v>
      </c>
    </row>
    <row r="27" spans="1:10" x14ac:dyDescent="0.25">
      <c r="A27" s="1063" t="s">
        <v>544</v>
      </c>
      <c r="B27" s="1062">
        <v>-883</v>
      </c>
      <c r="C27" s="1062">
        <v>-865</v>
      </c>
      <c r="D27" s="1061">
        <v>-916</v>
      </c>
      <c r="E27" s="1061">
        <v>-855</v>
      </c>
      <c r="F27" s="1061">
        <v>-910</v>
      </c>
      <c r="G27" s="1061">
        <v>-1049</v>
      </c>
      <c r="H27" s="1061">
        <v>-1164</v>
      </c>
      <c r="I27" s="1061">
        <v>-1166</v>
      </c>
      <c r="J27" s="1061">
        <v>-1235</v>
      </c>
    </row>
    <row r="28" spans="1:10" x14ac:dyDescent="0.25">
      <c r="A28" s="1063" t="s">
        <v>475</v>
      </c>
      <c r="B28" s="1062">
        <v>4023</v>
      </c>
      <c r="C28" s="1062">
        <v>3936</v>
      </c>
      <c r="D28" s="1061">
        <v>4044</v>
      </c>
      <c r="E28" s="1061">
        <v>4413</v>
      </c>
      <c r="F28" s="1061">
        <v>3900</v>
      </c>
      <c r="G28" s="1061">
        <v>3608</v>
      </c>
      <c r="H28" s="1061">
        <v>3739</v>
      </c>
      <c r="I28" s="1061">
        <v>3953</v>
      </c>
      <c r="J28" s="1061">
        <v>4098</v>
      </c>
    </row>
    <row r="29" spans="1:10" x14ac:dyDescent="0.25">
      <c r="A29" s="1063" t="s">
        <v>1023</v>
      </c>
      <c r="B29" s="1062">
        <v>31625</v>
      </c>
      <c r="C29" s="1062">
        <v>31753</v>
      </c>
      <c r="D29" s="1061">
        <v>31028</v>
      </c>
      <c r="E29" s="1061">
        <v>31731</v>
      </c>
      <c r="F29" s="1061">
        <v>31133</v>
      </c>
      <c r="G29" s="1061">
        <v>30906</v>
      </c>
      <c r="H29" s="1061">
        <v>31747</v>
      </c>
      <c r="I29" s="1061">
        <v>31423</v>
      </c>
      <c r="J29" s="1061">
        <v>31844</v>
      </c>
    </row>
    <row r="30" spans="1:10" x14ac:dyDescent="0.25">
      <c r="A30" s="512" t="s">
        <v>692</v>
      </c>
      <c r="B30" s="1752"/>
      <c r="C30" s="1752"/>
      <c r="D30" s="287"/>
      <c r="E30" s="287"/>
      <c r="F30" s="287"/>
      <c r="G30" s="287"/>
      <c r="H30" s="287"/>
      <c r="I30" s="287"/>
      <c r="J30" s="287"/>
    </row>
    <row r="31" spans="1:10" x14ac:dyDescent="0.25">
      <c r="A31" s="512" t="s">
        <v>1019</v>
      </c>
      <c r="B31" s="1304"/>
      <c r="C31" s="1303"/>
      <c r="D31" s="1303"/>
      <c r="E31" s="1303"/>
      <c r="F31" s="1303"/>
      <c r="G31" s="1303"/>
      <c r="H31" s="1303"/>
      <c r="I31" s="1303"/>
      <c r="J31" s="1303"/>
    </row>
    <row r="32" spans="1:10" x14ac:dyDescent="0.25">
      <c r="A32" s="512" t="s">
        <v>1227</v>
      </c>
      <c r="B32" s="1304"/>
      <c r="C32" s="1303"/>
      <c r="D32" s="1303"/>
      <c r="E32" s="1303"/>
      <c r="F32" s="1303"/>
      <c r="G32" s="1303"/>
      <c r="H32" s="1303"/>
      <c r="I32" s="1446"/>
      <c r="J32" s="1303"/>
    </row>
    <row r="33" spans="1:10" x14ac:dyDescent="0.25">
      <c r="A33" s="512"/>
      <c r="B33" s="511"/>
      <c r="C33" s="476"/>
      <c r="D33" s="476"/>
      <c r="E33" s="476"/>
      <c r="F33" s="476"/>
      <c r="G33" s="476"/>
      <c r="H33" s="476"/>
      <c r="I33" s="476"/>
      <c r="J33" s="476"/>
    </row>
    <row r="34" spans="1:10" x14ac:dyDescent="0.25">
      <c r="A34" s="512"/>
      <c r="B34" s="511"/>
      <c r="C34" s="476"/>
      <c r="D34" s="476"/>
      <c r="E34" s="476"/>
      <c r="F34" s="476"/>
      <c r="G34" s="476"/>
      <c r="H34" s="476"/>
      <c r="I34" s="476"/>
      <c r="J34" s="476"/>
    </row>
    <row r="35" spans="1:10" x14ac:dyDescent="0.25">
      <c r="A35" s="1444" t="s">
        <v>1226</v>
      </c>
      <c r="B35" s="932"/>
      <c r="C35" s="1445"/>
      <c r="D35" s="1444"/>
      <c r="E35" s="1445"/>
      <c r="F35" s="1445"/>
      <c r="G35" s="1445"/>
      <c r="H35" s="1445"/>
      <c r="I35" s="510"/>
      <c r="J35" s="1303"/>
    </row>
    <row r="36" spans="1:10" ht="15.75" thickBot="1" x14ac:dyDescent="0.3">
      <c r="A36" s="1445"/>
      <c r="B36" s="442"/>
      <c r="C36" s="509"/>
      <c r="D36" s="509"/>
      <c r="E36" s="509"/>
      <c r="F36" s="509"/>
      <c r="G36" s="509"/>
      <c r="H36" s="509"/>
      <c r="I36" s="508"/>
      <c r="J36" s="1303"/>
    </row>
    <row r="37" spans="1:10" ht="15.75" thickBot="1" x14ac:dyDescent="0.3">
      <c r="A37" s="507" t="s">
        <v>174</v>
      </c>
      <c r="B37" s="440" t="s">
        <v>1225</v>
      </c>
      <c r="C37" s="440" t="s">
        <v>1224</v>
      </c>
      <c r="D37" s="440" t="s">
        <v>1223</v>
      </c>
      <c r="E37" s="440" t="s">
        <v>1222</v>
      </c>
      <c r="F37" s="452" t="s">
        <v>1221</v>
      </c>
      <c r="G37" s="452" t="s">
        <v>1220</v>
      </c>
      <c r="H37" s="452" t="s">
        <v>1219</v>
      </c>
      <c r="I37" s="452" t="s">
        <v>1218</v>
      </c>
      <c r="J37" s="452" t="s">
        <v>1217</v>
      </c>
    </row>
    <row r="38" spans="1:10" x14ac:dyDescent="0.25">
      <c r="A38" s="506" t="s">
        <v>534</v>
      </c>
      <c r="B38" s="505">
        <v>23641</v>
      </c>
      <c r="C38" s="505">
        <v>23771</v>
      </c>
      <c r="D38" s="504">
        <v>24147</v>
      </c>
      <c r="E38" s="504">
        <v>24165</v>
      </c>
      <c r="F38" s="504">
        <v>24217</v>
      </c>
      <c r="G38" s="504">
        <v>24302</v>
      </c>
      <c r="H38" s="504">
        <v>23854</v>
      </c>
      <c r="I38" s="504">
        <v>24160</v>
      </c>
      <c r="J38" s="504">
        <v>24222</v>
      </c>
    </row>
    <row r="39" spans="1:10" x14ac:dyDescent="0.25">
      <c r="A39" s="503" t="s">
        <v>1216</v>
      </c>
      <c r="B39" s="502">
        <v>31613</v>
      </c>
      <c r="C39" s="502">
        <v>31698</v>
      </c>
      <c r="D39" s="501">
        <v>31041</v>
      </c>
      <c r="E39" s="501">
        <v>31413</v>
      </c>
      <c r="F39" s="501">
        <v>30937</v>
      </c>
      <c r="G39" s="501">
        <v>30863</v>
      </c>
      <c r="H39" s="501">
        <v>31086</v>
      </c>
      <c r="I39" s="501">
        <v>30903</v>
      </c>
      <c r="J39" s="501">
        <v>31176</v>
      </c>
    </row>
    <row r="40" spans="1:10" x14ac:dyDescent="0.25">
      <c r="A40" s="512" t="s">
        <v>1215</v>
      </c>
      <c r="B40" s="505"/>
      <c r="C40" s="505"/>
      <c r="D40" s="504"/>
      <c r="E40" s="504"/>
      <c r="F40" s="504"/>
      <c r="G40" s="504"/>
      <c r="H40" s="504"/>
      <c r="I40" s="504"/>
      <c r="J40" s="504"/>
    </row>
    <row r="41" spans="1:10" x14ac:dyDescent="0.25">
      <c r="A41" s="512" t="s">
        <v>1214</v>
      </c>
      <c r="B41" s="505"/>
      <c r="C41" s="505"/>
      <c r="D41" s="504"/>
      <c r="E41" s="504"/>
      <c r="F41" s="504"/>
      <c r="G41" s="504"/>
      <c r="H41" s="504"/>
      <c r="I41" s="504"/>
      <c r="J41" s="504"/>
    </row>
    <row r="42" spans="1:10" x14ac:dyDescent="0.25">
      <c r="A42" s="278"/>
      <c r="B42" s="500"/>
      <c r="C42" s="500"/>
      <c r="D42" s="500"/>
      <c r="E42" s="500"/>
      <c r="F42" s="500"/>
      <c r="G42" s="500"/>
      <c r="H42" s="500"/>
      <c r="I42" s="500"/>
      <c r="J42" s="500"/>
    </row>
    <row r="43" spans="1:10" x14ac:dyDescent="0.25">
      <c r="A43" s="306" t="s">
        <v>543</v>
      </c>
      <c r="B43" s="270"/>
      <c r="C43" s="268"/>
      <c r="D43" s="268"/>
      <c r="E43" s="298"/>
      <c r="F43" s="298"/>
      <c r="G43" s="268"/>
      <c r="H43" s="268"/>
      <c r="I43" s="284"/>
      <c r="J43" s="1443"/>
    </row>
    <row r="44" spans="1:10" ht="9.75" customHeight="1" x14ac:dyDescent="0.25">
      <c r="A44" s="306"/>
      <c r="B44" s="270"/>
      <c r="C44" s="268"/>
      <c r="D44" s="268"/>
      <c r="E44" s="298"/>
      <c r="F44" s="298"/>
      <c r="G44" s="268"/>
      <c r="H44" s="268"/>
      <c r="I44" s="284"/>
      <c r="J44" s="1443"/>
    </row>
    <row r="45" spans="1:10" ht="29.25" customHeight="1" x14ac:dyDescent="0.25">
      <c r="A45" s="268"/>
      <c r="B45" s="2803" t="s">
        <v>529</v>
      </c>
      <c r="C45" s="2805" t="s">
        <v>542</v>
      </c>
      <c r="D45" s="2805"/>
      <c r="E45" s="2805"/>
      <c r="F45" s="2805"/>
      <c r="G45" s="2806" t="s">
        <v>689</v>
      </c>
      <c r="H45" s="305"/>
      <c r="I45" s="284"/>
      <c r="J45" s="1443"/>
    </row>
    <row r="46" spans="1:10" ht="18.75" customHeight="1" thickBot="1" x14ac:dyDescent="0.3">
      <c r="A46" s="529" t="s">
        <v>351</v>
      </c>
      <c r="B46" s="2804"/>
      <c r="C46" s="303" t="s">
        <v>541</v>
      </c>
      <c r="D46" s="304" t="s">
        <v>540</v>
      </c>
      <c r="E46" s="304" t="s">
        <v>1018</v>
      </c>
      <c r="F46" s="303" t="s">
        <v>538</v>
      </c>
      <c r="G46" s="2807"/>
      <c r="H46" s="303" t="s">
        <v>342</v>
      </c>
      <c r="I46" s="284"/>
      <c r="J46" s="1443"/>
    </row>
    <row r="47" spans="1:10" x14ac:dyDescent="0.25">
      <c r="A47" s="778" t="s">
        <v>534</v>
      </c>
      <c r="B47" s="499">
        <v>4.5</v>
      </c>
      <c r="C47" s="499">
        <v>2.5</v>
      </c>
      <c r="D47" s="499">
        <v>1</v>
      </c>
      <c r="E47" s="499">
        <v>2</v>
      </c>
      <c r="F47" s="499">
        <v>0</v>
      </c>
      <c r="G47" s="499">
        <v>5.5</v>
      </c>
      <c r="H47" s="499">
        <v>10</v>
      </c>
      <c r="I47" s="284"/>
      <c r="J47" s="1443"/>
    </row>
    <row r="48" spans="1:10" x14ac:dyDescent="0.25">
      <c r="A48" s="778" t="s">
        <v>476</v>
      </c>
      <c r="B48" s="499">
        <v>6</v>
      </c>
      <c r="C48" s="499">
        <v>2.5</v>
      </c>
      <c r="D48" s="499">
        <v>1</v>
      </c>
      <c r="E48" s="499">
        <v>2</v>
      </c>
      <c r="F48" s="499">
        <v>0</v>
      </c>
      <c r="G48" s="499">
        <v>5.5</v>
      </c>
      <c r="H48" s="499">
        <v>11.5</v>
      </c>
      <c r="I48" s="284"/>
      <c r="J48" s="1443"/>
    </row>
    <row r="49" spans="1:10" x14ac:dyDescent="0.25">
      <c r="A49" s="778" t="s">
        <v>537</v>
      </c>
      <c r="B49" s="499">
        <v>8</v>
      </c>
      <c r="C49" s="499">
        <v>2.5</v>
      </c>
      <c r="D49" s="499">
        <v>1</v>
      </c>
      <c r="E49" s="499">
        <v>2</v>
      </c>
      <c r="F49" s="499">
        <v>0</v>
      </c>
      <c r="G49" s="499">
        <v>5.5</v>
      </c>
      <c r="H49" s="499">
        <v>13.5</v>
      </c>
      <c r="I49" s="284"/>
      <c r="J49" s="1443"/>
    </row>
    <row r="50" spans="1:10" x14ac:dyDescent="0.25">
      <c r="A50" s="1059" t="s">
        <v>174</v>
      </c>
      <c r="B50" s="1060"/>
      <c r="C50" s="1059"/>
      <c r="D50" s="1059"/>
      <c r="E50" s="1059"/>
      <c r="F50" s="1059"/>
      <c r="G50" s="1059"/>
      <c r="H50" s="1059"/>
      <c r="I50" s="284"/>
      <c r="J50" s="1443"/>
    </row>
    <row r="51" spans="1:10" x14ac:dyDescent="0.25">
      <c r="A51" s="778" t="s">
        <v>534</v>
      </c>
      <c r="B51" s="498">
        <v>7188</v>
      </c>
      <c r="C51" s="498">
        <v>3993</v>
      </c>
      <c r="D51" s="498">
        <v>1667</v>
      </c>
      <c r="E51" s="498">
        <v>3195</v>
      </c>
      <c r="F51" s="498">
        <v>0</v>
      </c>
      <c r="G51" s="498">
        <v>8855</v>
      </c>
      <c r="H51" s="498">
        <v>16043</v>
      </c>
      <c r="I51" s="284"/>
      <c r="J51" s="1443"/>
    </row>
    <row r="52" spans="1:10" x14ac:dyDescent="0.25">
      <c r="A52" s="778" t="s">
        <v>476</v>
      </c>
      <c r="B52" s="498">
        <v>9584</v>
      </c>
      <c r="C52" s="498">
        <v>3993</v>
      </c>
      <c r="D52" s="498">
        <v>1667</v>
      </c>
      <c r="E52" s="498">
        <v>3195</v>
      </c>
      <c r="F52" s="498">
        <v>0</v>
      </c>
      <c r="G52" s="498">
        <v>8855</v>
      </c>
      <c r="H52" s="498">
        <v>18438</v>
      </c>
      <c r="I52" s="284"/>
      <c r="J52" s="1443"/>
    </row>
    <row r="53" spans="1:10" x14ac:dyDescent="0.25">
      <c r="A53" s="776" t="s">
        <v>537</v>
      </c>
      <c r="B53" s="497">
        <v>12778</v>
      </c>
      <c r="C53" s="497">
        <v>3993</v>
      </c>
      <c r="D53" s="497">
        <v>1667</v>
      </c>
      <c r="E53" s="497">
        <v>3195</v>
      </c>
      <c r="F53" s="497">
        <v>0</v>
      </c>
      <c r="G53" s="497">
        <v>8855</v>
      </c>
      <c r="H53" s="497">
        <v>21633</v>
      </c>
      <c r="I53" s="284"/>
      <c r="J53" s="1443"/>
    </row>
    <row r="54" spans="1:10" x14ac:dyDescent="0.25">
      <c r="A54" s="296" t="s">
        <v>1213</v>
      </c>
      <c r="B54" s="291"/>
      <c r="C54" s="285"/>
      <c r="D54" s="285"/>
      <c r="E54" s="285"/>
      <c r="F54" s="285"/>
      <c r="G54" s="285"/>
      <c r="H54" s="285"/>
      <c r="I54" s="284"/>
      <c r="J54" s="1443"/>
    </row>
    <row r="55" spans="1:10" x14ac:dyDescent="0.25">
      <c r="A55" s="296"/>
      <c r="B55" s="291"/>
      <c r="C55" s="285"/>
      <c r="D55" s="285"/>
      <c r="E55" s="285"/>
      <c r="F55" s="285"/>
      <c r="G55" s="285"/>
      <c r="H55" s="285"/>
      <c r="I55" s="284"/>
      <c r="J55" s="1443"/>
    </row>
    <row r="56" spans="1:10" x14ac:dyDescent="0.25">
      <c r="A56" s="1444" t="s">
        <v>536</v>
      </c>
      <c r="B56" s="302"/>
      <c r="C56" s="301"/>
      <c r="D56" s="301"/>
      <c r="E56" s="300"/>
      <c r="F56" s="300"/>
      <c r="G56" s="496"/>
      <c r="H56" s="496"/>
      <c r="I56" s="496"/>
      <c r="J56" s="489"/>
    </row>
    <row r="57" spans="1:10" ht="15.75" thickBot="1" x14ac:dyDescent="0.3">
      <c r="A57" s="299"/>
      <c r="B57" s="269"/>
      <c r="C57" s="268"/>
      <c r="D57" s="268"/>
      <c r="E57" s="298"/>
      <c r="F57" s="298"/>
      <c r="G57" s="489"/>
      <c r="H57" s="489"/>
      <c r="I57" s="297"/>
      <c r="J57" s="489"/>
    </row>
    <row r="58" spans="1:10" ht="15.75" thickBot="1" x14ac:dyDescent="0.3">
      <c r="A58" s="777" t="s">
        <v>535</v>
      </c>
      <c r="B58" s="440" t="s">
        <v>1212</v>
      </c>
      <c r="C58" s="440" t="s">
        <v>1004</v>
      </c>
      <c r="D58" s="440" t="s">
        <v>946</v>
      </c>
      <c r="E58" s="440" t="s">
        <v>945</v>
      </c>
      <c r="F58" s="439" t="s">
        <v>944</v>
      </c>
      <c r="G58" s="439" t="s">
        <v>943</v>
      </c>
      <c r="H58" s="439" t="s">
        <v>723</v>
      </c>
      <c r="I58" s="439" t="s">
        <v>722</v>
      </c>
      <c r="J58" s="439" t="s">
        <v>688</v>
      </c>
    </row>
    <row r="59" spans="1:10" x14ac:dyDescent="0.25">
      <c r="A59" s="776" t="s">
        <v>534</v>
      </c>
      <c r="B59" s="495">
        <v>10.3</v>
      </c>
      <c r="C59" s="495">
        <v>10.1</v>
      </c>
      <c r="D59" s="495">
        <v>11</v>
      </c>
      <c r="E59" s="495">
        <v>15.8</v>
      </c>
      <c r="F59" s="495">
        <v>15.4</v>
      </c>
      <c r="G59" s="495">
        <v>15.3</v>
      </c>
      <c r="H59" s="495">
        <v>15</v>
      </c>
      <c r="I59" s="495">
        <v>14.7</v>
      </c>
      <c r="J59" s="495">
        <v>14.7</v>
      </c>
    </row>
    <row r="60" spans="1:10" x14ac:dyDescent="0.25">
      <c r="A60" s="296" t="s">
        <v>1211</v>
      </c>
      <c r="B60" s="295"/>
      <c r="C60" s="294"/>
      <c r="D60" s="293"/>
      <c r="E60" s="292"/>
      <c r="F60" s="494"/>
      <c r="G60" s="494"/>
      <c r="H60" s="494"/>
      <c r="I60" s="493"/>
      <c r="J60" s="492"/>
    </row>
    <row r="61" spans="1:10" x14ac:dyDescent="0.25">
      <c r="A61" s="296" t="s">
        <v>1210</v>
      </c>
      <c r="B61" s="291"/>
      <c r="C61" s="285"/>
      <c r="D61" s="285"/>
      <c r="E61" s="285"/>
      <c r="F61" s="285"/>
      <c r="G61" s="285"/>
      <c r="H61" s="285"/>
      <c r="I61" s="284"/>
      <c r="J61" s="1443"/>
    </row>
    <row r="62" spans="1:10" x14ac:dyDescent="0.25">
      <c r="A62" s="290"/>
      <c r="B62" s="285"/>
      <c r="C62" s="285"/>
      <c r="D62" s="285"/>
      <c r="E62" s="285"/>
      <c r="F62" s="285"/>
      <c r="G62" s="285"/>
      <c r="H62" s="285"/>
      <c r="I62" s="284"/>
      <c r="J62" s="1443"/>
    </row>
    <row r="63" spans="1:10" x14ac:dyDescent="0.25">
      <c r="A63" s="289"/>
      <c r="B63" s="287"/>
      <c r="C63" s="287"/>
      <c r="D63" s="287"/>
      <c r="E63" s="287"/>
      <c r="F63" s="287"/>
      <c r="G63" s="287"/>
      <c r="H63" s="287"/>
      <c r="I63" s="284"/>
      <c r="J63" s="1443"/>
    </row>
    <row r="64" spans="1:10" x14ac:dyDescent="0.25">
      <c r="A64" s="288"/>
      <c r="B64" s="287"/>
      <c r="C64" s="287"/>
      <c r="D64" s="287"/>
      <c r="E64" s="287"/>
      <c r="F64" s="287"/>
      <c r="G64" s="287"/>
      <c r="H64" s="287"/>
      <c r="I64" s="284"/>
      <c r="J64" s="1443"/>
    </row>
    <row r="65" spans="1:10" x14ac:dyDescent="0.25">
      <c r="A65" s="286"/>
      <c r="B65" s="285"/>
      <c r="C65" s="285"/>
      <c r="D65" s="285"/>
      <c r="E65" s="285"/>
      <c r="F65" s="285"/>
      <c r="G65" s="285"/>
      <c r="H65" s="285"/>
      <c r="I65" s="284"/>
      <c r="J65" s="1443"/>
    </row>
    <row r="66" spans="1:10" x14ac:dyDescent="0.25">
      <c r="A66" s="286"/>
      <c r="B66" s="285"/>
      <c r="C66" s="285"/>
      <c r="D66" s="285"/>
      <c r="E66" s="285"/>
      <c r="F66" s="285"/>
      <c r="G66" s="285"/>
      <c r="H66" s="285"/>
      <c r="I66" s="284"/>
      <c r="J66" s="1443"/>
    </row>
    <row r="67" spans="1:10" x14ac:dyDescent="0.25">
      <c r="A67" s="286"/>
      <c r="B67" s="285"/>
      <c r="C67" s="285"/>
      <c r="D67" s="285"/>
      <c r="E67" s="285"/>
      <c r="F67" s="285"/>
      <c r="G67" s="285"/>
      <c r="H67" s="285"/>
      <c r="I67" s="284"/>
      <c r="J67" s="1443"/>
    </row>
    <row r="68" spans="1:10" x14ac:dyDescent="0.25">
      <c r="A68" s="286"/>
      <c r="B68" s="285"/>
      <c r="C68" s="285"/>
      <c r="D68" s="285"/>
      <c r="E68" s="285"/>
      <c r="F68" s="285"/>
      <c r="G68" s="285"/>
      <c r="H68" s="285"/>
      <c r="I68" s="284"/>
      <c r="J68" s="1443"/>
    </row>
    <row r="69" spans="1:10" x14ac:dyDescent="0.25">
      <c r="A69" s="283"/>
      <c r="B69" s="282"/>
      <c r="C69" s="282"/>
      <c r="D69" s="282"/>
      <c r="E69" s="282"/>
      <c r="F69" s="282"/>
      <c r="G69" s="282"/>
      <c r="H69" s="282"/>
      <c r="I69" s="279"/>
      <c r="J69" s="1442"/>
    </row>
    <row r="70" spans="1:10" x14ac:dyDescent="0.25">
      <c r="A70" s="281"/>
      <c r="B70" s="280"/>
      <c r="C70" s="280"/>
      <c r="D70" s="280"/>
      <c r="E70" s="280"/>
      <c r="F70" s="280"/>
      <c r="G70" s="280"/>
      <c r="H70" s="280"/>
      <c r="I70" s="279"/>
      <c r="J70" s="1442"/>
    </row>
    <row r="71" spans="1:10" x14ac:dyDescent="0.25">
      <c r="A71" s="281"/>
      <c r="B71" s="280"/>
      <c r="C71" s="280"/>
      <c r="D71" s="280"/>
      <c r="E71" s="280"/>
      <c r="F71" s="280"/>
      <c r="G71" s="280"/>
      <c r="H71" s="280"/>
      <c r="I71" s="279"/>
      <c r="J71" s="1442"/>
    </row>
    <row r="72" spans="1:10" x14ac:dyDescent="0.25">
      <c r="A72" s="281"/>
      <c r="B72" s="280"/>
      <c r="C72" s="280"/>
      <c r="D72" s="280"/>
      <c r="E72" s="280"/>
      <c r="F72" s="280"/>
      <c r="G72" s="280"/>
      <c r="H72" s="280"/>
      <c r="I72" s="279"/>
      <c r="J72" s="1442"/>
    </row>
    <row r="73" spans="1:10" x14ac:dyDescent="0.25">
      <c r="A73" s="1441"/>
      <c r="B73" s="1440"/>
      <c r="C73" s="1440"/>
      <c r="D73" s="1440"/>
      <c r="E73" s="1440"/>
      <c r="F73" s="1440"/>
      <c r="G73" s="1440"/>
      <c r="H73" s="1440"/>
      <c r="I73" s="1440"/>
      <c r="J73" s="1440"/>
    </row>
    <row r="74" spans="1:10" x14ac:dyDescent="0.25">
      <c r="A74" s="1441"/>
      <c r="B74" s="1441"/>
      <c r="C74" s="1441"/>
      <c r="D74" s="1441"/>
      <c r="E74" s="1441"/>
      <c r="F74" s="1441"/>
      <c r="G74" s="1440"/>
      <c r="H74" s="1440"/>
      <c r="I74" s="1440"/>
      <c r="J74" s="1440"/>
    </row>
    <row r="75" spans="1:10" x14ac:dyDescent="0.25">
      <c r="A75" s="1441"/>
      <c r="B75" s="1440"/>
      <c r="C75" s="1440"/>
      <c r="D75" s="1440"/>
      <c r="E75" s="1440"/>
      <c r="F75" s="1440"/>
      <c r="G75" s="1440"/>
      <c r="H75" s="1440"/>
      <c r="I75" s="1440"/>
      <c r="J75" s="1440"/>
    </row>
    <row r="76" spans="1:10" x14ac:dyDescent="0.25">
      <c r="A76" s="435"/>
      <c r="B76" s="435"/>
      <c r="C76" s="435"/>
      <c r="D76" s="435"/>
      <c r="E76" s="435"/>
      <c r="F76" s="435"/>
      <c r="G76" s="435"/>
      <c r="H76" s="435"/>
      <c r="I76" s="435"/>
      <c r="J76" s="435"/>
    </row>
  </sheetData>
  <mergeCells count="3">
    <mergeCell ref="B45:B46"/>
    <mergeCell ref="C45:F45"/>
    <mergeCell ref="G45:G46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9A8DD-9DDD-4EEC-913E-BB24AA7DC5FE}">
  <sheetPr codeName="Sheet53"/>
  <dimension ref="A1:F53"/>
  <sheetViews>
    <sheetView showGridLines="0" showZeros="0" view="pageLayout" topLeftCell="A11" zoomScaleNormal="100" zoomScaleSheetLayoutView="100" workbookViewId="0">
      <selection activeCell="T18" sqref="T18"/>
    </sheetView>
  </sheetViews>
  <sheetFormatPr defaultRowHeight="15" x14ac:dyDescent="0.25"/>
  <cols>
    <col min="1" max="1" width="36.140625" customWidth="1"/>
    <col min="2" max="6" width="15.28515625" customWidth="1"/>
    <col min="7" max="9" width="11.7109375" customWidth="1"/>
  </cols>
  <sheetData>
    <row r="1" spans="1:6" ht="36" customHeight="1" x14ac:dyDescent="0.25">
      <c r="A1" s="2808" t="s">
        <v>590</v>
      </c>
      <c r="B1" s="2808"/>
      <c r="C1" s="2808"/>
      <c r="D1" s="2808"/>
      <c r="E1" s="2808"/>
      <c r="F1" s="531"/>
    </row>
    <row r="2" spans="1:6" ht="35.25" thickBot="1" x14ac:dyDescent="0.3">
      <c r="A2" s="1774"/>
      <c r="B2" s="1774" t="s">
        <v>589</v>
      </c>
      <c r="C2" s="1774" t="s">
        <v>588</v>
      </c>
      <c r="D2" s="1774" t="s">
        <v>595</v>
      </c>
      <c r="E2" s="1776" t="s">
        <v>587</v>
      </c>
      <c r="F2" s="534" t="s">
        <v>586</v>
      </c>
    </row>
    <row r="3" spans="1:6" x14ac:dyDescent="0.25">
      <c r="A3" s="316" t="s">
        <v>585</v>
      </c>
      <c r="B3" s="312">
        <v>10096</v>
      </c>
      <c r="C3" s="312">
        <v>3821</v>
      </c>
      <c r="D3" s="312">
        <v>20882</v>
      </c>
      <c r="E3" s="312">
        <v>318</v>
      </c>
      <c r="F3" s="311">
        <v>58.1</v>
      </c>
    </row>
    <row r="4" spans="1:6" x14ac:dyDescent="0.25">
      <c r="A4" s="315" t="s">
        <v>573</v>
      </c>
      <c r="B4" s="312"/>
      <c r="C4" s="312"/>
      <c r="D4" s="312"/>
      <c r="E4" s="312"/>
      <c r="F4" s="311"/>
    </row>
    <row r="5" spans="1:6" x14ac:dyDescent="0.25">
      <c r="A5" s="314" t="s">
        <v>582</v>
      </c>
      <c r="B5" s="312">
        <v>1232</v>
      </c>
      <c r="C5" s="312">
        <v>289</v>
      </c>
      <c r="D5" s="312">
        <v>4869</v>
      </c>
      <c r="E5" s="312">
        <v>6</v>
      </c>
      <c r="F5" s="311">
        <v>25</v>
      </c>
    </row>
    <row r="6" spans="1:6" x14ac:dyDescent="0.25">
      <c r="A6" s="314" t="s">
        <v>581</v>
      </c>
      <c r="B6" s="312">
        <v>3367</v>
      </c>
      <c r="C6" s="312">
        <v>1028</v>
      </c>
      <c r="D6" s="312">
        <v>6645</v>
      </c>
      <c r="E6" s="312">
        <v>75</v>
      </c>
      <c r="F6" s="311">
        <v>44.6</v>
      </c>
    </row>
    <row r="7" spans="1:6" x14ac:dyDescent="0.25">
      <c r="A7" s="314" t="s">
        <v>580</v>
      </c>
      <c r="B7" s="312">
        <v>3169</v>
      </c>
      <c r="C7" s="312">
        <v>1288</v>
      </c>
      <c r="D7" s="312">
        <v>6318</v>
      </c>
      <c r="E7" s="312">
        <v>177</v>
      </c>
      <c r="F7" s="311">
        <v>76.2</v>
      </c>
    </row>
    <row r="8" spans="1:6" x14ac:dyDescent="0.25">
      <c r="A8" s="314" t="s">
        <v>579</v>
      </c>
      <c r="B8" s="312">
        <v>1581</v>
      </c>
      <c r="C8" s="312">
        <v>875</v>
      </c>
      <c r="D8" s="312">
        <v>2271</v>
      </c>
      <c r="E8" s="312">
        <v>53</v>
      </c>
      <c r="F8" s="311">
        <v>98.2</v>
      </c>
    </row>
    <row r="9" spans="1:6" x14ac:dyDescent="0.25">
      <c r="A9" s="314" t="s">
        <v>578</v>
      </c>
      <c r="B9" s="312">
        <v>207</v>
      </c>
      <c r="C9" s="312">
        <v>129</v>
      </c>
      <c r="D9" s="312">
        <v>263</v>
      </c>
      <c r="E9" s="312">
        <v>4</v>
      </c>
      <c r="F9" s="311">
        <v>159.1</v>
      </c>
    </row>
    <row r="10" spans="1:6" x14ac:dyDescent="0.25">
      <c r="A10" s="314" t="s">
        <v>577</v>
      </c>
      <c r="B10" s="312">
        <v>76</v>
      </c>
      <c r="C10" s="312">
        <v>33</v>
      </c>
      <c r="D10" s="312">
        <v>74</v>
      </c>
      <c r="E10" s="312">
        <v>0</v>
      </c>
      <c r="F10" s="311">
        <v>179.4</v>
      </c>
    </row>
    <row r="11" spans="1:6" x14ac:dyDescent="0.25">
      <c r="A11" s="314" t="s">
        <v>576</v>
      </c>
      <c r="B11" s="312">
        <v>355</v>
      </c>
      <c r="C11" s="312">
        <v>124</v>
      </c>
      <c r="D11" s="312">
        <v>282</v>
      </c>
      <c r="E11" s="312">
        <v>3</v>
      </c>
      <c r="F11" s="311">
        <v>111.6</v>
      </c>
    </row>
    <row r="12" spans="1:6" x14ac:dyDescent="0.25">
      <c r="A12" s="314" t="s">
        <v>565</v>
      </c>
      <c r="B12" s="312">
        <v>109</v>
      </c>
      <c r="C12" s="312">
        <v>55</v>
      </c>
      <c r="D12" s="312">
        <v>160</v>
      </c>
      <c r="E12" s="312">
        <v>0</v>
      </c>
      <c r="F12" s="311">
        <v>32.1</v>
      </c>
    </row>
    <row r="13" spans="1:6" x14ac:dyDescent="0.25">
      <c r="A13" s="316"/>
      <c r="B13" s="312"/>
      <c r="C13" s="312"/>
      <c r="D13" s="312"/>
      <c r="E13" s="312"/>
      <c r="F13" s="311"/>
    </row>
    <row r="14" spans="1:6" x14ac:dyDescent="0.25">
      <c r="A14" s="316" t="s">
        <v>584</v>
      </c>
      <c r="B14" s="312">
        <v>102358</v>
      </c>
      <c r="C14" s="312">
        <v>54332</v>
      </c>
      <c r="D14" s="312">
        <v>126403</v>
      </c>
      <c r="E14" s="312">
        <v>26309</v>
      </c>
      <c r="F14" s="311">
        <v>50</v>
      </c>
    </row>
    <row r="15" spans="1:6" x14ac:dyDescent="0.25">
      <c r="A15" s="315" t="s">
        <v>573</v>
      </c>
      <c r="F15" s="533"/>
    </row>
    <row r="16" spans="1:6" x14ac:dyDescent="0.25">
      <c r="A16" s="314" t="s">
        <v>582</v>
      </c>
      <c r="B16" s="312">
        <v>15047</v>
      </c>
      <c r="C16" s="312">
        <v>5659</v>
      </c>
      <c r="D16" s="312">
        <v>17550</v>
      </c>
      <c r="E16" s="312">
        <v>2886</v>
      </c>
      <c r="F16" s="311">
        <v>14.9</v>
      </c>
    </row>
    <row r="17" spans="1:6" x14ac:dyDescent="0.25">
      <c r="A17" s="314" t="s">
        <v>581</v>
      </c>
      <c r="B17" s="312">
        <v>28496</v>
      </c>
      <c r="C17" s="312">
        <v>23913</v>
      </c>
      <c r="D17" s="312">
        <v>40604</v>
      </c>
      <c r="E17" s="312">
        <v>12055</v>
      </c>
      <c r="F17" s="311">
        <v>36.700000000000003</v>
      </c>
    </row>
    <row r="18" spans="1:6" x14ac:dyDescent="0.25">
      <c r="A18" s="314" t="s">
        <v>580</v>
      </c>
      <c r="B18" s="312">
        <v>41969</v>
      </c>
      <c r="C18" s="312">
        <v>19027</v>
      </c>
      <c r="D18" s="312">
        <v>50185</v>
      </c>
      <c r="E18" s="312">
        <v>8832</v>
      </c>
      <c r="F18" s="311">
        <v>61.7</v>
      </c>
    </row>
    <row r="19" spans="1:6" x14ac:dyDescent="0.25">
      <c r="A19" s="314" t="s">
        <v>579</v>
      </c>
      <c r="B19" s="312">
        <v>10098</v>
      </c>
      <c r="C19" s="312">
        <v>4285</v>
      </c>
      <c r="D19" s="312">
        <v>11660</v>
      </c>
      <c r="E19" s="312">
        <v>2127</v>
      </c>
      <c r="F19" s="311">
        <v>70.7</v>
      </c>
    </row>
    <row r="20" spans="1:6" x14ac:dyDescent="0.25">
      <c r="A20" s="314" t="s">
        <v>578</v>
      </c>
      <c r="B20" s="312">
        <v>1841</v>
      </c>
      <c r="C20" s="312">
        <v>463</v>
      </c>
      <c r="D20" s="312">
        <v>1853</v>
      </c>
      <c r="E20" s="312">
        <v>192</v>
      </c>
      <c r="F20" s="311">
        <v>105.8</v>
      </c>
    </row>
    <row r="21" spans="1:6" x14ac:dyDescent="0.25">
      <c r="A21" s="314" t="s">
        <v>577</v>
      </c>
      <c r="B21" s="312">
        <v>479</v>
      </c>
      <c r="C21" s="312">
        <v>121</v>
      </c>
      <c r="D21" s="312">
        <v>422</v>
      </c>
      <c r="E21" s="312">
        <v>47</v>
      </c>
      <c r="F21" s="311">
        <v>106.3</v>
      </c>
    </row>
    <row r="22" spans="1:6" x14ac:dyDescent="0.25">
      <c r="A22" s="314" t="s">
        <v>576</v>
      </c>
      <c r="B22" s="312">
        <v>778</v>
      </c>
      <c r="C22" s="312">
        <v>401</v>
      </c>
      <c r="D22" s="312">
        <v>802</v>
      </c>
      <c r="E22" s="312">
        <v>170</v>
      </c>
      <c r="F22" s="311">
        <v>78.099999999999994</v>
      </c>
    </row>
    <row r="23" spans="1:6" x14ac:dyDescent="0.25">
      <c r="A23" s="314" t="s">
        <v>565</v>
      </c>
      <c r="B23" s="312">
        <v>3650</v>
      </c>
      <c r="C23" s="312">
        <v>463</v>
      </c>
      <c r="D23" s="312">
        <v>3327</v>
      </c>
      <c r="E23" s="312">
        <v>0</v>
      </c>
      <c r="F23" s="311">
        <v>102.6</v>
      </c>
    </row>
    <row r="24" spans="1:6" x14ac:dyDescent="0.25">
      <c r="A24" s="316"/>
      <c r="B24" s="312"/>
      <c r="C24" s="312"/>
      <c r="D24" s="312"/>
      <c r="E24" s="312"/>
      <c r="F24" s="311"/>
    </row>
    <row r="25" spans="1:6" x14ac:dyDescent="0.25">
      <c r="A25" s="316" t="s">
        <v>583</v>
      </c>
      <c r="B25" s="312">
        <v>29839</v>
      </c>
      <c r="C25" s="312">
        <v>3552</v>
      </c>
      <c r="D25" s="312">
        <v>36453</v>
      </c>
      <c r="E25" s="312">
        <v>1764</v>
      </c>
      <c r="F25" s="311">
        <v>17.5</v>
      </c>
    </row>
    <row r="26" spans="1:6" x14ac:dyDescent="0.25">
      <c r="A26" s="315" t="s">
        <v>573</v>
      </c>
      <c r="F26" s="533"/>
    </row>
    <row r="27" spans="1:6" x14ac:dyDescent="0.25">
      <c r="A27" s="314" t="s">
        <v>582</v>
      </c>
      <c r="B27" s="312">
        <v>11193</v>
      </c>
      <c r="C27" s="312">
        <v>512</v>
      </c>
      <c r="D27" s="312">
        <v>12951</v>
      </c>
      <c r="E27" s="312">
        <v>342</v>
      </c>
      <c r="F27" s="311">
        <v>9</v>
      </c>
    </row>
    <row r="28" spans="1:6" x14ac:dyDescent="0.25">
      <c r="A28" s="314" t="s">
        <v>581</v>
      </c>
      <c r="B28" s="312">
        <v>17394</v>
      </c>
      <c r="C28" s="312">
        <v>2010</v>
      </c>
      <c r="D28" s="312">
        <v>21403</v>
      </c>
      <c r="E28" s="312">
        <v>1123</v>
      </c>
      <c r="F28" s="311">
        <v>18.600000000000001</v>
      </c>
    </row>
    <row r="29" spans="1:6" x14ac:dyDescent="0.25">
      <c r="A29" s="314" t="s">
        <v>580</v>
      </c>
      <c r="B29" s="312">
        <v>971</v>
      </c>
      <c r="C29" s="312">
        <v>607</v>
      </c>
      <c r="D29" s="312">
        <v>1647</v>
      </c>
      <c r="E29" s="312">
        <v>191</v>
      </c>
      <c r="F29" s="311">
        <v>47.4</v>
      </c>
    </row>
    <row r="30" spans="1:6" x14ac:dyDescent="0.25">
      <c r="A30" s="314" t="s">
        <v>579</v>
      </c>
      <c r="B30" s="312">
        <v>108</v>
      </c>
      <c r="C30" s="312">
        <v>207</v>
      </c>
      <c r="D30" s="312">
        <v>258</v>
      </c>
      <c r="E30" s="312">
        <v>67</v>
      </c>
      <c r="F30" s="311">
        <v>79.599999999999994</v>
      </c>
    </row>
    <row r="31" spans="1:6" x14ac:dyDescent="0.25">
      <c r="A31" s="314" t="s">
        <v>578</v>
      </c>
      <c r="B31" s="312">
        <v>54</v>
      </c>
      <c r="C31" s="312">
        <v>164</v>
      </c>
      <c r="D31" s="312">
        <v>60</v>
      </c>
      <c r="E31" s="312">
        <v>30</v>
      </c>
      <c r="F31" s="311">
        <v>106</v>
      </c>
    </row>
    <row r="32" spans="1:6" x14ac:dyDescent="0.25">
      <c r="A32" s="314" t="s">
        <v>577</v>
      </c>
      <c r="B32" s="312">
        <v>0</v>
      </c>
      <c r="C32" s="312">
        <v>1</v>
      </c>
      <c r="D32" s="312">
        <v>1</v>
      </c>
      <c r="E32" s="312">
        <v>0</v>
      </c>
      <c r="F32" s="311">
        <v>95.9</v>
      </c>
    </row>
    <row r="33" spans="1:6" x14ac:dyDescent="0.25">
      <c r="A33" s="314" t="s">
        <v>576</v>
      </c>
      <c r="B33" s="312">
        <v>119</v>
      </c>
      <c r="C33" s="312">
        <v>51</v>
      </c>
      <c r="D33" s="312">
        <v>133</v>
      </c>
      <c r="E33" s="312">
        <v>11</v>
      </c>
      <c r="F33" s="311">
        <v>117.8</v>
      </c>
    </row>
    <row r="34" spans="1:6" x14ac:dyDescent="0.25">
      <c r="A34" s="314" t="s">
        <v>565</v>
      </c>
      <c r="B34" s="312">
        <v>0</v>
      </c>
      <c r="C34" s="312">
        <v>0</v>
      </c>
      <c r="D34" s="312">
        <v>0</v>
      </c>
      <c r="E34" s="312">
        <v>0</v>
      </c>
      <c r="F34" s="311">
        <v>0</v>
      </c>
    </row>
    <row r="35" spans="1:6" x14ac:dyDescent="0.25">
      <c r="A35" s="316"/>
      <c r="B35" s="312"/>
      <c r="C35" s="312"/>
      <c r="D35" s="312"/>
      <c r="E35" s="312"/>
      <c r="F35" s="311"/>
    </row>
    <row r="36" spans="1:6" x14ac:dyDescent="0.25">
      <c r="A36" s="316" t="s">
        <v>575</v>
      </c>
      <c r="B36" s="312">
        <v>138216</v>
      </c>
      <c r="C36" s="312">
        <v>10047</v>
      </c>
      <c r="D36" s="312">
        <v>145404</v>
      </c>
      <c r="E36" s="312">
        <v>7188</v>
      </c>
      <c r="F36" s="311">
        <v>11.8</v>
      </c>
    </row>
    <row r="37" spans="1:6" x14ac:dyDescent="0.25">
      <c r="A37" s="315" t="s">
        <v>573</v>
      </c>
      <c r="F37" s="533"/>
    </row>
    <row r="38" spans="1:6" x14ac:dyDescent="0.25">
      <c r="A38" s="314" t="s">
        <v>572</v>
      </c>
      <c r="B38" s="312">
        <v>97410</v>
      </c>
      <c r="C38" s="312">
        <v>8156</v>
      </c>
      <c r="D38" s="312">
        <v>103468</v>
      </c>
      <c r="E38" s="312">
        <v>6057</v>
      </c>
      <c r="F38" s="311">
        <v>7.8</v>
      </c>
    </row>
    <row r="39" spans="1:6" x14ac:dyDescent="0.25">
      <c r="A39" s="314" t="s">
        <v>571</v>
      </c>
      <c r="B39" s="312">
        <v>25471</v>
      </c>
      <c r="C39" s="312">
        <v>1111</v>
      </c>
      <c r="D39" s="312">
        <v>26135</v>
      </c>
      <c r="E39" s="312">
        <v>664</v>
      </c>
      <c r="F39" s="311">
        <v>11.1</v>
      </c>
    </row>
    <row r="40" spans="1:6" x14ac:dyDescent="0.25">
      <c r="A40" s="314" t="s">
        <v>570</v>
      </c>
      <c r="B40" s="312">
        <v>9716</v>
      </c>
      <c r="C40" s="312">
        <v>554</v>
      </c>
      <c r="D40" s="312">
        <v>10052</v>
      </c>
      <c r="E40" s="312">
        <v>337</v>
      </c>
      <c r="F40" s="311">
        <v>17.899999999999999</v>
      </c>
    </row>
    <row r="41" spans="1:6" x14ac:dyDescent="0.25">
      <c r="A41" s="314" t="s">
        <v>569</v>
      </c>
      <c r="B41" s="312">
        <v>2723</v>
      </c>
      <c r="C41" s="312">
        <v>186</v>
      </c>
      <c r="D41" s="312">
        <v>2820</v>
      </c>
      <c r="E41" s="312">
        <v>97</v>
      </c>
      <c r="F41" s="311">
        <v>33.9</v>
      </c>
    </row>
    <row r="42" spans="1:6" x14ac:dyDescent="0.25">
      <c r="A42" s="314" t="s">
        <v>568</v>
      </c>
      <c r="B42" s="312">
        <v>782</v>
      </c>
      <c r="C42" s="312">
        <v>15</v>
      </c>
      <c r="D42" s="312">
        <v>796</v>
      </c>
      <c r="E42" s="312">
        <v>13</v>
      </c>
      <c r="F42" s="311">
        <v>61.3</v>
      </c>
    </row>
    <row r="43" spans="1:6" x14ac:dyDescent="0.25">
      <c r="A43" s="314" t="s">
        <v>567</v>
      </c>
      <c r="B43" s="312">
        <v>814</v>
      </c>
      <c r="C43" s="312">
        <v>17</v>
      </c>
      <c r="D43" s="312">
        <v>829</v>
      </c>
      <c r="E43" s="312">
        <v>16</v>
      </c>
      <c r="F43" s="311">
        <v>93.4</v>
      </c>
    </row>
    <row r="44" spans="1:6" x14ac:dyDescent="0.25">
      <c r="A44" s="314" t="s">
        <v>566</v>
      </c>
      <c r="B44" s="312">
        <v>69</v>
      </c>
      <c r="C44" s="312">
        <v>3</v>
      </c>
      <c r="D44" s="312">
        <v>70</v>
      </c>
      <c r="E44" s="312">
        <v>1</v>
      </c>
      <c r="F44" s="311">
        <v>33.799999999999997</v>
      </c>
    </row>
    <row r="45" spans="1:6" x14ac:dyDescent="0.25">
      <c r="A45" s="314" t="s">
        <v>565</v>
      </c>
      <c r="B45" s="312">
        <v>1231</v>
      </c>
      <c r="C45" s="312">
        <v>5</v>
      </c>
      <c r="D45" s="312">
        <v>1234</v>
      </c>
      <c r="E45" s="312">
        <v>3</v>
      </c>
      <c r="F45" s="311">
        <v>174.3</v>
      </c>
    </row>
    <row r="46" spans="1:6" x14ac:dyDescent="0.25">
      <c r="A46" s="313"/>
      <c r="B46" s="312"/>
      <c r="C46" s="312"/>
      <c r="D46" s="312"/>
      <c r="E46" s="312"/>
      <c r="F46" s="312"/>
    </row>
    <row r="47" spans="1:6" ht="15" customHeight="1" x14ac:dyDescent="0.25">
      <c r="A47" s="1286" t="s">
        <v>1020</v>
      </c>
      <c r="B47" s="779"/>
      <c r="C47" s="779"/>
      <c r="D47" s="779"/>
      <c r="E47" s="779"/>
      <c r="F47" s="779"/>
    </row>
    <row r="48" spans="1:6" x14ac:dyDescent="0.25">
      <c r="A48" s="310" t="s">
        <v>563</v>
      </c>
      <c r="B48" s="309"/>
      <c r="C48" s="309"/>
      <c r="D48" s="309"/>
      <c r="E48" s="309"/>
      <c r="F48" s="309"/>
    </row>
    <row r="49" spans="1:6" x14ac:dyDescent="0.25">
      <c r="A49" s="532"/>
      <c r="B49" s="1052"/>
      <c r="C49" s="1052"/>
      <c r="D49" s="1052"/>
      <c r="E49" s="1052"/>
      <c r="F49" s="1051"/>
    </row>
    <row r="50" spans="1:6" x14ac:dyDescent="0.25">
      <c r="A50" s="436"/>
      <c r="B50" s="436"/>
      <c r="C50" s="436"/>
      <c r="D50" s="436"/>
      <c r="E50" s="436"/>
      <c r="F50" s="531"/>
    </row>
    <row r="51" spans="1:6" x14ac:dyDescent="0.25">
      <c r="A51" s="436"/>
      <c r="B51" s="436"/>
      <c r="C51" s="436"/>
      <c r="D51" s="436"/>
      <c r="E51" s="436"/>
      <c r="F51" s="531"/>
    </row>
    <row r="52" spans="1:6" x14ac:dyDescent="0.25">
      <c r="A52" s="435"/>
      <c r="B52" s="435"/>
      <c r="C52" s="435"/>
      <c r="D52" s="435"/>
      <c r="E52" s="435"/>
      <c r="F52" s="530"/>
    </row>
    <row r="53" spans="1:6" x14ac:dyDescent="0.25">
      <c r="A53" s="435"/>
      <c r="B53" s="435"/>
      <c r="C53" s="435"/>
      <c r="D53" s="435"/>
      <c r="E53" s="435"/>
      <c r="F53" s="530"/>
    </row>
  </sheetData>
  <mergeCells count="1">
    <mergeCell ref="A1:E1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7341C-5AEE-44A6-B275-5A000FCDCC75}">
  <sheetPr codeName="Sheet54"/>
  <dimension ref="A1:L70"/>
  <sheetViews>
    <sheetView showGridLines="0" view="pageLayout" topLeftCell="A49" zoomScaleNormal="100" zoomScaleSheetLayoutView="100" workbookViewId="0">
      <selection activeCell="B38" sqref="B38"/>
    </sheetView>
  </sheetViews>
  <sheetFormatPr defaultRowHeight="14.25" customHeight="1" x14ac:dyDescent="0.25"/>
  <cols>
    <col min="1" max="1" width="39.28515625" customWidth="1"/>
    <col min="2" max="2" width="9.85546875" customWidth="1"/>
    <col min="3" max="10" width="8.28515625" customWidth="1"/>
  </cols>
  <sheetData>
    <row r="1" spans="1:12" ht="50.25" customHeight="1" thickBot="1" x14ac:dyDescent="0.3">
      <c r="A1" s="1774"/>
      <c r="B1" s="1774" t="s">
        <v>589</v>
      </c>
      <c r="C1" s="2796" t="s">
        <v>588</v>
      </c>
      <c r="D1" s="2796"/>
      <c r="E1" s="2796" t="s">
        <v>595</v>
      </c>
      <c r="F1" s="2796"/>
      <c r="G1" s="2796" t="s">
        <v>587</v>
      </c>
      <c r="H1" s="2796"/>
      <c r="I1" s="2796" t="s">
        <v>586</v>
      </c>
      <c r="J1" s="2796"/>
    </row>
    <row r="2" spans="1:12" ht="14.25" customHeight="1" x14ac:dyDescent="0.25">
      <c r="A2" s="316" t="s">
        <v>574</v>
      </c>
      <c r="B2" s="312">
        <v>25029</v>
      </c>
      <c r="D2" s="312">
        <v>16237</v>
      </c>
      <c r="F2" s="312">
        <v>32477</v>
      </c>
      <c r="G2" s="312"/>
      <c r="H2" s="312">
        <v>9034</v>
      </c>
      <c r="I2" s="312"/>
      <c r="J2" s="311">
        <v>27.9</v>
      </c>
    </row>
    <row r="3" spans="1:12" ht="14.25" customHeight="1" x14ac:dyDescent="0.25">
      <c r="A3" s="315" t="s">
        <v>573</v>
      </c>
      <c r="B3" s="312"/>
      <c r="F3" s="312"/>
      <c r="J3" s="311"/>
    </row>
    <row r="4" spans="1:12" ht="14.25" customHeight="1" x14ac:dyDescent="0.25">
      <c r="A4" s="314" t="s">
        <v>572</v>
      </c>
      <c r="B4" s="312">
        <v>7929</v>
      </c>
      <c r="D4" s="312">
        <v>9756</v>
      </c>
      <c r="F4" s="312">
        <v>13121</v>
      </c>
      <c r="G4" s="312"/>
      <c r="H4" s="312">
        <v>5435</v>
      </c>
      <c r="I4" s="312"/>
      <c r="J4" s="311">
        <v>8.1</v>
      </c>
    </row>
    <row r="5" spans="1:12" ht="14.25" customHeight="1" x14ac:dyDescent="0.25">
      <c r="A5" s="314" t="s">
        <v>571</v>
      </c>
      <c r="B5" s="312">
        <v>6000</v>
      </c>
      <c r="D5" s="312">
        <v>3362</v>
      </c>
      <c r="F5" s="312">
        <v>7442</v>
      </c>
      <c r="G5" s="312"/>
      <c r="H5" s="312">
        <v>1874</v>
      </c>
      <c r="I5" s="312"/>
      <c r="J5" s="311">
        <v>16.399999999999999</v>
      </c>
      <c r="L5" s="605"/>
    </row>
    <row r="6" spans="1:12" ht="14.25" customHeight="1" x14ac:dyDescent="0.25">
      <c r="A6" s="314" t="s">
        <v>570</v>
      </c>
      <c r="B6" s="312">
        <v>3392</v>
      </c>
      <c r="D6" s="312">
        <v>1436</v>
      </c>
      <c r="F6" s="312">
        <v>3792</v>
      </c>
      <c r="G6" s="312"/>
      <c r="H6" s="312">
        <v>855</v>
      </c>
      <c r="I6" s="312"/>
      <c r="J6" s="311">
        <v>28.2</v>
      </c>
    </row>
    <row r="7" spans="1:12" ht="14.25" customHeight="1" x14ac:dyDescent="0.25">
      <c r="A7" s="314" t="s">
        <v>569</v>
      </c>
      <c r="B7" s="312">
        <v>2497</v>
      </c>
      <c r="D7" s="312">
        <v>849</v>
      </c>
      <c r="F7" s="312">
        <v>2727</v>
      </c>
      <c r="G7" s="312"/>
      <c r="H7" s="312">
        <v>504</v>
      </c>
      <c r="I7" s="312"/>
      <c r="J7" s="311">
        <v>37.5</v>
      </c>
    </row>
    <row r="8" spans="1:12" ht="14.25" customHeight="1" x14ac:dyDescent="0.25">
      <c r="A8" s="314" t="s">
        <v>568</v>
      </c>
      <c r="B8" s="312">
        <v>2949</v>
      </c>
      <c r="D8" s="312">
        <v>306</v>
      </c>
      <c r="F8" s="312">
        <v>3049</v>
      </c>
      <c r="G8" s="312"/>
      <c r="H8" s="312">
        <v>180</v>
      </c>
      <c r="I8" s="312"/>
      <c r="J8" s="311">
        <v>40.6</v>
      </c>
    </row>
    <row r="9" spans="1:12" ht="14.25" customHeight="1" x14ac:dyDescent="0.25">
      <c r="A9" s="314" t="s">
        <v>567</v>
      </c>
      <c r="B9" s="312">
        <v>1330</v>
      </c>
      <c r="D9" s="312">
        <v>111</v>
      </c>
      <c r="F9" s="312">
        <v>1314</v>
      </c>
      <c r="G9" s="312"/>
      <c r="H9" s="312">
        <v>65</v>
      </c>
      <c r="I9" s="312"/>
      <c r="J9" s="311">
        <v>63</v>
      </c>
    </row>
    <row r="10" spans="1:12" ht="14.25" customHeight="1" x14ac:dyDescent="0.25">
      <c r="A10" s="314" t="s">
        <v>566</v>
      </c>
      <c r="B10" s="312">
        <v>134</v>
      </c>
      <c r="D10" s="312">
        <v>280</v>
      </c>
      <c r="F10" s="312">
        <v>189</v>
      </c>
      <c r="G10" s="312"/>
      <c r="H10" s="312">
        <v>49</v>
      </c>
      <c r="I10" s="312"/>
      <c r="J10" s="311">
        <v>42.3</v>
      </c>
    </row>
    <row r="11" spans="1:12" ht="14.25" customHeight="1" x14ac:dyDescent="0.25">
      <c r="A11" s="314" t="s">
        <v>565</v>
      </c>
      <c r="B11" s="312">
        <v>798</v>
      </c>
      <c r="D11" s="312">
        <v>137</v>
      </c>
      <c r="F11" s="312">
        <v>843</v>
      </c>
      <c r="G11" s="312"/>
      <c r="H11" s="312">
        <v>72</v>
      </c>
      <c r="I11" s="312"/>
      <c r="J11" s="311">
        <v>303</v>
      </c>
    </row>
    <row r="12" spans="1:12" ht="14.25" customHeight="1" x14ac:dyDescent="0.25">
      <c r="A12" s="314"/>
      <c r="B12" s="312"/>
      <c r="D12" s="312"/>
      <c r="F12" s="312"/>
      <c r="H12" s="312"/>
      <c r="J12" s="311"/>
    </row>
    <row r="13" spans="1:12" ht="14.25" customHeight="1" x14ac:dyDescent="0.25">
      <c r="A13" s="313" t="s">
        <v>564</v>
      </c>
      <c r="B13" s="312">
        <v>4006</v>
      </c>
      <c r="D13" s="312" t="s">
        <v>86</v>
      </c>
      <c r="F13" s="312">
        <v>3806</v>
      </c>
      <c r="G13" s="312"/>
      <c r="H13" s="312" t="s">
        <v>86</v>
      </c>
      <c r="I13" s="312"/>
      <c r="J13" s="311">
        <v>91.2</v>
      </c>
    </row>
    <row r="14" spans="1:12" ht="14.25" customHeight="1" x14ac:dyDescent="0.25">
      <c r="A14" s="2809" t="s">
        <v>1020</v>
      </c>
      <c r="B14" s="2809"/>
      <c r="C14" s="2809"/>
      <c r="D14" s="2809"/>
      <c r="E14" s="2809"/>
      <c r="F14" s="2809"/>
      <c r="G14" s="782"/>
      <c r="H14" s="782"/>
      <c r="I14" s="782"/>
      <c r="J14" s="782"/>
    </row>
    <row r="15" spans="1:12" ht="14.25" customHeight="1" x14ac:dyDescent="0.25">
      <c r="A15" s="310" t="s">
        <v>563</v>
      </c>
      <c r="B15" s="309"/>
      <c r="C15" s="309"/>
      <c r="D15" s="309"/>
      <c r="E15" s="309"/>
      <c r="F15" s="309"/>
    </row>
    <row r="16" spans="1:12" ht="14.25" customHeight="1" x14ac:dyDescent="0.25">
      <c r="A16" s="310"/>
      <c r="B16" s="309"/>
      <c r="C16" s="309"/>
      <c r="D16" s="309"/>
      <c r="E16" s="309"/>
      <c r="F16" s="309"/>
    </row>
    <row r="18" spans="1:12" ht="14.25" customHeight="1" x14ac:dyDescent="0.25">
      <c r="A18" s="2808" t="s">
        <v>809</v>
      </c>
      <c r="B18" s="2808"/>
      <c r="C18" s="2808"/>
      <c r="D18" s="2808"/>
      <c r="E18" s="436"/>
      <c r="F18" s="436"/>
      <c r="G18" s="489"/>
      <c r="H18" s="489"/>
      <c r="I18" s="436"/>
      <c r="J18" s="476"/>
    </row>
    <row r="19" spans="1:12" ht="14.25" customHeight="1" thickBot="1" x14ac:dyDescent="0.3">
      <c r="A19" s="1775"/>
      <c r="B19" s="1775"/>
      <c r="C19" s="1775"/>
      <c r="D19" s="1775"/>
      <c r="E19" s="436"/>
      <c r="F19" s="436"/>
      <c r="G19" s="489"/>
      <c r="H19" s="489"/>
      <c r="I19" s="436"/>
      <c r="J19" s="476"/>
    </row>
    <row r="20" spans="1:12" ht="14.25" customHeight="1" thickBot="1" x14ac:dyDescent="0.3">
      <c r="A20" s="546" t="s">
        <v>174</v>
      </c>
      <c r="B20" s="453" t="s">
        <v>1098</v>
      </c>
      <c r="C20" s="453" t="s">
        <v>993</v>
      </c>
      <c r="D20" s="453" t="s">
        <v>900</v>
      </c>
      <c r="E20" s="453" t="s">
        <v>838</v>
      </c>
      <c r="F20" s="453" t="s">
        <v>805</v>
      </c>
      <c r="G20" s="453" t="s">
        <v>736</v>
      </c>
      <c r="H20" s="453" t="s">
        <v>720</v>
      </c>
      <c r="I20" s="452" t="s">
        <v>684</v>
      </c>
      <c r="J20" s="452" t="s">
        <v>259</v>
      </c>
    </row>
    <row r="21" spans="1:12" ht="14.25" customHeight="1" x14ac:dyDescent="0.25">
      <c r="A21" s="536" t="s">
        <v>503</v>
      </c>
      <c r="B21" s="545">
        <v>127145</v>
      </c>
      <c r="C21" s="545">
        <v>128172</v>
      </c>
      <c r="D21" s="545">
        <v>120969</v>
      </c>
      <c r="E21" s="545">
        <v>99042</v>
      </c>
      <c r="F21" s="545">
        <v>100604</v>
      </c>
      <c r="G21" s="545">
        <v>100943</v>
      </c>
      <c r="H21" s="545">
        <v>102743</v>
      </c>
      <c r="I21" s="545">
        <v>107110</v>
      </c>
      <c r="J21" s="535">
        <v>106052</v>
      </c>
    </row>
    <row r="22" spans="1:12" ht="14.25" customHeight="1" x14ac:dyDescent="0.25">
      <c r="A22" s="543" t="s">
        <v>347</v>
      </c>
      <c r="B22" s="1433">
        <v>24620</v>
      </c>
      <c r="C22" s="1433">
        <v>24620</v>
      </c>
      <c r="D22" s="1433">
        <v>23240</v>
      </c>
      <c r="E22" s="1433">
        <v>25841</v>
      </c>
      <c r="F22" s="1433">
        <v>26389</v>
      </c>
      <c r="G22" s="1433">
        <v>27144</v>
      </c>
      <c r="H22" s="1433">
        <v>28373</v>
      </c>
      <c r="I22" s="1433">
        <v>30899</v>
      </c>
      <c r="J22" s="1430">
        <v>31131</v>
      </c>
    </row>
    <row r="23" spans="1:12" ht="14.25" customHeight="1" x14ac:dyDescent="0.25">
      <c r="A23" s="544" t="s">
        <v>594</v>
      </c>
      <c r="B23" s="1433">
        <v>3761</v>
      </c>
      <c r="C23" s="1433">
        <v>3862</v>
      </c>
      <c r="D23" s="1433">
        <v>3879</v>
      </c>
      <c r="E23" s="1433">
        <v>2913</v>
      </c>
      <c r="F23" s="1433">
        <v>2814</v>
      </c>
      <c r="G23" s="1433">
        <v>2775</v>
      </c>
      <c r="H23" s="1433">
        <v>2803</v>
      </c>
      <c r="I23" s="1433">
        <v>2888</v>
      </c>
      <c r="J23" s="1433">
        <v>3086</v>
      </c>
    </row>
    <row r="24" spans="1:12" ht="14.25" customHeight="1" x14ac:dyDescent="0.25">
      <c r="A24" s="543" t="s">
        <v>349</v>
      </c>
      <c r="B24" s="1433">
        <v>34841</v>
      </c>
      <c r="C24" s="1433">
        <v>32013</v>
      </c>
      <c r="D24" s="1433">
        <v>30121</v>
      </c>
      <c r="E24" s="1433">
        <v>19084</v>
      </c>
      <c r="F24" s="1433">
        <v>19216</v>
      </c>
      <c r="G24" s="1433">
        <v>18743</v>
      </c>
      <c r="H24" s="1433">
        <v>18026</v>
      </c>
      <c r="I24" s="1433">
        <v>20341</v>
      </c>
      <c r="J24" s="1433">
        <v>19710</v>
      </c>
    </row>
    <row r="25" spans="1:12" ht="14.25" customHeight="1" x14ac:dyDescent="0.25">
      <c r="A25" s="544" t="s">
        <v>593</v>
      </c>
      <c r="B25" s="1430">
        <v>3425</v>
      </c>
      <c r="C25" s="1430">
        <v>3113</v>
      </c>
      <c r="D25" s="1430">
        <v>3103</v>
      </c>
      <c r="E25" s="1430">
        <v>2879</v>
      </c>
      <c r="F25" s="1430">
        <v>2881</v>
      </c>
      <c r="G25" s="1430">
        <v>2838</v>
      </c>
      <c r="H25" s="1430">
        <v>2640</v>
      </c>
      <c r="I25" s="1430">
        <v>2597</v>
      </c>
      <c r="J25" s="1430">
        <v>2117</v>
      </c>
    </row>
    <row r="26" spans="1:12" ht="14.25" customHeight="1" x14ac:dyDescent="0.25">
      <c r="A26" s="543" t="s">
        <v>350</v>
      </c>
      <c r="B26" s="1430">
        <v>29066</v>
      </c>
      <c r="C26" s="1430">
        <v>28765</v>
      </c>
      <c r="D26" s="1430">
        <v>28631</v>
      </c>
      <c r="E26" s="1430">
        <v>25254</v>
      </c>
      <c r="F26" s="1430">
        <v>25298</v>
      </c>
      <c r="G26" s="1430">
        <v>25294</v>
      </c>
      <c r="H26" s="1430">
        <v>25052</v>
      </c>
      <c r="I26" s="1430">
        <v>25248</v>
      </c>
      <c r="J26" s="1430">
        <v>24943</v>
      </c>
    </row>
    <row r="27" spans="1:12" ht="14.25" customHeight="1" x14ac:dyDescent="0.25">
      <c r="A27" s="544" t="s">
        <v>29</v>
      </c>
      <c r="B27" s="1430">
        <v>12152</v>
      </c>
      <c r="C27" s="1430">
        <v>12236</v>
      </c>
      <c r="D27" s="1430">
        <v>12188</v>
      </c>
      <c r="E27" s="1430">
        <v>10081</v>
      </c>
      <c r="F27" s="1430">
        <v>10312</v>
      </c>
      <c r="G27" s="1430">
        <v>10370</v>
      </c>
      <c r="H27" s="1430">
        <v>10185</v>
      </c>
      <c r="I27" s="1430">
        <v>10362</v>
      </c>
      <c r="J27" s="1430">
        <v>9893</v>
      </c>
    </row>
    <row r="28" spans="1:12" ht="14.25" customHeight="1" x14ac:dyDescent="0.25">
      <c r="A28" s="543" t="s">
        <v>348</v>
      </c>
      <c r="B28" s="1430">
        <v>33300</v>
      </c>
      <c r="C28" s="1430">
        <v>30163</v>
      </c>
      <c r="D28" s="1430">
        <v>28896</v>
      </c>
      <c r="E28" s="1430">
        <v>18974</v>
      </c>
      <c r="F28" s="1430">
        <v>19219</v>
      </c>
      <c r="G28" s="1430">
        <v>19209</v>
      </c>
      <c r="H28" s="1430">
        <v>19763</v>
      </c>
      <c r="I28" s="1430">
        <v>20857</v>
      </c>
      <c r="J28" s="1430">
        <v>20368</v>
      </c>
      <c r="L28" s="605"/>
    </row>
    <row r="29" spans="1:12" ht="14.25" customHeight="1" x14ac:dyDescent="0.25">
      <c r="A29" s="544" t="s">
        <v>592</v>
      </c>
      <c r="B29" s="1430">
        <v>5510</v>
      </c>
      <c r="C29" s="1430">
        <v>2870</v>
      </c>
      <c r="D29" s="1430">
        <v>2633</v>
      </c>
      <c r="E29" s="1430">
        <v>1210</v>
      </c>
      <c r="F29" s="1430">
        <v>1151</v>
      </c>
      <c r="G29" s="1430">
        <v>1217</v>
      </c>
      <c r="H29" s="1430">
        <v>1278</v>
      </c>
      <c r="I29" s="1430">
        <v>1225</v>
      </c>
      <c r="J29" s="1430">
        <v>1443</v>
      </c>
    </row>
    <row r="30" spans="1:12" ht="14.25" customHeight="1" x14ac:dyDescent="0.25">
      <c r="A30" s="543" t="s">
        <v>346</v>
      </c>
      <c r="B30" s="1430">
        <v>520</v>
      </c>
      <c r="C30" s="1430">
        <v>581</v>
      </c>
      <c r="D30" s="1430">
        <v>671</v>
      </c>
      <c r="E30" s="1430">
        <v>679</v>
      </c>
      <c r="F30" s="1430">
        <v>964</v>
      </c>
      <c r="G30" s="1430">
        <v>1008</v>
      </c>
      <c r="H30" s="1430">
        <v>1205</v>
      </c>
      <c r="I30" s="1430">
        <v>1403</v>
      </c>
      <c r="J30" s="1430">
        <v>1511</v>
      </c>
    </row>
    <row r="31" spans="1:12" ht="14.25" customHeight="1" x14ac:dyDescent="0.25">
      <c r="A31" s="543" t="s">
        <v>591</v>
      </c>
      <c r="B31" s="1430">
        <v>0</v>
      </c>
      <c r="C31" s="1430">
        <v>4675</v>
      </c>
      <c r="D31" s="1430">
        <v>4827</v>
      </c>
      <c r="E31" s="1430">
        <v>4866</v>
      </c>
      <c r="F31" s="1430">
        <v>4840</v>
      </c>
      <c r="G31" s="1430">
        <v>4860</v>
      </c>
      <c r="H31" s="1430">
        <v>5046</v>
      </c>
      <c r="I31" s="1430">
        <v>2381</v>
      </c>
      <c r="J31" s="1430">
        <v>2801</v>
      </c>
    </row>
    <row r="32" spans="1:12" ht="14.25" customHeight="1" x14ac:dyDescent="0.25">
      <c r="A32" s="543" t="s">
        <v>413</v>
      </c>
      <c r="B32" s="1430">
        <v>4798</v>
      </c>
      <c r="C32" s="1430">
        <v>4583</v>
      </c>
      <c r="D32" s="1430">
        <v>4584</v>
      </c>
      <c r="E32" s="1430">
        <v>4343</v>
      </c>
      <c r="F32" s="1430">
        <v>4678</v>
      </c>
      <c r="G32" s="1430">
        <v>4685</v>
      </c>
      <c r="H32" s="1430">
        <v>5279</v>
      </c>
      <c r="I32" s="1430">
        <v>5981</v>
      </c>
      <c r="J32" s="1430">
        <v>5587</v>
      </c>
    </row>
    <row r="33" spans="1:10" ht="14.25" customHeight="1" x14ac:dyDescent="0.25">
      <c r="A33" s="538"/>
      <c r="B33" s="1430"/>
      <c r="C33" s="1430"/>
      <c r="D33" s="1430"/>
      <c r="E33" s="1430"/>
      <c r="F33" s="1430"/>
      <c r="G33" s="1430"/>
      <c r="H33" s="1430"/>
      <c r="I33" s="1430"/>
      <c r="J33" s="1449"/>
    </row>
    <row r="34" spans="1:10" ht="14.25" customHeight="1" x14ac:dyDescent="0.25">
      <c r="A34" s="536" t="s">
        <v>492</v>
      </c>
      <c r="B34" s="535">
        <f>'REA &amp; Risk weights)'!B19</f>
        <v>728</v>
      </c>
      <c r="C34" s="535">
        <v>1099</v>
      </c>
      <c r="D34" s="535">
        <v>931</v>
      </c>
      <c r="E34" s="535">
        <v>728</v>
      </c>
      <c r="F34" s="535">
        <v>793</v>
      </c>
      <c r="G34" s="535">
        <v>776</v>
      </c>
      <c r="H34" s="535">
        <v>1207</v>
      </c>
      <c r="I34" s="535">
        <v>1238</v>
      </c>
      <c r="J34" s="535">
        <v>1449</v>
      </c>
    </row>
    <row r="35" spans="1:10" ht="14.25" customHeight="1" x14ac:dyDescent="0.25">
      <c r="A35" s="1448"/>
      <c r="B35" s="1431"/>
      <c r="C35" s="1431"/>
      <c r="D35" s="1431"/>
      <c r="E35" s="1431"/>
      <c r="F35" s="1431"/>
      <c r="G35" s="1431"/>
      <c r="H35" s="1431"/>
      <c r="I35" s="1431"/>
      <c r="J35" s="1431"/>
    </row>
    <row r="36" spans="1:10" ht="14.25" customHeight="1" x14ac:dyDescent="0.25">
      <c r="A36" s="536" t="s">
        <v>491</v>
      </c>
      <c r="B36" s="535">
        <f>'REA &amp; Risk weights)'!B21</f>
        <v>5165</v>
      </c>
      <c r="C36" s="535">
        <v>7253</v>
      </c>
      <c r="D36" s="535">
        <v>6064</v>
      </c>
      <c r="E36" s="535">
        <v>3812</v>
      </c>
      <c r="F36" s="535">
        <v>3908</v>
      </c>
      <c r="G36" s="535">
        <v>3690</v>
      </c>
      <c r="H36" s="535">
        <v>3520</v>
      </c>
      <c r="I36" s="535">
        <v>3146</v>
      </c>
      <c r="J36" s="535">
        <v>3396</v>
      </c>
    </row>
    <row r="37" spans="1:10" ht="14.25" customHeight="1" x14ac:dyDescent="0.25">
      <c r="A37" s="537"/>
      <c r="B37" s="490"/>
      <c r="C37" s="490"/>
      <c r="D37" s="490"/>
      <c r="E37" s="490"/>
      <c r="F37" s="490"/>
      <c r="G37" s="490"/>
      <c r="H37" s="490"/>
      <c r="I37" s="490"/>
      <c r="J37" s="490"/>
    </row>
    <row r="38" spans="1:10" ht="14.25" customHeight="1" x14ac:dyDescent="0.25">
      <c r="A38" s="536" t="s">
        <v>1005</v>
      </c>
      <c r="B38" s="535">
        <f>'REA &amp; Risk weights)'!B26</f>
        <v>0</v>
      </c>
      <c r="C38" s="535">
        <v>1</v>
      </c>
      <c r="D38" s="535"/>
      <c r="E38" s="535"/>
      <c r="F38" s="535"/>
      <c r="G38" s="535"/>
      <c r="H38" s="535"/>
      <c r="I38" s="535"/>
      <c r="J38" s="535"/>
    </row>
    <row r="39" spans="1:10" ht="14.25" customHeight="1" x14ac:dyDescent="0.25">
      <c r="A39" s="537"/>
      <c r="B39" s="490"/>
      <c r="C39" s="490"/>
      <c r="D39" s="490"/>
      <c r="E39" s="490"/>
      <c r="F39" s="490"/>
      <c r="G39" s="490"/>
      <c r="H39" s="490"/>
      <c r="I39" s="490"/>
      <c r="J39" s="490"/>
    </row>
    <row r="40" spans="1:10" ht="14.25" customHeight="1" x14ac:dyDescent="0.25">
      <c r="A40" s="536" t="s">
        <v>487</v>
      </c>
      <c r="B40" s="535">
        <f>'REA &amp; Risk weights)'!B28</f>
        <v>15698</v>
      </c>
      <c r="C40" s="535">
        <v>15698</v>
      </c>
      <c r="D40" s="535">
        <v>16487</v>
      </c>
      <c r="E40" s="535">
        <v>16487</v>
      </c>
      <c r="F40" s="535">
        <v>16487</v>
      </c>
      <c r="G40" s="535">
        <v>16487</v>
      </c>
      <c r="H40" s="535">
        <v>16809</v>
      </c>
      <c r="I40" s="535">
        <v>16809</v>
      </c>
      <c r="J40" s="535">
        <v>16809</v>
      </c>
    </row>
    <row r="41" spans="1:10" ht="14.25" customHeight="1" x14ac:dyDescent="0.25">
      <c r="A41" s="542"/>
      <c r="B41" s="541"/>
      <c r="C41" s="541"/>
      <c r="D41" s="541"/>
      <c r="E41" s="541"/>
      <c r="F41" s="541"/>
      <c r="G41" s="541"/>
      <c r="H41" s="541"/>
      <c r="I41" s="541"/>
      <c r="J41" s="541"/>
    </row>
    <row r="42" spans="1:10" ht="22.5" x14ac:dyDescent="0.25">
      <c r="A42" s="933" t="s">
        <v>764</v>
      </c>
      <c r="B42" s="535">
        <f>'REA &amp; Risk weights)'!B30</f>
        <v>663</v>
      </c>
      <c r="C42" s="535">
        <v>673</v>
      </c>
      <c r="D42" s="535">
        <v>657</v>
      </c>
      <c r="E42" s="535">
        <v>607</v>
      </c>
      <c r="F42" s="535">
        <v>624</v>
      </c>
      <c r="G42" s="535">
        <v>631</v>
      </c>
      <c r="H42" s="535"/>
      <c r="I42" s="535"/>
      <c r="J42" s="535"/>
    </row>
    <row r="43" spans="1:10" ht="22.5" x14ac:dyDescent="0.25">
      <c r="A43" s="933" t="s">
        <v>941</v>
      </c>
      <c r="B43" s="535">
        <f>'REA &amp; Risk weights)'!B31</f>
        <v>10330</v>
      </c>
      <c r="C43" s="535">
        <v>10112</v>
      </c>
      <c r="D43" s="535">
        <v>10626</v>
      </c>
      <c r="E43" s="535"/>
      <c r="F43" s="535"/>
      <c r="G43" s="535"/>
      <c r="H43" s="535"/>
      <c r="I43" s="535"/>
      <c r="J43" s="535"/>
    </row>
    <row r="44" spans="1:10" ht="14.25" customHeight="1" x14ac:dyDescent="0.25">
      <c r="A44" s="542"/>
      <c r="B44" s="541"/>
      <c r="C44" s="541"/>
      <c r="D44" s="541"/>
      <c r="E44" s="541"/>
      <c r="F44" s="541"/>
      <c r="G44" s="541"/>
      <c r="H44" s="541"/>
      <c r="I44" s="541"/>
      <c r="J44" s="541"/>
    </row>
    <row r="45" spans="1:10" ht="14.25" customHeight="1" x14ac:dyDescent="0.25">
      <c r="A45" s="536" t="s">
        <v>486</v>
      </c>
      <c r="B45" s="535">
        <f>'REA &amp; Risk weights)'!B33</f>
        <v>0</v>
      </c>
      <c r="C45" s="535">
        <v>0</v>
      </c>
      <c r="D45" s="535">
        <v>152</v>
      </c>
      <c r="E45" s="535">
        <v>152</v>
      </c>
      <c r="F45" s="535">
        <v>152</v>
      </c>
      <c r="G45" s="535">
        <v>152</v>
      </c>
      <c r="H45" s="535">
        <v>1500</v>
      </c>
      <c r="I45" s="535"/>
      <c r="J45" s="535">
        <v>1998</v>
      </c>
    </row>
    <row r="46" spans="1:10" ht="14.25" customHeight="1" thickBot="1" x14ac:dyDescent="0.3">
      <c r="A46" s="540"/>
      <c r="B46" s="539"/>
      <c r="C46" s="539"/>
      <c r="D46" s="539"/>
      <c r="E46" s="539"/>
      <c r="F46" s="539"/>
      <c r="G46" s="539"/>
      <c r="H46" s="539"/>
      <c r="I46" s="539"/>
      <c r="J46" s="539"/>
    </row>
    <row r="47" spans="1:10" ht="14.25" customHeight="1" x14ac:dyDescent="0.25">
      <c r="A47" s="781" t="s">
        <v>485</v>
      </c>
      <c r="B47" s="780">
        <f>'REA &amp; Risk weights)'!B34</f>
        <v>159729</v>
      </c>
      <c r="C47" s="780">
        <v>163007</v>
      </c>
      <c r="D47" s="780">
        <v>155886</v>
      </c>
      <c r="E47" s="780">
        <v>120827</v>
      </c>
      <c r="F47" s="780">
        <v>122568</v>
      </c>
      <c r="G47" s="780">
        <v>122679</v>
      </c>
      <c r="H47" s="780">
        <v>125779</v>
      </c>
      <c r="I47" s="780">
        <v>128303</v>
      </c>
      <c r="J47" s="780">
        <v>129710</v>
      </c>
    </row>
    <row r="48" spans="1:10" ht="14.25" customHeight="1" x14ac:dyDescent="0.25">
      <c r="A48" s="537"/>
      <c r="B48" s="490"/>
      <c r="C48" s="490"/>
      <c r="D48" s="490"/>
      <c r="E48" s="490"/>
      <c r="F48" s="490"/>
      <c r="G48" s="490"/>
      <c r="H48" s="490"/>
      <c r="I48" s="490"/>
      <c r="J48" s="490"/>
    </row>
    <row r="49" spans="1:10" ht="14.25" customHeight="1" x14ac:dyDescent="0.25">
      <c r="A49" s="538" t="s">
        <v>484</v>
      </c>
      <c r="B49" s="1430" t="str">
        <f>IF(ABS('REA &amp; Risk weights)'!B35)&gt;0,'REA &amp; Risk weights)'!B35,"")</f>
        <v/>
      </c>
      <c r="C49" s="1430" t="s">
        <v>86</v>
      </c>
      <c r="D49" s="1430"/>
      <c r="E49" s="1430"/>
      <c r="F49" s="1430"/>
      <c r="G49" s="1430"/>
      <c r="H49" s="1430">
        <v>76645</v>
      </c>
      <c r="I49" s="1430">
        <v>78077</v>
      </c>
      <c r="J49" s="1430">
        <v>79127</v>
      </c>
    </row>
    <row r="50" spans="1:10" ht="14.25" customHeight="1" x14ac:dyDescent="0.25">
      <c r="A50" s="537"/>
      <c r="B50" s="490"/>
      <c r="C50" s="490"/>
      <c r="D50" s="490"/>
      <c r="E50" s="490"/>
      <c r="F50" s="490"/>
      <c r="G50" s="490"/>
      <c r="H50" s="490"/>
      <c r="I50" s="490"/>
      <c r="J50" s="490"/>
    </row>
    <row r="51" spans="1:10" ht="14.25" customHeight="1" x14ac:dyDescent="0.25">
      <c r="A51" s="536" t="s">
        <v>342</v>
      </c>
      <c r="B51" s="535">
        <f>'REA &amp; Risk weights)'!B37</f>
        <v>159729</v>
      </c>
      <c r="C51" s="535">
        <v>163007</v>
      </c>
      <c r="D51" s="535">
        <v>155886</v>
      </c>
      <c r="E51" s="535">
        <v>120827</v>
      </c>
      <c r="F51" s="535">
        <v>122568</v>
      </c>
      <c r="G51" s="535">
        <v>122679</v>
      </c>
      <c r="H51" s="535">
        <v>202424</v>
      </c>
      <c r="I51" s="535">
        <v>206380</v>
      </c>
      <c r="J51" s="535">
        <v>208837</v>
      </c>
    </row>
    <row r="52" spans="1:10" ht="14.25" customHeight="1" x14ac:dyDescent="0.25">
      <c r="A52" s="436"/>
      <c r="B52" s="436"/>
      <c r="C52" s="436"/>
      <c r="D52" s="436"/>
      <c r="E52" s="436"/>
      <c r="F52" s="436"/>
      <c r="G52" s="489"/>
      <c r="H52" s="489"/>
      <c r="I52" s="436"/>
      <c r="J52" s="476"/>
    </row>
    <row r="53" spans="1:10" ht="14.25" customHeight="1" x14ac:dyDescent="0.25">
      <c r="A53" s="436"/>
      <c r="B53" s="436"/>
      <c r="C53" s="436"/>
      <c r="D53" s="436"/>
      <c r="E53" s="436"/>
      <c r="F53" s="436"/>
      <c r="G53" s="489"/>
      <c r="H53" s="489"/>
      <c r="I53" s="436"/>
      <c r="J53" s="476"/>
    </row>
    <row r="54" spans="1:10" ht="14.25" customHeight="1" x14ac:dyDescent="0.25">
      <c r="A54" s="436"/>
      <c r="B54" s="436"/>
      <c r="C54" s="436"/>
      <c r="D54" s="436"/>
      <c r="E54" s="436"/>
      <c r="F54" s="436"/>
      <c r="G54" s="489"/>
      <c r="H54" s="489"/>
      <c r="I54" s="436"/>
      <c r="J54" s="476"/>
    </row>
    <row r="55" spans="1:10" ht="14.25" customHeight="1" x14ac:dyDescent="0.25">
      <c r="A55" s="436"/>
      <c r="B55" s="436"/>
      <c r="C55" s="436"/>
      <c r="D55" s="436"/>
      <c r="E55" s="436"/>
      <c r="F55" s="436"/>
      <c r="G55" s="489"/>
      <c r="H55" s="489"/>
      <c r="I55" s="436"/>
      <c r="J55" s="476"/>
    </row>
    <row r="56" spans="1:10" ht="14.25" customHeight="1" x14ac:dyDescent="0.25">
      <c r="A56" s="436"/>
      <c r="B56" s="436"/>
      <c r="C56" s="436"/>
      <c r="D56" s="436"/>
      <c r="E56" s="436"/>
      <c r="F56" s="436"/>
      <c r="G56" s="489"/>
      <c r="H56" s="489"/>
      <c r="I56" s="436"/>
      <c r="J56" s="476"/>
    </row>
    <row r="57" spans="1:10" ht="14.25" customHeight="1" x14ac:dyDescent="0.25">
      <c r="A57" s="436"/>
      <c r="B57" s="436"/>
      <c r="C57" s="436"/>
      <c r="D57" s="436"/>
      <c r="E57" s="436"/>
      <c r="F57" s="436"/>
      <c r="G57" s="489"/>
      <c r="H57" s="489"/>
      <c r="I57" s="436"/>
      <c r="J57" s="476"/>
    </row>
    <row r="58" spans="1:10" ht="14.25" customHeight="1" x14ac:dyDescent="0.25">
      <c r="A58" s="436"/>
      <c r="B58" s="436"/>
      <c r="C58" s="436"/>
      <c r="D58" s="436"/>
      <c r="E58" s="436"/>
      <c r="F58" s="436"/>
      <c r="G58" s="489"/>
      <c r="H58" s="489"/>
      <c r="I58" s="436"/>
      <c r="J58" s="476"/>
    </row>
    <row r="59" spans="1:10" ht="14.25" customHeight="1" x14ac:dyDescent="0.25">
      <c r="A59" s="476"/>
      <c r="B59" s="476"/>
      <c r="C59" s="476"/>
      <c r="D59" s="476"/>
      <c r="E59" s="476"/>
      <c r="F59" s="476"/>
      <c r="G59" s="476"/>
      <c r="H59" s="476"/>
      <c r="I59" s="476"/>
      <c r="J59" s="476"/>
    </row>
    <row r="60" spans="1:10" ht="14.25" customHeight="1" x14ac:dyDescent="0.25">
      <c r="A60" s="476"/>
      <c r="B60" s="476"/>
      <c r="C60" s="476"/>
      <c r="D60" s="476"/>
      <c r="E60" s="476"/>
      <c r="F60" s="476"/>
      <c r="G60" s="476"/>
      <c r="H60" s="476"/>
      <c r="I60" s="476"/>
      <c r="J60" s="476"/>
    </row>
    <row r="61" spans="1:10" ht="14.25" customHeight="1" x14ac:dyDescent="0.25">
      <c r="A61" s="476"/>
      <c r="B61" s="476"/>
      <c r="C61" s="476"/>
      <c r="D61" s="476"/>
      <c r="E61" s="476"/>
      <c r="F61" s="476"/>
      <c r="G61" s="476"/>
      <c r="H61" s="476"/>
      <c r="I61" s="476"/>
      <c r="J61" s="476"/>
    </row>
    <row r="62" spans="1:10" ht="14.25" customHeight="1" x14ac:dyDescent="0.25">
      <c r="A62" s="476"/>
      <c r="B62" s="476"/>
      <c r="C62" s="476"/>
      <c r="D62" s="476"/>
      <c r="E62" s="476"/>
      <c r="F62" s="476"/>
      <c r="G62" s="476"/>
      <c r="H62" s="476"/>
      <c r="I62" s="476"/>
      <c r="J62" s="476"/>
    </row>
    <row r="63" spans="1:10" ht="14.25" customHeight="1" x14ac:dyDescent="0.25">
      <c r="A63" s="476"/>
      <c r="B63" s="476"/>
      <c r="C63" s="476"/>
      <c r="D63" s="476"/>
      <c r="E63" s="476"/>
      <c r="F63" s="476"/>
      <c r="G63" s="476"/>
      <c r="H63" s="476"/>
      <c r="I63" s="476"/>
      <c r="J63" s="476"/>
    </row>
    <row r="64" spans="1:10" ht="14.25" customHeight="1" x14ac:dyDescent="0.25">
      <c r="A64" s="476"/>
      <c r="B64" s="476"/>
      <c r="C64" s="476"/>
      <c r="D64" s="476"/>
      <c r="E64" s="476"/>
      <c r="F64" s="476"/>
      <c r="G64" s="476"/>
      <c r="H64" s="476"/>
      <c r="I64" s="476"/>
      <c r="J64" s="476"/>
    </row>
    <row r="65" spans="1:10" ht="14.25" customHeight="1" x14ac:dyDescent="0.25">
      <c r="A65" s="476"/>
      <c r="B65" s="476"/>
      <c r="C65" s="476"/>
      <c r="D65" s="476"/>
      <c r="E65" s="476"/>
      <c r="F65" s="476"/>
      <c r="G65" s="476"/>
      <c r="H65" s="476"/>
      <c r="I65" s="476"/>
      <c r="J65" s="476"/>
    </row>
    <row r="66" spans="1:10" ht="14.25" customHeight="1" x14ac:dyDescent="0.25">
      <c r="A66" s="476"/>
      <c r="B66" s="476"/>
      <c r="C66" s="476"/>
      <c r="D66" s="476"/>
      <c r="E66" s="476"/>
      <c r="F66" s="476"/>
      <c r="G66" s="476"/>
      <c r="H66" s="476"/>
      <c r="I66" s="476"/>
      <c r="J66" s="476"/>
    </row>
    <row r="67" spans="1:10" ht="14.25" customHeight="1" x14ac:dyDescent="0.25">
      <c r="A67" s="476"/>
      <c r="B67" s="476"/>
      <c r="C67" s="476"/>
      <c r="D67" s="476"/>
      <c r="E67" s="476"/>
      <c r="F67" s="476"/>
      <c r="G67" s="476"/>
      <c r="H67" s="476"/>
      <c r="I67" s="476"/>
      <c r="J67" s="476"/>
    </row>
    <row r="68" spans="1:10" ht="14.25" customHeight="1" x14ac:dyDescent="0.25">
      <c r="A68" s="476"/>
      <c r="B68" s="476"/>
      <c r="C68" s="476"/>
      <c r="D68" s="476"/>
      <c r="E68" s="476"/>
      <c r="F68" s="476"/>
      <c r="G68" s="476"/>
      <c r="H68" s="476"/>
      <c r="I68" s="476"/>
      <c r="J68" s="476"/>
    </row>
    <row r="69" spans="1:10" ht="14.25" customHeight="1" x14ac:dyDescent="0.25">
      <c r="A69" s="476"/>
      <c r="B69" s="476"/>
      <c r="C69" s="476"/>
      <c r="D69" s="476"/>
      <c r="E69" s="476"/>
      <c r="F69" s="476"/>
      <c r="G69" s="476"/>
      <c r="H69" s="476"/>
      <c r="I69" s="476"/>
      <c r="J69" s="476"/>
    </row>
    <row r="70" spans="1:10" ht="14.25" customHeight="1" x14ac:dyDescent="0.25">
      <c r="A70" s="476"/>
      <c r="B70" s="476"/>
      <c r="C70" s="476"/>
      <c r="D70" s="476"/>
      <c r="E70" s="476"/>
      <c r="F70" s="476"/>
      <c r="G70" s="476"/>
      <c r="H70" s="476"/>
      <c r="I70" s="476"/>
      <c r="J70" s="476"/>
    </row>
  </sheetData>
  <mergeCells count="6">
    <mergeCell ref="A18:D18"/>
    <mergeCell ref="C1:D1"/>
    <mergeCell ref="E1:F1"/>
    <mergeCell ref="G1:H1"/>
    <mergeCell ref="I1:J1"/>
    <mergeCell ref="A14:F14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5"/>
  </sheetPr>
  <dimension ref="A1"/>
  <sheetViews>
    <sheetView view="pageBreakPreview" zoomScale="60" zoomScaleNormal="100" zoomScalePageLayoutView="90" workbookViewId="0">
      <selection activeCell="K25" sqref="K25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A1023-D11A-45EE-8F6F-375771C3E830}">
  <sheetPr codeName="Sheet55">
    <tabColor rgb="FF0070C0"/>
  </sheetPr>
  <dimension ref="A1:J58"/>
  <sheetViews>
    <sheetView showZeros="0" view="pageLayout" topLeftCell="A37" zoomScaleNormal="100" zoomScaleSheetLayoutView="100" workbookViewId="0">
      <selection activeCell="A46" sqref="A46"/>
    </sheetView>
  </sheetViews>
  <sheetFormatPr defaultColWidth="9.140625" defaultRowHeight="15" x14ac:dyDescent="0.25"/>
  <cols>
    <col min="1" max="1" width="58.7109375" style="476" customWidth="1"/>
    <col min="2" max="7" width="8.140625" style="476" customWidth="1"/>
    <col min="8" max="16384" width="9.140625" style="476"/>
  </cols>
  <sheetData>
    <row r="1" spans="1:9" x14ac:dyDescent="0.25">
      <c r="A1" s="1447" t="s">
        <v>950</v>
      </c>
      <c r="B1" s="472"/>
      <c r="C1" s="436"/>
      <c r="D1" s="470"/>
      <c r="E1" s="496"/>
      <c r="F1" s="436"/>
      <c r="G1" s="470"/>
    </row>
    <row r="2" spans="1:9" x14ac:dyDescent="0.25">
      <c r="A2" s="308" t="s">
        <v>949</v>
      </c>
      <c r="B2" s="472"/>
      <c r="C2" s="436"/>
      <c r="D2" s="470"/>
      <c r="E2" s="496"/>
      <c r="F2" s="436"/>
      <c r="G2" s="470"/>
    </row>
    <row r="3" spans="1:9" ht="15.75" thickBot="1" x14ac:dyDescent="0.3">
      <c r="A3" s="1432"/>
      <c r="B3" s="442"/>
      <c r="C3" s="509"/>
      <c r="D3" s="509"/>
      <c r="E3" s="509"/>
      <c r="F3" s="509"/>
      <c r="G3" s="470"/>
    </row>
    <row r="4" spans="1:9" ht="15.75" thickBot="1" x14ac:dyDescent="0.3">
      <c r="A4" s="561" t="s">
        <v>174</v>
      </c>
      <c r="B4" s="454" t="s">
        <v>1239</v>
      </c>
      <c r="C4" s="454" t="s">
        <v>1238</v>
      </c>
      <c r="D4" s="454" t="s">
        <v>1237</v>
      </c>
      <c r="E4" s="527"/>
      <c r="F4" s="527"/>
      <c r="G4" s="527"/>
    </row>
    <row r="5" spans="1:9" x14ac:dyDescent="0.25">
      <c r="A5" s="560" t="s">
        <v>562</v>
      </c>
      <c r="B5" s="525"/>
      <c r="C5" s="524"/>
      <c r="D5" s="524"/>
      <c r="E5" s="524"/>
      <c r="F5" s="524"/>
      <c r="G5" s="524"/>
    </row>
    <row r="6" spans="1:9" x14ac:dyDescent="0.25">
      <c r="A6" s="560" t="s">
        <v>561</v>
      </c>
      <c r="B6" s="1460">
        <v>25765</v>
      </c>
      <c r="C6" s="1459">
        <v>25860</v>
      </c>
      <c r="D6" s="1459">
        <v>26869</v>
      </c>
      <c r="E6" s="1459"/>
      <c r="F6" s="1459"/>
      <c r="G6" s="1459"/>
    </row>
    <row r="7" spans="1:9" x14ac:dyDescent="0.25">
      <c r="A7" s="437" t="s">
        <v>560</v>
      </c>
      <c r="B7" s="1458">
        <v>0</v>
      </c>
      <c r="C7" s="1457">
        <v>0</v>
      </c>
      <c r="D7" s="1457">
        <v>0</v>
      </c>
      <c r="E7" s="1457"/>
      <c r="F7" s="1457"/>
      <c r="G7" s="1457"/>
    </row>
    <row r="8" spans="1:9" x14ac:dyDescent="0.25">
      <c r="A8" s="286" t="s">
        <v>559</v>
      </c>
      <c r="B8" s="1453">
        <v>25765</v>
      </c>
      <c r="C8" s="1452">
        <v>25860</v>
      </c>
      <c r="D8" s="1452">
        <v>26869</v>
      </c>
      <c r="E8" s="1452"/>
      <c r="F8" s="1452"/>
      <c r="G8" s="1452"/>
      <c r="I8" s="1110"/>
    </row>
    <row r="9" spans="1:9" x14ac:dyDescent="0.25">
      <c r="A9" s="286" t="s">
        <v>558</v>
      </c>
      <c r="B9" s="1453">
        <v>0</v>
      </c>
      <c r="C9" s="1452">
        <v>0</v>
      </c>
      <c r="D9" s="1452">
        <v>0</v>
      </c>
      <c r="E9" s="1452"/>
      <c r="F9" s="1452"/>
      <c r="G9" s="1452"/>
    </row>
    <row r="10" spans="1:9" x14ac:dyDescent="0.25">
      <c r="A10" s="560" t="s">
        <v>557</v>
      </c>
      <c r="B10" s="1453">
        <v>-2382</v>
      </c>
      <c r="C10" s="1452">
        <v>-2385</v>
      </c>
      <c r="D10" s="1452">
        <v>-2331</v>
      </c>
      <c r="E10" s="1452"/>
      <c r="F10" s="1452"/>
      <c r="G10" s="1452"/>
    </row>
    <row r="11" spans="1:9" x14ac:dyDescent="0.25">
      <c r="A11" s="560" t="s">
        <v>556</v>
      </c>
      <c r="B11" s="1453">
        <v>0</v>
      </c>
      <c r="C11" s="1452">
        <v>-18</v>
      </c>
      <c r="D11" s="1452">
        <v>0</v>
      </c>
      <c r="E11" s="1452"/>
      <c r="F11" s="1452"/>
      <c r="G11" s="1452"/>
    </row>
    <row r="12" spans="1:9" x14ac:dyDescent="0.25">
      <c r="A12" s="560" t="s">
        <v>691</v>
      </c>
      <c r="B12" s="1453">
        <v>0</v>
      </c>
      <c r="C12" s="1452">
        <v>0</v>
      </c>
      <c r="D12" s="1452">
        <v>0</v>
      </c>
      <c r="E12" s="1452"/>
      <c r="F12" s="1452"/>
      <c r="G12" s="1452"/>
    </row>
    <row r="13" spans="1:9" x14ac:dyDescent="0.25">
      <c r="A13" s="560" t="s">
        <v>690</v>
      </c>
      <c r="B13" s="1453">
        <v>-140</v>
      </c>
      <c r="C13" s="1452">
        <v>-148</v>
      </c>
      <c r="D13" s="1452">
        <v>-116</v>
      </c>
      <c r="E13" s="1452"/>
      <c r="F13" s="1452"/>
      <c r="G13" s="1452"/>
    </row>
    <row r="14" spans="1:9" x14ac:dyDescent="0.25">
      <c r="A14" s="286" t="s">
        <v>545</v>
      </c>
      <c r="B14" s="1453">
        <v>-256</v>
      </c>
      <c r="C14" s="1452">
        <v>-233</v>
      </c>
      <c r="D14" s="1452">
        <v>-363</v>
      </c>
      <c r="E14" s="1452"/>
      <c r="F14" s="1452"/>
      <c r="G14" s="1452"/>
    </row>
    <row r="15" spans="1:9" x14ac:dyDescent="0.25">
      <c r="A15" s="437" t="s">
        <v>555</v>
      </c>
      <c r="B15" s="1455">
        <v>-2778</v>
      </c>
      <c r="C15" s="1454">
        <v>-2783</v>
      </c>
      <c r="D15" s="1454">
        <v>-2810</v>
      </c>
      <c r="E15" s="1454"/>
      <c r="F15" s="1454"/>
      <c r="G15" s="1454"/>
    </row>
    <row r="16" spans="1:9" x14ac:dyDescent="0.25">
      <c r="A16" s="1069" t="s">
        <v>554</v>
      </c>
      <c r="B16" s="1071">
        <v>22987</v>
      </c>
      <c r="C16" s="1070">
        <v>23077</v>
      </c>
      <c r="D16" s="1070">
        <v>24059</v>
      </c>
      <c r="E16" s="1070"/>
      <c r="F16" s="1070"/>
      <c r="G16" s="1070"/>
    </row>
    <row r="17" spans="1:10" x14ac:dyDescent="0.25">
      <c r="A17" s="1073" t="s">
        <v>553</v>
      </c>
      <c r="B17" s="1456">
        <v>3957</v>
      </c>
      <c r="C17" s="1456">
        <v>4002</v>
      </c>
      <c r="D17" s="1456">
        <v>2860</v>
      </c>
      <c r="E17" s="1456"/>
      <c r="F17" s="1456"/>
      <c r="G17" s="1456"/>
    </row>
    <row r="18" spans="1:10" x14ac:dyDescent="0.25">
      <c r="A18" s="290" t="s">
        <v>552</v>
      </c>
      <c r="B18" s="1453">
        <v>-8</v>
      </c>
      <c r="C18" s="1452">
        <v>-12</v>
      </c>
      <c r="D18" s="1452">
        <v>-11</v>
      </c>
      <c r="E18" s="1452"/>
      <c r="F18" s="1452"/>
      <c r="G18" s="1452"/>
    </row>
    <row r="19" spans="1:10" x14ac:dyDescent="0.25">
      <c r="A19" s="559" t="s">
        <v>551</v>
      </c>
      <c r="B19" s="1455">
        <v>3949</v>
      </c>
      <c r="C19" s="1454">
        <v>3991</v>
      </c>
      <c r="D19" s="1454">
        <v>2849</v>
      </c>
      <c r="E19" s="1454"/>
      <c r="F19" s="1454"/>
      <c r="G19" s="1454"/>
    </row>
    <row r="20" spans="1:10" x14ac:dyDescent="0.25">
      <c r="A20" s="1069" t="s">
        <v>550</v>
      </c>
      <c r="B20" s="1071">
        <v>26936</v>
      </c>
      <c r="C20" s="1070">
        <v>27068</v>
      </c>
      <c r="D20" s="1070">
        <v>26908</v>
      </c>
      <c r="E20" s="1070"/>
      <c r="F20" s="1070"/>
      <c r="G20" s="1070"/>
    </row>
    <row r="21" spans="1:10" x14ac:dyDescent="0.25">
      <c r="A21" s="1072" t="s">
        <v>549</v>
      </c>
      <c r="B21" s="1071">
        <v>4906</v>
      </c>
      <c r="C21" s="1070">
        <v>4801</v>
      </c>
      <c r="D21" s="1070">
        <v>4960</v>
      </c>
      <c r="E21" s="1070"/>
      <c r="F21" s="1070"/>
      <c r="G21" s="1070"/>
      <c r="J21" s="1515" t="s">
        <v>0</v>
      </c>
    </row>
    <row r="22" spans="1:10" x14ac:dyDescent="0.25">
      <c r="A22" s="286" t="s">
        <v>548</v>
      </c>
      <c r="B22" s="1453">
        <v>122</v>
      </c>
      <c r="C22" s="1452">
        <v>135</v>
      </c>
      <c r="D22" s="1452">
        <v>111</v>
      </c>
      <c r="E22" s="1452"/>
      <c r="F22" s="1452"/>
      <c r="G22" s="1452"/>
    </row>
    <row r="23" spans="1:10" x14ac:dyDescent="0.25">
      <c r="A23" s="286" t="s">
        <v>547</v>
      </c>
      <c r="B23" s="1453"/>
      <c r="C23" s="1452"/>
      <c r="D23" s="1452"/>
      <c r="E23" s="1452"/>
      <c r="F23" s="1452"/>
      <c r="G23" s="1452"/>
    </row>
    <row r="24" spans="1:10" x14ac:dyDescent="0.25">
      <c r="A24" s="286" t="s">
        <v>474</v>
      </c>
      <c r="B24" s="1453">
        <v>-1000</v>
      </c>
      <c r="C24" s="1452">
        <v>-1000</v>
      </c>
      <c r="D24" s="1452">
        <v>-1000</v>
      </c>
      <c r="E24" s="1452"/>
      <c r="F24" s="1452"/>
      <c r="G24" s="1452"/>
    </row>
    <row r="25" spans="1:10" x14ac:dyDescent="0.25">
      <c r="A25" s="286" t="s">
        <v>546</v>
      </c>
      <c r="B25" s="1453"/>
      <c r="C25" s="1452"/>
      <c r="D25" s="1452"/>
      <c r="E25" s="1452"/>
      <c r="F25" s="1452"/>
      <c r="G25" s="1452"/>
    </row>
    <row r="26" spans="1:10" x14ac:dyDescent="0.25">
      <c r="A26" s="286" t="s">
        <v>545</v>
      </c>
      <c r="B26" s="1453">
        <v>-63</v>
      </c>
      <c r="C26" s="1452">
        <v>-49</v>
      </c>
      <c r="D26" s="1452">
        <v>-51</v>
      </c>
      <c r="E26" s="1452"/>
      <c r="F26" s="1452"/>
      <c r="G26" s="1452"/>
    </row>
    <row r="27" spans="1:10" x14ac:dyDescent="0.25">
      <c r="A27" s="1069" t="s">
        <v>544</v>
      </c>
      <c r="B27" s="1071">
        <v>-941</v>
      </c>
      <c r="C27" s="1070">
        <v>-914</v>
      </c>
      <c r="D27" s="1070">
        <v>-940</v>
      </c>
      <c r="E27" s="1070"/>
      <c r="F27" s="1070"/>
      <c r="G27" s="1070"/>
    </row>
    <row r="28" spans="1:10" x14ac:dyDescent="0.25">
      <c r="A28" s="1069" t="s">
        <v>475</v>
      </c>
      <c r="B28" s="1071">
        <v>3965</v>
      </c>
      <c r="C28" s="1070">
        <v>3887</v>
      </c>
      <c r="D28" s="1070">
        <v>4020</v>
      </c>
      <c r="E28" s="1070"/>
      <c r="F28" s="1070"/>
      <c r="G28" s="1070"/>
    </row>
    <row r="29" spans="1:10" x14ac:dyDescent="0.25">
      <c r="A29" s="1069" t="s">
        <v>1023</v>
      </c>
      <c r="B29" s="1068">
        <v>30901</v>
      </c>
      <c r="C29" s="1067">
        <v>30955</v>
      </c>
      <c r="D29" s="1067">
        <v>30928</v>
      </c>
      <c r="E29" s="1067"/>
      <c r="F29" s="1067"/>
      <c r="G29" s="1067"/>
    </row>
    <row r="30" spans="1:10" x14ac:dyDescent="0.25">
      <c r="A30" s="512" t="s">
        <v>692</v>
      </c>
      <c r="B30" s="1451"/>
      <c r="C30" s="1446"/>
      <c r="D30" s="1446"/>
      <c r="E30" s="1446"/>
      <c r="F30" s="1446"/>
      <c r="G30" s="436"/>
    </row>
    <row r="31" spans="1:10" x14ac:dyDescent="0.25">
      <c r="A31" s="512" t="s">
        <v>1236</v>
      </c>
      <c r="B31" s="1304"/>
      <c r="C31" s="1303"/>
      <c r="D31" s="1303"/>
      <c r="E31" s="1303"/>
      <c r="F31" s="1303"/>
      <c r="G31" s="436"/>
    </row>
    <row r="32" spans="1:10" x14ac:dyDescent="0.25">
      <c r="B32" s="1450"/>
      <c r="C32" s="1445"/>
      <c r="D32" s="1445"/>
      <c r="E32" s="1445"/>
      <c r="F32" s="1445"/>
      <c r="G32" s="436"/>
    </row>
    <row r="33" spans="1:7" ht="15.75" thickBot="1" x14ac:dyDescent="0.3">
      <c r="A33" s="1444" t="s">
        <v>948</v>
      </c>
      <c r="B33" s="442"/>
      <c r="C33" s="509"/>
      <c r="D33" s="509"/>
      <c r="E33" s="509"/>
      <c r="F33" s="509"/>
      <c r="G33" s="436"/>
    </row>
    <row r="34" spans="1:7" ht="15.75" thickBot="1" x14ac:dyDescent="0.3">
      <c r="A34" s="443" t="s">
        <v>174</v>
      </c>
      <c r="B34" s="454" t="s">
        <v>1098</v>
      </c>
      <c r="C34" s="440" t="s">
        <v>993</v>
      </c>
      <c r="D34" s="440" t="s">
        <v>900</v>
      </c>
      <c r="E34" s="452"/>
      <c r="F34" s="452"/>
      <c r="G34" s="452"/>
    </row>
    <row r="35" spans="1:7" x14ac:dyDescent="0.25">
      <c r="A35" s="445" t="s">
        <v>766</v>
      </c>
      <c r="B35" s="500">
        <v>22977</v>
      </c>
      <c r="C35" s="557">
        <v>23066</v>
      </c>
      <c r="D35" s="557">
        <v>24027</v>
      </c>
      <c r="E35" s="557"/>
      <c r="F35" s="557"/>
      <c r="G35" s="557"/>
    </row>
    <row r="36" spans="1:7" x14ac:dyDescent="0.25">
      <c r="A36" s="556" t="s">
        <v>765</v>
      </c>
      <c r="B36" s="555">
        <v>30891</v>
      </c>
      <c r="C36" s="554">
        <v>30944</v>
      </c>
      <c r="D36" s="554">
        <v>30896</v>
      </c>
      <c r="E36" s="554"/>
      <c r="F36" s="554"/>
      <c r="G36" s="554"/>
    </row>
    <row r="37" spans="1:7" x14ac:dyDescent="0.25">
      <c r="B37" s="511"/>
    </row>
    <row r="38" spans="1:7" x14ac:dyDescent="0.25">
      <c r="A38" s="286"/>
      <c r="B38" s="553"/>
      <c r="C38" s="552"/>
      <c r="D38" s="552"/>
      <c r="E38" s="552"/>
      <c r="F38" s="552"/>
    </row>
    <row r="39" spans="1:7" ht="15.75" thickBot="1" x14ac:dyDescent="0.3">
      <c r="A39" s="551" t="s">
        <v>473</v>
      </c>
      <c r="B39" s="442"/>
      <c r="C39" s="509"/>
      <c r="D39" s="509"/>
      <c r="E39" s="509"/>
      <c r="F39" s="509"/>
    </row>
    <row r="40" spans="1:7" ht="15.75" thickBot="1" x14ac:dyDescent="0.3">
      <c r="A40" s="441"/>
      <c r="B40" s="454" t="s">
        <v>1235</v>
      </c>
      <c r="C40" s="440" t="s">
        <v>1234</v>
      </c>
      <c r="D40" s="440" t="s">
        <v>1233</v>
      </c>
      <c r="E40" s="439"/>
      <c r="F40" s="439"/>
      <c r="G40" s="439"/>
    </row>
    <row r="41" spans="1:7" x14ac:dyDescent="0.25">
      <c r="A41" s="286" t="s">
        <v>472</v>
      </c>
      <c r="B41" s="2599">
        <v>26936</v>
      </c>
      <c r="C41" s="2600">
        <v>27068</v>
      </c>
      <c r="D41" s="2600">
        <v>26908</v>
      </c>
      <c r="E41" s="550"/>
      <c r="F41" s="550"/>
      <c r="G41" s="550"/>
    </row>
    <row r="42" spans="1:7" x14ac:dyDescent="0.25">
      <c r="A42" s="286" t="s">
        <v>471</v>
      </c>
      <c r="B42" s="2600">
        <v>472183</v>
      </c>
      <c r="C42" s="2600">
        <v>481518</v>
      </c>
      <c r="D42" s="2600">
        <v>453689</v>
      </c>
      <c r="E42" s="550"/>
      <c r="F42" s="550"/>
      <c r="G42" s="550"/>
    </row>
    <row r="43" spans="1:7" x14ac:dyDescent="0.25">
      <c r="A43" s="437" t="s">
        <v>470</v>
      </c>
      <c r="B43" s="2601">
        <v>5.7</v>
      </c>
      <c r="C43" s="2601">
        <v>5.6</v>
      </c>
      <c r="D43" s="2601">
        <v>5.9</v>
      </c>
      <c r="E43" s="495"/>
      <c r="F43" s="495"/>
      <c r="G43" s="495"/>
    </row>
    <row r="44" spans="1:7" x14ac:dyDescent="0.25">
      <c r="A44" s="558" t="s">
        <v>1232</v>
      </c>
      <c r="B44" s="511"/>
    </row>
    <row r="45" spans="1:7" x14ac:dyDescent="0.25">
      <c r="A45" s="278"/>
      <c r="B45" s="511"/>
    </row>
    <row r="46" spans="1:7" x14ac:dyDescent="0.25">
      <c r="A46" s="1349" t="s">
        <v>1231</v>
      </c>
      <c r="B46" s="457"/>
      <c r="C46" s="1316"/>
      <c r="D46" s="1316"/>
    </row>
    <row r="47" spans="1:7" ht="15.75" thickBot="1" x14ac:dyDescent="0.3">
      <c r="A47" s="445"/>
      <c r="B47" s="442"/>
      <c r="C47" s="1314"/>
      <c r="D47" s="1314"/>
    </row>
    <row r="48" spans="1:7" ht="15.75" thickBot="1" x14ac:dyDescent="0.3">
      <c r="A48" s="443" t="s">
        <v>351</v>
      </c>
      <c r="B48" s="454" t="s">
        <v>1098</v>
      </c>
      <c r="C48" s="440" t="s">
        <v>993</v>
      </c>
      <c r="D48" s="440" t="s">
        <v>900</v>
      </c>
    </row>
    <row r="49" spans="1:4" x14ac:dyDescent="0.25">
      <c r="A49" s="286" t="s">
        <v>960</v>
      </c>
      <c r="B49" s="1313">
        <v>15.3</v>
      </c>
      <c r="C49" s="1312">
        <v>15.4</v>
      </c>
      <c r="D49" s="1312">
        <v>16</v>
      </c>
    </row>
    <row r="50" spans="1:4" x14ac:dyDescent="0.25">
      <c r="A50" s="286" t="s">
        <v>959</v>
      </c>
      <c r="B50" s="1313">
        <v>17.899999999999999</v>
      </c>
      <c r="C50" s="1312">
        <v>18.100000000000001</v>
      </c>
      <c r="D50" s="1312">
        <v>17.899999999999999</v>
      </c>
    </row>
    <row r="51" spans="1:4" x14ac:dyDescent="0.25">
      <c r="A51" s="286" t="s">
        <v>958</v>
      </c>
      <c r="B51" s="1313">
        <v>20.6</v>
      </c>
      <c r="C51" s="1312">
        <v>20.7</v>
      </c>
      <c r="D51" s="1312">
        <v>20.6</v>
      </c>
    </row>
    <row r="52" spans="1:4" x14ac:dyDescent="0.25">
      <c r="A52" s="286" t="s">
        <v>957</v>
      </c>
      <c r="B52" s="1313">
        <v>15.3</v>
      </c>
      <c r="C52" s="1312">
        <v>15.4</v>
      </c>
      <c r="D52" s="1312">
        <v>16</v>
      </c>
    </row>
    <row r="53" spans="1:4" x14ac:dyDescent="0.25">
      <c r="A53" s="286" t="s">
        <v>956</v>
      </c>
      <c r="B53" s="1313">
        <v>18</v>
      </c>
      <c r="C53" s="1312">
        <v>18.100000000000001</v>
      </c>
      <c r="D53" s="1312">
        <v>17.899999999999999</v>
      </c>
    </row>
    <row r="54" spans="1:4" x14ac:dyDescent="0.25">
      <c r="A54" s="286" t="s">
        <v>955</v>
      </c>
      <c r="B54" s="1313">
        <v>20.6</v>
      </c>
      <c r="C54" s="1312">
        <v>20.7</v>
      </c>
      <c r="D54" s="1312">
        <v>20.6</v>
      </c>
    </row>
    <row r="55" spans="1:4" x14ac:dyDescent="0.25">
      <c r="A55" s="278"/>
      <c r="B55" s="511"/>
    </row>
    <row r="56" spans="1:4" x14ac:dyDescent="0.25">
      <c r="A56" s="278"/>
      <c r="B56" s="511"/>
    </row>
    <row r="57" spans="1:4" x14ac:dyDescent="0.25">
      <c r="A57" s="278"/>
      <c r="B57" s="511"/>
    </row>
    <row r="58" spans="1:4" x14ac:dyDescent="0.25">
      <c r="A58" s="278"/>
      <c r="B58" s="511"/>
      <c r="D58" s="549"/>
    </row>
  </sheetData>
  <pageMargins left="0.7" right="0.7" top="0.75" bottom="0.75" header="0.3" footer="0.3"/>
  <pageSetup paperSize="9" scale="80" orientation="portrait" r:id="rId1"/>
  <customProperties>
    <customPr name="_pios_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FCFF8-C9F5-4642-BF9E-68CAC3976780}">
  <sheetPr codeName="Sheet56"/>
  <dimension ref="A1:J50"/>
  <sheetViews>
    <sheetView showGridLines="0" view="pageLayout" topLeftCell="A46" zoomScaleNormal="100" zoomScaleSheetLayoutView="100" workbookViewId="0">
      <selection activeCell="F64" sqref="F64"/>
    </sheetView>
  </sheetViews>
  <sheetFormatPr defaultRowHeight="15" x14ac:dyDescent="0.25"/>
  <cols>
    <col min="1" max="1" width="40.5703125" style="435" customWidth="1"/>
    <col min="2" max="3" width="11.7109375" style="435" customWidth="1"/>
    <col min="4" max="6" width="9.7109375" style="435" customWidth="1"/>
    <col min="7" max="8" width="11.7109375" style="435" customWidth="1"/>
  </cols>
  <sheetData>
    <row r="1" spans="1:10" x14ac:dyDescent="0.25">
      <c r="A1" s="306" t="s">
        <v>952</v>
      </c>
      <c r="B1" s="271"/>
      <c r="C1" s="268"/>
      <c r="D1" s="268"/>
      <c r="E1" s="298"/>
      <c r="F1" s="298"/>
      <c r="G1" s="298"/>
      <c r="H1" s="268"/>
    </row>
    <row r="2" spans="1:10" x14ac:dyDescent="0.25">
      <c r="A2" s="328"/>
      <c r="B2" s="271"/>
      <c r="C2" s="268"/>
      <c r="D2" s="268"/>
      <c r="E2" s="298"/>
      <c r="F2" s="298"/>
      <c r="G2" s="298"/>
      <c r="H2" s="268"/>
    </row>
    <row r="3" spans="1:10" x14ac:dyDescent="0.25">
      <c r="A3" s="316"/>
      <c r="B3" s="2806" t="s">
        <v>951</v>
      </c>
      <c r="C3" s="2810" t="s">
        <v>542</v>
      </c>
      <c r="D3" s="2810"/>
      <c r="E3" s="2810"/>
      <c r="F3" s="2810"/>
      <c r="G3" s="2806" t="s">
        <v>596</v>
      </c>
      <c r="H3" s="1461"/>
    </row>
    <row r="4" spans="1:10" ht="26.25" customHeight="1" thickBot="1" x14ac:dyDescent="0.3">
      <c r="A4" s="561" t="s">
        <v>351</v>
      </c>
      <c r="B4" s="2807"/>
      <c r="C4" s="575" t="s">
        <v>541</v>
      </c>
      <c r="D4" s="576" t="s">
        <v>540</v>
      </c>
      <c r="E4" s="576" t="s">
        <v>539</v>
      </c>
      <c r="F4" s="575" t="s">
        <v>538</v>
      </c>
      <c r="G4" s="2807"/>
      <c r="H4" s="575" t="s">
        <v>342</v>
      </c>
    </row>
    <row r="5" spans="1:10" x14ac:dyDescent="0.25">
      <c r="A5" s="444" t="s">
        <v>534</v>
      </c>
      <c r="B5" s="574">
        <v>4.5</v>
      </c>
      <c r="C5" s="574">
        <v>2.5</v>
      </c>
      <c r="D5" s="574">
        <v>1</v>
      </c>
      <c r="E5" s="574"/>
      <c r="F5" s="574"/>
      <c r="G5" s="574">
        <v>3.5</v>
      </c>
      <c r="H5" s="574">
        <v>8</v>
      </c>
    </row>
    <row r="6" spans="1:10" x14ac:dyDescent="0.25">
      <c r="A6" s="444" t="s">
        <v>476</v>
      </c>
      <c r="B6" s="574">
        <v>6</v>
      </c>
      <c r="C6" s="574">
        <v>2.5</v>
      </c>
      <c r="D6" s="574">
        <v>1</v>
      </c>
      <c r="E6" s="574"/>
      <c r="F6" s="574"/>
      <c r="G6" s="574">
        <v>3.5</v>
      </c>
      <c r="H6" s="574">
        <v>9.5</v>
      </c>
      <c r="J6" s="1110"/>
    </row>
    <row r="7" spans="1:10" x14ac:dyDescent="0.25">
      <c r="A7" s="444" t="s">
        <v>537</v>
      </c>
      <c r="B7" s="574">
        <v>8</v>
      </c>
      <c r="C7" s="574">
        <v>2.5</v>
      </c>
      <c r="D7" s="574">
        <v>1</v>
      </c>
      <c r="E7" s="574"/>
      <c r="F7" s="574"/>
      <c r="G7" s="574">
        <v>3.5</v>
      </c>
      <c r="H7" s="574">
        <v>11.5</v>
      </c>
    </row>
    <row r="8" spans="1:10" x14ac:dyDescent="0.25">
      <c r="A8" s="1056" t="s">
        <v>174</v>
      </c>
      <c r="B8" s="1074"/>
      <c r="C8" s="1074"/>
      <c r="D8" s="1074"/>
      <c r="E8" s="1074"/>
      <c r="F8" s="1074"/>
      <c r="G8" s="1074"/>
      <c r="H8" s="1074"/>
    </row>
    <row r="9" spans="1:10" x14ac:dyDescent="0.25">
      <c r="A9" s="444" t="s">
        <v>534</v>
      </c>
      <c r="B9" s="498">
        <v>6752</v>
      </c>
      <c r="C9" s="498">
        <v>3751</v>
      </c>
      <c r="D9" s="498">
        <v>1448</v>
      </c>
      <c r="E9" s="498"/>
      <c r="F9" s="498"/>
      <c r="G9" s="498">
        <v>5199</v>
      </c>
      <c r="H9" s="498">
        <v>11951</v>
      </c>
    </row>
    <row r="10" spans="1:10" x14ac:dyDescent="0.25">
      <c r="A10" s="444" t="s">
        <v>476</v>
      </c>
      <c r="B10" s="498">
        <v>9003</v>
      </c>
      <c r="C10" s="498">
        <v>3751</v>
      </c>
      <c r="D10" s="498">
        <v>1448</v>
      </c>
      <c r="E10" s="498"/>
      <c r="F10" s="498"/>
      <c r="G10" s="498">
        <v>5199</v>
      </c>
      <c r="H10" s="498">
        <v>14202</v>
      </c>
    </row>
    <row r="11" spans="1:10" x14ac:dyDescent="0.25">
      <c r="A11" s="571" t="s">
        <v>537</v>
      </c>
      <c r="B11" s="497">
        <v>12003</v>
      </c>
      <c r="C11" s="497">
        <v>3751</v>
      </c>
      <c r="D11" s="497">
        <v>1448</v>
      </c>
      <c r="E11" s="497"/>
      <c r="F11" s="497"/>
      <c r="G11" s="497">
        <v>5199</v>
      </c>
      <c r="H11" s="497">
        <v>17203</v>
      </c>
    </row>
    <row r="12" spans="1:10" x14ac:dyDescent="0.25">
      <c r="A12" s="447"/>
      <c r="B12" s="436"/>
      <c r="C12" s="436"/>
      <c r="D12" s="436"/>
      <c r="E12" s="436"/>
      <c r="F12" s="436"/>
      <c r="G12" s="436"/>
      <c r="H12" s="573"/>
    </row>
    <row r="13" spans="1:10" x14ac:dyDescent="0.25">
      <c r="A13" s="436"/>
      <c r="B13" s="436"/>
      <c r="C13" s="436"/>
      <c r="D13" s="436"/>
      <c r="E13" s="436"/>
      <c r="F13" s="436"/>
      <c r="G13" s="436"/>
      <c r="H13" s="436"/>
    </row>
    <row r="14" spans="1:10" ht="15.75" thickBot="1" x14ac:dyDescent="0.3">
      <c r="A14" s="289" t="s">
        <v>536</v>
      </c>
      <c r="B14" s="509"/>
      <c r="C14" s="316"/>
      <c r="D14" s="316"/>
      <c r="E14" s="572"/>
      <c r="F14" s="572"/>
      <c r="G14" s="476"/>
      <c r="H14" s="476"/>
    </row>
    <row r="15" spans="1:10" ht="15.75" thickBot="1" x14ac:dyDescent="0.3">
      <c r="A15" s="441" t="s">
        <v>535</v>
      </c>
      <c r="B15" s="452" t="s">
        <v>1235</v>
      </c>
      <c r="C15" s="452" t="s">
        <v>1234</v>
      </c>
      <c r="D15" s="452" t="s">
        <v>1233</v>
      </c>
      <c r="E15" s="439"/>
      <c r="F15" s="439"/>
      <c r="G15" s="439"/>
      <c r="H15" s="439"/>
    </row>
    <row r="16" spans="1:10" x14ac:dyDescent="0.25">
      <c r="A16" s="571" t="s">
        <v>534</v>
      </c>
      <c r="B16" s="570">
        <v>10.8</v>
      </c>
      <c r="C16" s="569">
        <v>10.9</v>
      </c>
      <c r="D16" s="569">
        <v>11.5</v>
      </c>
      <c r="E16" s="569"/>
      <c r="F16" s="569"/>
      <c r="G16" s="569"/>
      <c r="H16" s="569"/>
    </row>
    <row r="17" spans="1:9" x14ac:dyDescent="0.25">
      <c r="A17" s="558" t="s">
        <v>1232</v>
      </c>
      <c r="B17" s="489"/>
      <c r="C17" s="489"/>
      <c r="D17" s="489"/>
      <c r="E17" s="489"/>
      <c r="F17" s="489"/>
      <c r="G17" s="489"/>
      <c r="H17" s="489"/>
      <c r="I17" s="476"/>
    </row>
    <row r="18" spans="1:9" x14ac:dyDescent="0.25">
      <c r="A18" s="1349"/>
      <c r="B18" s="457"/>
      <c r="C18" s="1316"/>
      <c r="D18" s="1316"/>
      <c r="E18" s="1315"/>
      <c r="F18" s="1315"/>
      <c r="G18" s="1302"/>
      <c r="H18" s="1302"/>
      <c r="I18" s="476"/>
    </row>
    <row r="19" spans="1:9" x14ac:dyDescent="0.25">
      <c r="A19"/>
      <c r="B19"/>
      <c r="C19"/>
      <c r="D19"/>
      <c r="E19"/>
      <c r="F19"/>
      <c r="G19"/>
      <c r="H19"/>
    </row>
    <row r="20" spans="1:9" x14ac:dyDescent="0.25">
      <c r="A20"/>
      <c r="B20"/>
      <c r="C20"/>
      <c r="D20"/>
      <c r="E20"/>
      <c r="F20"/>
      <c r="G20"/>
      <c r="H20"/>
    </row>
    <row r="21" spans="1:9" x14ac:dyDescent="0.25">
      <c r="A21"/>
      <c r="B21"/>
      <c r="C21"/>
      <c r="D21"/>
      <c r="E21"/>
      <c r="F21"/>
      <c r="G21"/>
      <c r="H21"/>
    </row>
    <row r="22" spans="1:9" x14ac:dyDescent="0.25">
      <c r="A22"/>
      <c r="B22"/>
      <c r="C22"/>
      <c r="D22"/>
      <c r="E22"/>
      <c r="F22"/>
      <c r="G22"/>
      <c r="H22"/>
    </row>
    <row r="23" spans="1:9" x14ac:dyDescent="0.25">
      <c r="A23"/>
      <c r="B23"/>
      <c r="C23"/>
      <c r="D23"/>
      <c r="E23"/>
      <c r="F23"/>
      <c r="G23"/>
      <c r="H23"/>
    </row>
    <row r="24" spans="1:9" x14ac:dyDescent="0.25">
      <c r="A24" s="286"/>
      <c r="B24" s="1313"/>
      <c r="C24" s="1312"/>
      <c r="D24" s="1312"/>
      <c r="E24" s="1312"/>
      <c r="F24" s="1312"/>
      <c r="G24" s="1312"/>
      <c r="H24" s="1312"/>
    </row>
    <row r="25" spans="1:9" x14ac:dyDescent="0.25">
      <c r="A25" s="286"/>
      <c r="B25" s="1313"/>
      <c r="C25" s="1312"/>
      <c r="D25" s="1312"/>
      <c r="E25" s="1312"/>
      <c r="F25" s="1312"/>
      <c r="G25" s="1312"/>
      <c r="H25" s="1312"/>
    </row>
    <row r="26" spans="1:9" x14ac:dyDescent="0.25">
      <c r="A26" s="286"/>
      <c r="B26" s="1313"/>
      <c r="C26" s="1312"/>
      <c r="D26" s="1312"/>
      <c r="E26" s="1312"/>
      <c r="F26" s="1312"/>
      <c r="G26" s="1312"/>
      <c r="H26" s="1312"/>
    </row>
    <row r="27" spans="1:9" x14ac:dyDescent="0.25">
      <c r="A27"/>
      <c r="B27"/>
      <c r="C27"/>
      <c r="D27"/>
      <c r="E27"/>
      <c r="F27"/>
      <c r="G27"/>
      <c r="H27"/>
    </row>
    <row r="28" spans="1:9" x14ac:dyDescent="0.25">
      <c r="A28"/>
      <c r="B28"/>
      <c r="C28"/>
      <c r="D28"/>
      <c r="E28"/>
      <c r="F28"/>
      <c r="G28"/>
      <c r="H28"/>
    </row>
    <row r="29" spans="1:9" x14ac:dyDescent="0.25">
      <c r="A29"/>
      <c r="B29"/>
      <c r="C29"/>
      <c r="D29"/>
      <c r="E29"/>
      <c r="F29"/>
      <c r="G29"/>
      <c r="H29"/>
    </row>
    <row r="30" spans="1:9" x14ac:dyDescent="0.25">
      <c r="A30"/>
      <c r="B30"/>
      <c r="C30"/>
      <c r="D30"/>
      <c r="E30"/>
      <c r="F30"/>
      <c r="G30"/>
      <c r="H30"/>
    </row>
    <row r="31" spans="1:9" x14ac:dyDescent="0.25">
      <c r="A31"/>
      <c r="B31"/>
      <c r="C31"/>
      <c r="D31"/>
      <c r="E31"/>
      <c r="F31"/>
      <c r="G31"/>
      <c r="H31"/>
    </row>
    <row r="32" spans="1:9" x14ac:dyDescent="0.25">
      <c r="A32"/>
      <c r="B32"/>
      <c r="C32"/>
      <c r="D32"/>
      <c r="E32"/>
      <c r="F32"/>
      <c r="G32"/>
      <c r="H32"/>
    </row>
    <row r="33" spans="1:8" x14ac:dyDescent="0.25">
      <c r="A33"/>
      <c r="B33"/>
      <c r="C33"/>
      <c r="D33"/>
      <c r="E33"/>
      <c r="F33"/>
      <c r="G33"/>
      <c r="H33"/>
    </row>
    <row r="34" spans="1:8" x14ac:dyDescent="0.25">
      <c r="A34"/>
      <c r="B34"/>
      <c r="C34"/>
      <c r="D34"/>
      <c r="E34"/>
      <c r="F34"/>
      <c r="G34"/>
      <c r="H34"/>
    </row>
    <row r="35" spans="1:8" x14ac:dyDescent="0.25">
      <c r="A35"/>
      <c r="B35"/>
      <c r="C35"/>
      <c r="D35"/>
      <c r="E35"/>
      <c r="F35"/>
      <c r="G35"/>
      <c r="H35"/>
    </row>
    <row r="36" spans="1:8" x14ac:dyDescent="0.25">
      <c r="A36"/>
      <c r="B36"/>
      <c r="C36"/>
      <c r="D36"/>
      <c r="E36"/>
      <c r="F36"/>
      <c r="G36"/>
      <c r="H36"/>
    </row>
    <row r="37" spans="1:8" x14ac:dyDescent="0.25">
      <c r="A37"/>
      <c r="B37"/>
      <c r="C37"/>
      <c r="D37"/>
      <c r="E37"/>
      <c r="F37"/>
      <c r="G37"/>
      <c r="H37"/>
    </row>
    <row r="38" spans="1:8" x14ac:dyDescent="0.25">
      <c r="A38"/>
      <c r="B38"/>
      <c r="C38"/>
      <c r="D38"/>
      <c r="E38"/>
      <c r="F38"/>
      <c r="G38"/>
      <c r="H38"/>
    </row>
    <row r="39" spans="1:8" x14ac:dyDescent="0.25">
      <c r="A39" s="567"/>
      <c r="B39" s="562"/>
      <c r="C39" s="325"/>
      <c r="D39" s="326"/>
      <c r="E39" s="324"/>
      <c r="F39" s="322"/>
      <c r="G39" s="563"/>
      <c r="H39" s="562"/>
    </row>
    <row r="40" spans="1:8" x14ac:dyDescent="0.25">
      <c r="B40" s="562"/>
      <c r="C40" s="325"/>
      <c r="D40" s="326"/>
      <c r="E40" s="324"/>
      <c r="F40" s="322"/>
      <c r="G40" s="563"/>
      <c r="H40" s="562"/>
    </row>
    <row r="41" spans="1:8" x14ac:dyDescent="0.25">
      <c r="B41" s="562"/>
      <c r="C41" s="325"/>
      <c r="D41" s="326"/>
      <c r="E41" s="324"/>
      <c r="F41" s="322"/>
      <c r="G41" s="563"/>
      <c r="H41" s="562"/>
    </row>
    <row r="42" spans="1:8" x14ac:dyDescent="0.25">
      <c r="B42" s="562"/>
      <c r="C42" s="325"/>
      <c r="D42" s="327"/>
      <c r="E42" s="324"/>
      <c r="F42" s="322"/>
      <c r="G42" s="563"/>
      <c r="H42" s="562"/>
    </row>
    <row r="43" spans="1:8" x14ac:dyDescent="0.25">
      <c r="B43" s="562"/>
      <c r="C43" s="325"/>
      <c r="D43" s="326"/>
      <c r="E43" s="324"/>
      <c r="F43" s="322"/>
      <c r="G43" s="563"/>
      <c r="H43" s="562"/>
    </row>
    <row r="44" spans="1:8" x14ac:dyDescent="0.25">
      <c r="B44" s="562"/>
      <c r="C44" s="325"/>
      <c r="D44" s="566"/>
      <c r="E44" s="324"/>
      <c r="F44" s="322"/>
      <c r="G44" s="563"/>
      <c r="H44" s="562"/>
    </row>
    <row r="45" spans="1:8" x14ac:dyDescent="0.25">
      <c r="B45" s="562"/>
      <c r="C45" s="325"/>
      <c r="D45" s="566"/>
      <c r="E45" s="324"/>
      <c r="F45" s="322"/>
      <c r="G45" s="563"/>
      <c r="H45" s="562"/>
    </row>
    <row r="46" spans="1:8" x14ac:dyDescent="0.25">
      <c r="B46" s="562"/>
      <c r="C46" s="272"/>
      <c r="D46" s="323"/>
      <c r="E46" s="323"/>
      <c r="F46" s="322"/>
      <c r="G46" s="563"/>
      <c r="H46" s="562"/>
    </row>
    <row r="47" spans="1:8" x14ac:dyDescent="0.25">
      <c r="B47" s="562"/>
      <c r="C47" s="565"/>
      <c r="D47" s="564"/>
      <c r="E47" s="564"/>
      <c r="F47" s="564"/>
      <c r="G47" s="564"/>
      <c r="H47" s="562"/>
    </row>
    <row r="48" spans="1:8" x14ac:dyDescent="0.25">
      <c r="B48" s="562"/>
      <c r="C48" s="321"/>
      <c r="D48" s="320"/>
      <c r="E48" s="320"/>
      <c r="F48" s="317"/>
      <c r="G48" s="563"/>
      <c r="H48" s="562"/>
    </row>
    <row r="49" spans="2:8" x14ac:dyDescent="0.25">
      <c r="B49" s="562"/>
      <c r="C49" s="321"/>
      <c r="D49" s="318"/>
      <c r="E49" s="320"/>
      <c r="F49" s="317"/>
      <c r="G49" s="563"/>
      <c r="H49" s="562"/>
    </row>
    <row r="50" spans="2:8" x14ac:dyDescent="0.25">
      <c r="B50" s="562"/>
      <c r="C50" s="319"/>
      <c r="D50" s="318"/>
      <c r="E50" s="318"/>
      <c r="F50" s="317"/>
      <c r="G50" s="563"/>
      <c r="H50" s="562"/>
    </row>
  </sheetData>
  <mergeCells count="3">
    <mergeCell ref="B3:B4"/>
    <mergeCell ref="C3:F3"/>
    <mergeCell ref="G3:G4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C6143-F03C-4588-83A6-C6110A75CCFE}">
  <sheetPr codeName="Sheet57"/>
  <dimension ref="A1:H66"/>
  <sheetViews>
    <sheetView showGridLines="0" showZeros="0" view="pageLayout" topLeftCell="A34" zoomScaleNormal="100" zoomScaleSheetLayoutView="100" workbookViewId="0">
      <selection activeCell="D59" sqref="D58:D59"/>
    </sheetView>
  </sheetViews>
  <sheetFormatPr defaultColWidth="9.140625" defaultRowHeight="15" x14ac:dyDescent="0.25"/>
  <cols>
    <col min="1" max="1" width="47" style="436" customWidth="1"/>
    <col min="2" max="8" width="11.7109375" style="476" customWidth="1"/>
    <col min="9" max="16384" width="9.140625" style="476"/>
  </cols>
  <sheetData>
    <row r="1" spans="1:8" x14ac:dyDescent="0.25">
      <c r="A1" s="277" t="s">
        <v>953</v>
      </c>
      <c r="B1" s="276"/>
      <c r="C1" s="275"/>
      <c r="D1" s="274"/>
      <c r="E1" s="274"/>
      <c r="F1" s="276"/>
    </row>
    <row r="2" spans="1:8" x14ac:dyDescent="0.25">
      <c r="A2" s="277"/>
      <c r="B2" s="276"/>
      <c r="C2" s="275"/>
      <c r="D2" s="274"/>
      <c r="E2" s="274"/>
      <c r="F2" s="276"/>
    </row>
    <row r="3" spans="1:8" x14ac:dyDescent="0.25">
      <c r="A3" s="484" t="s">
        <v>0</v>
      </c>
      <c r="B3" s="2792" t="s">
        <v>1206</v>
      </c>
      <c r="C3" s="2792"/>
      <c r="D3" s="2792" t="s">
        <v>942</v>
      </c>
      <c r="E3" s="2792"/>
      <c r="F3" s="1773"/>
    </row>
    <row r="4" spans="1:8" ht="15" customHeight="1" x14ac:dyDescent="0.25">
      <c r="A4" s="1432"/>
      <c r="B4" s="2793" t="s">
        <v>529</v>
      </c>
      <c r="C4" s="2793" t="s">
        <v>528</v>
      </c>
      <c r="D4" s="2795" t="s">
        <v>529</v>
      </c>
      <c r="E4" s="2795" t="s">
        <v>528</v>
      </c>
      <c r="F4" s="2793"/>
      <c r="G4" s="483"/>
      <c r="H4" s="483"/>
    </row>
    <row r="5" spans="1:8" ht="15.75" thickBot="1" x14ac:dyDescent="0.3">
      <c r="A5" s="441" t="s">
        <v>174</v>
      </c>
      <c r="B5" s="2794"/>
      <c r="C5" s="2794"/>
      <c r="D5" s="2796"/>
      <c r="E5" s="2796"/>
      <c r="F5" s="2794"/>
      <c r="G5" s="483"/>
      <c r="H5" s="483"/>
    </row>
    <row r="6" spans="1:8" x14ac:dyDescent="0.25">
      <c r="A6" s="577" t="s">
        <v>527</v>
      </c>
      <c r="B6" s="477">
        <v>9995</v>
      </c>
      <c r="C6" s="477">
        <v>124943</v>
      </c>
      <c r="D6" s="477">
        <v>9899</v>
      </c>
      <c r="E6" s="477">
        <v>123740</v>
      </c>
      <c r="F6" s="477"/>
      <c r="G6" s="482"/>
      <c r="H6" s="482"/>
    </row>
    <row r="7" spans="1:8" x14ac:dyDescent="0.25">
      <c r="A7" s="506" t="s">
        <v>526</v>
      </c>
      <c r="B7" s="438">
        <v>654</v>
      </c>
      <c r="C7" s="438">
        <v>8172</v>
      </c>
      <c r="D7" s="438">
        <v>539</v>
      </c>
      <c r="E7" s="438">
        <v>6741</v>
      </c>
      <c r="F7" s="438"/>
      <c r="G7" s="482"/>
      <c r="H7" s="482"/>
    </row>
    <row r="8" spans="1:8" x14ac:dyDescent="0.25">
      <c r="A8" s="506"/>
      <c r="B8" s="438" t="s">
        <v>86</v>
      </c>
      <c r="C8" s="438" t="s">
        <v>86</v>
      </c>
      <c r="D8" s="438" t="s">
        <v>86</v>
      </c>
      <c r="E8" s="438" t="s">
        <v>86</v>
      </c>
      <c r="F8" s="438"/>
    </row>
    <row r="9" spans="1:8" x14ac:dyDescent="0.25">
      <c r="A9" s="506" t="s">
        <v>525</v>
      </c>
      <c r="B9" s="438">
        <v>7181</v>
      </c>
      <c r="C9" s="438">
        <v>89764</v>
      </c>
      <c r="D9" s="438">
        <v>7089</v>
      </c>
      <c r="E9" s="438">
        <v>88619</v>
      </c>
      <c r="F9" s="438"/>
    </row>
    <row r="10" spans="1:8" x14ac:dyDescent="0.25">
      <c r="A10" s="506" t="s">
        <v>495</v>
      </c>
      <c r="B10" s="438">
        <v>0</v>
      </c>
      <c r="C10" s="438">
        <v>0</v>
      </c>
      <c r="D10" s="438">
        <v>0</v>
      </c>
      <c r="E10" s="438">
        <v>0</v>
      </c>
      <c r="F10" s="438"/>
      <c r="H10" s="1110"/>
    </row>
    <row r="11" spans="1:8" x14ac:dyDescent="0.25">
      <c r="A11" s="506" t="s">
        <v>501</v>
      </c>
      <c r="B11" s="438">
        <v>5631</v>
      </c>
      <c r="C11" s="438">
        <v>70389</v>
      </c>
      <c r="D11" s="438">
        <v>5359</v>
      </c>
      <c r="E11" s="438">
        <v>66992</v>
      </c>
      <c r="F11" s="438"/>
    </row>
    <row r="12" spans="1:8" x14ac:dyDescent="0.25">
      <c r="A12" s="579" t="s">
        <v>524</v>
      </c>
      <c r="B12" s="438">
        <v>5083</v>
      </c>
      <c r="C12" s="438">
        <v>63533</v>
      </c>
      <c r="D12" s="438">
        <v>4875</v>
      </c>
      <c r="E12" s="438">
        <v>60935</v>
      </c>
      <c r="F12" s="438"/>
    </row>
    <row r="13" spans="1:8" x14ac:dyDescent="0.25">
      <c r="A13" s="579" t="s">
        <v>523</v>
      </c>
      <c r="B13" s="438">
        <v>548</v>
      </c>
      <c r="C13" s="438">
        <v>6856</v>
      </c>
      <c r="D13" s="438">
        <v>484</v>
      </c>
      <c r="E13" s="438">
        <v>6057</v>
      </c>
      <c r="F13" s="438"/>
    </row>
    <row r="14" spans="1:8" x14ac:dyDescent="0.25">
      <c r="A14" s="506" t="s">
        <v>498</v>
      </c>
      <c r="B14" s="438">
        <v>493</v>
      </c>
      <c r="C14" s="438">
        <v>6161</v>
      </c>
      <c r="D14" s="438">
        <v>493</v>
      </c>
      <c r="E14" s="438">
        <v>6164</v>
      </c>
      <c r="F14" s="438"/>
    </row>
    <row r="15" spans="1:8" x14ac:dyDescent="0.25">
      <c r="A15" s="506" t="s">
        <v>494</v>
      </c>
      <c r="B15" s="438">
        <v>870</v>
      </c>
      <c r="C15" s="438">
        <v>10876</v>
      </c>
      <c r="D15" s="438">
        <v>1104</v>
      </c>
      <c r="E15" s="438">
        <v>13803</v>
      </c>
      <c r="F15" s="438"/>
    </row>
    <row r="16" spans="1:8" x14ac:dyDescent="0.25">
      <c r="A16" s="506" t="s">
        <v>493</v>
      </c>
      <c r="B16" s="438">
        <v>187</v>
      </c>
      <c r="C16" s="438">
        <v>2338</v>
      </c>
      <c r="D16" s="438">
        <v>133</v>
      </c>
      <c r="E16" s="438">
        <v>1660</v>
      </c>
      <c r="F16" s="438"/>
    </row>
    <row r="17" spans="1:6" x14ac:dyDescent="0.25">
      <c r="A17" s="506"/>
      <c r="B17" s="438"/>
      <c r="C17" s="438" t="s">
        <v>86</v>
      </c>
      <c r="D17" s="438"/>
      <c r="E17" s="1288" t="s">
        <v>86</v>
      </c>
      <c r="F17" s="1288"/>
    </row>
    <row r="18" spans="1:6" x14ac:dyDescent="0.25">
      <c r="A18" s="506" t="s">
        <v>496</v>
      </c>
      <c r="B18" s="438">
        <v>2814</v>
      </c>
      <c r="C18" s="438">
        <v>35179</v>
      </c>
      <c r="D18" s="438">
        <v>2810</v>
      </c>
      <c r="E18" s="438">
        <v>35121</v>
      </c>
      <c r="F18" s="438"/>
    </row>
    <row r="19" spans="1:6" x14ac:dyDescent="0.25">
      <c r="A19" s="506" t="s">
        <v>522</v>
      </c>
      <c r="B19" s="438">
        <v>25</v>
      </c>
      <c r="C19" s="438">
        <v>322</v>
      </c>
      <c r="D19" s="438">
        <v>36</v>
      </c>
      <c r="E19" s="438">
        <v>452</v>
      </c>
      <c r="F19" s="438"/>
    </row>
    <row r="20" spans="1:6" x14ac:dyDescent="0.25">
      <c r="A20" s="506" t="s">
        <v>521</v>
      </c>
      <c r="B20" s="438">
        <v>6</v>
      </c>
      <c r="C20" s="438">
        <v>76</v>
      </c>
      <c r="D20" s="438">
        <v>6</v>
      </c>
      <c r="E20" s="438">
        <v>76</v>
      </c>
      <c r="F20" s="438"/>
    </row>
    <row r="21" spans="1:6" x14ac:dyDescent="0.25">
      <c r="A21" s="506" t="s">
        <v>520</v>
      </c>
      <c r="B21" s="438">
        <v>0</v>
      </c>
      <c r="C21" s="438">
        <v>0</v>
      </c>
      <c r="D21" s="438">
        <v>0</v>
      </c>
      <c r="E21" s="438">
        <v>0</v>
      </c>
      <c r="F21" s="438"/>
    </row>
    <row r="22" spans="1:6" x14ac:dyDescent="0.25">
      <c r="A22" s="506" t="s">
        <v>519</v>
      </c>
      <c r="B22" s="438">
        <v>0</v>
      </c>
      <c r="C22" s="438">
        <v>0</v>
      </c>
      <c r="D22" s="438">
        <v>0</v>
      </c>
      <c r="E22" s="438">
        <v>0</v>
      </c>
      <c r="F22" s="438"/>
    </row>
    <row r="23" spans="1:6" x14ac:dyDescent="0.25">
      <c r="A23" s="506" t="s">
        <v>518</v>
      </c>
      <c r="B23" s="438">
        <v>0</v>
      </c>
      <c r="C23" s="438">
        <v>0</v>
      </c>
      <c r="D23" s="438">
        <v>0</v>
      </c>
      <c r="E23" s="438">
        <v>0</v>
      </c>
      <c r="F23" s="438"/>
    </row>
    <row r="24" spans="1:6" x14ac:dyDescent="0.25">
      <c r="A24" s="506" t="s">
        <v>517</v>
      </c>
      <c r="B24" s="438">
        <v>869</v>
      </c>
      <c r="C24" s="438">
        <v>10859</v>
      </c>
      <c r="D24" s="438">
        <v>1061</v>
      </c>
      <c r="E24" s="438">
        <v>13259</v>
      </c>
      <c r="F24" s="438"/>
    </row>
    <row r="25" spans="1:6" x14ac:dyDescent="0.25">
      <c r="A25" s="506" t="s">
        <v>516</v>
      </c>
      <c r="B25" s="438">
        <v>333</v>
      </c>
      <c r="C25" s="438">
        <v>4161</v>
      </c>
      <c r="D25" s="438">
        <v>366</v>
      </c>
      <c r="E25" s="438">
        <v>4567</v>
      </c>
      <c r="F25" s="438"/>
    </row>
    <row r="26" spans="1:6" x14ac:dyDescent="0.25">
      <c r="A26" s="506" t="s">
        <v>515</v>
      </c>
      <c r="B26" s="438">
        <v>3</v>
      </c>
      <c r="C26" s="438">
        <v>43</v>
      </c>
      <c r="D26" s="438">
        <v>4</v>
      </c>
      <c r="E26" s="438">
        <v>45</v>
      </c>
      <c r="F26" s="438"/>
    </row>
    <row r="27" spans="1:6" x14ac:dyDescent="0.25">
      <c r="A27" s="506" t="s">
        <v>514</v>
      </c>
      <c r="B27" s="438">
        <v>1</v>
      </c>
      <c r="C27" s="438">
        <v>9</v>
      </c>
      <c r="D27" s="438">
        <v>1</v>
      </c>
      <c r="E27" s="438">
        <v>9</v>
      </c>
      <c r="F27" s="438"/>
    </row>
    <row r="28" spans="1:6" x14ac:dyDescent="0.25">
      <c r="A28" s="506" t="s">
        <v>513</v>
      </c>
      <c r="B28" s="438">
        <v>0</v>
      </c>
      <c r="C28" s="438">
        <v>0</v>
      </c>
      <c r="D28" s="438">
        <v>0</v>
      </c>
      <c r="E28" s="438">
        <v>0</v>
      </c>
      <c r="F28" s="438"/>
    </row>
    <row r="29" spans="1:6" x14ac:dyDescent="0.25">
      <c r="A29" s="506" t="s">
        <v>512</v>
      </c>
      <c r="B29" s="438">
        <v>71</v>
      </c>
      <c r="C29" s="438">
        <v>886</v>
      </c>
      <c r="D29" s="438">
        <v>63</v>
      </c>
      <c r="E29" s="438">
        <v>793</v>
      </c>
      <c r="F29" s="438"/>
    </row>
    <row r="30" spans="1:6" x14ac:dyDescent="0.25">
      <c r="A30" s="506" t="s">
        <v>511</v>
      </c>
      <c r="B30" s="438">
        <v>34</v>
      </c>
      <c r="C30" s="438">
        <v>426</v>
      </c>
      <c r="D30" s="438">
        <v>49</v>
      </c>
      <c r="E30" s="438">
        <v>617</v>
      </c>
      <c r="F30" s="438"/>
    </row>
    <row r="31" spans="1:6" x14ac:dyDescent="0.25">
      <c r="A31" s="578" t="s">
        <v>510</v>
      </c>
      <c r="B31" s="438">
        <v>0</v>
      </c>
      <c r="C31" s="438">
        <v>0</v>
      </c>
      <c r="D31" s="438">
        <v>0</v>
      </c>
      <c r="E31" s="438">
        <v>0</v>
      </c>
      <c r="F31" s="438"/>
    </row>
    <row r="32" spans="1:6" x14ac:dyDescent="0.25">
      <c r="A32" s="506" t="s">
        <v>509</v>
      </c>
      <c r="B32" s="438">
        <v>24</v>
      </c>
      <c r="C32" s="438">
        <v>299</v>
      </c>
      <c r="D32" s="438">
        <v>0</v>
      </c>
      <c r="E32" s="438">
        <v>0</v>
      </c>
      <c r="F32" s="438"/>
    </row>
    <row r="33" spans="1:6" x14ac:dyDescent="0.25">
      <c r="A33" s="506" t="s">
        <v>508</v>
      </c>
      <c r="B33" s="438">
        <v>1442</v>
      </c>
      <c r="C33" s="438">
        <v>18023</v>
      </c>
      <c r="D33" s="438">
        <v>1223</v>
      </c>
      <c r="E33" s="438">
        <v>15285</v>
      </c>
      <c r="F33" s="438"/>
    </row>
    <row r="34" spans="1:6" x14ac:dyDescent="0.25">
      <c r="A34" s="506" t="s">
        <v>507</v>
      </c>
      <c r="B34" s="438">
        <v>6</v>
      </c>
      <c r="C34" s="438">
        <v>75</v>
      </c>
      <c r="D34" s="438">
        <v>1</v>
      </c>
      <c r="E34" s="438">
        <v>18</v>
      </c>
      <c r="F34" s="438"/>
    </row>
    <row r="35" spans="1:6" x14ac:dyDescent="0.25">
      <c r="A35" s="506"/>
      <c r="B35" s="438" t="s">
        <v>86</v>
      </c>
      <c r="C35" s="438" t="s">
        <v>86</v>
      </c>
      <c r="D35" s="438" t="s">
        <v>86</v>
      </c>
      <c r="E35" s="438" t="s">
        <v>86</v>
      </c>
      <c r="F35" s="438"/>
    </row>
    <row r="36" spans="1:6" x14ac:dyDescent="0.25">
      <c r="A36" s="577" t="s">
        <v>492</v>
      </c>
      <c r="B36" s="477">
        <v>58</v>
      </c>
      <c r="C36" s="477">
        <v>721</v>
      </c>
      <c r="D36" s="477">
        <v>73</v>
      </c>
      <c r="E36" s="477">
        <v>922</v>
      </c>
      <c r="F36" s="477"/>
    </row>
    <row r="37" spans="1:6" x14ac:dyDescent="0.25">
      <c r="A37" s="506"/>
      <c r="B37" s="477" t="s">
        <v>86</v>
      </c>
      <c r="C37" s="477" t="s">
        <v>86</v>
      </c>
      <c r="D37" s="477" t="s">
        <v>86</v>
      </c>
      <c r="E37" s="477" t="s">
        <v>86</v>
      </c>
      <c r="F37" s="477"/>
    </row>
    <row r="38" spans="1:6" x14ac:dyDescent="0.25">
      <c r="A38" s="577" t="s">
        <v>491</v>
      </c>
      <c r="B38" s="477">
        <v>1005</v>
      </c>
      <c r="C38" s="477">
        <v>12558</v>
      </c>
      <c r="D38" s="477">
        <v>995</v>
      </c>
      <c r="E38" s="477">
        <v>12433</v>
      </c>
      <c r="F38" s="477"/>
    </row>
    <row r="39" spans="1:6" x14ac:dyDescent="0.25">
      <c r="A39" s="506" t="s">
        <v>490</v>
      </c>
      <c r="B39" s="438">
        <v>295</v>
      </c>
      <c r="C39" s="438">
        <v>3693</v>
      </c>
      <c r="D39" s="438">
        <v>351</v>
      </c>
      <c r="E39" s="438">
        <v>4387</v>
      </c>
      <c r="F39" s="438"/>
    </row>
    <row r="40" spans="1:6" x14ac:dyDescent="0.25">
      <c r="A40" s="506" t="s">
        <v>489</v>
      </c>
      <c r="B40" s="438">
        <v>93</v>
      </c>
      <c r="C40" s="438">
        <v>1158</v>
      </c>
      <c r="D40" s="438">
        <v>87</v>
      </c>
      <c r="E40" s="438">
        <v>1084</v>
      </c>
      <c r="F40" s="438"/>
    </row>
    <row r="41" spans="1:6" x14ac:dyDescent="0.25">
      <c r="A41" s="506" t="s">
        <v>488</v>
      </c>
      <c r="B41" s="438">
        <v>617</v>
      </c>
      <c r="C41" s="438">
        <v>7707</v>
      </c>
      <c r="D41" s="438">
        <v>557</v>
      </c>
      <c r="E41" s="438">
        <v>6962</v>
      </c>
      <c r="F41" s="438"/>
    </row>
    <row r="42" spans="1:6" x14ac:dyDescent="0.25">
      <c r="A42" s="506"/>
      <c r="B42" s="438"/>
      <c r="C42" s="438"/>
      <c r="D42" s="438"/>
      <c r="E42" s="438"/>
      <c r="F42" s="438"/>
    </row>
    <row r="43" spans="1:6" x14ac:dyDescent="0.25">
      <c r="A43" s="577" t="s">
        <v>1006</v>
      </c>
      <c r="B43" s="477">
        <v>0</v>
      </c>
      <c r="C43" s="477">
        <v>0</v>
      </c>
      <c r="D43" s="477"/>
      <c r="E43" s="477"/>
      <c r="F43" s="477"/>
    </row>
    <row r="44" spans="1:6" x14ac:dyDescent="0.25">
      <c r="A44" s="506"/>
      <c r="B44" s="438" t="s">
        <v>86</v>
      </c>
      <c r="C44" s="438" t="s">
        <v>86</v>
      </c>
      <c r="D44" s="438" t="s">
        <v>86</v>
      </c>
      <c r="E44" s="438" t="s">
        <v>86</v>
      </c>
      <c r="F44" s="438"/>
    </row>
    <row r="45" spans="1:6" x14ac:dyDescent="0.25">
      <c r="A45" s="577" t="s">
        <v>487</v>
      </c>
      <c r="B45" s="477">
        <v>937</v>
      </c>
      <c r="C45" s="477">
        <v>11717</v>
      </c>
      <c r="D45" s="477">
        <v>1039</v>
      </c>
      <c r="E45" s="477">
        <v>12986</v>
      </c>
      <c r="F45" s="477"/>
    </row>
    <row r="46" spans="1:6" x14ac:dyDescent="0.25">
      <c r="A46" s="506" t="s">
        <v>687</v>
      </c>
      <c r="B46" s="438">
        <v>937</v>
      </c>
      <c r="C46" s="438">
        <v>11717</v>
      </c>
      <c r="D46" s="438">
        <v>1039</v>
      </c>
      <c r="E46" s="438">
        <v>12986</v>
      </c>
      <c r="F46" s="438"/>
    </row>
    <row r="47" spans="1:6" x14ac:dyDescent="0.25">
      <c r="A47" s="506"/>
      <c r="B47" s="438" t="s">
        <v>86</v>
      </c>
      <c r="C47" s="438" t="s">
        <v>86</v>
      </c>
      <c r="D47" s="438" t="s">
        <v>86</v>
      </c>
      <c r="E47" s="438" t="s">
        <v>86</v>
      </c>
      <c r="F47" s="438"/>
    </row>
    <row r="48" spans="1:6" ht="22.5" x14ac:dyDescent="0.25">
      <c r="A48" s="1287" t="s">
        <v>764</v>
      </c>
      <c r="B48" s="477">
        <v>0</v>
      </c>
      <c r="C48" s="477">
        <v>0</v>
      </c>
      <c r="D48" s="476">
        <v>0</v>
      </c>
      <c r="E48" s="476">
        <v>0</v>
      </c>
    </row>
    <row r="49" spans="1:6" ht="22.5" x14ac:dyDescent="0.25">
      <c r="A49" s="1287" t="s">
        <v>941</v>
      </c>
      <c r="B49" s="477">
        <v>8</v>
      </c>
      <c r="C49" s="477">
        <v>104</v>
      </c>
      <c r="D49" s="477">
        <v>10</v>
      </c>
      <c r="E49" s="477">
        <v>123</v>
      </c>
      <c r="F49" s="477"/>
    </row>
    <row r="50" spans="1:6" x14ac:dyDescent="0.25">
      <c r="A50" s="1287"/>
      <c r="B50" s="477"/>
      <c r="C50" s="477"/>
      <c r="D50" s="477"/>
      <c r="E50" s="477"/>
      <c r="F50" s="477"/>
    </row>
    <row r="51" spans="1:6" x14ac:dyDescent="0.25">
      <c r="A51" s="1287" t="s">
        <v>486</v>
      </c>
      <c r="B51" s="477">
        <v>0</v>
      </c>
      <c r="C51" s="477">
        <v>0</v>
      </c>
      <c r="D51" s="477">
        <v>5</v>
      </c>
      <c r="E51" s="477">
        <v>62</v>
      </c>
      <c r="F51" s="477"/>
    </row>
    <row r="52" spans="1:6" hidden="1" x14ac:dyDescent="0.25">
      <c r="A52" s="506"/>
      <c r="B52" s="477" t="s">
        <v>86</v>
      </c>
      <c r="C52" s="477" t="s">
        <v>86</v>
      </c>
      <c r="D52" s="477" t="s">
        <v>86</v>
      </c>
      <c r="E52" s="477" t="s">
        <v>86</v>
      </c>
      <c r="F52" s="477"/>
    </row>
    <row r="53" spans="1:6" hidden="1" x14ac:dyDescent="0.25">
      <c r="A53" s="577" t="s">
        <v>485</v>
      </c>
      <c r="B53" s="477" t="e">
        <v>#N/A</v>
      </c>
      <c r="C53" s="477" t="e">
        <v>#N/A</v>
      </c>
      <c r="D53" s="477">
        <v>12021</v>
      </c>
      <c r="E53" s="477">
        <v>150266</v>
      </c>
      <c r="F53" s="477"/>
    </row>
    <row r="54" spans="1:6" hidden="1" x14ac:dyDescent="0.25">
      <c r="A54" s="1432"/>
      <c r="B54" s="477" t="s">
        <v>86</v>
      </c>
      <c r="C54" s="477"/>
      <c r="D54" s="477" t="s">
        <v>86</v>
      </c>
      <c r="E54" s="477"/>
      <c r="F54" s="477"/>
    </row>
    <row r="55" spans="1:6" hidden="1" x14ac:dyDescent="0.25">
      <c r="A55" s="577" t="s">
        <v>506</v>
      </c>
      <c r="B55" s="477"/>
      <c r="C55" s="477"/>
      <c r="D55" s="477"/>
      <c r="E55" s="477"/>
      <c r="F55" s="477"/>
    </row>
    <row r="56" spans="1:6" hidden="1" x14ac:dyDescent="0.25">
      <c r="A56" s="506" t="s">
        <v>505</v>
      </c>
      <c r="B56" s="438" t="e">
        <v>#N/A</v>
      </c>
      <c r="C56" s="438" t="e">
        <v>#N/A</v>
      </c>
      <c r="D56" s="477">
        <v>0</v>
      </c>
      <c r="E56" s="477">
        <v>0</v>
      </c>
      <c r="F56" s="477"/>
    </row>
    <row r="57" spans="1:6" x14ac:dyDescent="0.25">
      <c r="A57" s="1069" t="s">
        <v>342</v>
      </c>
      <c r="B57" s="1075">
        <v>12003</v>
      </c>
      <c r="C57" s="1075">
        <v>150043</v>
      </c>
      <c r="D57" s="1075">
        <v>12021</v>
      </c>
      <c r="E57" s="1075">
        <v>150266</v>
      </c>
      <c r="F57" s="1075"/>
    </row>
    <row r="58" spans="1:6" x14ac:dyDescent="0.25">
      <c r="A58" s="447"/>
      <c r="B58" s="2602"/>
      <c r="C58" s="2602"/>
      <c r="D58" s="598"/>
      <c r="E58" s="2602"/>
      <c r="F58" s="2602"/>
    </row>
    <row r="59" spans="1:6" x14ac:dyDescent="0.25">
      <c r="B59" s="1304"/>
      <c r="C59" s="1304"/>
      <c r="D59" s="1499"/>
      <c r="E59" s="1303"/>
      <c r="F59" s="1304"/>
    </row>
    <row r="60" spans="1:6" x14ac:dyDescent="0.25">
      <c r="B60" s="436"/>
      <c r="C60" s="436"/>
      <c r="D60" s="436"/>
      <c r="E60" s="436"/>
      <c r="F60" s="436"/>
    </row>
    <row r="61" spans="1:6" x14ac:dyDescent="0.25">
      <c r="B61" s="436"/>
      <c r="C61" s="436"/>
      <c r="D61" s="436"/>
      <c r="E61" s="436"/>
      <c r="F61" s="436"/>
    </row>
    <row r="62" spans="1:6" x14ac:dyDescent="0.25">
      <c r="B62" s="436"/>
      <c r="C62" s="436"/>
      <c r="D62" s="436"/>
      <c r="E62" s="436"/>
      <c r="F62" s="436"/>
    </row>
    <row r="63" spans="1:6" x14ac:dyDescent="0.25">
      <c r="B63" s="436"/>
      <c r="C63" s="436"/>
      <c r="D63" s="436"/>
      <c r="E63" s="436"/>
      <c r="F63" s="436"/>
    </row>
    <row r="64" spans="1:6" x14ac:dyDescent="0.25">
      <c r="B64" s="436"/>
      <c r="C64" s="436"/>
      <c r="D64" s="436"/>
      <c r="E64" s="436"/>
      <c r="F64" s="436"/>
    </row>
    <row r="65" spans="2:6" x14ac:dyDescent="0.25">
      <c r="B65" s="436"/>
      <c r="C65" s="436"/>
      <c r="D65" s="436"/>
      <c r="E65" s="436"/>
      <c r="F65" s="436"/>
    </row>
    <row r="66" spans="2:6" x14ac:dyDescent="0.25">
      <c r="B66" s="436"/>
      <c r="C66" s="436"/>
      <c r="D66" s="436"/>
      <c r="E66" s="436"/>
      <c r="F66" s="436"/>
    </row>
  </sheetData>
  <mergeCells count="7">
    <mergeCell ref="F4:F5"/>
    <mergeCell ref="B3:C3"/>
    <mergeCell ref="D3:E3"/>
    <mergeCell ref="B4:B5"/>
    <mergeCell ref="C4:C5"/>
    <mergeCell ref="D4:D5"/>
    <mergeCell ref="E4:E5"/>
  </mergeCells>
  <pageMargins left="0.7" right="0.7" top="0.75" bottom="0.75" header="0.3" footer="0.3"/>
  <pageSetup paperSize="9" scale="80" orientation="portrait" r:id="rId1"/>
  <customProperties>
    <customPr name="_pios_id" r:id="rId2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FA65E-1EE6-4496-99AA-ACDFDB97DD33}">
  <sheetPr codeName="Sheet58"/>
  <dimension ref="A1:F59"/>
  <sheetViews>
    <sheetView showGridLines="0" showZeros="0" view="pageLayout" topLeftCell="A43" zoomScaleNormal="100" zoomScaleSheetLayoutView="100" workbookViewId="0">
      <selection activeCell="F23" sqref="F23"/>
    </sheetView>
  </sheetViews>
  <sheetFormatPr defaultColWidth="9.140625" defaultRowHeight="15" x14ac:dyDescent="0.25"/>
  <cols>
    <col min="1" max="1" width="31.28515625" style="436" customWidth="1"/>
    <col min="2" max="4" width="13.85546875" style="436" customWidth="1"/>
    <col min="5" max="5" width="14.7109375" style="436" customWidth="1"/>
    <col min="6" max="6" width="15.28515625" style="580" customWidth="1"/>
    <col min="7" max="16384" width="9.140625" style="476"/>
  </cols>
  <sheetData>
    <row r="1" spans="1:6" customFormat="1" ht="36" customHeight="1" x14ac:dyDescent="0.25">
      <c r="A1" s="2808" t="s">
        <v>954</v>
      </c>
      <c r="B1" s="2808"/>
      <c r="C1" s="2808"/>
      <c r="D1" s="2808"/>
      <c r="E1" s="2808"/>
      <c r="F1" s="531"/>
    </row>
    <row r="2" spans="1:6" customFormat="1" ht="35.25" thickBot="1" x14ac:dyDescent="0.3">
      <c r="A2" s="1774"/>
      <c r="B2" s="1774" t="s">
        <v>589</v>
      </c>
      <c r="C2" s="1774" t="s">
        <v>588</v>
      </c>
      <c r="D2" s="1774" t="s">
        <v>693</v>
      </c>
      <c r="E2" s="1776" t="s">
        <v>587</v>
      </c>
      <c r="F2" s="534" t="s">
        <v>586</v>
      </c>
    </row>
    <row r="3" spans="1:6" x14ac:dyDescent="0.25">
      <c r="A3" s="316" t="s">
        <v>585</v>
      </c>
      <c r="B3" s="312">
        <v>1780</v>
      </c>
      <c r="C3" s="312">
        <v>0</v>
      </c>
      <c r="D3" s="312">
        <v>12253</v>
      </c>
      <c r="E3" s="312">
        <v>0</v>
      </c>
      <c r="F3" s="311">
        <v>56</v>
      </c>
    </row>
    <row r="4" spans="1:6" x14ac:dyDescent="0.25">
      <c r="A4" s="315" t="s">
        <v>573</v>
      </c>
      <c r="B4" s="312"/>
      <c r="C4" s="312"/>
      <c r="D4" s="312"/>
      <c r="E4" s="312"/>
      <c r="F4" s="311"/>
    </row>
    <row r="5" spans="1:6" x14ac:dyDescent="0.25">
      <c r="A5" s="314" t="s">
        <v>582</v>
      </c>
      <c r="B5" s="312">
        <v>683</v>
      </c>
      <c r="C5" s="312">
        <v>0</v>
      </c>
      <c r="D5" s="312">
        <v>4262</v>
      </c>
      <c r="E5" s="312">
        <v>0</v>
      </c>
      <c r="F5" s="311">
        <v>26</v>
      </c>
    </row>
    <row r="6" spans="1:6" x14ac:dyDescent="0.25">
      <c r="A6" s="314" t="s">
        <v>581</v>
      </c>
      <c r="B6" s="312">
        <v>884</v>
      </c>
      <c r="C6" s="312">
        <v>0</v>
      </c>
      <c r="D6" s="312">
        <v>3636</v>
      </c>
      <c r="E6" s="312">
        <v>0</v>
      </c>
      <c r="F6" s="311">
        <v>50.9</v>
      </c>
    </row>
    <row r="7" spans="1:6" x14ac:dyDescent="0.25">
      <c r="A7" s="314" t="s">
        <v>580</v>
      </c>
      <c r="B7" s="312">
        <v>188</v>
      </c>
      <c r="C7" s="312">
        <v>0</v>
      </c>
      <c r="D7" s="312">
        <v>3258</v>
      </c>
      <c r="E7" s="312">
        <v>0</v>
      </c>
      <c r="F7" s="311">
        <v>84.1</v>
      </c>
    </row>
    <row r="8" spans="1:6" x14ac:dyDescent="0.25">
      <c r="A8" s="314" t="s">
        <v>579</v>
      </c>
      <c r="B8" s="312">
        <v>0</v>
      </c>
      <c r="C8" s="312">
        <v>0</v>
      </c>
      <c r="D8" s="312">
        <v>900</v>
      </c>
      <c r="E8" s="312">
        <v>0</v>
      </c>
      <c r="F8" s="311">
        <v>101.3</v>
      </c>
    </row>
    <row r="9" spans="1:6" x14ac:dyDescent="0.25">
      <c r="A9" s="314" t="s">
        <v>578</v>
      </c>
      <c r="B9" s="312">
        <v>6</v>
      </c>
      <c r="C9" s="312">
        <v>0</v>
      </c>
      <c r="D9" s="312">
        <v>62</v>
      </c>
      <c r="E9" s="312">
        <v>0</v>
      </c>
      <c r="F9" s="311">
        <v>170.9</v>
      </c>
    </row>
    <row r="10" spans="1:6" x14ac:dyDescent="0.25">
      <c r="A10" s="314" t="s">
        <v>577</v>
      </c>
      <c r="B10" s="312">
        <v>0</v>
      </c>
      <c r="C10" s="312">
        <v>0</v>
      </c>
      <c r="D10" s="312">
        <v>5</v>
      </c>
      <c r="E10" s="312">
        <v>0</v>
      </c>
      <c r="F10" s="311">
        <v>184.9</v>
      </c>
    </row>
    <row r="11" spans="1:6" x14ac:dyDescent="0.25">
      <c r="A11" s="314" t="s">
        <v>576</v>
      </c>
      <c r="B11" s="312">
        <v>19</v>
      </c>
      <c r="C11" s="312">
        <v>0</v>
      </c>
      <c r="D11" s="312">
        <v>62</v>
      </c>
      <c r="E11" s="312">
        <v>0</v>
      </c>
      <c r="F11" s="311">
        <v>127.3</v>
      </c>
    </row>
    <row r="12" spans="1:6" x14ac:dyDescent="0.25">
      <c r="A12" s="314" t="s">
        <v>565</v>
      </c>
      <c r="B12" s="312">
        <v>0</v>
      </c>
      <c r="C12" s="312">
        <v>0</v>
      </c>
      <c r="D12" s="312">
        <v>68</v>
      </c>
      <c r="E12" s="312">
        <v>0</v>
      </c>
      <c r="F12" s="311">
        <v>75.599999999999994</v>
      </c>
    </row>
    <row r="13" spans="1:6" x14ac:dyDescent="0.25">
      <c r="A13" s="316"/>
      <c r="B13" s="312"/>
      <c r="C13" s="312"/>
      <c r="D13" s="312"/>
      <c r="E13" s="312"/>
      <c r="F13" s="311"/>
    </row>
    <row r="14" spans="1:6" x14ac:dyDescent="0.25">
      <c r="A14" s="316" t="s">
        <v>584</v>
      </c>
      <c r="B14" s="312">
        <v>82002</v>
      </c>
      <c r="C14" s="312">
        <v>65063</v>
      </c>
      <c r="D14" s="312">
        <v>115402</v>
      </c>
      <c r="E14" s="312">
        <v>35266</v>
      </c>
      <c r="F14" s="311">
        <v>55.1</v>
      </c>
    </row>
    <row r="15" spans="1:6" x14ac:dyDescent="0.25">
      <c r="A15" s="315" t="s">
        <v>573</v>
      </c>
      <c r="B15" s="1771"/>
      <c r="C15" s="1771"/>
      <c r="D15" s="1771"/>
      <c r="E15" s="1771"/>
      <c r="F15" s="583"/>
    </row>
    <row r="16" spans="1:6" x14ac:dyDescent="0.25">
      <c r="A16" s="314" t="s">
        <v>582</v>
      </c>
      <c r="B16" s="312">
        <v>6811</v>
      </c>
      <c r="C16" s="312">
        <v>6590</v>
      </c>
      <c r="D16" s="312">
        <v>10259</v>
      </c>
      <c r="E16" s="312">
        <v>3753</v>
      </c>
      <c r="F16" s="311">
        <v>19.2</v>
      </c>
    </row>
    <row r="17" spans="1:6" x14ac:dyDescent="0.25">
      <c r="A17" s="314" t="s">
        <v>581</v>
      </c>
      <c r="B17" s="312">
        <v>22562</v>
      </c>
      <c r="C17" s="312">
        <v>26967</v>
      </c>
      <c r="D17" s="312">
        <v>37306</v>
      </c>
      <c r="E17" s="312">
        <v>14595</v>
      </c>
      <c r="F17" s="311">
        <v>37.299999999999997</v>
      </c>
    </row>
    <row r="18" spans="1:6" x14ac:dyDescent="0.25">
      <c r="A18" s="314" t="s">
        <v>580</v>
      </c>
      <c r="B18" s="312">
        <v>38203</v>
      </c>
      <c r="C18" s="312">
        <v>23559</v>
      </c>
      <c r="D18" s="312">
        <v>50405</v>
      </c>
      <c r="E18" s="312">
        <v>12666</v>
      </c>
      <c r="F18" s="311">
        <v>64.8</v>
      </c>
    </row>
    <row r="19" spans="1:6" x14ac:dyDescent="0.25">
      <c r="A19" s="314" t="s">
        <v>579</v>
      </c>
      <c r="B19" s="312">
        <v>8883</v>
      </c>
      <c r="C19" s="312">
        <v>5869</v>
      </c>
      <c r="D19" s="312">
        <v>11827</v>
      </c>
      <c r="E19" s="312">
        <v>3483</v>
      </c>
      <c r="F19" s="311">
        <v>76.5</v>
      </c>
    </row>
    <row r="20" spans="1:6" x14ac:dyDescent="0.25">
      <c r="A20" s="314" t="s">
        <v>578</v>
      </c>
      <c r="B20" s="312">
        <v>1492</v>
      </c>
      <c r="C20" s="312">
        <v>658</v>
      </c>
      <c r="D20" s="312">
        <v>1699</v>
      </c>
      <c r="E20" s="312">
        <v>378</v>
      </c>
      <c r="F20" s="311">
        <v>118</v>
      </c>
    </row>
    <row r="21" spans="1:6" x14ac:dyDescent="0.25">
      <c r="A21" s="314" t="s">
        <v>577</v>
      </c>
      <c r="B21" s="312">
        <v>365</v>
      </c>
      <c r="C21" s="312">
        <v>182</v>
      </c>
      <c r="D21" s="312">
        <v>375</v>
      </c>
      <c r="E21" s="312">
        <v>108</v>
      </c>
      <c r="F21" s="311">
        <v>120.4</v>
      </c>
    </row>
    <row r="22" spans="1:6" x14ac:dyDescent="0.25">
      <c r="A22" s="314" t="s">
        <v>576</v>
      </c>
      <c r="B22" s="312">
        <v>624</v>
      </c>
      <c r="C22" s="312">
        <v>544</v>
      </c>
      <c r="D22" s="312">
        <v>786</v>
      </c>
      <c r="E22" s="312">
        <v>283</v>
      </c>
      <c r="F22" s="311">
        <v>87</v>
      </c>
    </row>
    <row r="23" spans="1:6" x14ac:dyDescent="0.25">
      <c r="A23" s="314" t="s">
        <v>565</v>
      </c>
      <c r="B23" s="312">
        <v>3062</v>
      </c>
      <c r="C23" s="312">
        <v>694</v>
      </c>
      <c r="D23" s="312">
        <v>2745</v>
      </c>
      <c r="E23" s="312">
        <v>0</v>
      </c>
      <c r="F23" s="311">
        <v>102.2</v>
      </c>
    </row>
    <row r="24" spans="1:6" x14ac:dyDescent="0.25">
      <c r="A24" s="316"/>
      <c r="B24" s="312"/>
      <c r="C24" s="312"/>
      <c r="D24" s="312"/>
      <c r="E24" s="312"/>
      <c r="F24" s="311"/>
    </row>
    <row r="25" spans="1:6" x14ac:dyDescent="0.25">
      <c r="A25" s="316" t="s">
        <v>583</v>
      </c>
      <c r="B25" s="312">
        <v>28202</v>
      </c>
      <c r="C25" s="312">
        <v>3589</v>
      </c>
      <c r="D25" s="312">
        <v>34839</v>
      </c>
      <c r="E25" s="312">
        <v>1790</v>
      </c>
      <c r="F25" s="311">
        <v>17.7</v>
      </c>
    </row>
    <row r="26" spans="1:6" x14ac:dyDescent="0.25">
      <c r="A26" s="315" t="s">
        <v>573</v>
      </c>
      <c r="B26" s="1771"/>
      <c r="C26" s="1771"/>
      <c r="D26" s="1771"/>
      <c r="E26" s="1771"/>
      <c r="F26" s="583"/>
    </row>
    <row r="27" spans="1:6" x14ac:dyDescent="0.25">
      <c r="A27" s="314" t="s">
        <v>582</v>
      </c>
      <c r="B27" s="312">
        <v>9725</v>
      </c>
      <c r="C27" s="312">
        <v>516</v>
      </c>
      <c r="D27" s="312">
        <v>11492</v>
      </c>
      <c r="E27" s="312">
        <v>350</v>
      </c>
      <c r="F27" s="311">
        <v>9.1999999999999993</v>
      </c>
    </row>
    <row r="28" spans="1:6" x14ac:dyDescent="0.25">
      <c r="A28" s="314" t="s">
        <v>581</v>
      </c>
      <c r="B28" s="312">
        <v>17306</v>
      </c>
      <c r="C28" s="312">
        <v>2000</v>
      </c>
      <c r="D28" s="312">
        <v>21313</v>
      </c>
      <c r="E28" s="312">
        <v>1121</v>
      </c>
      <c r="F28" s="311">
        <v>18.7</v>
      </c>
    </row>
    <row r="29" spans="1:6" x14ac:dyDescent="0.25">
      <c r="A29" s="314" t="s">
        <v>580</v>
      </c>
      <c r="B29" s="312">
        <v>926</v>
      </c>
      <c r="C29" s="312">
        <v>650</v>
      </c>
      <c r="D29" s="312">
        <v>1625</v>
      </c>
      <c r="E29" s="312">
        <v>214</v>
      </c>
      <c r="F29" s="311">
        <v>45.3</v>
      </c>
    </row>
    <row r="30" spans="1:6" x14ac:dyDescent="0.25">
      <c r="A30" s="314" t="s">
        <v>579</v>
      </c>
      <c r="B30" s="312">
        <v>74</v>
      </c>
      <c r="C30" s="312">
        <v>206</v>
      </c>
      <c r="D30" s="312">
        <v>217</v>
      </c>
      <c r="E30" s="312">
        <v>63</v>
      </c>
      <c r="F30" s="311">
        <v>77.5</v>
      </c>
    </row>
    <row r="31" spans="1:6" x14ac:dyDescent="0.25">
      <c r="A31" s="314" t="s">
        <v>578</v>
      </c>
      <c r="B31" s="312">
        <v>54</v>
      </c>
      <c r="C31" s="312">
        <v>164</v>
      </c>
      <c r="D31" s="312">
        <v>60</v>
      </c>
      <c r="E31" s="312">
        <v>30</v>
      </c>
      <c r="F31" s="311">
        <v>106</v>
      </c>
    </row>
    <row r="32" spans="1:6" x14ac:dyDescent="0.25">
      <c r="A32" s="314" t="s">
        <v>577</v>
      </c>
      <c r="B32" s="312">
        <v>0</v>
      </c>
      <c r="C32" s="312">
        <v>1</v>
      </c>
      <c r="D32" s="312">
        <v>0</v>
      </c>
      <c r="E32" s="312">
        <v>0</v>
      </c>
      <c r="F32" s="311">
        <v>95.9</v>
      </c>
    </row>
    <row r="33" spans="1:6" x14ac:dyDescent="0.25">
      <c r="A33" s="314" t="s">
        <v>576</v>
      </c>
      <c r="B33" s="312">
        <v>117</v>
      </c>
      <c r="C33" s="312">
        <v>52</v>
      </c>
      <c r="D33" s="312">
        <v>132</v>
      </c>
      <c r="E33" s="312">
        <v>12</v>
      </c>
      <c r="F33" s="311">
        <v>117.8</v>
      </c>
    </row>
    <row r="34" spans="1:6" x14ac:dyDescent="0.25">
      <c r="A34" s="314" t="s">
        <v>565</v>
      </c>
      <c r="B34" s="312">
        <v>0</v>
      </c>
      <c r="C34" s="312">
        <v>0</v>
      </c>
      <c r="D34" s="312">
        <v>0</v>
      </c>
      <c r="E34" s="312">
        <v>0</v>
      </c>
      <c r="F34" s="311">
        <v>0</v>
      </c>
    </row>
    <row r="35" spans="1:6" x14ac:dyDescent="0.25">
      <c r="A35" s="316"/>
      <c r="B35" s="312"/>
      <c r="C35" s="312"/>
      <c r="D35" s="312"/>
      <c r="E35" s="312"/>
      <c r="F35" s="311"/>
    </row>
    <row r="36" spans="1:6" x14ac:dyDescent="0.25">
      <c r="A36" s="316" t="s">
        <v>575</v>
      </c>
      <c r="B36" s="312">
        <v>16070</v>
      </c>
      <c r="C36" s="312">
        <v>4149</v>
      </c>
      <c r="D36" s="312">
        <v>17706</v>
      </c>
      <c r="E36" s="312">
        <v>1636</v>
      </c>
      <c r="F36" s="311">
        <v>17.8</v>
      </c>
    </row>
    <row r="37" spans="1:6" x14ac:dyDescent="0.25">
      <c r="A37" s="315" t="s">
        <v>573</v>
      </c>
      <c r="B37" s="1771"/>
      <c r="C37" s="1771"/>
      <c r="D37" s="1771"/>
      <c r="E37" s="1771"/>
      <c r="F37" s="583"/>
    </row>
    <row r="38" spans="1:6" x14ac:dyDescent="0.25">
      <c r="A38" s="314" t="s">
        <v>572</v>
      </c>
      <c r="B38" s="312">
        <v>8970</v>
      </c>
      <c r="C38" s="312">
        <v>2955</v>
      </c>
      <c r="D38" s="312">
        <v>10111</v>
      </c>
      <c r="E38" s="312">
        <v>1141</v>
      </c>
      <c r="F38" s="311">
        <v>11.4</v>
      </c>
    </row>
    <row r="39" spans="1:6" x14ac:dyDescent="0.25">
      <c r="A39" s="314" t="s">
        <v>571</v>
      </c>
      <c r="B39" s="312">
        <v>4131</v>
      </c>
      <c r="C39" s="312">
        <v>685</v>
      </c>
      <c r="D39" s="312">
        <v>4410</v>
      </c>
      <c r="E39" s="312">
        <v>279</v>
      </c>
      <c r="F39" s="311">
        <v>11.3</v>
      </c>
    </row>
    <row r="40" spans="1:6" x14ac:dyDescent="0.25">
      <c r="A40" s="314" t="s">
        <v>570</v>
      </c>
      <c r="B40" s="312">
        <v>1653</v>
      </c>
      <c r="C40" s="312">
        <v>354</v>
      </c>
      <c r="D40" s="312">
        <v>1802</v>
      </c>
      <c r="E40" s="312">
        <v>149</v>
      </c>
      <c r="F40" s="311">
        <v>18.399999999999999</v>
      </c>
    </row>
    <row r="41" spans="1:6" x14ac:dyDescent="0.25">
      <c r="A41" s="314" t="s">
        <v>569</v>
      </c>
      <c r="B41" s="312">
        <v>675</v>
      </c>
      <c r="C41" s="312">
        <v>142</v>
      </c>
      <c r="D41" s="312">
        <v>733</v>
      </c>
      <c r="E41" s="312">
        <v>58</v>
      </c>
      <c r="F41" s="311">
        <v>33.5</v>
      </c>
    </row>
    <row r="42" spans="1:6" x14ac:dyDescent="0.25">
      <c r="A42" s="314" t="s">
        <v>568</v>
      </c>
      <c r="B42" s="312">
        <v>75</v>
      </c>
      <c r="C42" s="312">
        <v>4</v>
      </c>
      <c r="D42" s="312">
        <v>77</v>
      </c>
      <c r="E42" s="312">
        <v>2</v>
      </c>
      <c r="F42" s="311">
        <v>52.6</v>
      </c>
    </row>
    <row r="43" spans="1:6" x14ac:dyDescent="0.25">
      <c r="A43" s="314" t="s">
        <v>567</v>
      </c>
      <c r="B43" s="312">
        <v>163</v>
      </c>
      <c r="C43" s="312">
        <v>4</v>
      </c>
      <c r="D43" s="312">
        <v>166</v>
      </c>
      <c r="E43" s="312">
        <v>3</v>
      </c>
      <c r="F43" s="311">
        <v>97.9</v>
      </c>
    </row>
    <row r="44" spans="1:6" x14ac:dyDescent="0.25">
      <c r="A44" s="314" t="s">
        <v>566</v>
      </c>
      <c r="B44" s="312">
        <v>12</v>
      </c>
      <c r="C44" s="312">
        <v>1</v>
      </c>
      <c r="D44" s="312">
        <v>13</v>
      </c>
      <c r="E44" s="312">
        <v>1</v>
      </c>
      <c r="F44" s="311">
        <v>35</v>
      </c>
    </row>
    <row r="45" spans="1:6" x14ac:dyDescent="0.25">
      <c r="A45" s="314" t="s">
        <v>565</v>
      </c>
      <c r="B45" s="312">
        <v>391</v>
      </c>
      <c r="C45" s="312">
        <v>4</v>
      </c>
      <c r="D45" s="312">
        <v>394</v>
      </c>
      <c r="E45" s="312">
        <v>3</v>
      </c>
      <c r="F45" s="311">
        <v>182</v>
      </c>
    </row>
    <row r="46" spans="1:6" x14ac:dyDescent="0.25">
      <c r="A46" s="506"/>
      <c r="B46" s="438"/>
      <c r="C46" s="438"/>
      <c r="D46" s="438"/>
      <c r="E46" s="438"/>
      <c r="F46" s="582"/>
    </row>
    <row r="47" spans="1:6" ht="17.25" customHeight="1" x14ac:dyDescent="0.25">
      <c r="A47" s="2811" t="s">
        <v>1020</v>
      </c>
      <c r="B47" s="2811"/>
      <c r="C47" s="2811"/>
      <c r="D47" s="2811"/>
      <c r="E47" s="2811"/>
      <c r="F47" s="2811"/>
    </row>
    <row r="48" spans="1:6" x14ac:dyDescent="0.25">
      <c r="A48" s="331" t="s">
        <v>563</v>
      </c>
      <c r="B48" s="330"/>
      <c r="C48" s="330"/>
      <c r="D48" s="330"/>
      <c r="E48" s="330"/>
      <c r="F48" s="329"/>
    </row>
    <row r="49" spans="1:6" x14ac:dyDescent="0.25">
      <c r="B49" s="447"/>
      <c r="C49" s="447"/>
      <c r="D49" s="447"/>
      <c r="E49" s="447"/>
      <c r="F49" s="581"/>
    </row>
    <row r="57" spans="1:6" x14ac:dyDescent="0.25">
      <c r="A57" s="568"/>
    </row>
    <row r="58" spans="1:6" x14ac:dyDescent="0.25">
      <c r="A58" s="568"/>
    </row>
    <row r="59" spans="1:6" x14ac:dyDescent="0.25">
      <c r="A59" s="568"/>
    </row>
  </sheetData>
  <mergeCells count="2">
    <mergeCell ref="A1:E1"/>
    <mergeCell ref="A47:F47"/>
  </mergeCells>
  <pageMargins left="0.7" right="0.7" top="0.75" bottom="0.75" header="0.3" footer="0.3"/>
  <pageSetup paperSize="9" scale="80" orientation="portrait" r:id="rId1"/>
  <customProperties>
    <customPr name="_pios_id" r:id="rId2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6F77-119E-43D0-B902-35234CC8CF21}">
  <sheetPr codeName="Sheet59"/>
  <dimension ref="A1:L48"/>
  <sheetViews>
    <sheetView showGridLines="0" view="pageBreakPreview" topLeftCell="A52" zoomScaleNormal="100" zoomScaleSheetLayoutView="100" workbookViewId="0">
      <selection activeCell="D57" sqref="D57"/>
    </sheetView>
  </sheetViews>
  <sheetFormatPr defaultColWidth="9.140625" defaultRowHeight="15" x14ac:dyDescent="0.25"/>
  <cols>
    <col min="1" max="1" width="32" style="436" customWidth="1"/>
    <col min="2" max="2" width="16.140625" style="436" customWidth="1"/>
    <col min="3" max="9" width="9.7109375" style="436" customWidth="1"/>
    <col min="10" max="10" width="9.7109375" style="476" customWidth="1"/>
    <col min="11" max="16384" width="9.140625" style="476"/>
  </cols>
  <sheetData>
    <row r="1" spans="1:12" ht="50.25" customHeight="1" thickBot="1" x14ac:dyDescent="0.3">
      <c r="A1" s="585"/>
      <c r="B1" s="1774" t="s">
        <v>589</v>
      </c>
      <c r="C1" s="2812" t="s">
        <v>588</v>
      </c>
      <c r="D1" s="2812"/>
      <c r="E1" s="2812" t="s">
        <v>693</v>
      </c>
      <c r="F1" s="2812"/>
      <c r="G1" s="2812" t="s">
        <v>587</v>
      </c>
      <c r="H1" s="2812"/>
      <c r="I1" s="2812" t="s">
        <v>586</v>
      </c>
      <c r="J1" s="2812"/>
    </row>
    <row r="2" spans="1:12" x14ac:dyDescent="0.25">
      <c r="A2" s="506" t="s">
        <v>574</v>
      </c>
      <c r="B2" s="438">
        <v>13285</v>
      </c>
      <c r="C2" s="476"/>
      <c r="D2" s="438">
        <v>22968</v>
      </c>
      <c r="E2" s="476"/>
      <c r="F2" s="438">
        <v>29969</v>
      </c>
      <c r="G2" s="476"/>
      <c r="H2" s="438">
        <v>18106</v>
      </c>
      <c r="I2" s="476"/>
      <c r="J2" s="582">
        <v>25.8</v>
      </c>
    </row>
    <row r="3" spans="1:12" x14ac:dyDescent="0.25">
      <c r="A3" s="584" t="s">
        <v>573</v>
      </c>
      <c r="B3" s="438"/>
      <c r="C3" s="476"/>
      <c r="D3" s="438"/>
      <c r="E3" s="476"/>
      <c r="F3" s="438"/>
      <c r="G3" s="476"/>
      <c r="H3" s="438"/>
      <c r="I3" s="476"/>
      <c r="J3" s="582"/>
    </row>
    <row r="4" spans="1:12" x14ac:dyDescent="0.25">
      <c r="A4" s="506" t="s">
        <v>572</v>
      </c>
      <c r="B4" s="438">
        <v>4033</v>
      </c>
      <c r="C4" s="476"/>
      <c r="D4" s="438">
        <v>13641</v>
      </c>
      <c r="E4" s="476"/>
      <c r="F4" s="438">
        <v>14854</v>
      </c>
      <c r="G4" s="476"/>
      <c r="H4" s="438">
        <v>10978</v>
      </c>
      <c r="I4" s="476"/>
      <c r="J4" s="582">
        <v>9.6999999999999993</v>
      </c>
    </row>
    <row r="5" spans="1:12" x14ac:dyDescent="0.25">
      <c r="A5" s="506" t="s">
        <v>571</v>
      </c>
      <c r="B5" s="438">
        <v>3692</v>
      </c>
      <c r="C5" s="476"/>
      <c r="D5" s="438">
        <v>5167</v>
      </c>
      <c r="E5" s="476"/>
      <c r="F5" s="438">
        <v>7383</v>
      </c>
      <c r="G5" s="476"/>
      <c r="H5" s="438">
        <v>4069</v>
      </c>
      <c r="I5" s="476"/>
      <c r="J5" s="582">
        <v>18.2</v>
      </c>
      <c r="L5" s="1110"/>
    </row>
    <row r="6" spans="1:12" x14ac:dyDescent="0.25">
      <c r="A6" s="506" t="s">
        <v>570</v>
      </c>
      <c r="B6" s="438">
        <v>2005</v>
      </c>
      <c r="C6" s="476"/>
      <c r="D6" s="438">
        <v>2152</v>
      </c>
      <c r="E6" s="476"/>
      <c r="F6" s="438">
        <v>3231</v>
      </c>
      <c r="G6" s="476"/>
      <c r="H6" s="438">
        <v>1666</v>
      </c>
      <c r="I6" s="476"/>
      <c r="J6" s="582">
        <v>31.8</v>
      </c>
    </row>
    <row r="7" spans="1:12" x14ac:dyDescent="0.25">
      <c r="A7" s="506" t="s">
        <v>569</v>
      </c>
      <c r="B7" s="438">
        <v>1198</v>
      </c>
      <c r="C7" s="476"/>
      <c r="D7" s="438">
        <v>971</v>
      </c>
      <c r="E7" s="476"/>
      <c r="F7" s="438">
        <v>1596</v>
      </c>
      <c r="G7" s="476"/>
      <c r="H7" s="438">
        <v>668</v>
      </c>
      <c r="I7" s="476"/>
      <c r="J7" s="582">
        <v>42.6</v>
      </c>
    </row>
    <row r="8" spans="1:12" x14ac:dyDescent="0.25">
      <c r="A8" s="506" t="s">
        <v>568</v>
      </c>
      <c r="B8" s="438">
        <v>1195</v>
      </c>
      <c r="C8" s="476"/>
      <c r="D8" s="438">
        <v>412</v>
      </c>
      <c r="E8" s="476"/>
      <c r="F8" s="438">
        <v>1439</v>
      </c>
      <c r="G8" s="476"/>
      <c r="H8" s="438">
        <v>322</v>
      </c>
      <c r="I8" s="476"/>
      <c r="J8" s="582">
        <v>45.7</v>
      </c>
    </row>
    <row r="9" spans="1:12" x14ac:dyDescent="0.25">
      <c r="A9" s="506" t="s">
        <v>567</v>
      </c>
      <c r="B9" s="438">
        <v>617</v>
      </c>
      <c r="C9" s="476"/>
      <c r="D9" s="438">
        <v>201</v>
      </c>
      <c r="E9" s="476"/>
      <c r="F9" s="438">
        <v>705</v>
      </c>
      <c r="G9" s="476"/>
      <c r="H9" s="438">
        <v>168</v>
      </c>
      <c r="I9" s="476"/>
      <c r="J9" s="582">
        <v>72</v>
      </c>
    </row>
    <row r="10" spans="1:12" x14ac:dyDescent="0.25">
      <c r="A10" s="506" t="s">
        <v>566</v>
      </c>
      <c r="B10" s="438">
        <v>50</v>
      </c>
      <c r="C10" s="476"/>
      <c r="D10" s="438">
        <v>215</v>
      </c>
      <c r="E10" s="476"/>
      <c r="F10" s="438">
        <v>114</v>
      </c>
      <c r="G10" s="476"/>
      <c r="H10" s="438">
        <v>57</v>
      </c>
      <c r="I10" s="476"/>
      <c r="J10" s="582">
        <v>44.3</v>
      </c>
    </row>
    <row r="11" spans="1:12" x14ac:dyDescent="0.25">
      <c r="A11" s="506" t="s">
        <v>565</v>
      </c>
      <c r="B11" s="438">
        <v>495</v>
      </c>
      <c r="C11" s="476"/>
      <c r="D11" s="438">
        <v>209</v>
      </c>
      <c r="E11" s="476"/>
      <c r="F11" s="438">
        <v>647</v>
      </c>
      <c r="G11" s="476"/>
      <c r="H11" s="438">
        <v>178</v>
      </c>
      <c r="I11" s="476"/>
      <c r="J11" s="582">
        <v>312.89999999999998</v>
      </c>
    </row>
    <row r="12" spans="1:12" x14ac:dyDescent="0.25">
      <c r="A12" s="506"/>
      <c r="B12" s="438"/>
      <c r="C12" s="476"/>
      <c r="D12" s="438"/>
      <c r="E12" s="476"/>
      <c r="F12" s="438"/>
      <c r="G12" s="476"/>
      <c r="H12" s="438"/>
      <c r="I12" s="476"/>
      <c r="J12" s="582"/>
    </row>
    <row r="13" spans="1:12" x14ac:dyDescent="0.25">
      <c r="A13" s="506" t="s">
        <v>564</v>
      </c>
      <c r="B13" s="438">
        <v>2662</v>
      </c>
      <c r="C13" s="476"/>
      <c r="D13" s="438" t="s">
        <v>86</v>
      </c>
      <c r="E13" s="476"/>
      <c r="F13" s="438">
        <v>2662</v>
      </c>
      <c r="G13" s="476"/>
      <c r="H13" s="438" t="s">
        <v>86</v>
      </c>
      <c r="I13" s="476"/>
      <c r="J13" s="582">
        <v>87.8</v>
      </c>
    </row>
    <row r="14" spans="1:12" ht="15" customHeight="1" x14ac:dyDescent="0.25">
      <c r="A14" s="2811" t="s">
        <v>1020</v>
      </c>
      <c r="B14" s="2811"/>
      <c r="C14" s="2811"/>
      <c r="D14" s="2811"/>
      <c r="E14" s="2811"/>
      <c r="F14" s="2811"/>
      <c r="G14" s="784"/>
      <c r="H14" s="784"/>
      <c r="I14" s="784"/>
      <c r="J14" s="783"/>
    </row>
    <row r="15" spans="1:12" x14ac:dyDescent="0.25">
      <c r="A15" s="331" t="s">
        <v>563</v>
      </c>
      <c r="B15" s="330"/>
      <c r="C15" s="330"/>
      <c r="D15" s="330"/>
      <c r="E15" s="330"/>
      <c r="F15" s="329"/>
    </row>
    <row r="18" spans="1:12" x14ac:dyDescent="0.25">
      <c r="A18" s="277" t="s">
        <v>1240</v>
      </c>
    </row>
    <row r="19" spans="1:12" x14ac:dyDescent="0.25">
      <c r="A19" s="934" t="s">
        <v>1105</v>
      </c>
    </row>
    <row r="20" spans="1:12" ht="15" customHeight="1" x14ac:dyDescent="0.25">
      <c r="B20" s="2797" t="s">
        <v>1017</v>
      </c>
      <c r="C20" s="2797"/>
      <c r="D20" s="2797" t="s">
        <v>890</v>
      </c>
      <c r="E20" s="2799"/>
      <c r="F20" s="2797" t="s">
        <v>342</v>
      </c>
      <c r="G20" s="2799"/>
      <c r="H20" s="1462"/>
      <c r="I20" s="1462"/>
    </row>
    <row r="21" spans="1:12" ht="13.5" customHeight="1" x14ac:dyDescent="0.25">
      <c r="A21" s="1303"/>
      <c r="B21" s="2798"/>
      <c r="C21" s="2798"/>
      <c r="D21" s="2800"/>
      <c r="E21" s="2800"/>
      <c r="F21" s="2800"/>
      <c r="G21" s="2800"/>
      <c r="H21" s="1462"/>
      <c r="I21" s="1462"/>
    </row>
    <row r="22" spans="1:12" ht="15.75" customHeight="1" x14ac:dyDescent="0.25">
      <c r="A22" s="488"/>
      <c r="B22" s="2801" t="s">
        <v>528</v>
      </c>
      <c r="C22" s="2801" t="s">
        <v>533</v>
      </c>
      <c r="D22" s="2801" t="s">
        <v>528</v>
      </c>
      <c r="E22" s="2801" t="s">
        <v>533</v>
      </c>
      <c r="F22" s="2801" t="s">
        <v>528</v>
      </c>
      <c r="G22" s="2801" t="s">
        <v>533</v>
      </c>
      <c r="H22" s="1462"/>
      <c r="I22" s="1462"/>
    </row>
    <row r="23" spans="1:12" ht="15.75" thickBot="1" x14ac:dyDescent="0.3">
      <c r="A23" s="487" t="s">
        <v>174</v>
      </c>
      <c r="B23" s="2802"/>
      <c r="C23" s="2802"/>
      <c r="D23" s="2802"/>
      <c r="E23" s="2802"/>
      <c r="F23" s="2802"/>
      <c r="G23" s="2802"/>
      <c r="H23" s="1462"/>
      <c r="I23" s="1462"/>
    </row>
    <row r="24" spans="1:12" x14ac:dyDescent="0.25">
      <c r="A24" s="1439" t="s">
        <v>1016</v>
      </c>
      <c r="B24" s="1434">
        <v>583</v>
      </c>
      <c r="C24" s="1434">
        <v>47</v>
      </c>
      <c r="D24" s="1434" t="s">
        <v>86</v>
      </c>
      <c r="E24" s="1434" t="s">
        <v>86</v>
      </c>
      <c r="F24" s="1434">
        <v>583</v>
      </c>
      <c r="G24" s="1434">
        <v>47</v>
      </c>
      <c r="H24" s="1462"/>
      <c r="I24" s="1462"/>
    </row>
    <row r="25" spans="1:12" x14ac:dyDescent="0.25">
      <c r="A25" s="1435" t="s">
        <v>1009</v>
      </c>
      <c r="B25" s="486">
        <v>532</v>
      </c>
      <c r="C25" s="486">
        <v>43</v>
      </c>
      <c r="D25" s="486" t="s">
        <v>86</v>
      </c>
      <c r="E25" s="486" t="s">
        <v>86</v>
      </c>
      <c r="F25" s="486">
        <v>532</v>
      </c>
      <c r="G25" s="486">
        <v>43</v>
      </c>
      <c r="H25" s="1462"/>
      <c r="I25" s="1462"/>
      <c r="L25" s="1110"/>
    </row>
    <row r="26" spans="1:12" x14ac:dyDescent="0.25">
      <c r="A26" s="1435" t="s">
        <v>532</v>
      </c>
      <c r="B26" s="486">
        <v>106</v>
      </c>
      <c r="C26" s="486">
        <v>9</v>
      </c>
      <c r="D26" s="486" t="s">
        <v>86</v>
      </c>
      <c r="E26" s="486" t="s">
        <v>86</v>
      </c>
      <c r="F26" s="486">
        <v>106</v>
      </c>
      <c r="G26" s="486">
        <v>9</v>
      </c>
      <c r="H26" s="1462"/>
      <c r="I26" s="1462"/>
    </row>
    <row r="27" spans="1:12" x14ac:dyDescent="0.25">
      <c r="A27" s="1435" t="s">
        <v>1014</v>
      </c>
      <c r="B27" s="486">
        <v>230</v>
      </c>
      <c r="C27" s="486">
        <v>18</v>
      </c>
      <c r="D27" s="486" t="s">
        <v>86</v>
      </c>
      <c r="E27" s="486" t="s">
        <v>86</v>
      </c>
      <c r="F27" s="486">
        <v>230</v>
      </c>
      <c r="G27" s="486">
        <v>18</v>
      </c>
      <c r="H27" s="1462"/>
      <c r="I27" s="1462"/>
    </row>
    <row r="28" spans="1:12" x14ac:dyDescent="0.25">
      <c r="A28" s="1435" t="s">
        <v>531</v>
      </c>
      <c r="B28" s="486">
        <v>128</v>
      </c>
      <c r="C28" s="486">
        <v>10</v>
      </c>
      <c r="D28" s="486" t="s">
        <v>86</v>
      </c>
      <c r="E28" s="486" t="s">
        <v>86</v>
      </c>
      <c r="F28" s="486">
        <v>128</v>
      </c>
      <c r="G28" s="486">
        <v>10</v>
      </c>
      <c r="H28" s="1462"/>
      <c r="I28" s="1462"/>
    </row>
    <row r="29" spans="1:12" x14ac:dyDescent="0.25">
      <c r="A29" s="1435" t="s">
        <v>891</v>
      </c>
      <c r="B29" s="486">
        <v>88</v>
      </c>
      <c r="C29" s="486">
        <v>7</v>
      </c>
      <c r="D29" s="486" t="s">
        <v>86</v>
      </c>
      <c r="E29" s="486" t="s">
        <v>86</v>
      </c>
      <c r="F29" s="486">
        <v>88</v>
      </c>
      <c r="G29" s="486">
        <v>7</v>
      </c>
      <c r="H29" s="1462"/>
      <c r="I29" s="1462"/>
    </row>
    <row r="30" spans="1:12" x14ac:dyDescent="0.25">
      <c r="A30" s="1435" t="s">
        <v>455</v>
      </c>
      <c r="B30" s="486">
        <v>-496</v>
      </c>
      <c r="C30" s="486">
        <v>-40</v>
      </c>
      <c r="D30" s="486" t="s">
        <v>86</v>
      </c>
      <c r="E30" s="486" t="s">
        <v>86</v>
      </c>
      <c r="F30" s="486">
        <v>-496</v>
      </c>
      <c r="G30" s="486">
        <v>-40</v>
      </c>
      <c r="H30" s="1462"/>
      <c r="I30" s="1462"/>
    </row>
    <row r="31" spans="1:12" x14ac:dyDescent="0.25">
      <c r="A31" s="1438" t="s">
        <v>1015</v>
      </c>
      <c r="B31" s="1434">
        <v>2036</v>
      </c>
      <c r="C31" s="1434">
        <v>163</v>
      </c>
      <c r="D31" s="1434" t="s">
        <v>86</v>
      </c>
      <c r="E31" s="1434" t="s">
        <v>86</v>
      </c>
      <c r="F31" s="1434">
        <v>2036</v>
      </c>
      <c r="G31" s="1434">
        <v>163</v>
      </c>
      <c r="H31" s="1462"/>
      <c r="I31" s="1462"/>
    </row>
    <row r="32" spans="1:12" x14ac:dyDescent="0.25">
      <c r="A32" s="1435" t="s">
        <v>1009</v>
      </c>
      <c r="B32" s="486">
        <v>2191</v>
      </c>
      <c r="C32" s="486">
        <v>175</v>
      </c>
      <c r="D32" s="486" t="s">
        <v>86</v>
      </c>
      <c r="E32" s="486" t="s">
        <v>86</v>
      </c>
      <c r="F32" s="486">
        <v>2191</v>
      </c>
      <c r="G32" s="486">
        <v>175</v>
      </c>
      <c r="H32" s="1462"/>
      <c r="I32" s="1462"/>
    </row>
    <row r="33" spans="1:9" x14ac:dyDescent="0.25">
      <c r="A33" s="1435" t="s">
        <v>532</v>
      </c>
      <c r="B33" s="486">
        <v>447</v>
      </c>
      <c r="C33" s="486">
        <v>36</v>
      </c>
      <c r="D33" s="486" t="s">
        <v>86</v>
      </c>
      <c r="E33" s="486" t="s">
        <v>86</v>
      </c>
      <c r="F33" s="486">
        <v>447</v>
      </c>
      <c r="G33" s="486">
        <v>36</v>
      </c>
      <c r="H33" s="1462"/>
      <c r="I33" s="1462"/>
    </row>
    <row r="34" spans="1:9" x14ac:dyDescent="0.25">
      <c r="A34" s="1435" t="s">
        <v>1014</v>
      </c>
      <c r="B34" s="486">
        <v>580</v>
      </c>
      <c r="C34" s="486">
        <v>46</v>
      </c>
      <c r="D34" s="486" t="s">
        <v>86</v>
      </c>
      <c r="E34" s="486" t="s">
        <v>86</v>
      </c>
      <c r="F34" s="486">
        <v>580</v>
      </c>
      <c r="G34" s="486">
        <v>46</v>
      </c>
      <c r="H34" s="1462"/>
      <c r="I34" s="1462"/>
    </row>
    <row r="35" spans="1:9" x14ac:dyDescent="0.25">
      <c r="A35" s="1435" t="s">
        <v>531</v>
      </c>
      <c r="B35" s="486">
        <v>263</v>
      </c>
      <c r="C35" s="486">
        <v>21</v>
      </c>
      <c r="D35" s="486" t="s">
        <v>86</v>
      </c>
      <c r="E35" s="486" t="s">
        <v>86</v>
      </c>
      <c r="F35" s="486">
        <v>263</v>
      </c>
      <c r="G35" s="486">
        <v>21</v>
      </c>
      <c r="H35" s="1462"/>
      <c r="I35" s="1462"/>
    </row>
    <row r="36" spans="1:9" x14ac:dyDescent="0.25">
      <c r="A36" s="1435" t="s">
        <v>891</v>
      </c>
      <c r="B36" s="486">
        <v>0</v>
      </c>
      <c r="C36" s="486">
        <v>0</v>
      </c>
      <c r="D36" s="486" t="s">
        <v>86</v>
      </c>
      <c r="E36" s="486" t="s">
        <v>86</v>
      </c>
      <c r="F36" s="486">
        <v>0</v>
      </c>
      <c r="G36" s="486">
        <v>0</v>
      </c>
      <c r="H36" s="1462"/>
      <c r="I36" s="1462"/>
    </row>
    <row r="37" spans="1:9" x14ac:dyDescent="0.25">
      <c r="A37" s="1435" t="s">
        <v>455</v>
      </c>
      <c r="B37" s="486">
        <v>-1445</v>
      </c>
      <c r="C37" s="486">
        <v>-116</v>
      </c>
      <c r="D37" s="486" t="s">
        <v>86</v>
      </c>
      <c r="E37" s="486" t="s">
        <v>86</v>
      </c>
      <c r="F37" s="486">
        <v>-1445</v>
      </c>
      <c r="G37" s="486">
        <v>-116</v>
      </c>
      <c r="H37" s="1462"/>
      <c r="I37" s="1462"/>
    </row>
    <row r="38" spans="1:9" x14ac:dyDescent="0.25">
      <c r="A38" s="1438" t="s">
        <v>1013</v>
      </c>
      <c r="B38" s="1434">
        <v>554</v>
      </c>
      <c r="C38" s="1434">
        <v>44</v>
      </c>
      <c r="D38" s="1434" t="s">
        <v>86</v>
      </c>
      <c r="E38" s="1434" t="s">
        <v>86</v>
      </c>
      <c r="F38" s="1434">
        <v>554</v>
      </c>
      <c r="G38" s="1434">
        <v>44</v>
      </c>
      <c r="H38" s="1462"/>
      <c r="I38" s="1462"/>
    </row>
    <row r="39" spans="1:9" x14ac:dyDescent="0.25">
      <c r="A39" s="1438" t="s">
        <v>1012</v>
      </c>
      <c r="B39" s="1434">
        <v>516</v>
      </c>
      <c r="C39" s="1434">
        <v>41</v>
      </c>
      <c r="D39" s="1434" t="s">
        <v>86</v>
      </c>
      <c r="E39" s="1434" t="s">
        <v>86</v>
      </c>
      <c r="F39" s="1434">
        <v>516</v>
      </c>
      <c r="G39" s="1434">
        <v>41</v>
      </c>
      <c r="H39" s="1462"/>
      <c r="I39" s="1462"/>
    </row>
    <row r="40" spans="1:9" x14ac:dyDescent="0.25">
      <c r="A40" s="1437" t="s">
        <v>1011</v>
      </c>
      <c r="B40" s="1434">
        <v>4</v>
      </c>
      <c r="C40" s="1434">
        <v>0</v>
      </c>
      <c r="D40" s="1434" t="s">
        <v>86</v>
      </c>
      <c r="E40" s="1434" t="s">
        <v>86</v>
      </c>
      <c r="F40" s="1434">
        <v>4</v>
      </c>
      <c r="G40" s="1434">
        <v>0</v>
      </c>
      <c r="H40" s="1462"/>
      <c r="I40" s="1462"/>
    </row>
    <row r="41" spans="1:9" x14ac:dyDescent="0.25">
      <c r="A41" s="1437" t="s">
        <v>1010</v>
      </c>
      <c r="B41" s="1434">
        <v>1158</v>
      </c>
      <c r="C41" s="1434">
        <v>93</v>
      </c>
      <c r="D41" s="1434">
        <v>7707</v>
      </c>
      <c r="E41" s="1434">
        <v>617</v>
      </c>
      <c r="F41" s="1434">
        <v>8865</v>
      </c>
      <c r="G41" s="1434">
        <v>709</v>
      </c>
      <c r="H41" s="1462"/>
      <c r="I41" s="1462"/>
    </row>
    <row r="42" spans="1:9" x14ac:dyDescent="0.25">
      <c r="A42" s="1435" t="s">
        <v>1009</v>
      </c>
      <c r="B42" s="486">
        <v>822</v>
      </c>
      <c r="C42" s="486">
        <v>66</v>
      </c>
      <c r="D42" s="486" t="s">
        <v>86</v>
      </c>
      <c r="E42" s="486" t="s">
        <v>86</v>
      </c>
      <c r="F42" s="486">
        <v>822</v>
      </c>
      <c r="G42" s="486">
        <v>66</v>
      </c>
      <c r="H42" s="1462"/>
      <c r="I42" s="1462"/>
    </row>
    <row r="43" spans="1:9" x14ac:dyDescent="0.25">
      <c r="A43" s="1435" t="s">
        <v>532</v>
      </c>
      <c r="B43" s="486">
        <v>320</v>
      </c>
      <c r="C43" s="486">
        <v>26</v>
      </c>
      <c r="D43" s="486" t="s">
        <v>86</v>
      </c>
      <c r="E43" s="486" t="s">
        <v>86</v>
      </c>
      <c r="F43" s="486">
        <v>319</v>
      </c>
      <c r="G43" s="486">
        <v>26</v>
      </c>
      <c r="H43" s="1462"/>
      <c r="I43" s="1462"/>
    </row>
    <row r="44" spans="1:9" x14ac:dyDescent="0.25">
      <c r="A44" s="1435" t="s">
        <v>1008</v>
      </c>
      <c r="B44" s="486">
        <v>16</v>
      </c>
      <c r="C44" s="486">
        <v>1</v>
      </c>
      <c r="D44" s="486" t="s">
        <v>86</v>
      </c>
      <c r="E44" s="486" t="s">
        <v>86</v>
      </c>
      <c r="F44" s="486">
        <v>16</v>
      </c>
      <c r="G44" s="486">
        <v>1</v>
      </c>
      <c r="H44" s="1462"/>
      <c r="I44" s="1462"/>
    </row>
    <row r="45" spans="1:9" x14ac:dyDescent="0.25">
      <c r="A45" s="1435" t="s">
        <v>531</v>
      </c>
      <c r="B45" s="486" t="s">
        <v>86</v>
      </c>
      <c r="C45" s="486" t="s">
        <v>86</v>
      </c>
      <c r="D45" s="486">
        <v>7707</v>
      </c>
      <c r="E45" s="486">
        <v>617</v>
      </c>
      <c r="F45" s="486">
        <v>7707</v>
      </c>
      <c r="G45" s="486">
        <v>617</v>
      </c>
      <c r="H45" s="1462"/>
      <c r="I45" s="1462"/>
    </row>
    <row r="46" spans="1:9" x14ac:dyDescent="0.25">
      <c r="A46" s="1058" t="s">
        <v>342</v>
      </c>
      <c r="B46" s="1057">
        <v>4851</v>
      </c>
      <c r="C46" s="1057">
        <v>388</v>
      </c>
      <c r="D46" s="1057">
        <v>7707</v>
      </c>
      <c r="E46" s="1057">
        <v>617</v>
      </c>
      <c r="F46" s="1057">
        <v>12558</v>
      </c>
      <c r="G46" s="1057">
        <v>1005</v>
      </c>
      <c r="H46" s="1462"/>
      <c r="I46" s="1462"/>
    </row>
    <row r="47" spans="1:9" x14ac:dyDescent="0.25">
      <c r="A47" s="278" t="s">
        <v>1007</v>
      </c>
      <c r="B47" s="274"/>
      <c r="C47" s="274"/>
      <c r="D47" s="274"/>
      <c r="E47" s="274"/>
      <c r="F47" s="274"/>
      <c r="G47" s="274"/>
      <c r="H47" s="1462"/>
      <c r="I47" s="1462"/>
    </row>
    <row r="48" spans="1:9" x14ac:dyDescent="0.25">
      <c r="A48" s="278"/>
      <c r="B48" s="274"/>
      <c r="C48" s="274"/>
      <c r="D48" s="274"/>
      <c r="E48" s="274"/>
      <c r="F48" s="274"/>
      <c r="G48" s="274"/>
      <c r="H48" s="274"/>
      <c r="I48" s="274"/>
    </row>
  </sheetData>
  <mergeCells count="14">
    <mergeCell ref="I1:J1"/>
    <mergeCell ref="A14:F14"/>
    <mergeCell ref="C22:C23"/>
    <mergeCell ref="D22:D23"/>
    <mergeCell ref="E22:E23"/>
    <mergeCell ref="F22:F23"/>
    <mergeCell ref="G22:G23"/>
    <mergeCell ref="B20:C21"/>
    <mergeCell ref="D20:E21"/>
    <mergeCell ref="F20:G21"/>
    <mergeCell ref="B22:B23"/>
    <mergeCell ref="C1:D1"/>
    <mergeCell ref="E1:F1"/>
    <mergeCell ref="G1:H1"/>
  </mergeCells>
  <pageMargins left="0.7" right="0.7" top="0.75" bottom="0.75" header="0.3" footer="0.3"/>
  <pageSetup paperSize="9" scale="70" orientation="portrait" r:id="rId1"/>
  <customProperties>
    <customPr name="_pios_id" r:id="rId2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4446-296C-4863-89FC-9EF0613426B8}">
  <sheetPr codeName="Sheet60">
    <tabColor rgb="FFFFFF99"/>
  </sheetPr>
  <dimension ref="A1:I66"/>
  <sheetViews>
    <sheetView view="pageBreakPreview" zoomScaleNormal="100" zoomScaleSheetLayoutView="100" workbookViewId="0">
      <selection activeCell="D10" sqref="D10"/>
    </sheetView>
  </sheetViews>
  <sheetFormatPr defaultColWidth="9.140625" defaultRowHeight="15" x14ac:dyDescent="0.25"/>
  <cols>
    <col min="1" max="2" width="37.7109375" style="332" customWidth="1"/>
    <col min="3" max="3" width="13.28515625" style="332" customWidth="1"/>
    <col min="4" max="4" width="13" style="332" customWidth="1"/>
    <col min="5" max="6" width="17" style="332" customWidth="1"/>
    <col min="7" max="7" width="15" style="332" customWidth="1"/>
    <col min="8" max="16384" width="9.140625" style="332"/>
  </cols>
  <sheetData>
    <row r="1" spans="1:9" ht="13.5" customHeight="1" x14ac:dyDescent="0.25">
      <c r="A1" s="1027" t="s">
        <v>600</v>
      </c>
      <c r="B1" s="1026"/>
      <c r="C1" s="1025"/>
      <c r="D1" s="1025"/>
      <c r="E1" s="1025"/>
      <c r="F1" s="1025"/>
      <c r="G1" s="1026"/>
      <c r="I1" s="1026"/>
    </row>
    <row r="2" spans="1:9" ht="13.5" customHeight="1" x14ac:dyDescent="0.25">
      <c r="A2" s="1026"/>
      <c r="B2" s="1026"/>
      <c r="C2" s="1025"/>
      <c r="D2" s="1025"/>
      <c r="E2" s="1025"/>
      <c r="F2" s="1025"/>
      <c r="G2" s="1025"/>
    </row>
    <row r="3" spans="1:9" ht="13.5" customHeight="1" x14ac:dyDescent="0.25">
      <c r="A3" s="338" t="s">
        <v>599</v>
      </c>
      <c r="B3" s="338"/>
      <c r="C3" s="1022"/>
      <c r="D3" s="1022"/>
      <c r="E3" s="1022"/>
      <c r="F3" s="1022"/>
      <c r="G3" s="1022"/>
    </row>
    <row r="4" spans="1:9" ht="13.5" customHeight="1" x14ac:dyDescent="0.25">
      <c r="A4" s="1179" t="s">
        <v>1492</v>
      </c>
      <c r="B4" s="1043"/>
      <c r="C4" s="1022"/>
      <c r="D4" s="1022"/>
      <c r="E4" s="1022"/>
      <c r="F4" s="1022"/>
      <c r="G4" s="1022"/>
    </row>
    <row r="5" spans="1:9" ht="13.5" customHeight="1" x14ac:dyDescent="0.25">
      <c r="A5" s="1024" t="s">
        <v>1103</v>
      </c>
      <c r="B5" s="352"/>
      <c r="C5" s="341"/>
      <c r="D5" s="341"/>
      <c r="E5" s="341"/>
      <c r="F5" s="341"/>
      <c r="G5" s="341"/>
    </row>
    <row r="6" spans="1:9" ht="13.5" customHeight="1" x14ac:dyDescent="0.25">
      <c r="A6" s="340"/>
      <c r="B6" s="340"/>
      <c r="C6" s="343"/>
      <c r="D6" s="343"/>
      <c r="E6" s="350"/>
      <c r="F6" s="350"/>
      <c r="G6" s="350"/>
    </row>
    <row r="7" spans="1:9" ht="13.5" customHeight="1" x14ac:dyDescent="0.25">
      <c r="A7" s="1007"/>
      <c r="B7" s="1007"/>
      <c r="C7" s="1365"/>
      <c r="D7" s="1366"/>
      <c r="E7" s="1366"/>
      <c r="F7" s="1365"/>
      <c r="G7" s="1366"/>
    </row>
    <row r="8" spans="1:9" ht="13.5" customHeight="1" x14ac:dyDescent="0.25">
      <c r="A8" s="1007"/>
      <c r="B8" s="1007"/>
      <c r="C8" s="351"/>
      <c r="D8" s="349"/>
      <c r="E8" s="349"/>
      <c r="F8" s="351"/>
      <c r="G8" s="1366"/>
    </row>
    <row r="9" spans="1:9" ht="13.5" customHeight="1" x14ac:dyDescent="0.25">
      <c r="A9" s="340"/>
      <c r="B9" s="340"/>
      <c r="C9" s="343"/>
      <c r="D9" s="344"/>
      <c r="E9" s="344"/>
      <c r="F9" s="343"/>
      <c r="G9" s="350"/>
    </row>
    <row r="10" spans="1:9" ht="13.5" customHeight="1" x14ac:dyDescent="0.25">
      <c r="A10" s="1008"/>
      <c r="B10" s="1008"/>
      <c r="C10" s="1370"/>
      <c r="D10" s="1369"/>
      <c r="E10" s="1369"/>
      <c r="F10" s="1370"/>
      <c r="G10" s="1369"/>
    </row>
    <row r="11" spans="1:9" ht="13.5" customHeight="1" x14ac:dyDescent="0.25">
      <c r="A11" s="1009"/>
      <c r="B11" s="1009"/>
      <c r="C11" s="1365"/>
      <c r="D11" s="1366"/>
      <c r="E11" s="1366"/>
      <c r="F11" s="1368"/>
      <c r="G11" s="1367"/>
    </row>
    <row r="12" spans="1:9" ht="13.5" customHeight="1" x14ac:dyDescent="0.25">
      <c r="A12" s="1009"/>
      <c r="B12" s="1009"/>
      <c r="C12" s="1010"/>
      <c r="D12" s="349"/>
      <c r="E12" s="349"/>
      <c r="F12" s="348"/>
      <c r="G12" s="1023"/>
    </row>
    <row r="13" spans="1:9" ht="13.5" customHeight="1" x14ac:dyDescent="0.25">
      <c r="A13" s="1011"/>
      <c r="B13" s="1011"/>
      <c r="C13" s="1012"/>
      <c r="D13" s="344"/>
      <c r="E13" s="344"/>
      <c r="F13" s="347"/>
      <c r="G13" s="343"/>
      <c r="H13" s="1018"/>
    </row>
    <row r="14" spans="1:9" ht="13.5" customHeight="1" x14ac:dyDescent="0.25">
      <c r="A14" s="1366"/>
      <c r="B14" s="1366"/>
      <c r="C14" s="1366"/>
      <c r="D14" s="1366"/>
      <c r="E14" s="1366"/>
      <c r="F14" s="1365"/>
      <c r="G14" s="1364"/>
      <c r="H14" s="1018"/>
    </row>
    <row r="15" spans="1:9" ht="13.5" customHeight="1" x14ac:dyDescent="0.25">
      <c r="A15" s="340"/>
      <c r="B15" s="340"/>
      <c r="C15" s="345"/>
      <c r="D15" s="346"/>
      <c r="E15" s="346"/>
      <c r="F15" s="345"/>
      <c r="G15" s="345"/>
      <c r="H15" s="1018"/>
    </row>
    <row r="16" spans="1:9" ht="13.5" customHeight="1" x14ac:dyDescent="0.25">
      <c r="A16" s="333"/>
      <c r="B16" s="333"/>
      <c r="C16" s="341"/>
      <c r="D16" s="341"/>
      <c r="E16" s="341"/>
      <c r="F16" s="341"/>
      <c r="G16" s="1022"/>
      <c r="H16" s="1018"/>
    </row>
    <row r="17" spans="1:8" ht="13.5" customHeight="1" x14ac:dyDescent="0.25">
      <c r="A17" s="1355"/>
      <c r="B17" s="1355"/>
      <c r="C17" s="1355"/>
      <c r="D17" s="1355"/>
      <c r="E17" s="1355"/>
      <c r="F17" s="1354"/>
      <c r="G17" s="1022"/>
      <c r="H17" s="1018"/>
    </row>
    <row r="18" spans="1:8" ht="13.5" customHeight="1" x14ac:dyDescent="0.25">
      <c r="A18" s="1355"/>
      <c r="B18" s="1355"/>
      <c r="C18" s="1355"/>
      <c r="D18" s="1355"/>
      <c r="E18" s="1355"/>
      <c r="F18" s="1354"/>
      <c r="G18" s="1022"/>
      <c r="H18" s="1018"/>
    </row>
    <row r="19" spans="1:8" ht="13.5" customHeight="1" x14ac:dyDescent="0.25">
      <c r="A19" s="1363"/>
      <c r="B19" s="1363"/>
      <c r="C19" s="1363"/>
      <c r="D19" s="1363"/>
      <c r="E19" s="1363"/>
      <c r="F19" s="1362"/>
      <c r="G19" s="1022"/>
      <c r="H19" s="1018"/>
    </row>
    <row r="20" spans="1:8" ht="13.5" customHeight="1" x14ac:dyDescent="0.25">
      <c r="A20" s="1363"/>
      <c r="B20" s="1363"/>
      <c r="C20" s="1363"/>
      <c r="D20" s="1363"/>
      <c r="E20" s="1363"/>
      <c r="F20" s="1362"/>
      <c r="H20" s="1018"/>
    </row>
    <row r="21" spans="1:8" ht="13.5" customHeight="1" x14ac:dyDescent="0.25">
      <c r="C21" s="338"/>
      <c r="D21" s="333"/>
      <c r="E21" s="333"/>
      <c r="F21" s="333"/>
      <c r="H21" s="1018"/>
    </row>
    <row r="22" spans="1:8" ht="13.5" customHeight="1" x14ac:dyDescent="0.25">
      <c r="C22" s="333"/>
      <c r="D22" s="333"/>
      <c r="E22" s="333"/>
      <c r="F22" s="333"/>
      <c r="H22" s="1018"/>
    </row>
    <row r="23" spans="1:8" ht="13.5" customHeight="1" x14ac:dyDescent="0.25">
      <c r="C23" s="341"/>
      <c r="D23" s="1013"/>
      <c r="E23" s="341"/>
      <c r="F23" s="341"/>
      <c r="G23" s="1021"/>
      <c r="H23" s="1018"/>
    </row>
    <row r="24" spans="1:8" ht="13.5" customHeight="1" x14ac:dyDescent="0.25">
      <c r="C24" s="341"/>
      <c r="D24" s="341"/>
      <c r="E24" s="341"/>
      <c r="F24" s="341"/>
      <c r="G24" s="1021"/>
      <c r="H24" s="1018"/>
    </row>
    <row r="25" spans="1:8" ht="13.5" customHeight="1" x14ac:dyDescent="0.25">
      <c r="C25" s="341"/>
      <c r="D25" s="341"/>
      <c r="E25" s="341"/>
      <c r="F25" s="341"/>
      <c r="G25" s="1020"/>
      <c r="H25" s="1018"/>
    </row>
    <row r="26" spans="1:8" ht="13.5" customHeight="1" x14ac:dyDescent="0.25">
      <c r="C26" s="344"/>
      <c r="D26" s="344"/>
      <c r="E26" s="341"/>
      <c r="F26" s="341"/>
      <c r="G26" s="341"/>
      <c r="H26" s="1018"/>
    </row>
    <row r="27" spans="1:8" ht="13.5" customHeight="1" x14ac:dyDescent="0.25">
      <c r="C27" s="344"/>
      <c r="D27" s="344"/>
      <c r="E27" s="343"/>
      <c r="F27" s="343"/>
      <c r="G27" s="343"/>
      <c r="H27" s="1018"/>
    </row>
    <row r="28" spans="1:8" ht="13.5" customHeight="1" x14ac:dyDescent="0.25">
      <c r="A28" s="198" t="s">
        <v>598</v>
      </c>
      <c r="B28" s="338"/>
      <c r="C28" s="1356"/>
      <c r="D28" s="1356"/>
      <c r="E28" s="1358"/>
      <c r="F28" s="1358"/>
      <c r="G28" s="1358"/>
      <c r="H28" s="1018"/>
    </row>
    <row r="29" spans="1:8" ht="13.5" customHeight="1" x14ac:dyDescent="0.25">
      <c r="A29" s="1024" t="str">
        <f>A5</f>
        <v>End of Q2 2019</v>
      </c>
      <c r="B29" s="1019"/>
      <c r="C29" s="1356"/>
      <c r="D29" s="1356"/>
      <c r="E29" s="1358"/>
      <c r="F29" s="1358"/>
      <c r="G29" s="1358"/>
      <c r="H29" s="1018"/>
    </row>
    <row r="30" spans="1:8" ht="13.5" customHeight="1" x14ac:dyDescent="0.25">
      <c r="A30" s="342"/>
      <c r="B30" s="342"/>
      <c r="C30" s="1356"/>
      <c r="D30" s="1356"/>
      <c r="E30" s="1361"/>
      <c r="F30" s="1361"/>
      <c r="G30" s="1361"/>
      <c r="H30" s="1018"/>
    </row>
    <row r="31" spans="1:8" ht="13.5" customHeight="1" x14ac:dyDescent="0.25">
      <c r="A31" s="341"/>
      <c r="B31" s="341"/>
      <c r="C31" s="1356"/>
      <c r="D31" s="1356"/>
      <c r="E31" s="1361"/>
      <c r="F31" s="1361"/>
      <c r="G31" s="1361"/>
      <c r="H31" s="1018"/>
    </row>
    <row r="32" spans="1:8" ht="13.5" customHeight="1" x14ac:dyDescent="0.25">
      <c r="A32" s="341"/>
      <c r="B32" s="341"/>
      <c r="C32" s="1356"/>
      <c r="D32" s="1356"/>
      <c r="E32" s="1361"/>
      <c r="F32" s="1361"/>
      <c r="G32" s="1361"/>
      <c r="H32" s="1018"/>
    </row>
    <row r="33" spans="1:8" ht="13.5" customHeight="1" x14ac:dyDescent="0.25">
      <c r="A33" s="340"/>
      <c r="B33" s="340"/>
      <c r="C33" s="1356"/>
      <c r="D33" s="1356"/>
      <c r="E33" s="1358"/>
      <c r="F33" s="1358"/>
      <c r="G33" s="1358"/>
      <c r="H33" s="1018"/>
    </row>
    <row r="34" spans="1:8" ht="13.5" customHeight="1" x14ac:dyDescent="0.25">
      <c r="A34" s="1359"/>
      <c r="B34" s="1359"/>
      <c r="C34" s="1356"/>
      <c r="D34" s="1356"/>
      <c r="E34" s="1361"/>
      <c r="F34" s="1361"/>
      <c r="G34" s="1361"/>
      <c r="H34" s="1018"/>
    </row>
    <row r="35" spans="1:8" ht="13.5" customHeight="1" x14ac:dyDescent="0.25">
      <c r="A35" s="1359"/>
      <c r="B35" s="1359"/>
      <c r="C35" s="1356"/>
      <c r="D35" s="1356"/>
      <c r="E35" s="1361"/>
      <c r="F35" s="1361"/>
      <c r="G35" s="1361"/>
      <c r="H35" s="1018"/>
    </row>
    <row r="36" spans="1:8" ht="13.5" customHeight="1" x14ac:dyDescent="0.25">
      <c r="A36" s="1357"/>
      <c r="B36" s="1357"/>
      <c r="C36" s="1356"/>
      <c r="D36" s="1356"/>
      <c r="E36" s="1361"/>
      <c r="F36" s="1361"/>
      <c r="G36" s="1361"/>
      <c r="H36" s="1018"/>
    </row>
    <row r="37" spans="1:8" ht="13.5" customHeight="1" x14ac:dyDescent="0.25">
      <c r="A37" s="1359"/>
      <c r="B37" s="1359"/>
      <c r="C37" s="1356"/>
      <c r="D37" s="1356"/>
      <c r="E37" s="1361"/>
      <c r="F37" s="1361"/>
      <c r="G37" s="1361"/>
      <c r="H37" s="1018"/>
    </row>
    <row r="38" spans="1:8" ht="13.5" customHeight="1" x14ac:dyDescent="0.25">
      <c r="A38" s="1359"/>
      <c r="B38" s="1359"/>
      <c r="C38" s="1356"/>
      <c r="D38" s="1356"/>
      <c r="E38" s="1358"/>
      <c r="F38" s="1358"/>
      <c r="G38" s="1358"/>
      <c r="H38" s="1018"/>
    </row>
    <row r="39" spans="1:8" ht="13.5" customHeight="1" x14ac:dyDescent="0.25">
      <c r="A39" s="1359"/>
      <c r="B39" s="1359"/>
      <c r="C39" s="1356"/>
      <c r="D39" s="1356"/>
      <c r="E39" s="1360"/>
      <c r="F39" s="1360"/>
      <c r="G39" s="1360"/>
      <c r="H39" s="1018"/>
    </row>
    <row r="40" spans="1:8" ht="13.5" customHeight="1" x14ac:dyDescent="0.25">
      <c r="A40" s="1359"/>
      <c r="B40" s="1359"/>
      <c r="C40" s="1356"/>
      <c r="D40" s="1356"/>
      <c r="E40" s="1358"/>
      <c r="F40" s="1358"/>
      <c r="G40" s="1358"/>
      <c r="H40" s="1018"/>
    </row>
    <row r="41" spans="1:8" ht="13.5" customHeight="1" x14ac:dyDescent="0.25">
      <c r="A41" s="1359"/>
      <c r="B41" s="1359"/>
      <c r="C41" s="333"/>
      <c r="D41" s="333"/>
      <c r="E41" s="1358"/>
      <c r="F41" s="1358"/>
      <c r="G41" s="1358"/>
      <c r="H41" s="1018"/>
    </row>
    <row r="42" spans="1:8" ht="13.5" customHeight="1" x14ac:dyDescent="0.25">
      <c r="A42" s="1357"/>
      <c r="B42" s="1357"/>
      <c r="C42" s="1356"/>
      <c r="D42" s="1356"/>
      <c r="E42" s="333"/>
      <c r="F42" s="333"/>
      <c r="G42" s="333"/>
      <c r="H42" s="1018"/>
    </row>
    <row r="43" spans="1:8" ht="13.5" customHeight="1" x14ac:dyDescent="0.25">
      <c r="C43" s="1356"/>
      <c r="D43" s="1356"/>
      <c r="E43" s="333"/>
      <c r="F43" s="333"/>
      <c r="G43" s="333"/>
      <c r="H43" s="1018"/>
    </row>
    <row r="44" spans="1:8" ht="13.5" customHeight="1" x14ac:dyDescent="0.25">
      <c r="C44" s="1356"/>
      <c r="D44" s="1356"/>
      <c r="E44" s="333"/>
      <c r="F44" s="333"/>
      <c r="G44" s="333"/>
      <c r="H44" s="1018"/>
    </row>
    <row r="45" spans="1:8" ht="13.5" customHeight="1" x14ac:dyDescent="0.25">
      <c r="A45" s="333"/>
      <c r="B45" s="333"/>
      <c r="C45" s="333"/>
      <c r="D45" s="333"/>
      <c r="E45" s="333"/>
      <c r="F45" s="333"/>
      <c r="G45" s="333"/>
      <c r="H45" s="1018"/>
    </row>
    <row r="46" spans="1:8" ht="13.5" customHeight="1" x14ac:dyDescent="0.25">
      <c r="C46" s="1014"/>
      <c r="D46" s="1015"/>
      <c r="E46" s="339"/>
      <c r="F46" s="339"/>
      <c r="G46" s="339"/>
      <c r="H46" s="1018"/>
    </row>
    <row r="47" spans="1:8" ht="13.5" customHeight="1" x14ac:dyDescent="0.25">
      <c r="C47" s="333"/>
      <c r="D47" s="333"/>
      <c r="E47" s="333"/>
      <c r="F47" s="333"/>
      <c r="G47" s="333"/>
      <c r="H47" s="1018"/>
    </row>
    <row r="48" spans="1:8" ht="13.5" customHeight="1" x14ac:dyDescent="0.25">
      <c r="B48" s="338"/>
      <c r="C48" s="335"/>
      <c r="D48" s="336"/>
      <c r="E48" s="333"/>
      <c r="F48" s="333"/>
      <c r="H48" s="1018"/>
    </row>
    <row r="49" spans="1:8" ht="13.5" customHeight="1" x14ac:dyDescent="0.25">
      <c r="B49" s="1019"/>
      <c r="C49" s="335"/>
      <c r="D49" s="1016"/>
      <c r="E49" s="333"/>
      <c r="F49" s="333"/>
      <c r="H49" s="1018"/>
    </row>
    <row r="50" spans="1:8" ht="13.5" customHeight="1" x14ac:dyDescent="0.25">
      <c r="A50" s="198" t="s">
        <v>597</v>
      </c>
      <c r="B50" s="337"/>
      <c r="C50" s="1017"/>
      <c r="D50" s="335"/>
      <c r="E50" s="333"/>
      <c r="F50" s="333"/>
      <c r="H50" s="1018"/>
    </row>
    <row r="51" spans="1:8" ht="13.5" customHeight="1" x14ac:dyDescent="0.25">
      <c r="A51" s="1024" t="str">
        <f>A5</f>
        <v>End of Q2 2019</v>
      </c>
      <c r="B51" s="337"/>
      <c r="C51" s="336"/>
      <c r="D51" s="335"/>
      <c r="E51" s="333"/>
      <c r="F51" s="333"/>
      <c r="H51" s="1018"/>
    </row>
    <row r="52" spans="1:8" ht="13.5" customHeight="1" x14ac:dyDescent="0.25">
      <c r="A52" s="333"/>
      <c r="B52" s="333"/>
      <c r="C52" s="333"/>
      <c r="D52" s="333"/>
      <c r="E52" s="333"/>
      <c r="F52" s="333"/>
      <c r="H52" s="1018"/>
    </row>
    <row r="53" spans="1:8" ht="13.5" customHeight="1" x14ac:dyDescent="0.25">
      <c r="A53" s="1355"/>
      <c r="B53" s="1355"/>
      <c r="C53" s="1355"/>
      <c r="D53" s="1355"/>
      <c r="E53" s="1355"/>
      <c r="F53" s="1354"/>
      <c r="H53" s="1018"/>
    </row>
    <row r="54" spans="1:8" ht="13.5" customHeight="1" x14ac:dyDescent="0.25">
      <c r="A54" s="1355"/>
      <c r="B54" s="1355"/>
      <c r="C54" s="1355"/>
      <c r="D54" s="1355"/>
      <c r="E54" s="1355"/>
      <c r="F54" s="1354"/>
      <c r="H54" s="1018"/>
    </row>
    <row r="55" spans="1:8" ht="13.5" customHeight="1" x14ac:dyDescent="0.25">
      <c r="A55" s="1353"/>
      <c r="B55" s="1353"/>
      <c r="C55" s="333"/>
      <c r="D55" s="333"/>
      <c r="E55" s="333"/>
      <c r="F55" s="333"/>
      <c r="H55" s="1018"/>
    </row>
    <row r="56" spans="1:8" ht="13.5" customHeight="1" x14ac:dyDescent="0.25">
      <c r="B56" s="1353"/>
      <c r="C56" s="333"/>
      <c r="D56" s="333"/>
      <c r="E56" s="333"/>
      <c r="F56" s="333"/>
      <c r="H56" s="1018"/>
    </row>
    <row r="57" spans="1:8" x14ac:dyDescent="0.25">
      <c r="H57" s="1018"/>
    </row>
    <row r="58" spans="1:8" x14ac:dyDescent="0.25">
      <c r="H58" s="1018"/>
    </row>
    <row r="59" spans="1:8" x14ac:dyDescent="0.25">
      <c r="H59" s="1018"/>
    </row>
    <row r="60" spans="1:8" x14ac:dyDescent="0.25">
      <c r="H60" s="1018"/>
    </row>
    <row r="61" spans="1:8" x14ac:dyDescent="0.25">
      <c r="H61" s="1018"/>
    </row>
    <row r="62" spans="1:8" x14ac:dyDescent="0.25">
      <c r="H62" s="1018"/>
    </row>
    <row r="63" spans="1:8" x14ac:dyDescent="0.25">
      <c r="H63" s="1018"/>
    </row>
    <row r="64" spans="1:8" x14ac:dyDescent="0.25">
      <c r="H64" s="1018"/>
    </row>
    <row r="65" spans="8:8" x14ac:dyDescent="0.25">
      <c r="H65" s="1018"/>
    </row>
    <row r="66" spans="8:8" x14ac:dyDescent="0.25">
      <c r="H66" s="1018"/>
    </row>
  </sheetData>
  <pageMargins left="0.7" right="0.7" top="0.75" bottom="0.75" header="0.3" footer="0.3"/>
  <pageSetup paperSize="9" scale="80" pageOrder="overThenDown" orientation="portrait" r:id="rId1"/>
  <headerFooter>
    <oddHeader>&amp;R&amp;"Arial,Normal"&amp;8Risk, liquidity and capital management</oddHeader>
    <oddFooter>&amp;C&amp;"Calibri,Regular"&amp;7&amp;K000000Fact book - Q2 2019
&amp;1#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7FFDA-AEB6-4B89-B554-27AAC88C0BC6}">
  <sheetPr codeName="Sheet61">
    <tabColor rgb="FFFFFF99"/>
  </sheetPr>
  <dimension ref="A1:AV61"/>
  <sheetViews>
    <sheetView view="pageLayout" topLeftCell="G49" zoomScaleNormal="100" zoomScaleSheetLayoutView="110" workbookViewId="0">
      <selection activeCell="A56" sqref="A56"/>
    </sheetView>
  </sheetViews>
  <sheetFormatPr defaultColWidth="9.140625" defaultRowHeight="15" x14ac:dyDescent="0.25"/>
  <cols>
    <col min="1" max="1" width="50.28515625" style="184" customWidth="1"/>
    <col min="2" max="6" width="9.7109375" style="184" customWidth="1"/>
    <col min="7" max="7" width="1.42578125" style="184" customWidth="1"/>
    <col min="8" max="8" width="43.7109375" style="180" customWidth="1"/>
    <col min="9" max="9" width="7.7109375" style="180" customWidth="1"/>
    <col min="10" max="10" width="7.140625" style="180" customWidth="1"/>
    <col min="11" max="11" width="7.85546875" style="180" customWidth="1"/>
    <col min="12" max="12" width="7.42578125" style="180" customWidth="1"/>
    <col min="13" max="13" width="7.5703125" style="180" customWidth="1"/>
    <col min="14" max="14" width="8.28515625" style="180" customWidth="1"/>
    <col min="15" max="15" width="10.42578125" style="180" customWidth="1"/>
    <col min="16" max="16" width="7.5703125" style="180" bestFit="1" customWidth="1"/>
    <col min="17" max="17" width="7.28515625" style="180" customWidth="1"/>
    <col min="18" max="18" width="37" style="180" customWidth="1"/>
    <col min="19" max="19" width="6.28515625" style="180" customWidth="1"/>
    <col min="20" max="20" width="7.42578125" style="180" customWidth="1"/>
    <col min="21" max="21" width="8" style="180" customWidth="1"/>
    <col min="22" max="25" width="6.5703125" style="180" customWidth="1"/>
    <col min="26" max="26" width="7.140625" style="180" customWidth="1"/>
    <col min="27" max="27" width="6.28515625" style="180" customWidth="1"/>
    <col min="28" max="28" width="1" style="180" customWidth="1"/>
    <col min="29" max="29" width="35.42578125" style="180" customWidth="1"/>
    <col min="30" max="30" width="7.5703125" style="180" customWidth="1"/>
    <col min="31" max="31" width="7.140625" style="180" customWidth="1"/>
    <col min="32" max="32" width="8.140625" style="180" customWidth="1"/>
    <col min="33" max="33" width="6.42578125" style="180" customWidth="1"/>
    <col min="34" max="34" width="6.7109375" style="180" customWidth="1"/>
    <col min="35" max="35" width="6.85546875" style="180" customWidth="1"/>
    <col min="36" max="36" width="6.5703125" style="180" customWidth="1"/>
    <col min="37" max="37" width="7.140625" style="180" customWidth="1"/>
    <col min="38" max="38" width="6.28515625" style="180" customWidth="1"/>
    <col min="39" max="39" width="2" style="180" customWidth="1"/>
    <col min="40" max="40" width="34.85546875" style="180" customWidth="1"/>
    <col min="41" max="46" width="10.28515625" style="180" customWidth="1"/>
    <col min="47" max="47" width="3.42578125" style="180" customWidth="1"/>
    <col min="48" max="16384" width="9.140625" style="180"/>
  </cols>
  <sheetData>
    <row r="1" spans="1:48" ht="13.5" customHeight="1" x14ac:dyDescent="0.25">
      <c r="A1" s="182" t="s">
        <v>645</v>
      </c>
      <c r="B1" s="181"/>
      <c r="C1" s="181"/>
      <c r="D1" s="181"/>
      <c r="E1" s="181"/>
      <c r="F1" s="181"/>
      <c r="G1" s="181"/>
      <c r="H1" s="182" t="s">
        <v>644</v>
      </c>
      <c r="I1" s="620"/>
      <c r="J1" s="620"/>
      <c r="K1" s="620"/>
      <c r="L1" s="620"/>
      <c r="M1" s="620"/>
      <c r="N1" s="620"/>
      <c r="O1" s="620"/>
      <c r="P1" s="620"/>
      <c r="Q1" s="620"/>
      <c r="R1" s="182" t="s">
        <v>643</v>
      </c>
      <c r="AC1" s="182" t="s">
        <v>643</v>
      </c>
      <c r="AN1" s="182" t="s">
        <v>924</v>
      </c>
      <c r="AO1" s="620"/>
      <c r="AP1" s="620"/>
      <c r="AQ1" s="620"/>
      <c r="AR1" s="620"/>
      <c r="AS1" s="620"/>
      <c r="AT1" s="620"/>
    </row>
    <row r="2" spans="1:48" ht="13.5" customHeight="1" x14ac:dyDescent="0.25">
      <c r="A2" s="622" t="s">
        <v>1105</v>
      </c>
      <c r="B2" s="1470"/>
      <c r="C2" s="1470"/>
      <c r="D2" s="1470"/>
      <c r="E2" s="1470"/>
      <c r="F2" s="1470"/>
      <c r="G2" s="1470"/>
      <c r="H2" s="622" t="s">
        <v>1105</v>
      </c>
      <c r="I2" s="620"/>
      <c r="J2" s="620"/>
      <c r="K2" s="620"/>
      <c r="L2" s="620"/>
      <c r="M2" s="620"/>
      <c r="N2" s="620"/>
      <c r="O2" s="620"/>
      <c r="P2" s="620"/>
      <c r="Q2" s="620"/>
      <c r="R2" s="622" t="s">
        <v>1105</v>
      </c>
      <c r="AC2" s="622" t="s">
        <v>1105</v>
      </c>
      <c r="AN2" s="622" t="s">
        <v>1105</v>
      </c>
      <c r="AO2" s="620"/>
      <c r="AP2" s="620"/>
      <c r="AQ2" s="620"/>
      <c r="AR2" s="620"/>
      <c r="AS2" s="620"/>
      <c r="AT2" s="620"/>
    </row>
    <row r="3" spans="1:48" ht="12" customHeight="1" x14ac:dyDescent="0.25">
      <c r="A3" s="636"/>
      <c r="B3" s="923"/>
      <c r="C3" s="923"/>
      <c r="D3" s="923"/>
      <c r="E3" s="923"/>
      <c r="F3" s="923"/>
      <c r="G3" s="923"/>
      <c r="Q3" s="630"/>
      <c r="R3" s="185" t="s">
        <v>642</v>
      </c>
      <c r="AC3" s="185" t="s">
        <v>642</v>
      </c>
      <c r="AN3" s="185"/>
      <c r="AO3" s="1469"/>
      <c r="AP3" s="1469"/>
      <c r="AQ3" s="1469"/>
      <c r="AR3" s="1469"/>
      <c r="AS3" s="1469"/>
      <c r="AT3" s="1469"/>
      <c r="AU3" s="1469"/>
      <c r="AV3" s="1469"/>
    </row>
    <row r="4" spans="1:48" ht="15.75" thickBot="1" x14ac:dyDescent="0.3">
      <c r="A4" s="636"/>
      <c r="B4" s="1394"/>
      <c r="C4" s="1394"/>
      <c r="D4" s="1394"/>
      <c r="E4" s="1394"/>
      <c r="F4" s="1394"/>
      <c r="G4" s="1394"/>
      <c r="H4" s="355"/>
      <c r="Q4" s="635"/>
      <c r="AN4" s="1507"/>
      <c r="AO4" s="2813" t="s">
        <v>641</v>
      </c>
      <c r="AP4" s="2813"/>
      <c r="AQ4" s="2813" t="s">
        <v>634</v>
      </c>
      <c r="AR4" s="2813"/>
      <c r="AS4" s="2813" t="s">
        <v>638</v>
      </c>
      <c r="AT4" s="2813"/>
      <c r="AU4" s="1469"/>
      <c r="AV4" s="1469"/>
    </row>
    <row r="5" spans="1:48" ht="26.25" customHeight="1" thickBot="1" x14ac:dyDescent="0.3">
      <c r="A5" s="633" t="s">
        <v>923</v>
      </c>
      <c r="B5" s="1477"/>
      <c r="C5" s="1477"/>
      <c r="D5" s="1477"/>
      <c r="E5" s="1477"/>
      <c r="F5" s="1477"/>
      <c r="G5" s="1394"/>
      <c r="Q5" s="635"/>
      <c r="R5" s="616" t="s">
        <v>639</v>
      </c>
      <c r="S5" s="957" t="s">
        <v>627</v>
      </c>
      <c r="T5" s="957" t="s">
        <v>626</v>
      </c>
      <c r="U5" s="957" t="s">
        <v>625</v>
      </c>
      <c r="V5" s="957" t="s">
        <v>624</v>
      </c>
      <c r="W5" s="957" t="s">
        <v>623</v>
      </c>
      <c r="X5" s="957" t="s">
        <v>622</v>
      </c>
      <c r="Y5" s="957" t="s">
        <v>621</v>
      </c>
      <c r="Z5" s="957" t="s">
        <v>620</v>
      </c>
      <c r="AA5" s="957" t="s">
        <v>342</v>
      </c>
      <c r="AB5" s="183"/>
      <c r="AC5" s="616" t="s">
        <v>638</v>
      </c>
      <c r="AD5" s="957" t="s">
        <v>627</v>
      </c>
      <c r="AE5" s="957" t="s">
        <v>626</v>
      </c>
      <c r="AF5" s="957" t="s">
        <v>625</v>
      </c>
      <c r="AG5" s="957" t="s">
        <v>624</v>
      </c>
      <c r="AH5" s="957" t="s">
        <v>623</v>
      </c>
      <c r="AI5" s="957" t="s">
        <v>622</v>
      </c>
      <c r="AJ5" s="957" t="s">
        <v>621</v>
      </c>
      <c r="AK5" s="957" t="s">
        <v>620</v>
      </c>
      <c r="AL5" s="957" t="s">
        <v>342</v>
      </c>
      <c r="AM5" s="630"/>
      <c r="AN5" s="1506" t="s">
        <v>174</v>
      </c>
      <c r="AO5" s="1777" t="s">
        <v>760</v>
      </c>
      <c r="AP5" s="1505" t="s">
        <v>759</v>
      </c>
      <c r="AQ5" s="1505" t="s">
        <v>760</v>
      </c>
      <c r="AR5" s="1505" t="s">
        <v>759</v>
      </c>
      <c r="AS5" s="1505" t="s">
        <v>760</v>
      </c>
      <c r="AT5" s="1505" t="s">
        <v>759</v>
      </c>
      <c r="AU5" s="1469"/>
      <c r="AV5" s="1469"/>
    </row>
    <row r="6" spans="1:48" ht="20.25" customHeight="1" thickBot="1" x14ac:dyDescent="0.3">
      <c r="A6" s="633"/>
      <c r="B6" s="1477"/>
      <c r="C6" s="1477"/>
      <c r="D6" s="1477"/>
      <c r="E6" s="1477"/>
      <c r="F6" s="1477"/>
      <c r="G6" s="1394"/>
      <c r="H6" s="634" t="s">
        <v>343</v>
      </c>
      <c r="I6" s="618" t="s">
        <v>638</v>
      </c>
      <c r="J6" s="618" t="s">
        <v>635</v>
      </c>
      <c r="K6" s="618" t="s">
        <v>628</v>
      </c>
      <c r="L6" s="955" t="s">
        <v>639</v>
      </c>
      <c r="M6" s="618" t="s">
        <v>634</v>
      </c>
      <c r="N6" s="618" t="s">
        <v>3</v>
      </c>
      <c r="O6" s="618" t="s">
        <v>640</v>
      </c>
      <c r="P6" s="618" t="s">
        <v>342</v>
      </c>
      <c r="Q6" s="356"/>
      <c r="R6" s="1467" t="s">
        <v>619</v>
      </c>
      <c r="S6" s="1468">
        <v>0.4</v>
      </c>
      <c r="T6" s="958" t="s">
        <v>86</v>
      </c>
      <c r="U6" s="958" t="s">
        <v>86</v>
      </c>
      <c r="V6" s="958" t="s">
        <v>86</v>
      </c>
      <c r="W6" s="958" t="s">
        <v>86</v>
      </c>
      <c r="X6" s="958" t="s">
        <v>86</v>
      </c>
      <c r="Y6" s="958" t="s">
        <v>86</v>
      </c>
      <c r="Z6" s="958" t="s">
        <v>86</v>
      </c>
      <c r="AA6" s="958">
        <v>0.4</v>
      </c>
      <c r="AB6" s="183"/>
      <c r="AC6" s="1467" t="s">
        <v>619</v>
      </c>
      <c r="AD6" s="1468">
        <v>24.3</v>
      </c>
      <c r="AE6" s="1471">
        <v>1.3</v>
      </c>
      <c r="AF6" s="1471" t="s">
        <v>86</v>
      </c>
      <c r="AG6" s="1471" t="s">
        <v>86</v>
      </c>
      <c r="AH6" s="1471" t="s">
        <v>86</v>
      </c>
      <c r="AI6" s="1471" t="s">
        <v>86</v>
      </c>
      <c r="AJ6" s="1471" t="s">
        <v>86</v>
      </c>
      <c r="AK6" s="1471" t="s">
        <v>86</v>
      </c>
      <c r="AL6" s="1471">
        <v>25.5</v>
      </c>
      <c r="AM6" s="630"/>
      <c r="AN6" s="1504"/>
      <c r="AO6" s="1503"/>
      <c r="AP6" s="1503"/>
      <c r="AQ6" s="1503"/>
      <c r="AR6" s="1503"/>
      <c r="AS6" s="1503"/>
      <c r="AT6" s="1503"/>
      <c r="AU6" s="1469"/>
      <c r="AV6" s="1469"/>
    </row>
    <row r="7" spans="1:48" ht="13.5" customHeight="1" x14ac:dyDescent="0.25">
      <c r="A7" s="633"/>
      <c r="B7" s="1469"/>
      <c r="C7" s="1469"/>
      <c r="D7" s="1469"/>
      <c r="E7" s="1469"/>
      <c r="F7" s="1469"/>
      <c r="G7" s="1394"/>
      <c r="H7" s="1467" t="s">
        <v>619</v>
      </c>
      <c r="I7" s="1468">
        <v>25.5</v>
      </c>
      <c r="J7" s="1468">
        <v>4.5999999999999996</v>
      </c>
      <c r="K7" s="1468">
        <v>1.6</v>
      </c>
      <c r="L7" s="1468">
        <v>0.4</v>
      </c>
      <c r="M7" s="1468">
        <v>17.7</v>
      </c>
      <c r="N7" s="1468">
        <v>0.1</v>
      </c>
      <c r="O7" s="1492"/>
      <c r="P7" s="1468">
        <v>49.9</v>
      </c>
      <c r="Q7" s="356"/>
      <c r="R7" s="1467" t="s">
        <v>618</v>
      </c>
      <c r="S7" s="1468">
        <v>12.6</v>
      </c>
      <c r="T7" s="1468">
        <v>2.4</v>
      </c>
      <c r="U7" s="1468">
        <v>8.6999999999999993</v>
      </c>
      <c r="V7" s="1468">
        <v>6.4</v>
      </c>
      <c r="W7" s="1468">
        <v>11.7</v>
      </c>
      <c r="X7" s="1468">
        <v>5</v>
      </c>
      <c r="Y7" s="1468">
        <v>36.200000000000003</v>
      </c>
      <c r="Z7" s="958" t="s">
        <v>86</v>
      </c>
      <c r="AA7" s="958">
        <v>82.9</v>
      </c>
      <c r="AB7" s="183"/>
      <c r="AC7" s="1467" t="s">
        <v>618</v>
      </c>
      <c r="AD7" s="1468">
        <v>17</v>
      </c>
      <c r="AE7" s="1468">
        <v>2.8</v>
      </c>
      <c r="AF7" s="1468">
        <v>9.1</v>
      </c>
      <c r="AG7" s="1468">
        <v>7.9</v>
      </c>
      <c r="AH7" s="1468">
        <v>17.899999999999999</v>
      </c>
      <c r="AI7" s="1468">
        <v>13.1</v>
      </c>
      <c r="AJ7" s="1468">
        <v>15.4</v>
      </c>
      <c r="AK7" s="1471" t="s">
        <v>86</v>
      </c>
      <c r="AL7" s="1471">
        <v>83.2</v>
      </c>
      <c r="AM7" s="609"/>
      <c r="AN7" s="929"/>
      <c r="AO7" s="1502"/>
      <c r="AP7" s="1502"/>
      <c r="AQ7" s="1502"/>
      <c r="AR7" s="1502"/>
      <c r="AS7" s="1502"/>
      <c r="AT7" s="1502"/>
      <c r="AU7" s="1469"/>
      <c r="AV7" s="1469"/>
    </row>
    <row r="8" spans="1:48" ht="13.5" customHeight="1" thickBot="1" x14ac:dyDescent="0.3">
      <c r="A8" s="1469"/>
      <c r="B8" s="633" t="s">
        <v>922</v>
      </c>
      <c r="C8" s="1469"/>
      <c r="D8" s="1469"/>
      <c r="E8" s="1469"/>
      <c r="F8" s="1501"/>
      <c r="G8" s="1394"/>
      <c r="H8" s="1467" t="s">
        <v>618</v>
      </c>
      <c r="I8" s="1468">
        <v>83.2</v>
      </c>
      <c r="J8" s="1468">
        <v>82.7</v>
      </c>
      <c r="K8" s="1468">
        <v>57.5</v>
      </c>
      <c r="L8" s="1468">
        <v>82.9</v>
      </c>
      <c r="M8" s="1468">
        <v>15.2</v>
      </c>
      <c r="N8" s="1468">
        <v>2.2000000000000002</v>
      </c>
      <c r="O8" s="1492"/>
      <c r="P8" s="1468">
        <v>323.8</v>
      </c>
      <c r="Q8" s="356"/>
      <c r="R8" s="1467" t="s">
        <v>617</v>
      </c>
      <c r="S8" s="1468">
        <v>2.2000000000000002</v>
      </c>
      <c r="T8" s="1468">
        <v>0.3</v>
      </c>
      <c r="U8" s="1468" t="s">
        <v>86</v>
      </c>
      <c r="V8" s="1468">
        <v>0.1</v>
      </c>
      <c r="W8" s="1468" t="s">
        <v>86</v>
      </c>
      <c r="X8" s="1468" t="s">
        <v>86</v>
      </c>
      <c r="Y8" s="958" t="s">
        <v>86</v>
      </c>
      <c r="Z8" s="958" t="s">
        <v>86</v>
      </c>
      <c r="AA8" s="958">
        <v>2.6</v>
      </c>
      <c r="AB8" s="183"/>
      <c r="AC8" s="1467" t="s">
        <v>617</v>
      </c>
      <c r="AD8" s="1468">
        <v>6.4</v>
      </c>
      <c r="AE8" s="1468">
        <v>0.9</v>
      </c>
      <c r="AF8" s="1468">
        <v>2.1</v>
      </c>
      <c r="AG8" s="1468" t="s">
        <v>86</v>
      </c>
      <c r="AH8" s="1468">
        <v>0.4</v>
      </c>
      <c r="AI8" s="1468" t="s">
        <v>86</v>
      </c>
      <c r="AJ8" s="1471" t="s">
        <v>86</v>
      </c>
      <c r="AK8" s="1471" t="s">
        <v>86</v>
      </c>
      <c r="AL8" s="1471">
        <v>9.8000000000000007</v>
      </c>
      <c r="AM8" s="609"/>
      <c r="AN8" s="928" t="s">
        <v>758</v>
      </c>
      <c r="AO8" s="928">
        <v>104340.39425961372</v>
      </c>
      <c r="AP8" s="928">
        <v>101817.75393926585</v>
      </c>
      <c r="AQ8" s="928">
        <v>24826.393337759098</v>
      </c>
      <c r="AR8" s="928">
        <v>24757.823086075266</v>
      </c>
      <c r="AS8" s="928">
        <v>32197.974404887449</v>
      </c>
      <c r="AT8" s="928">
        <v>31903.697413884365</v>
      </c>
      <c r="AU8" s="1488"/>
      <c r="AV8" s="1469"/>
    </row>
    <row r="9" spans="1:48" ht="13.5" customHeight="1" thickBot="1" x14ac:dyDescent="0.3">
      <c r="A9" s="616" t="s">
        <v>343</v>
      </c>
      <c r="B9" s="632" t="s">
        <v>638</v>
      </c>
      <c r="C9" s="632" t="s">
        <v>634</v>
      </c>
      <c r="D9" s="632" t="s">
        <v>639</v>
      </c>
      <c r="E9" s="632" t="s">
        <v>3</v>
      </c>
      <c r="F9" s="632" t="s">
        <v>637</v>
      </c>
      <c r="G9" s="1394"/>
      <c r="H9" s="1467" t="s">
        <v>617</v>
      </c>
      <c r="I9" s="1468">
        <v>9.8000000000000007</v>
      </c>
      <c r="J9" s="1468">
        <v>2.7</v>
      </c>
      <c r="K9" s="1468">
        <v>0.2</v>
      </c>
      <c r="L9" s="1468">
        <v>2.6</v>
      </c>
      <c r="M9" s="1468">
        <v>2.2999999999999998</v>
      </c>
      <c r="N9" s="1468">
        <v>0.2</v>
      </c>
      <c r="O9" s="1492"/>
      <c r="P9" s="1468">
        <v>17.8</v>
      </c>
      <c r="Q9" s="356"/>
      <c r="R9" s="1467" t="s">
        <v>616</v>
      </c>
      <c r="S9" s="1468">
        <v>16.600000000000001</v>
      </c>
      <c r="T9" s="958" t="s">
        <v>86</v>
      </c>
      <c r="U9" s="958" t="s">
        <v>86</v>
      </c>
      <c r="V9" s="958" t="s">
        <v>86</v>
      </c>
      <c r="W9" s="958" t="s">
        <v>86</v>
      </c>
      <c r="X9" s="958" t="s">
        <v>86</v>
      </c>
      <c r="Y9" s="958" t="s">
        <v>86</v>
      </c>
      <c r="Z9" s="1468" t="s">
        <v>86</v>
      </c>
      <c r="AA9" s="1468">
        <v>16.600000000000001</v>
      </c>
      <c r="AB9" s="183"/>
      <c r="AC9" s="1467" t="s">
        <v>616</v>
      </c>
      <c r="AD9" s="1468">
        <v>10.7</v>
      </c>
      <c r="AE9" s="1471" t="s">
        <v>86</v>
      </c>
      <c r="AF9" s="1471" t="s">
        <v>86</v>
      </c>
      <c r="AG9" s="1471" t="s">
        <v>86</v>
      </c>
      <c r="AH9" s="1471" t="s">
        <v>86</v>
      </c>
      <c r="AI9" s="1471" t="s">
        <v>86</v>
      </c>
      <c r="AJ9" s="1471" t="s">
        <v>86</v>
      </c>
      <c r="AK9" s="1468" t="s">
        <v>86</v>
      </c>
      <c r="AL9" s="1468">
        <v>10.7</v>
      </c>
      <c r="AM9" s="628"/>
      <c r="AN9" s="1490" t="s">
        <v>757</v>
      </c>
      <c r="AO9" s="1489">
        <v>100540.47618599958</v>
      </c>
      <c r="AP9" s="1489">
        <v>98590.763671181398</v>
      </c>
      <c r="AQ9" s="1489">
        <v>24486.278965460118</v>
      </c>
      <c r="AR9" s="1489">
        <v>24468.725869621128</v>
      </c>
      <c r="AS9" s="1489">
        <v>31173.908794765277</v>
      </c>
      <c r="AT9" s="1489">
        <v>31033.241645280519</v>
      </c>
      <c r="AU9" s="1488"/>
      <c r="AV9" s="1469"/>
    </row>
    <row r="10" spans="1:48" ht="13.5" customHeight="1" x14ac:dyDescent="0.25">
      <c r="A10" s="1253" t="s">
        <v>921</v>
      </c>
      <c r="B10" s="1252">
        <v>31.173908794765278</v>
      </c>
      <c r="C10" s="1252">
        <v>24.486278965460123</v>
      </c>
      <c r="D10" s="1252">
        <v>14.629771585144105</v>
      </c>
      <c r="E10" s="1252">
        <v>30.250516840630031</v>
      </c>
      <c r="F10" s="1252">
        <v>100.54047618599949</v>
      </c>
      <c r="G10" s="1394"/>
      <c r="H10" s="1467" t="s">
        <v>616</v>
      </c>
      <c r="I10" s="1468">
        <v>10.7</v>
      </c>
      <c r="J10" s="1468">
        <v>23.2</v>
      </c>
      <c r="K10" s="1468">
        <v>8.3000000000000007</v>
      </c>
      <c r="L10" s="1468">
        <v>16.600000000000001</v>
      </c>
      <c r="M10" s="1468">
        <v>9.3000000000000007</v>
      </c>
      <c r="N10" s="1468">
        <v>0.4</v>
      </c>
      <c r="O10" s="1468">
        <v>7.7</v>
      </c>
      <c r="P10" s="1468">
        <v>76.2</v>
      </c>
      <c r="Q10" s="1500"/>
      <c r="R10" s="1467" t="s">
        <v>603</v>
      </c>
      <c r="S10" s="1468" t="s">
        <v>86</v>
      </c>
      <c r="T10" s="958" t="s">
        <v>86</v>
      </c>
      <c r="U10" s="958" t="s">
        <v>86</v>
      </c>
      <c r="V10" s="958" t="s">
        <v>86</v>
      </c>
      <c r="W10" s="958" t="s">
        <v>86</v>
      </c>
      <c r="X10" s="958" t="s">
        <v>86</v>
      </c>
      <c r="Y10" s="958" t="s">
        <v>86</v>
      </c>
      <c r="Z10" s="1468">
        <v>3.2</v>
      </c>
      <c r="AA10" s="1468">
        <v>3.2</v>
      </c>
      <c r="AB10" s="183"/>
      <c r="AC10" s="1467" t="s">
        <v>603</v>
      </c>
      <c r="AD10" s="1468" t="s">
        <v>86</v>
      </c>
      <c r="AE10" s="1471" t="s">
        <v>86</v>
      </c>
      <c r="AF10" s="1471" t="s">
        <v>86</v>
      </c>
      <c r="AG10" s="1471" t="s">
        <v>86</v>
      </c>
      <c r="AH10" s="1471" t="s">
        <v>86</v>
      </c>
      <c r="AI10" s="1471" t="s">
        <v>86</v>
      </c>
      <c r="AJ10" s="1471" t="s">
        <v>86</v>
      </c>
      <c r="AK10" s="1468">
        <v>23.4</v>
      </c>
      <c r="AL10" s="1468">
        <v>23.4</v>
      </c>
      <c r="AM10" s="353"/>
      <c r="AN10" s="1490" t="s">
        <v>756</v>
      </c>
      <c r="AO10" s="1489">
        <v>3799.9180736141457</v>
      </c>
      <c r="AP10" s="1489">
        <v>3226.9902680844466</v>
      </c>
      <c r="AQ10" s="1489">
        <v>340.11437229898104</v>
      </c>
      <c r="AR10" s="1489">
        <v>289.09721645413379</v>
      </c>
      <c r="AS10" s="1489">
        <v>1024.0656101221698</v>
      </c>
      <c r="AT10" s="1489">
        <v>870.45576860384438</v>
      </c>
      <c r="AU10" s="1488"/>
      <c r="AV10" s="1469"/>
    </row>
    <row r="11" spans="1:48" x14ac:dyDescent="0.25">
      <c r="A11" s="631" t="s">
        <v>915</v>
      </c>
      <c r="B11" s="1474">
        <v>21.299472187350002</v>
      </c>
      <c r="C11" s="1474">
        <v>17.368751711322549</v>
      </c>
      <c r="D11" s="1474">
        <v>2.2462855521724792</v>
      </c>
      <c r="E11" s="1474">
        <v>5.772732129381196</v>
      </c>
      <c r="F11" s="1474">
        <v>46.687241580226214</v>
      </c>
      <c r="G11" s="1394"/>
      <c r="H11" s="1467" t="s">
        <v>603</v>
      </c>
      <c r="I11" s="1468">
        <v>23.4</v>
      </c>
      <c r="J11" s="1468">
        <v>5.5</v>
      </c>
      <c r="K11" s="1468">
        <v>1</v>
      </c>
      <c r="L11" s="1468">
        <v>3.2</v>
      </c>
      <c r="M11" s="1468">
        <v>7.4</v>
      </c>
      <c r="N11" s="1468">
        <v>1.2</v>
      </c>
      <c r="O11" s="1492"/>
      <c r="P11" s="1468">
        <v>41.6</v>
      </c>
      <c r="Q11" s="1493"/>
      <c r="R11" s="608" t="s">
        <v>614</v>
      </c>
      <c r="S11" s="954">
        <v>31.8</v>
      </c>
      <c r="T11" s="954">
        <v>2.6</v>
      </c>
      <c r="U11" s="954">
        <v>8.8000000000000007</v>
      </c>
      <c r="V11" s="954">
        <v>6.4</v>
      </c>
      <c r="W11" s="954">
        <v>11.7</v>
      </c>
      <c r="X11" s="954">
        <v>5</v>
      </c>
      <c r="Y11" s="954">
        <v>36.200000000000003</v>
      </c>
      <c r="Z11" s="954">
        <v>3.2</v>
      </c>
      <c r="AA11" s="954">
        <v>105.7</v>
      </c>
      <c r="AB11" s="183"/>
      <c r="AC11" s="608" t="s">
        <v>614</v>
      </c>
      <c r="AD11" s="954">
        <v>58.3</v>
      </c>
      <c r="AE11" s="954">
        <v>5</v>
      </c>
      <c r="AF11" s="954">
        <v>11.2</v>
      </c>
      <c r="AG11" s="954">
        <v>7.9</v>
      </c>
      <c r="AH11" s="954">
        <v>18.399999999999999</v>
      </c>
      <c r="AI11" s="954">
        <v>13.1</v>
      </c>
      <c r="AJ11" s="954">
        <v>15.4</v>
      </c>
      <c r="AK11" s="954">
        <v>23.4</v>
      </c>
      <c r="AL11" s="954">
        <v>152.69999999999999</v>
      </c>
      <c r="AM11" s="353"/>
      <c r="AN11" s="1490" t="s">
        <v>755</v>
      </c>
      <c r="AO11" s="1489">
        <v>0</v>
      </c>
      <c r="AP11" s="1489">
        <v>0</v>
      </c>
      <c r="AQ11" s="1489">
        <v>0</v>
      </c>
      <c r="AR11" s="1489">
        <v>0</v>
      </c>
      <c r="AS11" s="1489">
        <v>0</v>
      </c>
      <c r="AT11" s="1489">
        <v>0</v>
      </c>
      <c r="AU11" s="1488"/>
      <c r="AV11" s="1469"/>
    </row>
    <row r="12" spans="1:48" ht="23.25" thickBot="1" x14ac:dyDescent="0.3">
      <c r="A12" s="631" t="s">
        <v>914</v>
      </c>
      <c r="B12" s="1474">
        <v>7.3103102738769676</v>
      </c>
      <c r="C12" s="1474">
        <v>5.3595009678060199</v>
      </c>
      <c r="D12" s="1474">
        <v>1.6493995229696106</v>
      </c>
      <c r="E12" s="1474">
        <v>4.9828755069950814</v>
      </c>
      <c r="F12" s="1474">
        <v>19.302086271647678</v>
      </c>
      <c r="G12" s="1394"/>
      <c r="H12" s="610" t="s">
        <v>629</v>
      </c>
      <c r="I12" s="953"/>
      <c r="J12" s="953"/>
      <c r="K12" s="953"/>
      <c r="L12" s="953"/>
      <c r="M12" s="953"/>
      <c r="N12" s="953"/>
      <c r="O12" s="953">
        <v>72.5</v>
      </c>
      <c r="P12" s="953">
        <v>72.5</v>
      </c>
      <c r="Q12" s="355"/>
      <c r="R12" s="1467" t="s">
        <v>612</v>
      </c>
      <c r="S12" s="1468">
        <v>0.5</v>
      </c>
      <c r="T12" s="1468">
        <v>0.2</v>
      </c>
      <c r="U12" s="1468">
        <v>0.2</v>
      </c>
      <c r="V12" s="1468" t="s">
        <v>86</v>
      </c>
      <c r="W12" s="1468" t="s">
        <v>86</v>
      </c>
      <c r="X12" s="1468" t="s">
        <v>86</v>
      </c>
      <c r="Y12" s="958" t="s">
        <v>86</v>
      </c>
      <c r="Z12" s="1468">
        <v>38.6</v>
      </c>
      <c r="AA12" s="1468">
        <v>39.6</v>
      </c>
      <c r="AB12" s="183"/>
      <c r="AC12" s="1467" t="s">
        <v>612</v>
      </c>
      <c r="AD12" s="1468">
        <v>6.6</v>
      </c>
      <c r="AE12" s="1468">
        <v>2.2000000000000002</v>
      </c>
      <c r="AF12" s="1468">
        <v>2.4</v>
      </c>
      <c r="AG12" s="1468">
        <v>0.5</v>
      </c>
      <c r="AH12" s="1468" t="s">
        <v>86</v>
      </c>
      <c r="AI12" s="1468" t="s">
        <v>86</v>
      </c>
      <c r="AJ12" s="1471" t="s">
        <v>86</v>
      </c>
      <c r="AK12" s="1468">
        <v>46</v>
      </c>
      <c r="AL12" s="1468">
        <v>57.8</v>
      </c>
      <c r="AM12" s="626"/>
      <c r="AN12" s="1499"/>
      <c r="AO12" s="1499"/>
      <c r="AP12" s="1499"/>
      <c r="AQ12" s="1499"/>
      <c r="AR12" s="1499"/>
      <c r="AS12" s="1499"/>
      <c r="AT12" s="1499"/>
      <c r="AU12" s="1488"/>
      <c r="AV12" s="1469"/>
    </row>
    <row r="13" spans="1:48" ht="20.25" customHeight="1" x14ac:dyDescent="0.25">
      <c r="A13" s="631" t="s">
        <v>913</v>
      </c>
      <c r="B13" s="1474">
        <v>0.55459562661316997</v>
      </c>
      <c r="C13" s="1474">
        <v>1.5072677743459744</v>
      </c>
      <c r="D13" s="1474">
        <v>3.978392395511916</v>
      </c>
      <c r="E13" s="1474">
        <v>0.65785661168066567</v>
      </c>
      <c r="F13" s="1474">
        <v>6.6981124081517258</v>
      </c>
      <c r="G13" s="1394"/>
      <c r="H13" s="608" t="s">
        <v>614</v>
      </c>
      <c r="I13" s="954">
        <v>152.69999999999999</v>
      </c>
      <c r="J13" s="954">
        <v>118.7</v>
      </c>
      <c r="K13" s="954">
        <v>68.599999999999994</v>
      </c>
      <c r="L13" s="954">
        <v>105.7</v>
      </c>
      <c r="M13" s="954">
        <v>51.9</v>
      </c>
      <c r="N13" s="954">
        <v>4</v>
      </c>
      <c r="O13" s="954">
        <v>80.099999999999994</v>
      </c>
      <c r="P13" s="954">
        <v>581.70000000000005</v>
      </c>
      <c r="Q13" s="1495"/>
      <c r="R13" s="1467" t="s">
        <v>611</v>
      </c>
      <c r="S13" s="1468">
        <v>5</v>
      </c>
      <c r="T13" s="1468">
        <v>0.3</v>
      </c>
      <c r="U13" s="1468" t="s">
        <v>86</v>
      </c>
      <c r="V13" s="1468" t="s">
        <v>86</v>
      </c>
      <c r="W13" s="1468" t="s">
        <v>86</v>
      </c>
      <c r="X13" s="1468" t="s">
        <v>86</v>
      </c>
      <c r="Y13" s="958" t="s">
        <v>86</v>
      </c>
      <c r="Z13" s="1468" t="s">
        <v>86</v>
      </c>
      <c r="AA13" s="958">
        <v>5.3</v>
      </c>
      <c r="AB13" s="183"/>
      <c r="AC13" s="1467" t="s">
        <v>611</v>
      </c>
      <c r="AD13" s="1468">
        <v>10.9</v>
      </c>
      <c r="AE13" s="1468">
        <v>2.7</v>
      </c>
      <c r="AF13" s="1468">
        <v>6.3</v>
      </c>
      <c r="AG13" s="1468" t="s">
        <v>86</v>
      </c>
      <c r="AH13" s="1468" t="s">
        <v>86</v>
      </c>
      <c r="AI13" s="1468" t="s">
        <v>86</v>
      </c>
      <c r="AJ13" s="1471" t="s">
        <v>86</v>
      </c>
      <c r="AK13" s="1468" t="s">
        <v>86</v>
      </c>
      <c r="AL13" s="1471">
        <v>19.899999999999999</v>
      </c>
      <c r="AM13" s="353"/>
      <c r="AN13" s="930" t="s">
        <v>754</v>
      </c>
      <c r="AO13" s="930">
        <v>322841.04853136971</v>
      </c>
      <c r="AP13" s="930">
        <v>70930.132885710103</v>
      </c>
      <c r="AQ13" s="930">
        <v>53298.061927725692</v>
      </c>
      <c r="AR13" s="930">
        <v>34014.216933713331</v>
      </c>
      <c r="AS13" s="930">
        <v>133958.20611734927</v>
      </c>
      <c r="AT13" s="930">
        <v>45595.125444495396</v>
      </c>
      <c r="AU13" s="1485"/>
      <c r="AV13" s="1469"/>
    </row>
    <row r="14" spans="1:48" ht="13.5" customHeight="1" x14ac:dyDescent="0.25">
      <c r="A14" s="631" t="s">
        <v>911</v>
      </c>
      <c r="B14" s="1474">
        <v>2.0095307069251396</v>
      </c>
      <c r="C14" s="1474">
        <v>0.25075851198557808</v>
      </c>
      <c r="D14" s="1474">
        <v>6.7556941144900993</v>
      </c>
      <c r="E14" s="1474">
        <v>18.837052592573087</v>
      </c>
      <c r="F14" s="1474">
        <v>27.853035925973895</v>
      </c>
      <c r="G14" s="1394"/>
      <c r="H14" s="1467"/>
      <c r="I14" s="1498"/>
      <c r="J14" s="1498"/>
      <c r="K14" s="1498"/>
      <c r="L14" s="1498"/>
      <c r="M14" s="1498"/>
      <c r="N14" s="1498"/>
      <c r="O14" s="1498"/>
      <c r="P14" s="1498"/>
      <c r="Q14" s="355"/>
      <c r="R14" s="1467" t="s">
        <v>609</v>
      </c>
      <c r="S14" s="1468" t="s">
        <v>86</v>
      </c>
      <c r="T14" s="1468" t="s">
        <v>86</v>
      </c>
      <c r="U14" s="1468" t="s">
        <v>86</v>
      </c>
      <c r="V14" s="1468" t="s">
        <v>86</v>
      </c>
      <c r="W14" s="958" t="s">
        <v>86</v>
      </c>
      <c r="X14" s="958" t="s">
        <v>86</v>
      </c>
      <c r="Y14" s="958" t="s">
        <v>86</v>
      </c>
      <c r="Z14" s="958" t="s">
        <v>86</v>
      </c>
      <c r="AA14" s="958" t="s">
        <v>86</v>
      </c>
      <c r="AB14" s="183"/>
      <c r="AC14" s="1467" t="s">
        <v>609</v>
      </c>
      <c r="AD14" s="1468">
        <v>2</v>
      </c>
      <c r="AE14" s="1468">
        <v>1</v>
      </c>
      <c r="AF14" s="1468">
        <v>4.2</v>
      </c>
      <c r="AG14" s="1468" t="s">
        <v>86</v>
      </c>
      <c r="AH14" s="1471" t="s">
        <v>86</v>
      </c>
      <c r="AI14" s="1471" t="s">
        <v>86</v>
      </c>
      <c r="AJ14" s="1471" t="s">
        <v>86</v>
      </c>
      <c r="AK14" s="1471" t="s">
        <v>86</v>
      </c>
      <c r="AL14" s="1471">
        <v>7.2</v>
      </c>
      <c r="AM14" s="609"/>
      <c r="AN14" s="1490" t="s">
        <v>753</v>
      </c>
      <c r="AO14" s="1489">
        <v>91145.801377847602</v>
      </c>
      <c r="AP14" s="1489">
        <v>6001.8308764842368</v>
      </c>
      <c r="AQ14" s="1489">
        <v>317.23235664947919</v>
      </c>
      <c r="AR14" s="1489">
        <v>46.789826263893758</v>
      </c>
      <c r="AS14" s="1489">
        <v>28072.976170339814</v>
      </c>
      <c r="AT14" s="1489">
        <v>1875.9844859902378</v>
      </c>
      <c r="AU14" s="1488"/>
      <c r="AV14" s="1469"/>
    </row>
    <row r="15" spans="1:48" ht="13.5" customHeight="1" x14ac:dyDescent="0.25">
      <c r="A15" s="1253" t="s">
        <v>920</v>
      </c>
      <c r="B15" s="1252">
        <v>1.0240656101221701</v>
      </c>
      <c r="C15" s="1252">
        <v>0.34011437229898095</v>
      </c>
      <c r="D15" s="1252">
        <v>0.72046652967018254</v>
      </c>
      <c r="E15" s="1252">
        <v>1.7152715615228122</v>
      </c>
      <c r="F15" s="1252">
        <v>3.7999180736141458</v>
      </c>
      <c r="G15" s="1394"/>
      <c r="H15" s="1467" t="s">
        <v>612</v>
      </c>
      <c r="I15" s="1468">
        <v>57.8</v>
      </c>
      <c r="J15" s="1468">
        <v>39.799999999999997</v>
      </c>
      <c r="K15" s="1468">
        <v>25</v>
      </c>
      <c r="L15" s="1468">
        <v>39.6</v>
      </c>
      <c r="M15" s="1468">
        <v>12.3</v>
      </c>
      <c r="N15" s="1468">
        <v>2.1</v>
      </c>
      <c r="O15" s="1492"/>
      <c r="P15" s="1468">
        <v>176.5</v>
      </c>
      <c r="Q15" s="355"/>
      <c r="R15" s="1467" t="s">
        <v>607</v>
      </c>
      <c r="S15" s="1468" t="s">
        <v>86</v>
      </c>
      <c r="T15" s="1468" t="s">
        <v>86</v>
      </c>
      <c r="U15" s="1468">
        <v>6</v>
      </c>
      <c r="V15" s="1468">
        <v>6.6</v>
      </c>
      <c r="W15" s="1468">
        <v>13.8</v>
      </c>
      <c r="X15" s="1468">
        <v>3.5</v>
      </c>
      <c r="Y15" s="1468">
        <v>0.2</v>
      </c>
      <c r="Z15" s="1471" t="s">
        <v>86</v>
      </c>
      <c r="AA15" s="1471">
        <v>30</v>
      </c>
      <c r="AB15" s="183"/>
      <c r="AC15" s="1467" t="s">
        <v>607</v>
      </c>
      <c r="AD15" s="1468" t="s">
        <v>86</v>
      </c>
      <c r="AE15" s="1468">
        <v>0.1</v>
      </c>
      <c r="AF15" s="1468">
        <v>2.9</v>
      </c>
      <c r="AG15" s="1468">
        <v>1.5</v>
      </c>
      <c r="AH15" s="1468">
        <v>6.2</v>
      </c>
      <c r="AI15" s="1468">
        <v>6.5</v>
      </c>
      <c r="AJ15" s="1468">
        <v>1</v>
      </c>
      <c r="AK15" s="1471" t="s">
        <v>86</v>
      </c>
      <c r="AL15" s="1471">
        <v>18.2</v>
      </c>
      <c r="AM15" s="609"/>
      <c r="AN15" s="1490" t="s">
        <v>752</v>
      </c>
      <c r="AO15" s="1489"/>
      <c r="AP15" s="1489"/>
      <c r="AQ15" s="1489"/>
      <c r="AR15" s="1489"/>
      <c r="AS15" s="1489"/>
      <c r="AT15" s="1489"/>
      <c r="AU15" s="1488"/>
      <c r="AV15" s="1469"/>
    </row>
    <row r="16" spans="1:48" ht="13.5" customHeight="1" x14ac:dyDescent="0.25">
      <c r="A16" s="631" t="s">
        <v>911</v>
      </c>
      <c r="B16" s="1474">
        <v>1.0240656101221701</v>
      </c>
      <c r="C16" s="1474">
        <v>0.34011437229898095</v>
      </c>
      <c r="D16" s="1474">
        <v>0.72046652967018254</v>
      </c>
      <c r="E16" s="1474">
        <v>1.7152715615228122</v>
      </c>
      <c r="F16" s="1474">
        <v>3.7999180736141458</v>
      </c>
      <c r="G16" s="1394"/>
      <c r="H16" s="1467" t="s">
        <v>611</v>
      </c>
      <c r="I16" s="1468">
        <v>19.899999999999999</v>
      </c>
      <c r="J16" s="1468">
        <v>2.4</v>
      </c>
      <c r="K16" s="1468">
        <v>8</v>
      </c>
      <c r="L16" s="1468">
        <v>5.3</v>
      </c>
      <c r="M16" s="1468">
        <v>7</v>
      </c>
      <c r="N16" s="1468">
        <v>0.9</v>
      </c>
      <c r="O16" s="1492"/>
      <c r="P16" s="1468">
        <v>43.6</v>
      </c>
      <c r="Q16" s="355"/>
      <c r="R16" s="1467" t="s">
        <v>606</v>
      </c>
      <c r="S16" s="1468" t="s">
        <v>86</v>
      </c>
      <c r="T16" s="1468" t="s">
        <v>86</v>
      </c>
      <c r="U16" s="1468">
        <v>1.1000000000000001</v>
      </c>
      <c r="V16" s="1468">
        <v>0.4</v>
      </c>
      <c r="W16" s="1468">
        <v>1.4</v>
      </c>
      <c r="X16" s="1468">
        <v>0.1</v>
      </c>
      <c r="Y16" s="1468" t="s">
        <v>86</v>
      </c>
      <c r="Z16" s="1471" t="s">
        <v>86</v>
      </c>
      <c r="AA16" s="1471">
        <v>3</v>
      </c>
      <c r="AB16" s="183"/>
      <c r="AC16" s="1467" t="s">
        <v>606</v>
      </c>
      <c r="AD16" s="1468">
        <v>1.3</v>
      </c>
      <c r="AE16" s="1468">
        <v>0.1</v>
      </c>
      <c r="AF16" s="1468">
        <v>2.4</v>
      </c>
      <c r="AG16" s="1468">
        <v>1.9</v>
      </c>
      <c r="AH16" s="1468">
        <v>6.9</v>
      </c>
      <c r="AI16" s="1468">
        <v>4.2</v>
      </c>
      <c r="AJ16" s="1471">
        <v>0.2</v>
      </c>
      <c r="AK16" s="1471" t="s">
        <v>86</v>
      </c>
      <c r="AL16" s="1471">
        <v>17</v>
      </c>
      <c r="AM16" s="609"/>
      <c r="AN16" s="1490" t="s">
        <v>751</v>
      </c>
      <c r="AO16" s="1489">
        <v>90310.02903200312</v>
      </c>
      <c r="AP16" s="1489">
        <v>45826.065200785662</v>
      </c>
      <c r="AQ16" s="1489">
        <v>14348.297742788214</v>
      </c>
      <c r="AR16" s="1489">
        <v>8297.6045344123559</v>
      </c>
      <c r="AS16" s="1489">
        <v>25791.094723918737</v>
      </c>
      <c r="AT16" s="1489">
        <v>12664.151789629923</v>
      </c>
      <c r="AU16" s="1488"/>
      <c r="AV16" s="1469"/>
    </row>
    <row r="17" spans="1:48" ht="22.5" customHeight="1" thickBot="1" x14ac:dyDescent="0.3">
      <c r="A17" s="631" t="s">
        <v>910</v>
      </c>
      <c r="B17" s="1474">
        <v>0</v>
      </c>
      <c r="C17" s="1474">
        <v>0</v>
      </c>
      <c r="D17" s="1474">
        <v>0</v>
      </c>
      <c r="E17" s="1474">
        <v>0</v>
      </c>
      <c r="F17" s="1474">
        <v>0</v>
      </c>
      <c r="G17" s="1394"/>
      <c r="H17" s="1467" t="s">
        <v>613</v>
      </c>
      <c r="I17" s="1468">
        <v>42.4</v>
      </c>
      <c r="J17" s="1468">
        <v>51.6</v>
      </c>
      <c r="K17" s="1468">
        <v>13.7</v>
      </c>
      <c r="L17" s="1468">
        <v>33</v>
      </c>
      <c r="M17" s="1468">
        <v>32.299999999999997</v>
      </c>
      <c r="N17" s="1468">
        <v>16.100000000000001</v>
      </c>
      <c r="O17" s="1468"/>
      <c r="P17" s="1468">
        <v>189.10000000000002</v>
      </c>
      <c r="Q17" s="355"/>
      <c r="R17" s="1467" t="s">
        <v>605</v>
      </c>
      <c r="S17" s="1468" t="s">
        <v>86</v>
      </c>
      <c r="T17" s="1468" t="s">
        <v>86</v>
      </c>
      <c r="U17" s="1468">
        <v>0.1</v>
      </c>
      <c r="V17" s="1468" t="s">
        <v>86</v>
      </c>
      <c r="W17" s="1468" t="s">
        <v>86</v>
      </c>
      <c r="X17" s="1468">
        <v>0.5</v>
      </c>
      <c r="Y17" s="1468">
        <v>0.2</v>
      </c>
      <c r="Z17" s="1471" t="s">
        <v>86</v>
      </c>
      <c r="AA17" s="1471">
        <v>0.8</v>
      </c>
      <c r="AB17" s="183"/>
      <c r="AC17" s="1467" t="s">
        <v>605</v>
      </c>
      <c r="AD17" s="1468" t="s">
        <v>86</v>
      </c>
      <c r="AE17" s="1468" t="s">
        <v>86</v>
      </c>
      <c r="AF17" s="1468">
        <v>1</v>
      </c>
      <c r="AG17" s="1468">
        <v>0.7</v>
      </c>
      <c r="AH17" s="1468" t="s">
        <v>86</v>
      </c>
      <c r="AI17" s="1468">
        <v>1.9</v>
      </c>
      <c r="AJ17" s="1468" t="s">
        <v>86</v>
      </c>
      <c r="AK17" s="1471" t="s">
        <v>86</v>
      </c>
      <c r="AL17" s="1471">
        <v>3.7</v>
      </c>
      <c r="AM17" s="617"/>
      <c r="AN17" s="1490" t="s">
        <v>750</v>
      </c>
      <c r="AO17" s="1489">
        <v>34656.01694499507</v>
      </c>
      <c r="AP17" s="1489">
        <v>4962.6988361613821</v>
      </c>
      <c r="AQ17" s="1489">
        <v>4051.1202700665272</v>
      </c>
      <c r="AR17" s="1489">
        <v>1021.8116306237927</v>
      </c>
      <c r="AS17" s="1489">
        <v>20288.589205755165</v>
      </c>
      <c r="AT17" s="1489">
        <v>1394.8012569624614</v>
      </c>
      <c r="AU17" s="1488"/>
      <c r="AV17" s="1469"/>
    </row>
    <row r="18" spans="1:48" ht="13.5" customHeight="1" x14ac:dyDescent="0.25">
      <c r="A18" s="1251" t="s">
        <v>636</v>
      </c>
      <c r="B18" s="612">
        <v>32.197974404887425</v>
      </c>
      <c r="C18" s="612">
        <v>24.82639333775909</v>
      </c>
      <c r="D18" s="612">
        <v>15.350238114814278</v>
      </c>
      <c r="E18" s="1250">
        <v>31.965788402152853</v>
      </c>
      <c r="F18" s="1250">
        <v>104.34039425961365</v>
      </c>
      <c r="G18" s="1394"/>
      <c r="H18" s="1472" t="s">
        <v>697</v>
      </c>
      <c r="I18" s="1468">
        <v>7.2</v>
      </c>
      <c r="J18" s="1468"/>
      <c r="K18" s="1468">
        <v>0.7</v>
      </c>
      <c r="L18" s="1468"/>
      <c r="M18" s="1468">
        <v>19.5</v>
      </c>
      <c r="N18" s="1468">
        <v>11.3</v>
      </c>
      <c r="O18" s="1492"/>
      <c r="P18" s="1468">
        <v>38.700000000000003</v>
      </c>
      <c r="Q18" s="355"/>
      <c r="R18" s="1467" t="s">
        <v>603</v>
      </c>
      <c r="S18" s="1468" t="s">
        <v>86</v>
      </c>
      <c r="T18" s="1468" t="s">
        <v>86</v>
      </c>
      <c r="U18" s="1468" t="s">
        <v>86</v>
      </c>
      <c r="V18" s="1468" t="s">
        <v>86</v>
      </c>
      <c r="W18" s="1468" t="s">
        <v>86</v>
      </c>
      <c r="X18" s="1468" t="s">
        <v>86</v>
      </c>
      <c r="Y18" s="1468" t="s">
        <v>86</v>
      </c>
      <c r="Z18" s="1471">
        <v>3.3</v>
      </c>
      <c r="AA18" s="1471">
        <v>3.3</v>
      </c>
      <c r="AB18" s="183"/>
      <c r="AC18" s="1467" t="s">
        <v>603</v>
      </c>
      <c r="AD18" s="1468" t="s">
        <v>86</v>
      </c>
      <c r="AE18" s="1471" t="s">
        <v>86</v>
      </c>
      <c r="AF18" s="1471" t="s">
        <v>86</v>
      </c>
      <c r="AG18" s="1471" t="s">
        <v>86</v>
      </c>
      <c r="AH18" s="1471" t="s">
        <v>86</v>
      </c>
      <c r="AI18" s="1471" t="s">
        <v>86</v>
      </c>
      <c r="AJ18" s="1471" t="s">
        <v>86</v>
      </c>
      <c r="AK18" s="1468">
        <v>22.9</v>
      </c>
      <c r="AL18" s="1468">
        <v>22.9</v>
      </c>
      <c r="AM18" s="609"/>
      <c r="AN18" s="1490" t="s">
        <v>749</v>
      </c>
      <c r="AO18" s="1489">
        <v>52044.077757798521</v>
      </c>
      <c r="AP18" s="1489">
        <v>9162.3565679781423</v>
      </c>
      <c r="AQ18" s="1489">
        <v>29389.363096649871</v>
      </c>
      <c r="AR18" s="1489">
        <v>24492.889223921222</v>
      </c>
      <c r="AS18" s="1489">
        <v>41153.625910289993</v>
      </c>
      <c r="AT18" s="1489">
        <v>28432.045136588993</v>
      </c>
      <c r="AU18" s="1488"/>
      <c r="AV18" s="1469"/>
    </row>
    <row r="19" spans="1:48" ht="13.5" customHeight="1" thickBot="1" x14ac:dyDescent="0.3">
      <c r="A19"/>
      <c r="B19" s="1249"/>
      <c r="C19" s="1249"/>
      <c r="D19" s="1249"/>
      <c r="E19" s="1249"/>
      <c r="F19" s="1249"/>
      <c r="G19" s="1394"/>
      <c r="H19" s="1467" t="s">
        <v>696</v>
      </c>
      <c r="I19" s="1468"/>
      <c r="J19" s="1468"/>
      <c r="K19" s="1468"/>
      <c r="L19" s="1468"/>
      <c r="M19" s="1468">
        <v>4</v>
      </c>
      <c r="N19" s="1468"/>
      <c r="O19" s="1492"/>
      <c r="P19" s="1468">
        <v>4.0999999999999996</v>
      </c>
      <c r="Q19" s="355"/>
      <c r="R19" s="610" t="s">
        <v>109</v>
      </c>
      <c r="S19" s="1465" t="s">
        <v>86</v>
      </c>
      <c r="T19" s="1465" t="s">
        <v>86</v>
      </c>
      <c r="U19" s="1465" t="s">
        <v>86</v>
      </c>
      <c r="V19" s="1465" t="s">
        <v>86</v>
      </c>
      <c r="W19" s="1465" t="s">
        <v>86</v>
      </c>
      <c r="X19" s="1465" t="s">
        <v>86</v>
      </c>
      <c r="Y19" s="1465" t="s">
        <v>86</v>
      </c>
      <c r="Z19" s="1465">
        <v>3.6</v>
      </c>
      <c r="AA19" s="1465">
        <v>3.6</v>
      </c>
      <c r="AB19" s="183"/>
      <c r="AC19" s="610" t="s">
        <v>109</v>
      </c>
      <c r="AD19" s="1465" t="s">
        <v>86</v>
      </c>
      <c r="AE19" s="1465" t="s">
        <v>86</v>
      </c>
      <c r="AF19" s="1465" t="s">
        <v>86</v>
      </c>
      <c r="AG19" s="1465" t="s">
        <v>86</v>
      </c>
      <c r="AH19" s="1465" t="s">
        <v>86</v>
      </c>
      <c r="AI19" s="1465" t="s">
        <v>86</v>
      </c>
      <c r="AJ19" s="1465" t="s">
        <v>86</v>
      </c>
      <c r="AK19" s="1465">
        <v>19.2</v>
      </c>
      <c r="AL19" s="1465">
        <v>19.2</v>
      </c>
      <c r="AM19" s="354"/>
      <c r="AN19" s="1490" t="s">
        <v>748</v>
      </c>
      <c r="AO19" s="1489">
        <v>54685.123418725372</v>
      </c>
      <c r="AP19" s="1489">
        <v>4977.181404300678</v>
      </c>
      <c r="AQ19" s="1489">
        <v>5192.048461571595</v>
      </c>
      <c r="AR19" s="1489">
        <v>155.12171849206609</v>
      </c>
      <c r="AS19" s="1489">
        <v>18651.920107045557</v>
      </c>
      <c r="AT19" s="1489">
        <v>1228.142775323777</v>
      </c>
      <c r="AU19" s="1488"/>
      <c r="AV19" s="1469"/>
    </row>
    <row r="20" spans="1:48" ht="13.5" customHeight="1" x14ac:dyDescent="0.25">
      <c r="A20" s="631" t="s">
        <v>909</v>
      </c>
      <c r="B20" s="1474">
        <v>0.24574278818999995</v>
      </c>
      <c r="C20" s="1474">
        <v>0.13235904069000001</v>
      </c>
      <c r="D20" s="1474">
        <v>0.15839307548000001</v>
      </c>
      <c r="E20" s="1474">
        <v>0.2480977335699999</v>
      </c>
      <c r="F20" s="1474">
        <v>0.78459263792999989</v>
      </c>
      <c r="G20" s="1394"/>
      <c r="H20" s="1467" t="s">
        <v>610</v>
      </c>
      <c r="I20" s="1468">
        <v>18.2</v>
      </c>
      <c r="J20" s="1468">
        <v>51.4</v>
      </c>
      <c r="K20" s="1468">
        <v>10.7</v>
      </c>
      <c r="L20" s="1468">
        <v>30</v>
      </c>
      <c r="M20" s="1468">
        <v>0</v>
      </c>
      <c r="N20" s="1468">
        <v>0.6</v>
      </c>
      <c r="O20" s="1492"/>
      <c r="P20" s="1468">
        <v>110.9</v>
      </c>
      <c r="Q20" s="355"/>
      <c r="R20" s="608" t="s">
        <v>602</v>
      </c>
      <c r="S20" s="954">
        <v>5.6</v>
      </c>
      <c r="T20" s="954">
        <v>0.5</v>
      </c>
      <c r="U20" s="954">
        <v>7.3</v>
      </c>
      <c r="V20" s="954">
        <v>7.1</v>
      </c>
      <c r="W20" s="954">
        <v>15.1</v>
      </c>
      <c r="X20" s="954">
        <v>4.2</v>
      </c>
      <c r="Y20" s="954">
        <v>0.4</v>
      </c>
      <c r="Z20" s="954">
        <v>45.5</v>
      </c>
      <c r="AA20" s="954">
        <v>85.6</v>
      </c>
      <c r="AB20" s="183"/>
      <c r="AC20" s="608" t="s">
        <v>602</v>
      </c>
      <c r="AD20" s="954">
        <v>20.7</v>
      </c>
      <c r="AE20" s="954">
        <v>6.1</v>
      </c>
      <c r="AF20" s="954">
        <v>19.3</v>
      </c>
      <c r="AG20" s="954">
        <v>4.7</v>
      </c>
      <c r="AH20" s="954">
        <v>13.1</v>
      </c>
      <c r="AI20" s="954">
        <v>12.6</v>
      </c>
      <c r="AJ20" s="954">
        <v>1.1000000000000001</v>
      </c>
      <c r="AK20" s="954">
        <v>88.1</v>
      </c>
      <c r="AL20" s="954">
        <v>165.8</v>
      </c>
      <c r="AM20" s="354"/>
      <c r="AN20" s="1497"/>
      <c r="AO20" s="1496"/>
      <c r="AP20" s="1496"/>
      <c r="AQ20" s="1496"/>
      <c r="AR20" s="1496"/>
      <c r="AS20" s="1496"/>
      <c r="AT20" s="1496"/>
      <c r="AU20" s="1488"/>
      <c r="AV20" s="1469"/>
    </row>
    <row r="21" spans="1:48" x14ac:dyDescent="0.25">
      <c r="A21" s="631" t="s">
        <v>908</v>
      </c>
      <c r="B21" s="1474">
        <v>4.7836000000000011E-6</v>
      </c>
      <c r="C21" s="1474">
        <v>0</v>
      </c>
      <c r="D21" s="1474">
        <v>0</v>
      </c>
      <c r="E21" s="1474">
        <v>0.89698950094999996</v>
      </c>
      <c r="F21" s="1474">
        <v>0.89699428454999997</v>
      </c>
      <c r="G21" s="1394"/>
      <c r="H21" s="1467" t="s">
        <v>608</v>
      </c>
      <c r="I21" s="1468">
        <v>17</v>
      </c>
      <c r="J21" s="1468">
        <v>0.2</v>
      </c>
      <c r="K21" s="1468">
        <v>2.2999999999999998</v>
      </c>
      <c r="L21" s="1468">
        <v>3</v>
      </c>
      <c r="M21" s="1468">
        <v>8.8000000000000007</v>
      </c>
      <c r="N21" s="1468">
        <v>4.2</v>
      </c>
      <c r="O21" s="1492"/>
      <c r="P21" s="1468">
        <v>35.4</v>
      </c>
      <c r="Q21" s="1495"/>
      <c r="R21" s="1467" t="s">
        <v>601</v>
      </c>
      <c r="S21" s="1463">
        <v>-6.4</v>
      </c>
      <c r="T21" s="1463">
        <v>-11.5</v>
      </c>
      <c r="U21" s="1463">
        <v>-2.2000000000000002</v>
      </c>
      <c r="V21" s="1463">
        <v>-0.2</v>
      </c>
      <c r="W21" s="1463">
        <v>0.4</v>
      </c>
      <c r="X21" s="1463">
        <v>-1.5</v>
      </c>
      <c r="Y21" s="960">
        <v>-0.2</v>
      </c>
      <c r="Z21" s="1463" t="s">
        <v>86</v>
      </c>
      <c r="AA21" s="960">
        <v>-21.6</v>
      </c>
      <c r="AB21" s="183"/>
      <c r="AC21" s="1467" t="s">
        <v>601</v>
      </c>
      <c r="AD21" s="1463">
        <v>4.5</v>
      </c>
      <c r="AE21" s="1463">
        <v>16.2</v>
      </c>
      <c r="AF21" s="1463">
        <v>-0.5</v>
      </c>
      <c r="AG21" s="1463">
        <v>6</v>
      </c>
      <c r="AH21" s="1463">
        <v>-0.7</v>
      </c>
      <c r="AI21" s="1463">
        <v>0.2</v>
      </c>
      <c r="AJ21" s="1858">
        <v>0.5</v>
      </c>
      <c r="AK21" s="1463" t="s">
        <v>86</v>
      </c>
      <c r="AL21" s="1858">
        <v>26.1</v>
      </c>
      <c r="AN21" s="929" t="s">
        <v>747</v>
      </c>
      <c r="AO21" s="928">
        <v>62140.059111711264</v>
      </c>
      <c r="AP21" s="928">
        <v>13771.601461219807</v>
      </c>
      <c r="AQ21" s="928">
        <v>30992.989296846881</v>
      </c>
      <c r="AR21" s="928">
        <v>25510.662700284996</v>
      </c>
      <c r="AS21" s="928">
        <v>52670.642925624605</v>
      </c>
      <c r="AT21" s="928">
        <v>29241.732837457999</v>
      </c>
      <c r="AU21" s="1488"/>
      <c r="AV21" s="1469"/>
    </row>
    <row r="22" spans="1:48" ht="14.25" customHeight="1" thickBot="1" x14ac:dyDescent="0.3">
      <c r="A22" s="631" t="s">
        <v>919</v>
      </c>
      <c r="B22" s="1474">
        <v>0.16281969217</v>
      </c>
      <c r="C22" s="1474">
        <v>2.1505321817800001</v>
      </c>
      <c r="D22" s="1474">
        <v>0.30684833255999999</v>
      </c>
      <c r="E22" s="1474">
        <v>0</v>
      </c>
      <c r="F22" s="1474">
        <v>2.6202002065099999</v>
      </c>
      <c r="G22" s="1394"/>
      <c r="H22" s="1467" t="s">
        <v>605</v>
      </c>
      <c r="I22" s="1468">
        <v>3.7</v>
      </c>
      <c r="J22" s="1468"/>
      <c r="K22" s="1468">
        <v>0.4</v>
      </c>
      <c r="L22" s="1468">
        <v>0.8</v>
      </c>
      <c r="M22" s="1468">
        <v>5.3</v>
      </c>
      <c r="N22" s="1468">
        <v>0.4</v>
      </c>
      <c r="O22" s="1492"/>
      <c r="P22" s="1468">
        <v>10.6</v>
      </c>
      <c r="Q22" s="1494"/>
      <c r="R22" s="183"/>
      <c r="S22" s="961"/>
      <c r="T22" s="183"/>
      <c r="U22" s="183"/>
      <c r="V22" s="183"/>
      <c r="W22" s="183"/>
      <c r="X22" s="183"/>
      <c r="Y22" s="183"/>
      <c r="Z22" s="183"/>
      <c r="AA22" s="961"/>
      <c r="AB22" s="183"/>
      <c r="AD22" s="1469"/>
      <c r="AE22" s="1469"/>
      <c r="AF22" s="1469"/>
      <c r="AG22" s="1469"/>
      <c r="AH22" s="1469"/>
      <c r="AI22" s="1469"/>
      <c r="AJ22" s="1469"/>
      <c r="AK22" s="1469"/>
      <c r="AL22" s="1859"/>
      <c r="AN22" s="1490" t="s">
        <v>746</v>
      </c>
      <c r="AO22" s="1489">
        <v>44750.977109114945</v>
      </c>
      <c r="AP22" s="1489">
        <v>3473.6388589231606</v>
      </c>
      <c r="AQ22" s="1489">
        <v>1162.4639283378119</v>
      </c>
      <c r="AR22" s="1489">
        <v>473.49661540731904</v>
      </c>
      <c r="AS22" s="1489">
        <v>22475.939143</v>
      </c>
      <c r="AT22" s="1489">
        <v>957.71527498972841</v>
      </c>
      <c r="AU22" s="1488"/>
      <c r="AV22" s="1469"/>
    </row>
    <row r="23" spans="1:48" ht="24" customHeight="1" thickBot="1" x14ac:dyDescent="0.3">
      <c r="A23" s="613"/>
      <c r="B23" s="533"/>
      <c r="C23" s="533"/>
      <c r="D23" s="533"/>
      <c r="E23" s="533"/>
      <c r="F23" s="533"/>
      <c r="G23" s="1394"/>
      <c r="H23" s="1467" t="s">
        <v>603</v>
      </c>
      <c r="I23" s="1468">
        <v>22.9</v>
      </c>
      <c r="J23" s="1468">
        <v>5.6</v>
      </c>
      <c r="K23" s="1468">
        <v>1.6</v>
      </c>
      <c r="L23" s="1468">
        <v>3.3</v>
      </c>
      <c r="M23" s="1468">
        <v>10</v>
      </c>
      <c r="N23" s="1468">
        <v>1.1000000000000001</v>
      </c>
      <c r="O23" s="1492"/>
      <c r="P23" s="1468">
        <v>44.4</v>
      </c>
      <c r="Q23" s="1493"/>
      <c r="R23" s="616" t="s">
        <v>635</v>
      </c>
      <c r="S23" s="957" t="s">
        <v>627</v>
      </c>
      <c r="T23" s="957" t="s">
        <v>626</v>
      </c>
      <c r="U23" s="957" t="s">
        <v>625</v>
      </c>
      <c r="V23" s="957" t="s">
        <v>624</v>
      </c>
      <c r="W23" s="957" t="s">
        <v>623</v>
      </c>
      <c r="X23" s="957" t="s">
        <v>622</v>
      </c>
      <c r="Y23" s="957" t="s">
        <v>621</v>
      </c>
      <c r="Z23" s="957" t="s">
        <v>620</v>
      </c>
      <c r="AA23" s="957" t="s">
        <v>342</v>
      </c>
      <c r="AB23" s="183"/>
      <c r="AC23" s="616" t="s">
        <v>634</v>
      </c>
      <c r="AD23" s="957" t="s">
        <v>627</v>
      </c>
      <c r="AE23" s="957" t="s">
        <v>626</v>
      </c>
      <c r="AF23" s="957" t="s">
        <v>625</v>
      </c>
      <c r="AG23" s="957" t="s">
        <v>624</v>
      </c>
      <c r="AH23" s="957" t="s">
        <v>623</v>
      </c>
      <c r="AI23" s="957" t="s">
        <v>622</v>
      </c>
      <c r="AJ23" s="957" t="s">
        <v>621</v>
      </c>
      <c r="AK23" s="957" t="s">
        <v>620</v>
      </c>
      <c r="AL23" s="957" t="s">
        <v>342</v>
      </c>
      <c r="AM23" s="630"/>
      <c r="AN23" s="1490" t="s">
        <v>745</v>
      </c>
      <c r="AO23" s="1489">
        <v>8698.6188954478803</v>
      </c>
      <c r="AP23" s="1489">
        <v>4398.006922653024</v>
      </c>
      <c r="AQ23" s="1489">
        <v>814.56210252717324</v>
      </c>
      <c r="AR23" s="1489">
        <v>469.37090356531667</v>
      </c>
      <c r="AS23" s="1489">
        <v>3192.9233304387353</v>
      </c>
      <c r="AT23" s="1489">
        <v>1505.247479418402</v>
      </c>
      <c r="AU23" s="1488"/>
      <c r="AV23" s="1469"/>
    </row>
    <row r="24" spans="1:48" x14ac:dyDescent="0.25">
      <c r="A24" s="1248" t="s">
        <v>906</v>
      </c>
      <c r="B24" s="612">
        <v>32.606541668847449</v>
      </c>
      <c r="C24" s="612">
        <v>27.109284560229103</v>
      </c>
      <c r="D24" s="612">
        <v>15.815479522854289</v>
      </c>
      <c r="E24" s="612">
        <v>33.110875636672844</v>
      </c>
      <c r="F24" s="612">
        <v>108.64218138860363</v>
      </c>
      <c r="G24" s="1394"/>
      <c r="H24" s="1467" t="s">
        <v>604</v>
      </c>
      <c r="I24" s="1492"/>
      <c r="J24" s="1492"/>
      <c r="K24" s="1492"/>
      <c r="L24" s="1492"/>
      <c r="M24" s="1492"/>
      <c r="N24" s="1492"/>
      <c r="O24" s="1468">
        <v>86.5</v>
      </c>
      <c r="P24" s="1468">
        <v>86.5</v>
      </c>
      <c r="Q24" s="1491"/>
      <c r="R24" s="1467" t="s">
        <v>619</v>
      </c>
      <c r="S24" s="1468">
        <v>4.5999999999999996</v>
      </c>
      <c r="T24" s="958" t="s">
        <v>86</v>
      </c>
      <c r="U24" s="958" t="s">
        <v>86</v>
      </c>
      <c r="V24" s="958" t="s">
        <v>86</v>
      </c>
      <c r="W24" s="958" t="s">
        <v>86</v>
      </c>
      <c r="X24" s="958" t="s">
        <v>86</v>
      </c>
      <c r="Y24" s="958" t="s">
        <v>86</v>
      </c>
      <c r="Z24" s="958" t="s">
        <v>86</v>
      </c>
      <c r="AA24" s="958">
        <v>4.5999999999999996</v>
      </c>
      <c r="AB24" s="183"/>
      <c r="AC24" s="1467" t="s">
        <v>619</v>
      </c>
      <c r="AD24" s="1468">
        <v>17.7</v>
      </c>
      <c r="AE24" s="1471" t="s">
        <v>86</v>
      </c>
      <c r="AF24" s="1471" t="s">
        <v>86</v>
      </c>
      <c r="AG24" s="1471" t="s">
        <v>86</v>
      </c>
      <c r="AH24" s="1471" t="s">
        <v>86</v>
      </c>
      <c r="AI24" s="1471" t="s">
        <v>86</v>
      </c>
      <c r="AJ24" s="1471" t="s">
        <v>86</v>
      </c>
      <c r="AK24" s="1471" t="s">
        <v>86</v>
      </c>
      <c r="AL24" s="1471">
        <v>17.7</v>
      </c>
      <c r="AM24" s="630"/>
      <c r="AN24" s="1490" t="s">
        <v>744</v>
      </c>
      <c r="AO24" s="1489">
        <v>8690.4631071484364</v>
      </c>
      <c r="AP24" s="1489">
        <v>5899.95567964362</v>
      </c>
      <c r="AQ24" s="1489">
        <v>29015.963265981896</v>
      </c>
      <c r="AR24" s="1489">
        <v>28930.72681337519</v>
      </c>
      <c r="AS24" s="1489">
        <v>27001.780452185867</v>
      </c>
      <c r="AT24" s="1489">
        <v>26778.770083049869</v>
      </c>
      <c r="AU24" s="1488"/>
      <c r="AV24" s="1469"/>
    </row>
    <row r="25" spans="1:48" ht="15.75" thickBot="1" x14ac:dyDescent="0.3">
      <c r="A25" s="1469"/>
      <c r="B25" s="1469"/>
      <c r="C25" s="1469"/>
      <c r="D25" s="1469"/>
      <c r="E25" s="1469"/>
      <c r="F25" s="1469"/>
      <c r="G25" s="1394"/>
      <c r="H25" s="610" t="s">
        <v>109</v>
      </c>
      <c r="I25" s="953">
        <v>19.2</v>
      </c>
      <c r="J25" s="953">
        <v>4.5</v>
      </c>
      <c r="K25" s="953">
        <v>3.3</v>
      </c>
      <c r="L25" s="953">
        <v>3.6</v>
      </c>
      <c r="M25" s="953">
        <v>0.1</v>
      </c>
      <c r="N25" s="953">
        <v>0.4</v>
      </c>
      <c r="O25" s="953"/>
      <c r="P25" s="953">
        <v>31.1</v>
      </c>
      <c r="Q25" s="1491"/>
      <c r="R25" s="1467" t="s">
        <v>618</v>
      </c>
      <c r="S25" s="1468">
        <v>15.7</v>
      </c>
      <c r="T25" s="1468">
        <v>2.2999999999999998</v>
      </c>
      <c r="U25" s="1468">
        <v>5.4</v>
      </c>
      <c r="V25" s="1468">
        <v>2.4</v>
      </c>
      <c r="W25" s="1468">
        <v>7.5</v>
      </c>
      <c r="X25" s="1468">
        <v>10.8</v>
      </c>
      <c r="Y25" s="1468">
        <v>38.700000000000003</v>
      </c>
      <c r="Z25" s="958" t="s">
        <v>86</v>
      </c>
      <c r="AA25" s="958">
        <v>82.7</v>
      </c>
      <c r="AB25" s="183"/>
      <c r="AC25" s="1467" t="s">
        <v>618</v>
      </c>
      <c r="AD25" s="1468">
        <v>2.2000000000000002</v>
      </c>
      <c r="AE25" s="1468">
        <v>1.9</v>
      </c>
      <c r="AF25" s="1468">
        <v>1.8</v>
      </c>
      <c r="AG25" s="1468">
        <v>2.5</v>
      </c>
      <c r="AH25" s="1468">
        <v>5.5</v>
      </c>
      <c r="AI25" s="1468">
        <v>1.2</v>
      </c>
      <c r="AJ25" s="1468" t="s">
        <v>86</v>
      </c>
      <c r="AK25" s="1471" t="s">
        <v>86</v>
      </c>
      <c r="AL25" s="1471">
        <v>15.2</v>
      </c>
      <c r="AM25" s="609"/>
      <c r="AN25" s="1490" t="s">
        <v>743</v>
      </c>
      <c r="AO25" s="1489"/>
      <c r="AP25" s="1489">
        <v>1.9073486328124999E-12</v>
      </c>
      <c r="AQ25" s="1489"/>
      <c r="AR25" s="1489">
        <v>-4362.9316320628277</v>
      </c>
      <c r="AS25" s="1489"/>
      <c r="AT25" s="1489">
        <v>0</v>
      </c>
      <c r="AU25" s="1488"/>
      <c r="AV25" s="1469"/>
    </row>
    <row r="26" spans="1:48" x14ac:dyDescent="0.25">
      <c r="A26" s="625"/>
      <c r="B26" s="625"/>
      <c r="C26" s="625"/>
      <c r="D26" s="625"/>
      <c r="E26" s="625"/>
      <c r="F26" s="627" t="s">
        <v>918</v>
      </c>
      <c r="G26" s="623"/>
      <c r="H26" s="608" t="s">
        <v>602</v>
      </c>
      <c r="I26" s="954">
        <v>165.8</v>
      </c>
      <c r="J26" s="954">
        <v>103.9</v>
      </c>
      <c r="K26" s="954">
        <v>52</v>
      </c>
      <c r="L26" s="954">
        <v>85.6</v>
      </c>
      <c r="M26" s="954">
        <v>67</v>
      </c>
      <c r="N26" s="954">
        <v>21</v>
      </c>
      <c r="O26" s="954">
        <v>86.5</v>
      </c>
      <c r="P26" s="954">
        <v>581.70000000000005</v>
      </c>
      <c r="Q26" s="619"/>
      <c r="R26" s="1467" t="s">
        <v>617</v>
      </c>
      <c r="S26" s="1468">
        <v>2.7</v>
      </c>
      <c r="T26" s="1468">
        <v>0.1</v>
      </c>
      <c r="U26" s="1468" t="s">
        <v>86</v>
      </c>
      <c r="V26" s="1468" t="s">
        <v>86</v>
      </c>
      <c r="W26" s="1468" t="s">
        <v>86</v>
      </c>
      <c r="X26" s="1468" t="s">
        <v>86</v>
      </c>
      <c r="Y26" s="958" t="s">
        <v>86</v>
      </c>
      <c r="Z26" s="958" t="s">
        <v>86</v>
      </c>
      <c r="AA26" s="958">
        <v>2.7</v>
      </c>
      <c r="AB26" s="183"/>
      <c r="AC26" s="1467" t="s">
        <v>617</v>
      </c>
      <c r="AD26" s="1468">
        <v>0.9</v>
      </c>
      <c r="AE26" s="1468">
        <v>1.3</v>
      </c>
      <c r="AF26" s="1468">
        <v>0.1</v>
      </c>
      <c r="AG26" s="1468">
        <v>0.1</v>
      </c>
      <c r="AH26" s="1468" t="s">
        <v>86</v>
      </c>
      <c r="AI26" s="1468" t="s">
        <v>86</v>
      </c>
      <c r="AJ26" s="1471" t="s">
        <v>86</v>
      </c>
      <c r="AK26" s="1471" t="s">
        <v>86</v>
      </c>
      <c r="AL26" s="1471">
        <v>2.2999999999999998</v>
      </c>
      <c r="AM26" s="609"/>
      <c r="AN26" s="1400"/>
      <c r="AO26" s="1487"/>
      <c r="AP26" s="1487"/>
      <c r="AQ26" s="1487"/>
      <c r="AR26" s="1487"/>
      <c r="AS26" s="1487"/>
      <c r="AT26" s="1487"/>
      <c r="AU26" s="1469"/>
      <c r="AV26" s="1469"/>
    </row>
    <row r="27" spans="1:48" ht="13.5" customHeight="1" x14ac:dyDescent="0.25">
      <c r="A27" s="625"/>
      <c r="B27" s="625"/>
      <c r="C27" s="625"/>
      <c r="D27" s="625"/>
      <c r="E27" s="625"/>
      <c r="F27" s="627" t="s">
        <v>917</v>
      </c>
      <c r="G27" s="623"/>
      <c r="H27" s="629"/>
      <c r="I27" s="1395"/>
      <c r="J27" s="1395"/>
      <c r="K27" s="1395"/>
      <c r="L27" s="1395"/>
      <c r="M27" s="1395"/>
      <c r="N27" s="1395"/>
      <c r="O27" s="1395"/>
      <c r="P27" s="1395"/>
      <c r="Q27" s="619"/>
      <c r="R27" s="1467" t="s">
        <v>616</v>
      </c>
      <c r="S27" s="1468">
        <v>23.2</v>
      </c>
      <c r="T27" s="958" t="s">
        <v>86</v>
      </c>
      <c r="U27" s="958" t="s">
        <v>86</v>
      </c>
      <c r="V27" s="958" t="s">
        <v>86</v>
      </c>
      <c r="W27" s="958" t="s">
        <v>86</v>
      </c>
      <c r="X27" s="958" t="s">
        <v>86</v>
      </c>
      <c r="Y27" s="958" t="s">
        <v>86</v>
      </c>
      <c r="Z27" s="1468" t="s">
        <v>86</v>
      </c>
      <c r="AA27" s="1468">
        <v>23.2</v>
      </c>
      <c r="AB27" s="183"/>
      <c r="AC27" s="1467" t="s">
        <v>616</v>
      </c>
      <c r="AD27" s="1468">
        <v>9.3000000000000007</v>
      </c>
      <c r="AE27" s="1471" t="s">
        <v>86</v>
      </c>
      <c r="AF27" s="1471" t="s">
        <v>86</v>
      </c>
      <c r="AG27" s="1471" t="s">
        <v>86</v>
      </c>
      <c r="AH27" s="1471" t="s">
        <v>86</v>
      </c>
      <c r="AI27" s="1471" t="s">
        <v>86</v>
      </c>
      <c r="AJ27" s="1471" t="s">
        <v>86</v>
      </c>
      <c r="AK27" s="1468" t="s">
        <v>86</v>
      </c>
      <c r="AL27" s="1468">
        <v>9.3000000000000007</v>
      </c>
      <c r="AM27" s="628"/>
      <c r="AN27" s="927" t="s">
        <v>742</v>
      </c>
      <c r="AO27" s="1486"/>
      <c r="AP27" s="926">
        <v>1.7813220774185381</v>
      </c>
      <c r="AQ27" s="1486"/>
      <c r="AR27" s="926">
        <v>2.9114676529902934</v>
      </c>
      <c r="AS27" s="1486"/>
      <c r="AT27" s="926">
        <v>1.950891670035193</v>
      </c>
      <c r="AU27" s="1485"/>
      <c r="AV27" s="1469"/>
    </row>
    <row r="28" spans="1:48" ht="13.5" customHeight="1" x14ac:dyDescent="0.25">
      <c r="A28" s="625"/>
      <c r="B28" s="625"/>
      <c r="C28" s="625"/>
      <c r="D28" s="625"/>
      <c r="E28" s="625"/>
      <c r="F28" s="627"/>
      <c r="G28" s="623"/>
      <c r="H28" s="1469" t="s">
        <v>633</v>
      </c>
      <c r="I28" s="1463">
        <f t="shared" ref="I28:N28" si="0">I26-I13</f>
        <v>13.100000000000023</v>
      </c>
      <c r="J28" s="1463">
        <f t="shared" si="0"/>
        <v>-14.799999999999997</v>
      </c>
      <c r="K28" s="1463">
        <f t="shared" si="0"/>
        <v>-16.599999999999994</v>
      </c>
      <c r="L28" s="1463">
        <f t="shared" si="0"/>
        <v>-20.100000000000009</v>
      </c>
      <c r="M28" s="1463">
        <f t="shared" si="0"/>
        <v>15.100000000000001</v>
      </c>
      <c r="N28" s="1463">
        <f t="shared" si="0"/>
        <v>17</v>
      </c>
      <c r="O28" s="1396"/>
      <c r="P28" s="1395"/>
      <c r="Q28" s="1479"/>
      <c r="R28" s="1467" t="s">
        <v>603</v>
      </c>
      <c r="S28" s="1468" t="s">
        <v>86</v>
      </c>
      <c r="T28" s="958" t="s">
        <v>86</v>
      </c>
      <c r="U28" s="958" t="s">
        <v>86</v>
      </c>
      <c r="V28" s="958" t="s">
        <v>86</v>
      </c>
      <c r="W28" s="958" t="s">
        <v>86</v>
      </c>
      <c r="X28" s="958" t="s">
        <v>86</v>
      </c>
      <c r="Y28" s="958" t="s">
        <v>86</v>
      </c>
      <c r="Z28" s="1468">
        <v>5.5</v>
      </c>
      <c r="AA28" s="1468">
        <v>5.5</v>
      </c>
      <c r="AB28" s="183"/>
      <c r="AC28" s="1467" t="s">
        <v>603</v>
      </c>
      <c r="AD28" s="1468" t="s">
        <v>86</v>
      </c>
      <c r="AE28" s="1471" t="s">
        <v>86</v>
      </c>
      <c r="AF28" s="1471" t="s">
        <v>86</v>
      </c>
      <c r="AG28" s="1471" t="s">
        <v>86</v>
      </c>
      <c r="AH28" s="1471" t="s">
        <v>86</v>
      </c>
      <c r="AI28" s="1471" t="s">
        <v>86</v>
      </c>
      <c r="AJ28" s="1471" t="s">
        <v>86</v>
      </c>
      <c r="AK28" s="1468">
        <v>7.4</v>
      </c>
      <c r="AL28" s="1468">
        <v>7.4</v>
      </c>
      <c r="AM28" s="353"/>
      <c r="AN28" s="1481"/>
      <c r="AO28" s="1481"/>
      <c r="AP28" s="1481"/>
      <c r="AQ28" s="1481"/>
      <c r="AR28" s="1481"/>
      <c r="AS28" s="1481"/>
      <c r="AT28" s="1481"/>
      <c r="AU28" s="1469"/>
      <c r="AV28" s="1469"/>
    </row>
    <row r="29" spans="1:48" ht="13.5" customHeight="1" x14ac:dyDescent="0.25">
      <c r="A29" s="625"/>
      <c r="B29" s="625"/>
      <c r="C29" s="625"/>
      <c r="D29" s="625"/>
      <c r="E29" s="625"/>
      <c r="F29" s="625"/>
      <c r="G29" s="623"/>
      <c r="H29" s="1469" t="s">
        <v>632</v>
      </c>
      <c r="I29" s="1463"/>
      <c r="J29" s="1463">
        <v>0.1</v>
      </c>
      <c r="K29" s="1463">
        <v>0</v>
      </c>
      <c r="L29" s="1463">
        <v>0.1</v>
      </c>
      <c r="M29" s="1463">
        <v>-0.1</v>
      </c>
      <c r="N29" s="1463">
        <v>0.1</v>
      </c>
      <c r="O29" s="1484"/>
      <c r="P29" s="1395"/>
      <c r="Q29" s="1479"/>
      <c r="R29" s="608" t="s">
        <v>614</v>
      </c>
      <c r="S29" s="954">
        <v>46.1</v>
      </c>
      <c r="T29" s="954">
        <v>2.4</v>
      </c>
      <c r="U29" s="954">
        <v>5.4</v>
      </c>
      <c r="V29" s="954">
        <v>2.4</v>
      </c>
      <c r="W29" s="954">
        <v>7.5</v>
      </c>
      <c r="X29" s="954">
        <v>10.8</v>
      </c>
      <c r="Y29" s="954">
        <v>38.700000000000003</v>
      </c>
      <c r="Z29" s="954">
        <v>5.5</v>
      </c>
      <c r="AA29" s="954">
        <v>118.7</v>
      </c>
      <c r="AB29" s="183"/>
      <c r="AC29" s="608" t="s">
        <v>614</v>
      </c>
      <c r="AD29" s="954">
        <v>30.1</v>
      </c>
      <c r="AE29" s="954">
        <v>3.2</v>
      </c>
      <c r="AF29" s="954">
        <v>1.9</v>
      </c>
      <c r="AG29" s="954">
        <v>2.6</v>
      </c>
      <c r="AH29" s="954">
        <v>5.5</v>
      </c>
      <c r="AI29" s="954">
        <v>1.2</v>
      </c>
      <c r="AJ29" s="954" t="s">
        <v>86</v>
      </c>
      <c r="AK29" s="954">
        <v>7.4</v>
      </c>
      <c r="AL29" s="954">
        <v>51.9</v>
      </c>
      <c r="AM29" s="353"/>
      <c r="AN29" s="2814" t="s">
        <v>1202</v>
      </c>
      <c r="AO29" s="2814"/>
      <c r="AP29" s="2814"/>
      <c r="AQ29" s="2814"/>
      <c r="AR29" s="2814"/>
      <c r="AS29" s="2814"/>
      <c r="AT29" s="1481"/>
      <c r="AU29" s="1469"/>
      <c r="AV29" s="1469"/>
    </row>
    <row r="30" spans="1:48" ht="13.5" customHeight="1" x14ac:dyDescent="0.25">
      <c r="A30" s="625"/>
      <c r="B30" s="624"/>
      <c r="C30" s="624"/>
      <c r="D30" s="624"/>
      <c r="E30" s="624"/>
      <c r="F30" s="624"/>
      <c r="G30" s="623"/>
      <c r="H30" s="181"/>
      <c r="I30" s="1483"/>
      <c r="J30" s="1483"/>
      <c r="K30" s="1483"/>
      <c r="L30" s="1483"/>
      <c r="M30" s="1483"/>
      <c r="N30" s="1483"/>
      <c r="O30" s="1482"/>
      <c r="P30" s="1479"/>
      <c r="Q30" s="1479"/>
      <c r="R30" s="1467" t="s">
        <v>612</v>
      </c>
      <c r="S30" s="1468">
        <v>4.9000000000000004</v>
      </c>
      <c r="T30" s="1468">
        <v>1.1000000000000001</v>
      </c>
      <c r="U30" s="1468">
        <v>1.1000000000000001</v>
      </c>
      <c r="V30" s="1468">
        <v>0.1</v>
      </c>
      <c r="W30" s="1468" t="s">
        <v>86</v>
      </c>
      <c r="X30" s="1468" t="s">
        <v>86</v>
      </c>
      <c r="Y30" s="958" t="s">
        <v>86</v>
      </c>
      <c r="Z30" s="1468">
        <v>32.6</v>
      </c>
      <c r="AA30" s="1468">
        <v>39.799999999999997</v>
      </c>
      <c r="AB30" s="183"/>
      <c r="AC30" s="1467" t="s">
        <v>612</v>
      </c>
      <c r="AD30" s="1468">
        <v>4.7</v>
      </c>
      <c r="AE30" s="1468">
        <v>0.8</v>
      </c>
      <c r="AF30" s="1468">
        <v>0.4</v>
      </c>
      <c r="AG30" s="1468" t="s">
        <v>86</v>
      </c>
      <c r="AH30" s="1468" t="s">
        <v>86</v>
      </c>
      <c r="AI30" s="1468" t="s">
        <v>86</v>
      </c>
      <c r="AJ30" s="1471" t="s">
        <v>86</v>
      </c>
      <c r="AK30" s="1468">
        <v>6.4</v>
      </c>
      <c r="AL30" s="1468">
        <v>12.3</v>
      </c>
      <c r="AM30" s="626"/>
      <c r="AN30" s="2814"/>
      <c r="AO30" s="2814"/>
      <c r="AP30" s="2814"/>
      <c r="AQ30" s="2814"/>
      <c r="AR30" s="2814"/>
      <c r="AS30" s="2814"/>
      <c r="AT30" s="1481"/>
      <c r="AU30" s="1469"/>
      <c r="AV30" s="1469"/>
    </row>
    <row r="31" spans="1:48" ht="13.5" customHeight="1" x14ac:dyDescent="0.25">
      <c r="A31" s="625"/>
      <c r="B31" s="625"/>
      <c r="C31" s="624"/>
      <c r="D31" s="624"/>
      <c r="E31" s="624"/>
      <c r="F31" s="621"/>
      <c r="G31" s="623"/>
      <c r="I31" s="183"/>
      <c r="J31" s="183"/>
      <c r="K31" s="183"/>
      <c r="L31" s="183"/>
      <c r="M31" s="183"/>
      <c r="N31" s="183"/>
      <c r="O31" s="183"/>
      <c r="P31" s="183"/>
      <c r="Q31" s="183"/>
      <c r="R31" s="1467" t="s">
        <v>611</v>
      </c>
      <c r="S31" s="1468">
        <v>2.2000000000000002</v>
      </c>
      <c r="T31" s="1468">
        <v>0.1</v>
      </c>
      <c r="U31" s="1468" t="s">
        <v>86</v>
      </c>
      <c r="V31" s="1468" t="s">
        <v>86</v>
      </c>
      <c r="W31" s="1468" t="s">
        <v>86</v>
      </c>
      <c r="X31" s="1468" t="s">
        <v>86</v>
      </c>
      <c r="Y31" s="958" t="s">
        <v>86</v>
      </c>
      <c r="Z31" s="958" t="s">
        <v>86</v>
      </c>
      <c r="AA31" s="958">
        <v>2.4</v>
      </c>
      <c r="AB31" s="183"/>
      <c r="AC31" s="1467" t="s">
        <v>611</v>
      </c>
      <c r="AD31" s="1468">
        <v>4.5999999999999996</v>
      </c>
      <c r="AE31" s="1468">
        <v>1.8</v>
      </c>
      <c r="AF31" s="1468">
        <v>0.5</v>
      </c>
      <c r="AG31" s="1468" t="s">
        <v>86</v>
      </c>
      <c r="AH31" s="1468" t="s">
        <v>86</v>
      </c>
      <c r="AI31" s="1468" t="s">
        <v>86</v>
      </c>
      <c r="AJ31" s="1471" t="s">
        <v>86</v>
      </c>
      <c r="AK31" s="1468" t="s">
        <v>86</v>
      </c>
      <c r="AL31" s="1471">
        <v>7</v>
      </c>
      <c r="AM31" s="353"/>
      <c r="AN31" s="2814"/>
      <c r="AO31" s="2814"/>
      <c r="AP31" s="2814"/>
      <c r="AQ31" s="2814"/>
      <c r="AR31" s="2814"/>
      <c r="AS31" s="2814"/>
      <c r="AT31" s="1481"/>
      <c r="AU31" s="1469"/>
      <c r="AV31" s="1469"/>
    </row>
    <row r="32" spans="1:48" ht="17.25" customHeight="1" x14ac:dyDescent="0.25">
      <c r="A32" s="182" t="s">
        <v>630</v>
      </c>
      <c r="B32" s="181"/>
      <c r="C32" s="181"/>
      <c r="D32" s="181"/>
      <c r="E32" s="181"/>
      <c r="F32" s="606"/>
      <c r="G32" s="623"/>
      <c r="H32" s="182" t="s">
        <v>631</v>
      </c>
      <c r="I32" s="1480"/>
      <c r="J32" s="1479"/>
      <c r="K32" s="1479"/>
      <c r="L32" s="1479"/>
      <c r="M32" s="1479"/>
      <c r="N32" s="1479"/>
      <c r="O32" s="1479"/>
      <c r="P32" s="1479"/>
      <c r="Q32" s="1479"/>
      <c r="R32" s="1467" t="s">
        <v>609</v>
      </c>
      <c r="S32" s="1468" t="s">
        <v>86</v>
      </c>
      <c r="T32" s="1468" t="s">
        <v>86</v>
      </c>
      <c r="U32" s="1468" t="s">
        <v>86</v>
      </c>
      <c r="V32" s="1468" t="s">
        <v>86</v>
      </c>
      <c r="W32" s="958" t="s">
        <v>86</v>
      </c>
      <c r="X32" s="958" t="s">
        <v>86</v>
      </c>
      <c r="Y32" s="958" t="s">
        <v>86</v>
      </c>
      <c r="Z32" s="958" t="s">
        <v>86</v>
      </c>
      <c r="AA32" s="958" t="s">
        <v>86</v>
      </c>
      <c r="AB32" s="183"/>
      <c r="AC32" s="1467" t="s">
        <v>609</v>
      </c>
      <c r="AD32" s="1468">
        <v>3.9</v>
      </c>
      <c r="AE32" s="1468">
        <v>7.3</v>
      </c>
      <c r="AF32" s="1468">
        <v>11.2</v>
      </c>
      <c r="AG32" s="1468">
        <v>1.2</v>
      </c>
      <c r="AH32" s="1471" t="s">
        <v>86</v>
      </c>
      <c r="AI32" s="1471" t="s">
        <v>86</v>
      </c>
      <c r="AJ32" s="1471" t="s">
        <v>86</v>
      </c>
      <c r="AK32" s="1471" t="s">
        <v>86</v>
      </c>
      <c r="AL32" s="1471">
        <v>23.6</v>
      </c>
      <c r="AM32" s="609"/>
      <c r="AN32" s="1481"/>
      <c r="AO32" s="1481"/>
      <c r="AP32" s="1481"/>
      <c r="AQ32" s="1481"/>
      <c r="AR32" s="1481"/>
      <c r="AS32" s="1481"/>
      <c r="AT32" s="1481"/>
      <c r="AU32" s="1469"/>
      <c r="AV32" s="1469"/>
    </row>
    <row r="33" spans="1:48" ht="20.25" customHeight="1" thickBot="1" x14ac:dyDescent="0.3">
      <c r="A33" s="1480"/>
      <c r="B33" s="1480"/>
      <c r="C33" s="1480"/>
      <c r="D33" s="1480"/>
      <c r="E33" s="1480"/>
      <c r="F33" s="1470"/>
      <c r="G33" s="1394"/>
      <c r="H33" s="622" t="s">
        <v>1105</v>
      </c>
      <c r="I33" s="1480"/>
      <c r="J33" s="1479"/>
      <c r="K33" s="1479"/>
      <c r="L33" s="1479"/>
      <c r="M33" s="1479"/>
      <c r="N33" s="1479"/>
      <c r="O33" s="1479"/>
      <c r="P33" s="1479"/>
      <c r="Q33" s="1479"/>
      <c r="R33" s="1467" t="s">
        <v>607</v>
      </c>
      <c r="S33" s="1468">
        <v>0.2</v>
      </c>
      <c r="T33" s="1468">
        <v>2.5</v>
      </c>
      <c r="U33" s="1468">
        <v>5</v>
      </c>
      <c r="V33" s="1468">
        <v>3</v>
      </c>
      <c r="W33" s="1468">
        <v>17.3</v>
      </c>
      <c r="X33" s="1468">
        <v>0.4</v>
      </c>
      <c r="Y33" s="1468">
        <v>23.1</v>
      </c>
      <c r="Z33" s="1471" t="s">
        <v>86</v>
      </c>
      <c r="AA33" s="1471">
        <v>51.4</v>
      </c>
      <c r="AB33" s="183"/>
      <c r="AC33" s="1467" t="s">
        <v>607</v>
      </c>
      <c r="AD33" s="1468"/>
      <c r="AE33" s="1468"/>
      <c r="AF33" s="1468"/>
      <c r="AG33" s="1468"/>
      <c r="AH33" s="1468"/>
      <c r="AI33" s="1468"/>
      <c r="AJ33" s="1468"/>
      <c r="AK33" s="1471"/>
      <c r="AL33" s="1471"/>
      <c r="AM33" s="609"/>
      <c r="AN33" s="1469"/>
      <c r="AO33" s="1469"/>
      <c r="AP33" s="1469"/>
      <c r="AQ33" s="1469"/>
      <c r="AR33" s="1469"/>
      <c r="AS33" s="1469"/>
      <c r="AT33" s="1478"/>
      <c r="AU33" s="1469"/>
      <c r="AV33" s="1469"/>
    </row>
    <row r="34" spans="1:48" ht="15.75" thickBot="1" x14ac:dyDescent="0.3">
      <c r="A34" s="616"/>
      <c r="B34" s="618" t="s">
        <v>1098</v>
      </c>
      <c r="C34" s="618" t="s">
        <v>993</v>
      </c>
      <c r="D34" s="618" t="s">
        <v>900</v>
      </c>
      <c r="E34" s="618" t="s">
        <v>838</v>
      </c>
      <c r="F34" s="618" t="s">
        <v>805</v>
      </c>
      <c r="G34" s="1470"/>
      <c r="H34" s="619"/>
      <c r="I34" s="956"/>
      <c r="J34" s="956"/>
      <c r="K34" s="956"/>
      <c r="L34" s="956"/>
      <c r="M34" s="956"/>
      <c r="N34" s="956"/>
      <c r="O34" s="956"/>
      <c r="P34" s="956"/>
      <c r="Q34" s="956"/>
      <c r="R34" s="1467" t="s">
        <v>606</v>
      </c>
      <c r="S34" s="1468" t="s">
        <v>86</v>
      </c>
      <c r="T34" s="1468" t="s">
        <v>86</v>
      </c>
      <c r="U34" s="1468" t="s">
        <v>86</v>
      </c>
      <c r="V34" s="1468" t="s">
        <v>86</v>
      </c>
      <c r="W34" s="1468" t="s">
        <v>86</v>
      </c>
      <c r="X34" s="1468" t="s">
        <v>86</v>
      </c>
      <c r="Y34" s="1468" t="s">
        <v>86</v>
      </c>
      <c r="Z34" s="1471" t="s">
        <v>86</v>
      </c>
      <c r="AA34" s="1471">
        <v>0.2</v>
      </c>
      <c r="AB34" s="183"/>
      <c r="AC34" s="1467" t="s">
        <v>606</v>
      </c>
      <c r="AD34" s="1468" t="s">
        <v>86</v>
      </c>
      <c r="AE34" s="1468" t="s">
        <v>86</v>
      </c>
      <c r="AF34" s="1468">
        <v>4</v>
      </c>
      <c r="AG34" s="1468">
        <v>3.5</v>
      </c>
      <c r="AH34" s="1468">
        <v>1.2</v>
      </c>
      <c r="AI34" s="1468">
        <v>0.1</v>
      </c>
      <c r="AJ34" s="1468" t="s">
        <v>86</v>
      </c>
      <c r="AK34" s="1471" t="s">
        <v>86</v>
      </c>
      <c r="AL34" s="1471">
        <v>8.8000000000000007</v>
      </c>
      <c r="AM34" s="609"/>
      <c r="AN34" s="1469"/>
      <c r="AO34" s="1469"/>
      <c r="AP34" s="1469"/>
      <c r="AQ34" s="1469"/>
      <c r="AR34" s="1469"/>
      <c r="AS34" s="1469"/>
      <c r="AT34" s="1478"/>
      <c r="AU34" s="1469"/>
      <c r="AV34" s="1469"/>
    </row>
    <row r="35" spans="1:48" ht="23.25" thickBot="1" x14ac:dyDescent="0.3">
      <c r="A35" s="1253" t="s">
        <v>916</v>
      </c>
      <c r="B35" s="1252">
        <v>100.54047618599949</v>
      </c>
      <c r="C35" s="1252">
        <v>99.289730251083398</v>
      </c>
      <c r="D35" s="1252">
        <v>99.890130736179387</v>
      </c>
      <c r="E35" s="1252">
        <v>103.68050607365234</v>
      </c>
      <c r="F35" s="1252">
        <v>91.205877055910761</v>
      </c>
      <c r="G35" s="1470"/>
      <c r="H35" s="959" t="s">
        <v>343</v>
      </c>
      <c r="I35" s="957" t="s">
        <v>627</v>
      </c>
      <c r="J35" s="957" t="s">
        <v>626</v>
      </c>
      <c r="K35" s="957" t="s">
        <v>625</v>
      </c>
      <c r="L35" s="957" t="s">
        <v>624</v>
      </c>
      <c r="M35" s="957" t="s">
        <v>623</v>
      </c>
      <c r="N35" s="957" t="s">
        <v>622</v>
      </c>
      <c r="O35" s="957" t="s">
        <v>621</v>
      </c>
      <c r="P35" s="957" t="s">
        <v>620</v>
      </c>
      <c r="Q35" s="957" t="s">
        <v>342</v>
      </c>
      <c r="R35" s="1467" t="s">
        <v>603</v>
      </c>
      <c r="S35" s="1468" t="s">
        <v>86</v>
      </c>
      <c r="T35" s="958" t="s">
        <v>86</v>
      </c>
      <c r="U35" s="958" t="s">
        <v>86</v>
      </c>
      <c r="V35" s="958" t="s">
        <v>86</v>
      </c>
      <c r="W35" s="958" t="s">
        <v>86</v>
      </c>
      <c r="X35" s="958" t="s">
        <v>86</v>
      </c>
      <c r="Y35" s="958" t="s">
        <v>86</v>
      </c>
      <c r="Z35" s="1468">
        <v>5.6</v>
      </c>
      <c r="AA35" s="1468">
        <v>5.6</v>
      </c>
      <c r="AB35" s="183"/>
      <c r="AC35" s="1467" t="s">
        <v>605</v>
      </c>
      <c r="AD35" s="1468" t="s">
        <v>86</v>
      </c>
      <c r="AE35" s="1468" t="s">
        <v>86</v>
      </c>
      <c r="AF35" s="1468" t="s">
        <v>86</v>
      </c>
      <c r="AG35" s="1468">
        <v>1.1000000000000001</v>
      </c>
      <c r="AH35" s="1468">
        <v>0.9</v>
      </c>
      <c r="AI35" s="1468" t="s">
        <v>86</v>
      </c>
      <c r="AJ35" s="1468">
        <v>0.9</v>
      </c>
      <c r="AK35" s="1471">
        <v>2.4</v>
      </c>
      <c r="AL35" s="1471">
        <v>5.3</v>
      </c>
      <c r="AM35" s="617"/>
      <c r="AN35" s="925"/>
      <c r="AO35" s="925"/>
      <c r="AP35" s="925"/>
      <c r="AQ35" s="925"/>
      <c r="AR35" s="925"/>
      <c r="AS35" s="925"/>
      <c r="AT35" s="1478"/>
      <c r="AV35" s="1469"/>
    </row>
    <row r="36" spans="1:48" ht="15.75" thickBot="1" x14ac:dyDescent="0.3">
      <c r="A36" s="631" t="s">
        <v>915</v>
      </c>
      <c r="B36" s="1474">
        <v>46.687241580226214</v>
      </c>
      <c r="C36" s="1474">
        <v>49.434731972732216</v>
      </c>
      <c r="D36" s="1474">
        <v>47.796784497059356</v>
      </c>
      <c r="E36" s="1474">
        <v>50.001920932804701</v>
      </c>
      <c r="F36" s="1474">
        <v>38.076173653114871</v>
      </c>
      <c r="G36" s="1470"/>
      <c r="H36" s="1467" t="s">
        <v>619</v>
      </c>
      <c r="I36" s="1468">
        <v>48.6</v>
      </c>
      <c r="J36" s="958">
        <v>1.3</v>
      </c>
      <c r="K36" s="958"/>
      <c r="L36" s="958"/>
      <c r="M36" s="958"/>
      <c r="N36" s="958"/>
      <c r="O36" s="958"/>
      <c r="P36" s="958"/>
      <c r="Q36" s="958">
        <v>49.9</v>
      </c>
      <c r="R36" s="610" t="s">
        <v>109</v>
      </c>
      <c r="S36" s="1465" t="s">
        <v>86</v>
      </c>
      <c r="T36" s="1465" t="s">
        <v>86</v>
      </c>
      <c r="U36" s="1465" t="s">
        <v>86</v>
      </c>
      <c r="V36" s="1465" t="s">
        <v>86</v>
      </c>
      <c r="W36" s="1465" t="s">
        <v>86</v>
      </c>
      <c r="X36" s="1465" t="s">
        <v>86</v>
      </c>
      <c r="Y36" s="1465" t="s">
        <v>86</v>
      </c>
      <c r="Z36" s="1465">
        <v>4.5</v>
      </c>
      <c r="AA36" s="1465">
        <v>4.5</v>
      </c>
      <c r="AB36" s="183"/>
      <c r="AC36" s="1467" t="s">
        <v>603</v>
      </c>
      <c r="AD36" s="1468" t="s">
        <v>86</v>
      </c>
      <c r="AE36" s="1471" t="s">
        <v>86</v>
      </c>
      <c r="AF36" s="1471" t="s">
        <v>86</v>
      </c>
      <c r="AG36" s="1471" t="s">
        <v>86</v>
      </c>
      <c r="AH36" s="1471" t="s">
        <v>86</v>
      </c>
      <c r="AI36" s="1471" t="s">
        <v>86</v>
      </c>
      <c r="AJ36" s="1471" t="s">
        <v>86</v>
      </c>
      <c r="AK36" s="1468">
        <v>10</v>
      </c>
      <c r="AL36" s="1468">
        <v>10</v>
      </c>
      <c r="AM36" s="354"/>
      <c r="AT36" s="1478"/>
      <c r="AV36" s="1469"/>
    </row>
    <row r="37" spans="1:48" ht="25.5" customHeight="1" thickBot="1" x14ac:dyDescent="0.3">
      <c r="A37" s="631" t="s">
        <v>914</v>
      </c>
      <c r="B37" s="1474">
        <v>19.302086271647678</v>
      </c>
      <c r="C37" s="1474">
        <v>15.691318669673322</v>
      </c>
      <c r="D37" s="1474">
        <v>16.558282227642454</v>
      </c>
      <c r="E37" s="1474">
        <v>15.179787729658663</v>
      </c>
      <c r="F37" s="1474">
        <v>13.953492959835113</v>
      </c>
      <c r="G37" s="1470"/>
      <c r="H37" s="1467" t="s">
        <v>618</v>
      </c>
      <c r="I37" s="1468">
        <v>52.6</v>
      </c>
      <c r="J37" s="958">
        <v>11.6</v>
      </c>
      <c r="K37" s="958">
        <v>30</v>
      </c>
      <c r="L37" s="958">
        <v>24.7</v>
      </c>
      <c r="M37" s="958">
        <v>55.5</v>
      </c>
      <c r="N37" s="958">
        <v>43.5</v>
      </c>
      <c r="O37" s="958">
        <v>105.9</v>
      </c>
      <c r="P37" s="958"/>
      <c r="Q37" s="958">
        <v>323.8</v>
      </c>
      <c r="R37" s="608" t="s">
        <v>602</v>
      </c>
      <c r="S37" s="954">
        <v>7.3</v>
      </c>
      <c r="T37" s="954">
        <v>3.7</v>
      </c>
      <c r="U37" s="954">
        <v>6.1</v>
      </c>
      <c r="V37" s="954">
        <v>3.1</v>
      </c>
      <c r="W37" s="954">
        <v>17.399999999999999</v>
      </c>
      <c r="X37" s="954">
        <v>0.4</v>
      </c>
      <c r="Y37" s="954">
        <v>23.1</v>
      </c>
      <c r="Z37" s="954">
        <v>42.7</v>
      </c>
      <c r="AA37" s="954">
        <v>103.9</v>
      </c>
      <c r="AB37" s="183"/>
      <c r="AC37" s="610" t="s">
        <v>109</v>
      </c>
      <c r="AD37" s="1465" t="s">
        <v>86</v>
      </c>
      <c r="AE37" s="1465" t="s">
        <v>86</v>
      </c>
      <c r="AF37" s="1465" t="s">
        <v>86</v>
      </c>
      <c r="AG37" s="1465" t="s">
        <v>86</v>
      </c>
      <c r="AH37" s="1465" t="s">
        <v>86</v>
      </c>
      <c r="AI37" s="1465" t="s">
        <v>86</v>
      </c>
      <c r="AJ37" s="1465" t="s">
        <v>86</v>
      </c>
      <c r="AK37" s="1465">
        <v>0.1</v>
      </c>
      <c r="AL37" s="1465">
        <v>0.1</v>
      </c>
      <c r="AM37" s="354"/>
      <c r="AT37" s="1478"/>
      <c r="AV37" s="1469"/>
    </row>
    <row r="38" spans="1:48" ht="21" customHeight="1" x14ac:dyDescent="0.25">
      <c r="A38" s="631" t="s">
        <v>913</v>
      </c>
      <c r="B38" s="1474">
        <v>6.6981124081517258</v>
      </c>
      <c r="C38" s="1474">
        <v>5.8885397365296903</v>
      </c>
      <c r="D38" s="1474">
        <v>5.8189398047531133</v>
      </c>
      <c r="E38" s="1474">
        <v>6.7168781012747507</v>
      </c>
      <c r="F38" s="1474">
        <v>5.8189435819887558</v>
      </c>
      <c r="G38" s="1470"/>
      <c r="H38" s="1467" t="s">
        <v>615</v>
      </c>
      <c r="I38" s="1468">
        <v>18.600000000000001</v>
      </c>
      <c r="J38" s="958">
        <v>2</v>
      </c>
      <c r="K38" s="958">
        <v>2.9</v>
      </c>
      <c r="L38" s="958"/>
      <c r="M38" s="958"/>
      <c r="N38" s="958"/>
      <c r="O38" s="958"/>
      <c r="P38" s="958"/>
      <c r="Q38" s="958">
        <v>23.6</v>
      </c>
      <c r="R38" s="1467" t="s">
        <v>601</v>
      </c>
      <c r="S38" s="1463">
        <v>4.8</v>
      </c>
      <c r="T38" s="1463">
        <v>-8.1</v>
      </c>
      <c r="U38" s="1463">
        <v>-7.2</v>
      </c>
      <c r="V38" s="1463">
        <v>-0.7</v>
      </c>
      <c r="W38" s="1463">
        <v>1.1000000000000001</v>
      </c>
      <c r="X38" s="1463" t="s">
        <v>86</v>
      </c>
      <c r="Y38" s="960">
        <v>-0.1</v>
      </c>
      <c r="Z38" s="1463" t="s">
        <v>86</v>
      </c>
      <c r="AA38" s="960">
        <v>-10.199999999999999</v>
      </c>
      <c r="AB38" s="183"/>
      <c r="AC38" s="608" t="s">
        <v>602</v>
      </c>
      <c r="AD38" s="954">
        <v>13.2</v>
      </c>
      <c r="AE38" s="954">
        <v>9.9</v>
      </c>
      <c r="AF38" s="954">
        <v>16.100000000000001</v>
      </c>
      <c r="AG38" s="954">
        <v>5.8</v>
      </c>
      <c r="AH38" s="954">
        <v>2.1</v>
      </c>
      <c r="AI38" s="954">
        <v>0.1</v>
      </c>
      <c r="AJ38" s="954">
        <v>0.9</v>
      </c>
      <c r="AK38" s="954">
        <v>18.8</v>
      </c>
      <c r="AL38" s="954">
        <v>67</v>
      </c>
      <c r="AT38" s="1476"/>
      <c r="AV38" s="1469"/>
    </row>
    <row r="39" spans="1:48" ht="15" customHeight="1" x14ac:dyDescent="0.25">
      <c r="A39" s="631" t="s">
        <v>911</v>
      </c>
      <c r="B39" s="1474">
        <v>27.853035925973895</v>
      </c>
      <c r="C39" s="1474">
        <v>28.275139872148163</v>
      </c>
      <c r="D39" s="1474">
        <v>29.716124206724462</v>
      </c>
      <c r="E39" s="1474">
        <v>31.781919309914226</v>
      </c>
      <c r="F39" s="1474">
        <v>33.357266860972018</v>
      </c>
      <c r="G39" s="1470"/>
      <c r="H39" s="1467" t="s">
        <v>617</v>
      </c>
      <c r="I39" s="1468">
        <v>12.3</v>
      </c>
      <c r="J39" s="958">
        <v>2.5</v>
      </c>
      <c r="K39" s="958">
        <v>2.2999999999999998</v>
      </c>
      <c r="L39" s="958">
        <v>0.2</v>
      </c>
      <c r="M39" s="958">
        <v>0.5</v>
      </c>
      <c r="N39" s="958"/>
      <c r="O39" s="958"/>
      <c r="P39" s="958"/>
      <c r="Q39" s="958">
        <v>17.8</v>
      </c>
      <c r="R39" s="183"/>
      <c r="S39" s="183"/>
      <c r="T39" s="183"/>
      <c r="U39" s="183"/>
      <c r="V39" s="183"/>
      <c r="W39" s="183"/>
      <c r="X39" s="183"/>
      <c r="Y39" s="183"/>
      <c r="Z39" s="183"/>
      <c r="AA39" s="961"/>
      <c r="AB39" s="183"/>
      <c r="AC39" s="1467" t="s">
        <v>601</v>
      </c>
      <c r="AD39" s="1463">
        <v>3.9</v>
      </c>
      <c r="AE39" s="1463">
        <v>-0.3</v>
      </c>
      <c r="AF39" s="1463">
        <v>6.6</v>
      </c>
      <c r="AG39" s="1463">
        <v>0.5</v>
      </c>
      <c r="AH39" s="1463">
        <v>0.3</v>
      </c>
      <c r="AI39" s="1463">
        <v>0.7</v>
      </c>
      <c r="AJ39" s="1858">
        <v>0.2</v>
      </c>
      <c r="AK39" s="1463" t="s">
        <v>86</v>
      </c>
      <c r="AL39" s="1858">
        <v>11.8</v>
      </c>
      <c r="AT39" s="1477"/>
      <c r="AV39" s="1469"/>
    </row>
    <row r="40" spans="1:48" ht="13.5" customHeight="1" thickBot="1" x14ac:dyDescent="0.3">
      <c r="A40" s="1253" t="s">
        <v>912</v>
      </c>
      <c r="B40" s="1252">
        <v>3.7999180736141458</v>
      </c>
      <c r="C40" s="1252">
        <v>3.6979419790024362</v>
      </c>
      <c r="D40" s="1252">
        <v>4.0398154299144551</v>
      </c>
      <c r="E40" s="1252">
        <v>3.812567613667778</v>
      </c>
      <c r="F40" s="1252">
        <v>4.281506307148903</v>
      </c>
      <c r="G40" s="1470"/>
      <c r="H40" s="1467" t="s">
        <v>615</v>
      </c>
      <c r="I40" s="1468">
        <v>11.1</v>
      </c>
      <c r="J40" s="958">
        <v>2.2999999999999998</v>
      </c>
      <c r="K40" s="958">
        <v>1.3</v>
      </c>
      <c r="L40" s="958"/>
      <c r="M40" s="958"/>
      <c r="N40" s="958"/>
      <c r="O40" s="958"/>
      <c r="P40" s="958"/>
      <c r="Q40" s="958">
        <v>14.7</v>
      </c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D40" s="1469"/>
      <c r="AE40" s="1469"/>
      <c r="AF40" s="1469"/>
      <c r="AG40" s="1469"/>
      <c r="AH40" s="1469"/>
      <c r="AI40" s="1469"/>
      <c r="AJ40" s="1469"/>
      <c r="AK40" s="1469"/>
      <c r="AL40" s="1859"/>
      <c r="AT40" s="1476"/>
      <c r="AV40" s="1469"/>
    </row>
    <row r="41" spans="1:48" ht="34.5" thickBot="1" x14ac:dyDescent="0.3">
      <c r="A41" s="631" t="s">
        <v>911</v>
      </c>
      <c r="B41" s="1474">
        <v>3.7999180736141458</v>
      </c>
      <c r="C41" s="1474">
        <v>3.6781026574012627</v>
      </c>
      <c r="D41" s="1474">
        <v>4.0392450885834554</v>
      </c>
      <c r="E41" s="1474">
        <v>3.8065577511205975</v>
      </c>
      <c r="F41" s="1474">
        <v>4.2505862201425826</v>
      </c>
      <c r="G41" s="1470"/>
      <c r="H41" s="1467" t="s">
        <v>616</v>
      </c>
      <c r="I41" s="1468">
        <v>68.5</v>
      </c>
      <c r="J41" s="958"/>
      <c r="K41" s="958"/>
      <c r="L41" s="958"/>
      <c r="M41" s="958"/>
      <c r="N41" s="958"/>
      <c r="O41" s="958"/>
      <c r="P41" s="958">
        <v>7.7</v>
      </c>
      <c r="Q41" s="958">
        <v>76.2</v>
      </c>
      <c r="R41" s="616" t="s">
        <v>628</v>
      </c>
      <c r="S41" s="957" t="s">
        <v>627</v>
      </c>
      <c r="T41" s="957" t="s">
        <v>626</v>
      </c>
      <c r="U41" s="957" t="s">
        <v>625</v>
      </c>
      <c r="V41" s="957" t="s">
        <v>624</v>
      </c>
      <c r="W41" s="957" t="s">
        <v>623</v>
      </c>
      <c r="X41" s="957" t="s">
        <v>622</v>
      </c>
      <c r="Y41" s="957" t="s">
        <v>621</v>
      </c>
      <c r="Z41" s="957" t="s">
        <v>620</v>
      </c>
      <c r="AA41" s="957" t="s">
        <v>342</v>
      </c>
      <c r="AB41" s="183"/>
      <c r="AC41" s="616" t="s">
        <v>428</v>
      </c>
      <c r="AD41" s="957" t="s">
        <v>627</v>
      </c>
      <c r="AE41" s="957" t="s">
        <v>626</v>
      </c>
      <c r="AF41" s="957" t="s">
        <v>625</v>
      </c>
      <c r="AG41" s="957" t="s">
        <v>624</v>
      </c>
      <c r="AH41" s="957" t="s">
        <v>623</v>
      </c>
      <c r="AI41" s="957" t="s">
        <v>622</v>
      </c>
      <c r="AJ41" s="957" t="s">
        <v>621</v>
      </c>
      <c r="AK41" s="957" t="s">
        <v>620</v>
      </c>
      <c r="AL41" s="957" t="s">
        <v>342</v>
      </c>
      <c r="AT41" s="1476"/>
      <c r="AV41" s="1469"/>
    </row>
    <row r="42" spans="1:48" ht="15" customHeight="1" thickBot="1" x14ac:dyDescent="0.3">
      <c r="A42" s="631" t="s">
        <v>910</v>
      </c>
      <c r="B42" s="1474">
        <v>0</v>
      </c>
      <c r="C42" s="1474">
        <v>1.9839321601173774E-2</v>
      </c>
      <c r="D42" s="1474">
        <v>5.7034133099998386E-4</v>
      </c>
      <c r="E42" s="1474">
        <v>6.0098625471803569E-3</v>
      </c>
      <c r="F42" s="1474">
        <v>3.0920087006320408E-2</v>
      </c>
      <c r="G42" s="1470"/>
      <c r="H42" s="1467" t="s">
        <v>603</v>
      </c>
      <c r="I42" s="1468"/>
      <c r="J42" s="958"/>
      <c r="K42" s="958"/>
      <c r="L42" s="958"/>
      <c r="M42" s="958"/>
      <c r="N42" s="958"/>
      <c r="O42" s="958"/>
      <c r="P42" s="958">
        <v>41.6</v>
      </c>
      <c r="Q42" s="958">
        <v>41.6</v>
      </c>
      <c r="R42" s="1467" t="s">
        <v>619</v>
      </c>
      <c r="S42" s="1468">
        <v>1.6</v>
      </c>
      <c r="T42" s="958" t="s">
        <v>86</v>
      </c>
      <c r="U42" s="958" t="s">
        <v>86</v>
      </c>
      <c r="V42" s="958" t="s">
        <v>86</v>
      </c>
      <c r="W42" s="958" t="s">
        <v>86</v>
      </c>
      <c r="X42" s="958" t="s">
        <v>86</v>
      </c>
      <c r="Y42" s="958" t="s">
        <v>86</v>
      </c>
      <c r="Z42" s="958" t="s">
        <v>86</v>
      </c>
      <c r="AA42" s="958">
        <v>1.6</v>
      </c>
      <c r="AB42" s="183"/>
      <c r="AC42" s="1467" t="s">
        <v>619</v>
      </c>
      <c r="AD42" s="1468">
        <v>0.1</v>
      </c>
      <c r="AE42" s="1471" t="s">
        <v>86</v>
      </c>
      <c r="AF42" s="1471" t="s">
        <v>86</v>
      </c>
      <c r="AG42" s="1471" t="s">
        <v>86</v>
      </c>
      <c r="AH42" s="1471" t="s">
        <v>86</v>
      </c>
      <c r="AI42" s="1471" t="s">
        <v>86</v>
      </c>
      <c r="AJ42" s="1471" t="s">
        <v>86</v>
      </c>
      <c r="AK42" s="1471" t="s">
        <v>86</v>
      </c>
      <c r="AL42" s="1471">
        <v>0.1</v>
      </c>
      <c r="AT42" s="614"/>
      <c r="AV42" s="1469"/>
    </row>
    <row r="43" spans="1:48" ht="15.75" thickBot="1" x14ac:dyDescent="0.3">
      <c r="A43" s="1251" t="s">
        <v>636</v>
      </c>
      <c r="B43" s="1250">
        <v>104.34039425961365</v>
      </c>
      <c r="C43" s="612">
        <v>102.98767223008601</v>
      </c>
      <c r="D43" s="612">
        <v>103.92994616609383</v>
      </c>
      <c r="E43" s="1250">
        <v>107.49307368732001</v>
      </c>
      <c r="F43" s="1250">
        <v>95.487383363059664</v>
      </c>
      <c r="G43" s="1470"/>
      <c r="H43" s="1466" t="s">
        <v>629</v>
      </c>
      <c r="I43" s="1465"/>
      <c r="J43" s="1465"/>
      <c r="K43" s="1465"/>
      <c r="L43" s="1465"/>
      <c r="M43" s="1465"/>
      <c r="N43" s="1465"/>
      <c r="O43" s="1465"/>
      <c r="P43" s="1465">
        <v>72.5</v>
      </c>
      <c r="Q43" s="1465">
        <v>72.5</v>
      </c>
      <c r="R43" s="1467" t="s">
        <v>618</v>
      </c>
      <c r="S43" s="1468">
        <v>4</v>
      </c>
      <c r="T43" s="1468">
        <v>1.9</v>
      </c>
      <c r="U43" s="1468">
        <v>4.5999999999999996</v>
      </c>
      <c r="V43" s="1468">
        <v>5.4</v>
      </c>
      <c r="W43" s="1468">
        <v>12.7</v>
      </c>
      <c r="X43" s="1468">
        <v>13.3</v>
      </c>
      <c r="Y43" s="1468">
        <v>15.6</v>
      </c>
      <c r="Z43" s="958" t="s">
        <v>86</v>
      </c>
      <c r="AA43" s="958">
        <v>57.5</v>
      </c>
      <c r="AB43" s="183"/>
      <c r="AC43" s="1467" t="s">
        <v>618</v>
      </c>
      <c r="AD43" s="1468">
        <v>1.2</v>
      </c>
      <c r="AE43" s="1468">
        <v>0.2</v>
      </c>
      <c r="AF43" s="1468">
        <v>0.4</v>
      </c>
      <c r="AG43" s="1468">
        <v>0.2</v>
      </c>
      <c r="AH43" s="1468">
        <v>0.1</v>
      </c>
      <c r="AI43" s="1468">
        <v>0.1</v>
      </c>
      <c r="AJ43" s="1468" t="s">
        <v>86</v>
      </c>
      <c r="AK43" s="1471" t="s">
        <v>86</v>
      </c>
      <c r="AL43" s="1471">
        <v>2.2000000000000002</v>
      </c>
      <c r="AT43" s="614"/>
      <c r="AV43" s="1469"/>
    </row>
    <row r="44" spans="1:48" x14ac:dyDescent="0.25">
      <c r="A44"/>
      <c r="B44" s="1249"/>
      <c r="C44" s="1249"/>
      <c r="D44" s="1249"/>
      <c r="E44" s="1249"/>
      <c r="F44" s="1249"/>
      <c r="G44" s="1470"/>
      <c r="H44" s="608" t="s">
        <v>614</v>
      </c>
      <c r="I44" s="954">
        <v>182.1</v>
      </c>
      <c r="J44" s="954">
        <v>15.3</v>
      </c>
      <c r="K44" s="954">
        <v>32.299999999999997</v>
      </c>
      <c r="L44" s="954">
        <v>24.9</v>
      </c>
      <c r="M44" s="954">
        <v>56</v>
      </c>
      <c r="N44" s="954">
        <v>43.5</v>
      </c>
      <c r="O44" s="954">
        <v>105.9</v>
      </c>
      <c r="P44" s="954">
        <v>121.8</v>
      </c>
      <c r="Q44" s="954">
        <v>581.70000000000005</v>
      </c>
      <c r="R44" s="1467" t="s">
        <v>617</v>
      </c>
      <c r="S44" s="1468">
        <v>0.1</v>
      </c>
      <c r="T44" s="1468" t="s">
        <v>86</v>
      </c>
      <c r="U44" s="1468" t="s">
        <v>86</v>
      </c>
      <c r="V44" s="1468" t="s">
        <v>86</v>
      </c>
      <c r="W44" s="1468" t="s">
        <v>86</v>
      </c>
      <c r="X44" s="1468" t="s">
        <v>86</v>
      </c>
      <c r="Y44" s="958" t="s">
        <v>86</v>
      </c>
      <c r="Z44" s="958" t="s">
        <v>86</v>
      </c>
      <c r="AA44" s="958">
        <v>0.2</v>
      </c>
      <c r="AB44" s="183"/>
      <c r="AC44" s="1467" t="s">
        <v>617</v>
      </c>
      <c r="AD44" s="1468">
        <v>0.1</v>
      </c>
      <c r="AE44" s="1468" t="s">
        <v>86</v>
      </c>
      <c r="AF44" s="1468" t="s">
        <v>86</v>
      </c>
      <c r="AG44" s="1468" t="s">
        <v>86</v>
      </c>
      <c r="AH44" s="1468" t="s">
        <v>86</v>
      </c>
      <c r="AI44" s="1468" t="s">
        <v>86</v>
      </c>
      <c r="AJ44" s="1471" t="s">
        <v>86</v>
      </c>
      <c r="AK44" s="1471" t="s">
        <v>86</v>
      </c>
      <c r="AL44" s="1471">
        <v>0.2</v>
      </c>
      <c r="AT44" s="614"/>
      <c r="AV44" s="1469"/>
    </row>
    <row r="45" spans="1:48" ht="15" customHeight="1" x14ac:dyDescent="0.25">
      <c r="A45" s="631" t="s">
        <v>909</v>
      </c>
      <c r="B45" s="1474">
        <v>0.78459263792999989</v>
      </c>
      <c r="C45" s="1474">
        <v>0.68028564945000003</v>
      </c>
      <c r="D45" s="1474">
        <v>1.8830616453499998</v>
      </c>
      <c r="E45" s="1474">
        <v>1.18092829057</v>
      </c>
      <c r="F45" s="1474">
        <v>2.5522855300000002</v>
      </c>
      <c r="G45" s="1470"/>
      <c r="I45" s="1475"/>
      <c r="J45" s="1475"/>
      <c r="K45" s="1475"/>
      <c r="L45" s="1475"/>
      <c r="M45" s="1475"/>
      <c r="N45" s="1475"/>
      <c r="O45" s="1475"/>
      <c r="P45" s="1475"/>
      <c r="Q45" s="1475"/>
      <c r="R45" s="1467" t="s">
        <v>616</v>
      </c>
      <c r="S45" s="1468">
        <v>8.3000000000000007</v>
      </c>
      <c r="T45" s="958" t="s">
        <v>86</v>
      </c>
      <c r="U45" s="958" t="s">
        <v>86</v>
      </c>
      <c r="V45" s="958" t="s">
        <v>86</v>
      </c>
      <c r="W45" s="958" t="s">
        <v>86</v>
      </c>
      <c r="X45" s="958" t="s">
        <v>86</v>
      </c>
      <c r="Y45" s="958" t="s">
        <v>86</v>
      </c>
      <c r="Z45" s="1468" t="s">
        <v>86</v>
      </c>
      <c r="AA45" s="1468">
        <v>8.3000000000000007</v>
      </c>
      <c r="AB45" s="183"/>
      <c r="AC45" s="1467" t="s">
        <v>616</v>
      </c>
      <c r="AD45" s="1468">
        <v>0.4</v>
      </c>
      <c r="AE45" s="1471" t="s">
        <v>86</v>
      </c>
      <c r="AF45" s="1471" t="s">
        <v>86</v>
      </c>
      <c r="AG45" s="1471" t="s">
        <v>86</v>
      </c>
      <c r="AH45" s="1471" t="s">
        <v>86</v>
      </c>
      <c r="AI45" s="1471" t="s">
        <v>86</v>
      </c>
      <c r="AJ45" s="1471" t="s">
        <v>86</v>
      </c>
      <c r="AK45" s="1468" t="s">
        <v>86</v>
      </c>
      <c r="AL45" s="1468">
        <v>0.4</v>
      </c>
      <c r="AT45" s="614"/>
      <c r="AV45" s="1469"/>
    </row>
    <row r="46" spans="1:48" x14ac:dyDescent="0.25">
      <c r="A46" s="631" t="s">
        <v>908</v>
      </c>
      <c r="B46" s="1474">
        <v>0.89699428454999997</v>
      </c>
      <c r="C46" s="1474">
        <v>1.6730855593899996</v>
      </c>
      <c r="D46" s="1474">
        <v>2.1555003554099996</v>
      </c>
      <c r="E46" s="1474">
        <v>1.4537662371000004</v>
      </c>
      <c r="F46" s="1474">
        <v>1.4678567955200004</v>
      </c>
      <c r="G46" s="1470"/>
      <c r="H46" s="1467" t="s">
        <v>612</v>
      </c>
      <c r="I46" s="1468">
        <v>17.399999999999999</v>
      </c>
      <c r="J46" s="1468">
        <v>5.6</v>
      </c>
      <c r="K46" s="1468">
        <v>4.5999999999999996</v>
      </c>
      <c r="L46" s="1468">
        <v>0.6</v>
      </c>
      <c r="M46" s="1468">
        <v>0.1</v>
      </c>
      <c r="N46" s="1468"/>
      <c r="O46" s="958"/>
      <c r="P46" s="1468">
        <v>148.30000000000001</v>
      </c>
      <c r="Q46" s="1468">
        <v>176.5</v>
      </c>
      <c r="R46" s="1467" t="s">
        <v>603</v>
      </c>
      <c r="S46" s="1468" t="s">
        <v>86</v>
      </c>
      <c r="T46" s="958" t="s">
        <v>86</v>
      </c>
      <c r="U46" s="958" t="s">
        <v>86</v>
      </c>
      <c r="V46" s="958" t="s">
        <v>86</v>
      </c>
      <c r="W46" s="958" t="s">
        <v>86</v>
      </c>
      <c r="X46" s="958" t="s">
        <v>86</v>
      </c>
      <c r="Y46" s="958" t="s">
        <v>86</v>
      </c>
      <c r="Z46" s="1468">
        <v>1</v>
      </c>
      <c r="AA46" s="1468">
        <v>1</v>
      </c>
      <c r="AB46" s="183"/>
      <c r="AC46" s="1467" t="s">
        <v>603</v>
      </c>
      <c r="AD46" s="1468" t="s">
        <v>86</v>
      </c>
      <c r="AE46" s="1471" t="s">
        <v>86</v>
      </c>
      <c r="AF46" s="1471" t="s">
        <v>86</v>
      </c>
      <c r="AG46" s="1471" t="s">
        <v>86</v>
      </c>
      <c r="AH46" s="1471" t="s">
        <v>86</v>
      </c>
      <c r="AI46" s="1471" t="s">
        <v>86</v>
      </c>
      <c r="AJ46" s="1471" t="s">
        <v>86</v>
      </c>
      <c r="AK46" s="1468">
        <v>1.2</v>
      </c>
      <c r="AL46" s="1468">
        <v>1.2</v>
      </c>
      <c r="AT46" s="615"/>
      <c r="AV46" s="1469"/>
    </row>
    <row r="47" spans="1:48" ht="15" customHeight="1" x14ac:dyDescent="0.25">
      <c r="A47" s="631" t="s">
        <v>907</v>
      </c>
      <c r="B47" s="1474">
        <v>2.6202002065099999</v>
      </c>
      <c r="C47" s="1474">
        <v>3.4877506490999997</v>
      </c>
      <c r="D47" s="1474">
        <v>3.5872998531000002</v>
      </c>
      <c r="E47" s="1474">
        <v>2.7115274947800008</v>
      </c>
      <c r="F47" s="1474">
        <v>2.8618522195599998</v>
      </c>
      <c r="G47" s="1470"/>
      <c r="H47" s="1467" t="s">
        <v>615</v>
      </c>
      <c r="I47" s="1468">
        <v>7.1</v>
      </c>
      <c r="J47" s="1468">
        <v>2.2999999999999998</v>
      </c>
      <c r="K47" s="1468">
        <v>0.1</v>
      </c>
      <c r="L47" s="958"/>
      <c r="M47" s="958"/>
      <c r="N47" s="958"/>
      <c r="O47" s="958"/>
      <c r="P47" s="958"/>
      <c r="Q47" s="958">
        <v>9.6</v>
      </c>
      <c r="R47" s="608" t="s">
        <v>614</v>
      </c>
      <c r="S47" s="954">
        <v>14</v>
      </c>
      <c r="T47" s="954">
        <v>1.9</v>
      </c>
      <c r="U47" s="954">
        <v>4.5999999999999996</v>
      </c>
      <c r="V47" s="954">
        <v>5.4</v>
      </c>
      <c r="W47" s="954">
        <v>12.7</v>
      </c>
      <c r="X47" s="954">
        <v>13.3</v>
      </c>
      <c r="Y47" s="954">
        <v>15.6</v>
      </c>
      <c r="Z47" s="954">
        <v>1</v>
      </c>
      <c r="AA47" s="954">
        <v>68.599999999999994</v>
      </c>
      <c r="AB47" s="183"/>
      <c r="AC47" s="608" t="s">
        <v>614</v>
      </c>
      <c r="AD47" s="954">
        <v>1.8</v>
      </c>
      <c r="AE47" s="954">
        <v>0.2</v>
      </c>
      <c r="AF47" s="954">
        <v>0.4</v>
      </c>
      <c r="AG47" s="954">
        <v>0.2</v>
      </c>
      <c r="AH47" s="954">
        <v>0.2</v>
      </c>
      <c r="AI47" s="954">
        <v>0.1</v>
      </c>
      <c r="AJ47" s="954" t="s">
        <v>86</v>
      </c>
      <c r="AK47" s="954">
        <v>1.2</v>
      </c>
      <c r="AL47" s="954">
        <v>4</v>
      </c>
      <c r="AT47" s="614"/>
      <c r="AV47" s="1469"/>
    </row>
    <row r="48" spans="1:48" ht="15" customHeight="1" thickBot="1" x14ac:dyDescent="0.3">
      <c r="A48" s="613"/>
      <c r="B48" s="533"/>
      <c r="C48" s="533"/>
      <c r="D48" s="533"/>
      <c r="E48" s="533"/>
      <c r="F48" s="533"/>
      <c r="G48" s="1470"/>
      <c r="H48" s="1467" t="s">
        <v>611</v>
      </c>
      <c r="I48" s="1468">
        <v>25.8</v>
      </c>
      <c r="J48" s="1468">
        <v>10.6</v>
      </c>
      <c r="K48" s="1468">
        <v>7.1</v>
      </c>
      <c r="L48" s="1468">
        <v>0.1</v>
      </c>
      <c r="M48" s="1468"/>
      <c r="N48" s="1468"/>
      <c r="O48" s="958"/>
      <c r="P48" s="958"/>
      <c r="Q48" s="958">
        <v>43.6</v>
      </c>
      <c r="R48" s="1467" t="s">
        <v>612</v>
      </c>
      <c r="S48" s="1468">
        <v>0.5</v>
      </c>
      <c r="T48" s="1468">
        <v>1.3</v>
      </c>
      <c r="U48" s="1468">
        <v>0.4</v>
      </c>
      <c r="V48" s="1468" t="s">
        <v>86</v>
      </c>
      <c r="W48" s="1468" t="s">
        <v>86</v>
      </c>
      <c r="X48" s="1468" t="s">
        <v>86</v>
      </c>
      <c r="Y48" s="1468" t="s">
        <v>86</v>
      </c>
      <c r="Z48" s="1468">
        <v>22.9</v>
      </c>
      <c r="AA48" s="1468">
        <v>25</v>
      </c>
      <c r="AB48" s="183"/>
      <c r="AC48" s="1467" t="s">
        <v>612</v>
      </c>
      <c r="AD48" s="1468">
        <v>0.2</v>
      </c>
      <c r="AE48" s="1468" t="s">
        <v>86</v>
      </c>
      <c r="AF48" s="1468" t="s">
        <v>86</v>
      </c>
      <c r="AG48" s="1468" t="s">
        <v>86</v>
      </c>
      <c r="AH48" s="1468" t="s">
        <v>86</v>
      </c>
      <c r="AI48" s="1468" t="s">
        <v>86</v>
      </c>
      <c r="AJ48" s="1471" t="s">
        <v>86</v>
      </c>
      <c r="AK48" s="1468">
        <v>1.8</v>
      </c>
      <c r="AL48" s="1468">
        <v>2.1</v>
      </c>
      <c r="AV48" s="1469"/>
    </row>
    <row r="49" spans="1:48" x14ac:dyDescent="0.25">
      <c r="A49" s="1248" t="s">
        <v>906</v>
      </c>
      <c r="B49" s="612">
        <v>108.64218138860363</v>
      </c>
      <c r="C49" s="612">
        <v>108.82879408802584</v>
      </c>
      <c r="D49" s="612">
        <v>111.55580801995384</v>
      </c>
      <c r="E49" s="612">
        <v>112.83929570977013</v>
      </c>
      <c r="F49" s="612">
        <v>102.36937790813965</v>
      </c>
      <c r="G49" s="1470"/>
      <c r="H49" s="1467" t="s">
        <v>615</v>
      </c>
      <c r="I49" s="1468">
        <v>14.8</v>
      </c>
      <c r="J49" s="1468">
        <v>4</v>
      </c>
      <c r="K49" s="1468">
        <v>0.3</v>
      </c>
      <c r="L49" s="958"/>
      <c r="M49" s="958"/>
      <c r="N49" s="958"/>
      <c r="O49" s="958"/>
      <c r="P49" s="958"/>
      <c r="Q49" s="958">
        <v>19.100000000000001</v>
      </c>
      <c r="R49" s="1467" t="s">
        <v>611</v>
      </c>
      <c r="S49" s="1468">
        <v>2.8</v>
      </c>
      <c r="T49" s="1468">
        <v>5.2</v>
      </c>
      <c r="U49" s="1468" t="s">
        <v>86</v>
      </c>
      <c r="V49" s="1468" t="s">
        <v>86</v>
      </c>
      <c r="W49" s="1468" t="s">
        <v>86</v>
      </c>
      <c r="X49" s="1468" t="s">
        <v>86</v>
      </c>
      <c r="Y49" s="1468" t="s">
        <v>86</v>
      </c>
      <c r="Z49" s="1468" t="s">
        <v>86</v>
      </c>
      <c r="AA49" s="1468">
        <v>8</v>
      </c>
      <c r="AB49" s="183"/>
      <c r="AC49" s="1467" t="s">
        <v>611</v>
      </c>
      <c r="AD49" s="1468">
        <v>0.2</v>
      </c>
      <c r="AE49" s="1468">
        <v>0.4</v>
      </c>
      <c r="AF49" s="1468">
        <v>0.3</v>
      </c>
      <c r="AG49" s="1468" t="s">
        <v>86</v>
      </c>
      <c r="AH49" s="1468" t="s">
        <v>86</v>
      </c>
      <c r="AI49" s="1468" t="s">
        <v>86</v>
      </c>
      <c r="AJ49" s="1471" t="s">
        <v>86</v>
      </c>
      <c r="AK49" s="1468" t="s">
        <v>86</v>
      </c>
      <c r="AL49" s="1471">
        <v>0.9</v>
      </c>
      <c r="AV49" s="184"/>
    </row>
    <row r="50" spans="1:48" x14ac:dyDescent="0.25">
      <c r="A50" s="1464"/>
      <c r="B50" s="1473"/>
      <c r="C50" s="1464"/>
      <c r="D50" s="1464"/>
      <c r="E50" s="1464"/>
      <c r="F50" s="1470"/>
      <c r="G50" s="1470"/>
      <c r="H50" s="1467" t="s">
        <v>613</v>
      </c>
      <c r="I50" s="1468">
        <v>10.5</v>
      </c>
      <c r="J50" s="1468">
        <v>15.8</v>
      </c>
      <c r="K50" s="1468">
        <v>44.2</v>
      </c>
      <c r="L50" s="1468">
        <v>22.1</v>
      </c>
      <c r="M50" s="1468">
        <v>55.599999999999994</v>
      </c>
      <c r="N50" s="1468">
        <v>16.3</v>
      </c>
      <c r="O50" s="1468">
        <v>24.599999999999998</v>
      </c>
      <c r="P50" s="1468"/>
      <c r="Q50" s="1468">
        <v>189.10000000000002</v>
      </c>
      <c r="R50" s="1467" t="s">
        <v>609</v>
      </c>
      <c r="S50" s="1468">
        <v>0.3</v>
      </c>
      <c r="T50" s="1468">
        <v>0.4</v>
      </c>
      <c r="U50" s="1468" t="s">
        <v>86</v>
      </c>
      <c r="V50" s="1468" t="s">
        <v>86</v>
      </c>
      <c r="W50" s="1468" t="s">
        <v>86</v>
      </c>
      <c r="X50" s="1468" t="s">
        <v>86</v>
      </c>
      <c r="Y50" s="1468" t="s">
        <v>86</v>
      </c>
      <c r="Z50" s="1468" t="s">
        <v>86</v>
      </c>
      <c r="AA50" s="1468">
        <v>0.7</v>
      </c>
      <c r="AB50" s="183"/>
      <c r="AC50" s="1467" t="s">
        <v>609</v>
      </c>
      <c r="AD50" s="1468">
        <v>2.9</v>
      </c>
      <c r="AE50" s="1468">
        <v>4.2</v>
      </c>
      <c r="AF50" s="1468">
        <v>4.0999999999999996</v>
      </c>
      <c r="AG50" s="1468" t="s">
        <v>86</v>
      </c>
      <c r="AH50" s="1471" t="s">
        <v>86</v>
      </c>
      <c r="AI50" s="1471" t="s">
        <v>86</v>
      </c>
      <c r="AJ50" s="1471" t="s">
        <v>86</v>
      </c>
      <c r="AK50" s="1471" t="s">
        <v>86</v>
      </c>
      <c r="AL50" s="1471">
        <v>11.3</v>
      </c>
      <c r="AV50" s="184"/>
    </row>
    <row r="51" spans="1:48" ht="22.5" x14ac:dyDescent="0.25">
      <c r="A51" s="606"/>
      <c r="B51" s="606"/>
      <c r="C51" s="606"/>
      <c r="D51" s="606"/>
      <c r="E51" s="606"/>
      <c r="F51" s="606"/>
      <c r="G51" s="1470"/>
      <c r="H51" s="1472" t="s">
        <v>697</v>
      </c>
      <c r="I51" s="1468">
        <v>8.9</v>
      </c>
      <c r="J51" s="1468">
        <v>12.8</v>
      </c>
      <c r="K51" s="1468">
        <v>17</v>
      </c>
      <c r="L51" s="1468"/>
      <c r="M51" s="958"/>
      <c r="N51" s="958"/>
      <c r="O51" s="958"/>
      <c r="P51" s="958"/>
      <c r="Q51" s="958">
        <v>38.700000000000003</v>
      </c>
      <c r="R51" s="1467" t="s">
        <v>607</v>
      </c>
      <c r="S51" s="1468" t="s">
        <v>86</v>
      </c>
      <c r="T51" s="1468" t="s">
        <v>86</v>
      </c>
      <c r="U51" s="1468">
        <v>1.4</v>
      </c>
      <c r="V51" s="1468">
        <v>2.6</v>
      </c>
      <c r="W51" s="1468">
        <v>6.3</v>
      </c>
      <c r="X51" s="1468">
        <v>0.3</v>
      </c>
      <c r="Y51" s="1468">
        <v>0.1</v>
      </c>
      <c r="Z51" s="1471" t="s">
        <v>86</v>
      </c>
      <c r="AA51" s="1471">
        <v>10.7</v>
      </c>
      <c r="AB51" s="183"/>
      <c r="AC51" s="1467" t="s">
        <v>607</v>
      </c>
      <c r="AD51" s="1468" t="s">
        <v>86</v>
      </c>
      <c r="AE51" s="1468" t="s">
        <v>86</v>
      </c>
      <c r="AF51" s="1468">
        <v>0.1</v>
      </c>
      <c r="AG51" s="1468">
        <v>0.1</v>
      </c>
      <c r="AH51" s="1468">
        <v>0.3</v>
      </c>
      <c r="AI51" s="1468" t="s">
        <v>86</v>
      </c>
      <c r="AJ51" s="1468" t="s">
        <v>86</v>
      </c>
      <c r="AK51" s="1471" t="s">
        <v>86</v>
      </c>
      <c r="AL51" s="1471">
        <v>0.6</v>
      </c>
      <c r="AV51" s="184"/>
    </row>
    <row r="52" spans="1:48" x14ac:dyDescent="0.25">
      <c r="A52" s="606"/>
      <c r="B52" s="607"/>
      <c r="C52" s="606"/>
      <c r="D52" s="606"/>
      <c r="E52" s="606"/>
      <c r="F52" s="611"/>
      <c r="G52" s="1470"/>
      <c r="H52" s="1467" t="s">
        <v>696</v>
      </c>
      <c r="I52" s="1468">
        <v>0.1</v>
      </c>
      <c r="J52" s="1468">
        <v>0.1</v>
      </c>
      <c r="K52" s="1468">
        <v>2.6</v>
      </c>
      <c r="L52" s="1468">
        <v>1.2</v>
      </c>
      <c r="M52" s="1468"/>
      <c r="N52" s="1468"/>
      <c r="O52" s="1468"/>
      <c r="P52" s="1471"/>
      <c r="Q52" s="1471">
        <v>4.0999999999999996</v>
      </c>
      <c r="R52" s="1467" t="s">
        <v>606</v>
      </c>
      <c r="S52" s="1468" t="s">
        <v>86</v>
      </c>
      <c r="T52" s="1468">
        <v>0.1</v>
      </c>
      <c r="U52" s="1468">
        <v>0.2</v>
      </c>
      <c r="V52" s="1468">
        <v>0.4</v>
      </c>
      <c r="W52" s="1468">
        <v>1.2</v>
      </c>
      <c r="X52" s="1468">
        <v>0.3</v>
      </c>
      <c r="Y52" s="1468" t="s">
        <v>86</v>
      </c>
      <c r="Z52" s="1471" t="s">
        <v>86</v>
      </c>
      <c r="AA52" s="1471">
        <v>2.2999999999999998</v>
      </c>
      <c r="AB52" s="183"/>
      <c r="AC52" s="1467" t="s">
        <v>606</v>
      </c>
      <c r="AD52" s="1468" t="s">
        <v>86</v>
      </c>
      <c r="AE52" s="1468" t="s">
        <v>86</v>
      </c>
      <c r="AF52" s="1468">
        <v>1.5</v>
      </c>
      <c r="AG52" s="1468">
        <v>0.8</v>
      </c>
      <c r="AH52" s="1468">
        <v>1</v>
      </c>
      <c r="AI52" s="1468">
        <v>0.9</v>
      </c>
      <c r="AJ52" s="1468" t="s">
        <v>86</v>
      </c>
      <c r="AK52" s="1471" t="s">
        <v>86</v>
      </c>
      <c r="AL52" s="1471">
        <v>4.2</v>
      </c>
      <c r="AV52" s="184"/>
    </row>
    <row r="53" spans="1:48" x14ac:dyDescent="0.25">
      <c r="A53" s="606"/>
      <c r="B53" s="607"/>
      <c r="C53" s="606"/>
      <c r="D53" s="606"/>
      <c r="E53" s="606"/>
      <c r="F53" s="606"/>
      <c r="G53" s="1470"/>
      <c r="H53" s="1467" t="s">
        <v>610</v>
      </c>
      <c r="I53" s="1468">
        <v>0.2</v>
      </c>
      <c r="J53" s="1468">
        <v>2.6</v>
      </c>
      <c r="K53" s="1468">
        <v>15.4</v>
      </c>
      <c r="L53" s="1468">
        <v>13.9</v>
      </c>
      <c r="M53" s="1468">
        <v>43.9</v>
      </c>
      <c r="N53" s="1468">
        <v>10.6</v>
      </c>
      <c r="O53" s="1468">
        <v>24.4</v>
      </c>
      <c r="P53" s="1471"/>
      <c r="Q53" s="1471">
        <v>110.9</v>
      </c>
      <c r="R53" s="1467" t="s">
        <v>605</v>
      </c>
      <c r="S53" s="1468" t="s">
        <v>86</v>
      </c>
      <c r="T53" s="1468" t="s">
        <v>86</v>
      </c>
      <c r="U53" s="1468" t="s">
        <v>86</v>
      </c>
      <c r="V53" s="1468" t="s">
        <v>86</v>
      </c>
      <c r="W53" s="1468">
        <v>0.2</v>
      </c>
      <c r="X53" s="1468">
        <v>0.1</v>
      </c>
      <c r="Y53" s="1468">
        <v>0.1</v>
      </c>
      <c r="Z53" s="1471" t="s">
        <v>86</v>
      </c>
      <c r="AA53" s="1471">
        <v>0.4</v>
      </c>
      <c r="AB53" s="183"/>
      <c r="AC53" s="1467" t="s">
        <v>605</v>
      </c>
      <c r="AD53" s="1468" t="s">
        <v>86</v>
      </c>
      <c r="AE53" s="1468" t="s">
        <v>86</v>
      </c>
      <c r="AF53" s="1468" t="s">
        <v>86</v>
      </c>
      <c r="AG53" s="1468" t="s">
        <v>86</v>
      </c>
      <c r="AH53" s="1468" t="s">
        <v>86</v>
      </c>
      <c r="AI53" s="1468">
        <v>0.2</v>
      </c>
      <c r="AJ53" s="1471">
        <v>0.2</v>
      </c>
      <c r="AK53" s="1471" t="s">
        <v>86</v>
      </c>
      <c r="AL53" s="1471">
        <v>0.4</v>
      </c>
    </row>
    <row r="54" spans="1:48" x14ac:dyDescent="0.25">
      <c r="A54" s="606"/>
      <c r="B54" s="607"/>
      <c r="C54" s="606"/>
      <c r="D54" s="606"/>
      <c r="E54" s="606"/>
      <c r="F54" s="606"/>
      <c r="G54" s="1470"/>
      <c r="H54" s="1467" t="s">
        <v>608</v>
      </c>
      <c r="I54" s="1468">
        <v>1.3</v>
      </c>
      <c r="J54" s="1468">
        <v>0.3</v>
      </c>
      <c r="K54" s="1468">
        <v>9.1999999999999993</v>
      </c>
      <c r="L54" s="1468">
        <v>7</v>
      </c>
      <c r="M54" s="1468">
        <v>11.7</v>
      </c>
      <c r="N54" s="1468">
        <v>5.7</v>
      </c>
      <c r="O54" s="958">
        <v>0.2</v>
      </c>
      <c r="P54" s="1471"/>
      <c r="Q54" s="958">
        <v>35.4</v>
      </c>
      <c r="R54" s="1467" t="s">
        <v>603</v>
      </c>
      <c r="S54" s="1468" t="s">
        <v>86</v>
      </c>
      <c r="T54" s="958" t="s">
        <v>86</v>
      </c>
      <c r="U54" s="958" t="s">
        <v>86</v>
      </c>
      <c r="V54" s="958" t="s">
        <v>86</v>
      </c>
      <c r="W54" s="958" t="s">
        <v>86</v>
      </c>
      <c r="X54" s="958" t="s">
        <v>86</v>
      </c>
      <c r="Y54" s="958" t="s">
        <v>86</v>
      </c>
      <c r="Z54" s="1468">
        <v>1.6</v>
      </c>
      <c r="AA54" s="1468">
        <v>1.6</v>
      </c>
      <c r="AB54" s="183"/>
      <c r="AC54" s="1467" t="s">
        <v>603</v>
      </c>
      <c r="AD54" s="1468" t="s">
        <v>86</v>
      </c>
      <c r="AE54" s="1471" t="s">
        <v>86</v>
      </c>
      <c r="AF54" s="1471" t="s">
        <v>86</v>
      </c>
      <c r="AG54" s="1471" t="s">
        <v>86</v>
      </c>
      <c r="AH54" s="1471" t="s">
        <v>86</v>
      </c>
      <c r="AI54" s="1471" t="s">
        <v>86</v>
      </c>
      <c r="AJ54" s="1471" t="s">
        <v>86</v>
      </c>
      <c r="AK54" s="1468">
        <v>1.1000000000000001</v>
      </c>
      <c r="AL54" s="1468">
        <v>1.1000000000000001</v>
      </c>
    </row>
    <row r="55" spans="1:48" ht="15.75" thickBot="1" x14ac:dyDescent="0.3">
      <c r="A55" s="606"/>
      <c r="B55" s="607"/>
      <c r="C55" s="606"/>
      <c r="D55" s="606"/>
      <c r="E55" s="606"/>
      <c r="F55" s="606"/>
      <c r="G55" s="1470"/>
      <c r="H55" s="1467" t="s">
        <v>605</v>
      </c>
      <c r="I55" s="958"/>
      <c r="J55" s="1468"/>
      <c r="K55" s="958">
        <v>1.1000000000000001</v>
      </c>
      <c r="L55" s="958">
        <v>1.8</v>
      </c>
      <c r="M55" s="958">
        <v>1.1000000000000001</v>
      </c>
      <c r="N55" s="1468">
        <v>2.7</v>
      </c>
      <c r="O55" s="958">
        <v>1.5</v>
      </c>
      <c r="P55" s="1468">
        <v>2.4</v>
      </c>
      <c r="Q55" s="1468">
        <v>10.6</v>
      </c>
      <c r="R55" s="610" t="s">
        <v>109</v>
      </c>
      <c r="S55" s="1465" t="s">
        <v>86</v>
      </c>
      <c r="T55" s="1465" t="s">
        <v>86</v>
      </c>
      <c r="U55" s="1465" t="s">
        <v>86</v>
      </c>
      <c r="V55" s="1465" t="s">
        <v>86</v>
      </c>
      <c r="W55" s="1465" t="s">
        <v>86</v>
      </c>
      <c r="X55" s="1465" t="s">
        <v>86</v>
      </c>
      <c r="Y55" s="1465" t="s">
        <v>86</v>
      </c>
      <c r="Z55" s="1465">
        <v>3.3</v>
      </c>
      <c r="AA55" s="1465">
        <v>3.3</v>
      </c>
      <c r="AB55" s="183"/>
      <c r="AC55" s="610" t="s">
        <v>109</v>
      </c>
      <c r="AD55" s="1465" t="s">
        <v>86</v>
      </c>
      <c r="AE55" s="1465" t="s">
        <v>86</v>
      </c>
      <c r="AF55" s="1465" t="s">
        <v>86</v>
      </c>
      <c r="AG55" s="1465" t="s">
        <v>86</v>
      </c>
      <c r="AH55" s="1465" t="s">
        <v>86</v>
      </c>
      <c r="AI55" s="1465" t="s">
        <v>86</v>
      </c>
      <c r="AJ55" s="1465" t="s">
        <v>86</v>
      </c>
      <c r="AK55" s="1465">
        <v>0.4</v>
      </c>
      <c r="AL55" s="1465">
        <v>0.4</v>
      </c>
      <c r="AN55" s="1469"/>
    </row>
    <row r="56" spans="1:48" ht="12.75" customHeight="1" x14ac:dyDescent="0.25">
      <c r="A56" s="606"/>
      <c r="B56" s="607"/>
      <c r="C56" s="606"/>
      <c r="D56" s="606"/>
      <c r="E56" s="606"/>
      <c r="F56" s="606"/>
      <c r="G56" s="1470"/>
      <c r="H56" s="1467" t="s">
        <v>603</v>
      </c>
      <c r="I56" s="958"/>
      <c r="J56" s="1468"/>
      <c r="K56" s="958"/>
      <c r="L56" s="958"/>
      <c r="M56" s="958"/>
      <c r="N56" s="1468"/>
      <c r="O56" s="958"/>
      <c r="P56" s="1468">
        <v>44.4</v>
      </c>
      <c r="Q56" s="1468">
        <v>44.4</v>
      </c>
      <c r="R56" s="608" t="s">
        <v>602</v>
      </c>
      <c r="S56" s="954">
        <v>3.5</v>
      </c>
      <c r="T56" s="954">
        <v>7</v>
      </c>
      <c r="U56" s="954">
        <v>2</v>
      </c>
      <c r="V56" s="954">
        <v>3.1</v>
      </c>
      <c r="W56" s="954">
        <v>7.8</v>
      </c>
      <c r="X56" s="954">
        <v>0.6</v>
      </c>
      <c r="Y56" s="954">
        <v>0.2</v>
      </c>
      <c r="Z56" s="954">
        <v>27.8</v>
      </c>
      <c r="AA56" s="954">
        <v>52</v>
      </c>
      <c r="AB56" s="183"/>
      <c r="AC56" s="608" t="s">
        <v>602</v>
      </c>
      <c r="AD56" s="954">
        <v>3.3</v>
      </c>
      <c r="AE56" s="954">
        <v>4.7</v>
      </c>
      <c r="AF56" s="954">
        <v>6.1</v>
      </c>
      <c r="AG56" s="954">
        <v>0.9</v>
      </c>
      <c r="AH56" s="954">
        <v>1.3</v>
      </c>
      <c r="AI56" s="954">
        <v>1.2</v>
      </c>
      <c r="AJ56" s="954">
        <v>0.2</v>
      </c>
      <c r="AK56" s="954">
        <v>3.3</v>
      </c>
      <c r="AL56" s="954">
        <v>21</v>
      </c>
      <c r="AN56" s="1469"/>
    </row>
    <row r="57" spans="1:48" x14ac:dyDescent="0.25">
      <c r="A57" s="606"/>
      <c r="B57" s="607"/>
      <c r="C57" s="606"/>
      <c r="D57" s="606"/>
      <c r="E57" s="606"/>
      <c r="F57" s="606"/>
      <c r="G57" s="606"/>
      <c r="H57" s="1467" t="s">
        <v>604</v>
      </c>
      <c r="I57" s="958"/>
      <c r="J57" s="958"/>
      <c r="K57" s="958"/>
      <c r="L57" s="958"/>
      <c r="M57" s="958"/>
      <c r="N57" s="958"/>
      <c r="O57" s="958"/>
      <c r="P57" s="1468">
        <v>86.5</v>
      </c>
      <c r="Q57" s="1468">
        <v>86.5</v>
      </c>
      <c r="R57" s="1467" t="s">
        <v>601</v>
      </c>
      <c r="S57" s="1463">
        <v>-4.0999999999999996</v>
      </c>
      <c r="T57" s="1463">
        <v>-7.6</v>
      </c>
      <c r="U57" s="1463">
        <v>-6.1</v>
      </c>
      <c r="V57" s="1463">
        <v>-6.7</v>
      </c>
      <c r="W57" s="1463">
        <v>-1.1000000000000001</v>
      </c>
      <c r="X57" s="1463">
        <v>0.3</v>
      </c>
      <c r="Y57" s="960" t="s">
        <v>86</v>
      </c>
      <c r="Z57" s="1463" t="s">
        <v>86</v>
      </c>
      <c r="AA57" s="960">
        <v>-25.3</v>
      </c>
      <c r="AB57" s="183"/>
      <c r="AC57" s="1467" t="s">
        <v>601</v>
      </c>
      <c r="AD57" s="1463">
        <v>-2.7</v>
      </c>
      <c r="AE57" s="1463">
        <v>9.1999999999999993</v>
      </c>
      <c r="AF57" s="1463">
        <v>6.3</v>
      </c>
      <c r="AG57" s="1463">
        <v>1.4</v>
      </c>
      <c r="AH57" s="1463">
        <v>0.8</v>
      </c>
      <c r="AI57" s="1463">
        <v>1.1000000000000001</v>
      </c>
      <c r="AJ57" s="1858">
        <v>0.5</v>
      </c>
      <c r="AK57" s="1463" t="s">
        <v>86</v>
      </c>
      <c r="AL57" s="1858">
        <v>16.5</v>
      </c>
    </row>
    <row r="58" spans="1:48" ht="15.75" thickBot="1" x14ac:dyDescent="0.3">
      <c r="A58" s="606"/>
      <c r="B58" s="607"/>
      <c r="C58" s="606"/>
      <c r="D58" s="606"/>
      <c r="E58" s="606"/>
      <c r="F58" s="606"/>
      <c r="G58" s="606"/>
      <c r="H58" s="1466" t="s">
        <v>109</v>
      </c>
      <c r="I58" s="1465"/>
      <c r="J58" s="1465"/>
      <c r="K58" s="1465"/>
      <c r="L58" s="1465"/>
      <c r="M58" s="1465"/>
      <c r="N58" s="1465"/>
      <c r="O58" s="1465"/>
      <c r="P58" s="1465">
        <v>31.1</v>
      </c>
      <c r="Q58" s="1465">
        <v>31.1</v>
      </c>
      <c r="AA58" s="626"/>
      <c r="AL58" s="626"/>
    </row>
    <row r="59" spans="1:48" x14ac:dyDescent="0.25">
      <c r="A59" s="1464"/>
      <c r="B59" s="607"/>
      <c r="C59" s="1463"/>
      <c r="D59" s="1463"/>
      <c r="E59" s="1463"/>
      <c r="F59" s="606"/>
      <c r="G59" s="606"/>
      <c r="H59" s="608" t="s">
        <v>602</v>
      </c>
      <c r="I59" s="954">
        <v>53.7</v>
      </c>
      <c r="J59" s="954">
        <v>31.9</v>
      </c>
      <c r="K59" s="954">
        <v>56.9</v>
      </c>
      <c r="L59" s="954">
        <v>24.6</v>
      </c>
      <c r="M59" s="954">
        <v>56.8</v>
      </c>
      <c r="N59" s="954">
        <v>19.100000000000001</v>
      </c>
      <c r="O59" s="954">
        <v>26</v>
      </c>
      <c r="P59" s="954">
        <v>312.7</v>
      </c>
      <c r="Q59" s="954">
        <v>581.70000000000005</v>
      </c>
    </row>
    <row r="60" spans="1:48" x14ac:dyDescent="0.25">
      <c r="A60" s="1464"/>
      <c r="B60" s="607"/>
      <c r="C60" s="1463"/>
      <c r="D60" s="1463"/>
      <c r="E60" s="1463"/>
      <c r="F60" s="606"/>
      <c r="G60" s="606"/>
      <c r="H60" s="608"/>
      <c r="I60" s="954"/>
      <c r="J60" s="954"/>
      <c r="K60" s="954"/>
      <c r="L60" s="954"/>
      <c r="M60" s="954"/>
      <c r="N60" s="954"/>
      <c r="O60" s="954"/>
      <c r="P60" s="954"/>
      <c r="Q60" s="954"/>
    </row>
    <row r="61" spans="1:48" x14ac:dyDescent="0.25">
      <c r="A61" s="1464"/>
      <c r="B61" s="607"/>
      <c r="C61" s="1463"/>
      <c r="D61" s="1463"/>
      <c r="E61" s="1463"/>
      <c r="F61" s="606"/>
      <c r="G61" s="606"/>
    </row>
  </sheetData>
  <mergeCells count="4">
    <mergeCell ref="AO4:AP4"/>
    <mergeCell ref="AQ4:AR4"/>
    <mergeCell ref="AS4:AT4"/>
    <mergeCell ref="AN29:AS31"/>
  </mergeCells>
  <pageMargins left="0.7" right="0.60468750000000004" top="0.75" bottom="0.75" header="0.3" footer="0.3"/>
  <pageSetup paperSize="9" scale="77" pageOrder="overThenDown" orientation="portrait" r:id="rId1"/>
  <headerFooter>
    <oddHeader>&amp;RRisk, liquidity and capital management</oddHeader>
    <oddFooter xml:space="preserve">&amp;C&amp;"Calibri,Regular"&amp;7&amp;K000000Fact book - Q2 2019
</oddFooter>
  </headerFooter>
  <colBreaks count="4" manualBreakCount="4">
    <brk id="7" max="59" man="1"/>
    <brk id="17" max="59" man="1"/>
    <brk id="28" max="59" man="1"/>
    <brk id="39" max="59" man="1"/>
  </colBreaks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theme="5"/>
  </sheetPr>
  <dimension ref="B3:H54"/>
  <sheetViews>
    <sheetView view="pageLayout" topLeftCell="A18" zoomScale="80" zoomScaleNormal="100" zoomScaleSheetLayoutView="100" zoomScalePageLayoutView="80" workbookViewId="0">
      <selection activeCell="K32" sqref="K32"/>
    </sheetView>
  </sheetViews>
  <sheetFormatPr defaultColWidth="9.140625" defaultRowHeight="15" x14ac:dyDescent="0.25"/>
  <cols>
    <col min="1" max="4" width="9.140625" style="332"/>
    <col min="5" max="5" width="3.5703125" style="332" customWidth="1"/>
    <col min="6" max="16384" width="9.140625" style="332"/>
  </cols>
  <sheetData>
    <row r="3" spans="4:8" x14ac:dyDescent="0.25">
      <c r="D3" s="357"/>
      <c r="E3" s="357"/>
      <c r="F3" s="357"/>
      <c r="G3" s="357"/>
      <c r="H3" s="357"/>
    </row>
    <row r="4" spans="4:8" x14ac:dyDescent="0.25">
      <c r="D4" s="357"/>
      <c r="E4" s="357"/>
      <c r="F4" s="357"/>
      <c r="G4" s="357"/>
      <c r="H4" s="357"/>
    </row>
    <row r="5" spans="4:8" x14ac:dyDescent="0.25">
      <c r="D5" s="357"/>
      <c r="E5" s="357"/>
      <c r="F5" s="357"/>
      <c r="G5" s="357"/>
      <c r="H5" s="357"/>
    </row>
    <row r="6" spans="4:8" x14ac:dyDescent="0.25">
      <c r="D6" s="357"/>
      <c r="E6" s="357"/>
      <c r="F6" s="357"/>
      <c r="G6" s="357"/>
      <c r="H6" s="357"/>
    </row>
    <row r="7" spans="4:8" x14ac:dyDescent="0.25">
      <c r="D7" s="357"/>
      <c r="E7" s="357"/>
      <c r="F7" s="357"/>
      <c r="G7" s="357"/>
      <c r="H7" s="357"/>
    </row>
    <row r="8" spans="4:8" x14ac:dyDescent="0.25">
      <c r="D8" s="357"/>
      <c r="E8" s="357"/>
      <c r="F8" s="357"/>
      <c r="G8" s="357"/>
      <c r="H8" s="357"/>
    </row>
    <row r="9" spans="4:8" x14ac:dyDescent="0.25">
      <c r="D9" s="357"/>
      <c r="E9" s="357"/>
      <c r="F9" s="357"/>
      <c r="G9" s="357"/>
      <c r="H9" s="357"/>
    </row>
    <row r="10" spans="4:8" x14ac:dyDescent="0.25">
      <c r="D10" s="357"/>
      <c r="E10" s="357"/>
      <c r="F10" s="357"/>
      <c r="G10" s="357"/>
      <c r="H10" s="357"/>
    </row>
    <row r="11" spans="4:8" x14ac:dyDescent="0.25">
      <c r="D11" s="357"/>
      <c r="E11" s="357"/>
      <c r="F11" s="357"/>
      <c r="G11" s="357"/>
      <c r="H11" s="357"/>
    </row>
    <row r="12" spans="4:8" x14ac:dyDescent="0.25">
      <c r="D12" s="357"/>
      <c r="E12" s="357"/>
      <c r="F12" s="357"/>
      <c r="G12" s="357"/>
      <c r="H12" s="357"/>
    </row>
    <row r="13" spans="4:8" x14ac:dyDescent="0.25">
      <c r="D13" s="357"/>
      <c r="E13" s="357"/>
      <c r="F13" s="357"/>
      <c r="G13" s="357"/>
      <c r="H13" s="357"/>
    </row>
    <row r="14" spans="4:8" x14ac:dyDescent="0.25">
      <c r="D14" s="357"/>
      <c r="E14" s="357"/>
      <c r="F14" s="357"/>
      <c r="G14" s="357"/>
      <c r="H14" s="357"/>
    </row>
    <row r="15" spans="4:8" x14ac:dyDescent="0.25">
      <c r="D15" s="357"/>
      <c r="E15" s="357"/>
      <c r="F15" s="357"/>
      <c r="G15" s="357"/>
      <c r="H15" s="357"/>
    </row>
    <row r="16" spans="4:8" x14ac:dyDescent="0.25">
      <c r="D16" s="357"/>
      <c r="E16" s="357"/>
      <c r="F16" s="357"/>
      <c r="G16" s="357"/>
      <c r="H16" s="357"/>
    </row>
    <row r="17" spans="4:8" x14ac:dyDescent="0.25">
      <c r="D17" s="357"/>
      <c r="E17" s="357"/>
      <c r="F17" s="357"/>
      <c r="G17" s="357"/>
      <c r="H17" s="357"/>
    </row>
    <row r="18" spans="4:8" x14ac:dyDescent="0.25">
      <c r="D18" s="357"/>
      <c r="E18" s="357"/>
      <c r="F18" s="357"/>
      <c r="G18" s="357"/>
      <c r="H18" s="357"/>
    </row>
    <row r="19" spans="4:8" x14ac:dyDescent="0.25">
      <c r="D19" s="357"/>
      <c r="E19" s="357"/>
      <c r="F19" s="357"/>
      <c r="G19" s="357"/>
      <c r="H19" s="357"/>
    </row>
    <row r="25" spans="4:8" x14ac:dyDescent="0.25">
      <c r="D25" s="357"/>
      <c r="E25" s="357"/>
      <c r="F25" s="357"/>
      <c r="G25" s="357"/>
      <c r="H25" s="357"/>
    </row>
    <row r="26" spans="4:8" x14ac:dyDescent="0.25">
      <c r="D26" s="357"/>
      <c r="E26" s="357"/>
      <c r="F26" s="357"/>
      <c r="G26" s="357"/>
      <c r="H26" s="357"/>
    </row>
    <row r="27" spans="4:8" x14ac:dyDescent="0.25">
      <c r="D27" s="357"/>
      <c r="E27" s="357"/>
      <c r="F27" s="357"/>
      <c r="G27" s="357"/>
      <c r="H27" s="357"/>
    </row>
    <row r="28" spans="4:8" x14ac:dyDescent="0.25">
      <c r="D28" s="357"/>
      <c r="E28" s="357"/>
      <c r="F28" s="357"/>
      <c r="G28" s="357"/>
      <c r="H28" s="357"/>
    </row>
    <row r="29" spans="4:8" x14ac:dyDescent="0.25">
      <c r="D29" s="357"/>
      <c r="E29" s="357"/>
      <c r="F29" s="357"/>
      <c r="G29" s="357"/>
      <c r="H29" s="357"/>
    </row>
    <row r="30" spans="4:8" x14ac:dyDescent="0.25">
      <c r="D30" s="357"/>
      <c r="E30" s="357"/>
      <c r="F30" s="357"/>
      <c r="G30" s="357"/>
      <c r="H30" s="357"/>
    </row>
    <row r="31" spans="4:8" x14ac:dyDescent="0.25">
      <c r="D31" s="357"/>
      <c r="E31" s="357"/>
      <c r="F31" s="357"/>
      <c r="G31" s="357"/>
      <c r="H31" s="357"/>
    </row>
    <row r="32" spans="4:8" x14ac:dyDescent="0.25">
      <c r="D32" s="357"/>
      <c r="E32" s="357"/>
      <c r="F32" s="357"/>
      <c r="G32" s="357"/>
      <c r="H32" s="357"/>
    </row>
    <row r="33" spans="2:8" x14ac:dyDescent="0.25">
      <c r="D33" s="357"/>
      <c r="E33" s="357"/>
      <c r="F33" s="357"/>
      <c r="G33" s="357"/>
      <c r="H33" s="357"/>
    </row>
    <row r="34" spans="2:8" x14ac:dyDescent="0.25">
      <c r="D34" s="357"/>
      <c r="E34" s="357"/>
      <c r="F34" s="357"/>
      <c r="G34" s="357"/>
      <c r="H34" s="357"/>
    </row>
    <row r="35" spans="2:8" x14ac:dyDescent="0.25">
      <c r="D35" s="357"/>
      <c r="E35" s="357"/>
      <c r="F35" s="357"/>
      <c r="G35" s="357"/>
      <c r="H35" s="357"/>
    </row>
    <row r="36" spans="2:8" x14ac:dyDescent="0.25">
      <c r="D36" s="357"/>
      <c r="E36" s="357"/>
      <c r="F36" s="357"/>
      <c r="G36" s="357"/>
      <c r="H36" s="357"/>
    </row>
    <row r="37" spans="2:8" x14ac:dyDescent="0.25">
      <c r="D37" s="357"/>
      <c r="E37" s="357"/>
      <c r="F37" s="357"/>
      <c r="G37" s="357"/>
      <c r="H37" s="357"/>
    </row>
    <row r="38" spans="2:8" x14ac:dyDescent="0.25">
      <c r="D38" s="357"/>
      <c r="E38" s="357"/>
      <c r="F38" s="357"/>
      <c r="G38" s="357"/>
      <c r="H38" s="357"/>
    </row>
    <row r="39" spans="2:8" x14ac:dyDescent="0.25">
      <c r="D39" s="357"/>
      <c r="E39" s="357"/>
      <c r="F39" s="357"/>
      <c r="G39" s="357"/>
      <c r="H39" s="357"/>
    </row>
    <row r="40" spans="2:8" x14ac:dyDescent="0.25">
      <c r="D40" s="357"/>
      <c r="E40" s="357"/>
      <c r="F40" s="357"/>
      <c r="G40" s="357"/>
      <c r="H40" s="357"/>
    </row>
    <row r="41" spans="2:8" x14ac:dyDescent="0.25">
      <c r="D41" s="357"/>
      <c r="E41" s="357"/>
      <c r="F41" s="357"/>
      <c r="G41" s="357"/>
      <c r="H41" s="357"/>
    </row>
    <row r="46" spans="2:8" x14ac:dyDescent="0.25">
      <c r="B46" s="357"/>
      <c r="C46" s="357"/>
      <c r="D46" s="357"/>
      <c r="E46" s="357"/>
      <c r="F46" s="357"/>
      <c r="G46" s="357"/>
      <c r="H46" s="357"/>
    </row>
    <row r="47" spans="2:8" x14ac:dyDescent="0.25">
      <c r="B47" s="357"/>
      <c r="C47" s="357"/>
      <c r="D47" s="357"/>
      <c r="E47" s="357"/>
      <c r="F47" s="357"/>
      <c r="G47" s="357"/>
      <c r="H47" s="357"/>
    </row>
    <row r="48" spans="2:8" x14ac:dyDescent="0.25">
      <c r="B48" s="357"/>
      <c r="C48" s="357"/>
      <c r="D48" s="357"/>
      <c r="E48" s="357"/>
      <c r="F48" s="357"/>
      <c r="G48" s="357"/>
      <c r="H48" s="357"/>
    </row>
    <row r="49" spans="2:8" x14ac:dyDescent="0.25">
      <c r="B49" s="357"/>
      <c r="C49" s="357"/>
      <c r="D49" s="357"/>
      <c r="E49" s="357"/>
      <c r="F49" s="357"/>
      <c r="G49" s="357"/>
      <c r="H49" s="357"/>
    </row>
    <row r="50" spans="2:8" x14ac:dyDescent="0.25">
      <c r="B50" s="357"/>
      <c r="C50" s="357"/>
      <c r="D50" s="357"/>
      <c r="E50" s="357"/>
      <c r="F50" s="357"/>
      <c r="G50" s="357"/>
      <c r="H50" s="357"/>
    </row>
    <row r="51" spans="2:8" x14ac:dyDescent="0.25">
      <c r="B51" s="357"/>
      <c r="C51" s="357"/>
      <c r="D51" s="357"/>
      <c r="E51" s="357"/>
      <c r="F51" s="357"/>
      <c r="G51" s="357"/>
      <c r="H51" s="357"/>
    </row>
    <row r="52" spans="2:8" x14ac:dyDescent="0.25">
      <c r="B52" s="357"/>
      <c r="C52" s="357"/>
      <c r="D52" s="357"/>
      <c r="E52" s="357"/>
      <c r="F52" s="357"/>
      <c r="G52" s="357"/>
      <c r="H52" s="357"/>
    </row>
    <row r="53" spans="2:8" x14ac:dyDescent="0.25">
      <c r="B53" s="357"/>
      <c r="C53" s="357"/>
      <c r="D53" s="357"/>
      <c r="E53" s="357"/>
      <c r="F53" s="357"/>
      <c r="G53" s="357"/>
      <c r="H53" s="357"/>
    </row>
    <row r="54" spans="2:8" x14ac:dyDescent="0.25">
      <c r="B54" s="357"/>
      <c r="C54" s="357"/>
      <c r="D54" s="357"/>
      <c r="E54" s="357"/>
      <c r="F54" s="357"/>
      <c r="G54" s="357"/>
      <c r="H54" s="357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E3282-8517-4CA0-8F0E-2A1FEA26B624}">
  <sheetPr>
    <tabColor theme="7" tint="0.59999389629810485"/>
  </sheetPr>
  <dimension ref="A1:K62"/>
  <sheetViews>
    <sheetView view="pageLayout" topLeftCell="A55" zoomScaleNormal="85" zoomScaleSheetLayoutView="100" workbookViewId="0">
      <selection activeCell="F45" sqref="F45"/>
    </sheetView>
  </sheetViews>
  <sheetFormatPr defaultColWidth="9.140625" defaultRowHeight="15" x14ac:dyDescent="0.25"/>
  <cols>
    <col min="1" max="1" width="27.28515625" style="175" customWidth="1"/>
    <col min="2" max="10" width="8.28515625" style="175" customWidth="1"/>
    <col min="11" max="16384" width="9.140625" style="175"/>
  </cols>
  <sheetData>
    <row r="1" spans="1:10" x14ac:dyDescent="0.25">
      <c r="A1" s="172" t="s">
        <v>652</v>
      </c>
      <c r="B1" s="172"/>
      <c r="C1" s="172"/>
      <c r="D1" s="172"/>
      <c r="E1" s="172"/>
      <c r="F1" s="172"/>
      <c r="G1" s="172"/>
      <c r="H1" s="172"/>
      <c r="I1" s="172"/>
      <c r="J1" s="362"/>
    </row>
    <row r="2" spans="1:10" x14ac:dyDescent="0.25">
      <c r="A2" s="360"/>
      <c r="B2" s="360"/>
      <c r="C2" s="360"/>
      <c r="D2" s="360"/>
      <c r="E2" s="360"/>
      <c r="F2" s="360"/>
      <c r="G2" s="360"/>
      <c r="H2" s="360"/>
      <c r="I2" s="360"/>
      <c r="J2" s="361"/>
    </row>
    <row r="3" spans="1:10" x14ac:dyDescent="0.25">
      <c r="A3" s="358" t="s">
        <v>651</v>
      </c>
      <c r="B3" s="358"/>
      <c r="C3" s="358"/>
      <c r="D3" s="358"/>
      <c r="E3" s="358"/>
      <c r="F3" s="358"/>
      <c r="G3" s="358"/>
      <c r="H3" s="358"/>
      <c r="I3" s="358"/>
      <c r="J3" s="361"/>
    </row>
    <row r="4" spans="1:10" ht="15.75" thickBot="1" x14ac:dyDescent="0.3">
      <c r="A4" s="174"/>
      <c r="B4" s="174"/>
      <c r="C4" s="174"/>
      <c r="D4" s="174"/>
      <c r="E4" s="174"/>
      <c r="F4" s="174"/>
      <c r="G4" s="174"/>
      <c r="H4" s="174"/>
      <c r="I4" s="174"/>
      <c r="J4" s="174"/>
    </row>
    <row r="5" spans="1:10" ht="15.75" thickBot="1" x14ac:dyDescent="0.3">
      <c r="A5" s="173"/>
      <c r="B5" s="173" t="s">
        <v>1098</v>
      </c>
      <c r="C5" s="173" t="s">
        <v>993</v>
      </c>
      <c r="D5" s="173" t="s">
        <v>900</v>
      </c>
      <c r="E5" s="173" t="s">
        <v>838</v>
      </c>
      <c r="F5" s="173" t="s">
        <v>805</v>
      </c>
      <c r="G5" s="173" t="s">
        <v>736</v>
      </c>
      <c r="H5" s="173" t="s">
        <v>720</v>
      </c>
      <c r="I5" s="173" t="s">
        <v>684</v>
      </c>
      <c r="J5" s="173" t="s">
        <v>259</v>
      </c>
    </row>
    <row r="6" spans="1:10" x14ac:dyDescent="0.25">
      <c r="A6" s="176" t="s">
        <v>648</v>
      </c>
      <c r="B6" s="2595">
        <v>0.16300000000000001</v>
      </c>
      <c r="C6" s="2595">
        <v>0.16400000000000001</v>
      </c>
      <c r="D6" s="2595">
        <v>0.16400000000000001</v>
      </c>
      <c r="E6" s="2595">
        <v>0.16500000000000001</v>
      </c>
      <c r="F6" s="2595">
        <v>0.16600000000000001</v>
      </c>
      <c r="G6" s="2595">
        <v>0.16600000000000001</v>
      </c>
      <c r="H6" s="2595">
        <v>0.16700000000000001</v>
      </c>
      <c r="I6" s="2595">
        <v>0.16900000000000001</v>
      </c>
      <c r="J6" s="2595">
        <v>0.17100000000000001</v>
      </c>
    </row>
    <row r="7" spans="1:10" x14ac:dyDescent="0.25">
      <c r="A7" s="176" t="s">
        <v>92</v>
      </c>
      <c r="B7" s="2595">
        <v>0.16400000000000001</v>
      </c>
      <c r="C7" s="2595">
        <v>0.16500000000000001</v>
      </c>
      <c r="D7" s="2595">
        <v>0.16900000000000001</v>
      </c>
      <c r="E7" s="2595">
        <v>0.17100000000000001</v>
      </c>
      <c r="F7" s="2595">
        <v>0.17</v>
      </c>
      <c r="G7" s="2595">
        <v>0.17199999999999999</v>
      </c>
      <c r="H7" s="2595">
        <v>0.17399999999999999</v>
      </c>
      <c r="I7" s="2595">
        <v>0.17699999999999999</v>
      </c>
      <c r="J7" s="2595">
        <v>0.17799999999999999</v>
      </c>
    </row>
    <row r="8" spans="1:10" x14ac:dyDescent="0.25">
      <c r="A8" s="176" t="s">
        <v>647</v>
      </c>
      <c r="B8" s="2595">
        <v>0.191</v>
      </c>
      <c r="C8" s="2595">
        <v>0.189</v>
      </c>
      <c r="D8" s="2595">
        <v>0.192</v>
      </c>
      <c r="E8" s="2595">
        <v>0.19500000000000001</v>
      </c>
      <c r="F8" s="2595">
        <v>0.2</v>
      </c>
      <c r="G8" s="2595">
        <v>0.19400000000000001</v>
      </c>
      <c r="H8" s="2595">
        <v>0.20100000000000001</v>
      </c>
      <c r="I8" s="2595">
        <v>0.20100000000000001</v>
      </c>
      <c r="J8" s="2595">
        <v>0.20499999999999999</v>
      </c>
    </row>
    <row r="9" spans="1:10" x14ac:dyDescent="0.25">
      <c r="A9" s="176"/>
      <c r="B9" s="2596"/>
      <c r="C9" s="2596"/>
      <c r="D9" s="2596"/>
      <c r="E9" s="2596"/>
      <c r="F9" s="2596"/>
      <c r="G9" s="2595"/>
      <c r="H9" s="2595"/>
      <c r="I9" s="2595"/>
      <c r="J9" s="2595"/>
    </row>
    <row r="10" spans="1:10" x14ac:dyDescent="0.25">
      <c r="A10" s="176" t="s">
        <v>89</v>
      </c>
      <c r="B10" s="2595">
        <v>0.20200000000000001</v>
      </c>
      <c r="C10" s="2595">
        <v>0.20599999999999999</v>
      </c>
      <c r="D10" s="2595">
        <v>0.20699999999999999</v>
      </c>
      <c r="E10" s="2595">
        <v>0.20799999999999999</v>
      </c>
      <c r="F10" s="2595">
        <v>0.21</v>
      </c>
      <c r="G10" s="2595">
        <v>0.21199999999999999</v>
      </c>
      <c r="H10" s="2595" t="s">
        <v>725</v>
      </c>
      <c r="I10" s="2595">
        <v>0.216</v>
      </c>
      <c r="J10" s="2595">
        <v>0.215</v>
      </c>
    </row>
    <row r="11" spans="1:10" x14ac:dyDescent="0.25">
      <c r="A11" s="176" t="s">
        <v>90</v>
      </c>
      <c r="B11" s="2595">
        <v>0.23499999999999999</v>
      </c>
      <c r="C11" s="2595">
        <v>0.23200000000000001</v>
      </c>
      <c r="D11" s="2595">
        <v>0.23899999999999999</v>
      </c>
      <c r="E11" s="2595">
        <v>0.24399999999999999</v>
      </c>
      <c r="F11" s="2595">
        <v>0.23200000000000001</v>
      </c>
      <c r="G11" s="2595">
        <v>0.246</v>
      </c>
      <c r="H11" s="2595">
        <v>0.255</v>
      </c>
      <c r="I11" s="2595">
        <v>0.27100000000000002</v>
      </c>
      <c r="J11" s="2595">
        <v>0.24399999999999999</v>
      </c>
    </row>
    <row r="12" spans="1:10" x14ac:dyDescent="0.25">
      <c r="B12"/>
      <c r="C12"/>
      <c r="D12"/>
      <c r="E12"/>
      <c r="F12"/>
      <c r="G12"/>
      <c r="I12" s="359"/>
      <c r="J12" s="359"/>
    </row>
    <row r="13" spans="1:10" x14ac:dyDescent="0.25">
      <c r="A13" s="358" t="s">
        <v>650</v>
      </c>
      <c r="B13" s="358"/>
      <c r="C13" s="358"/>
      <c r="D13" s="358"/>
      <c r="E13" s="358"/>
      <c r="F13" s="358"/>
      <c r="G13" s="358"/>
      <c r="H13" s="358"/>
      <c r="I13" s="358"/>
      <c r="J13" s="358"/>
    </row>
    <row r="14" spans="1:10" ht="15.75" thickBot="1" x14ac:dyDescent="0.3">
      <c r="A14" s="174"/>
      <c r="B14" s="174"/>
      <c r="C14" s="174"/>
      <c r="D14" s="174"/>
      <c r="E14" s="174"/>
      <c r="F14" s="174"/>
      <c r="G14" s="174"/>
      <c r="H14" s="174"/>
      <c r="I14" s="174"/>
      <c r="J14" s="174"/>
    </row>
    <row r="15" spans="1:10" ht="15.75" thickBot="1" x14ac:dyDescent="0.3">
      <c r="A15" s="173"/>
      <c r="B15" s="173" t="s">
        <v>1098</v>
      </c>
      <c r="C15" s="173" t="s">
        <v>993</v>
      </c>
      <c r="D15" s="173" t="s">
        <v>900</v>
      </c>
      <c r="E15" s="173" t="s">
        <v>838</v>
      </c>
      <c r="F15" s="173" t="s">
        <v>805</v>
      </c>
      <c r="G15" s="173" t="s">
        <v>736</v>
      </c>
      <c r="H15" s="173" t="s">
        <v>720</v>
      </c>
      <c r="I15" s="173" t="s">
        <v>684</v>
      </c>
      <c r="J15" s="173" t="s">
        <v>259</v>
      </c>
    </row>
    <row r="16" spans="1:10" x14ac:dyDescent="0.25">
      <c r="A16" s="176" t="s">
        <v>648</v>
      </c>
      <c r="B16" s="2595">
        <v>0.28799999999999998</v>
      </c>
      <c r="C16" s="2595">
        <v>0.28899999999999998</v>
      </c>
      <c r="D16" s="2595">
        <v>0.28999999999999998</v>
      </c>
      <c r="E16" s="995">
        <v>0.29299999999999998</v>
      </c>
      <c r="F16" s="995">
        <v>0.29599999999999999</v>
      </c>
      <c r="G16" s="2595">
        <v>0.29699999999999999</v>
      </c>
      <c r="H16" s="2595">
        <v>0.29699999999999999</v>
      </c>
      <c r="I16" s="2595">
        <v>0.29799999999999999</v>
      </c>
      <c r="J16" s="2595">
        <v>0.29699999999999999</v>
      </c>
    </row>
    <row r="17" spans="1:10" x14ac:dyDescent="0.25">
      <c r="A17" s="176" t="s">
        <v>92</v>
      </c>
      <c r="B17" s="2595">
        <v>0.28799999999999998</v>
      </c>
      <c r="C17" s="2595">
        <v>0.29199999999999998</v>
      </c>
      <c r="D17" s="2595">
        <v>0.29399999999999998</v>
      </c>
      <c r="E17" s="995">
        <v>0.29399999999999998</v>
      </c>
      <c r="F17" s="995">
        <v>0.29699999999999999</v>
      </c>
      <c r="G17" s="2595">
        <v>0.30099999999999999</v>
      </c>
      <c r="H17" s="2595">
        <v>0.30099999999999999</v>
      </c>
      <c r="I17" s="2595">
        <v>0.29799999999999999</v>
      </c>
      <c r="J17" s="2595">
        <v>0.30199999999999999</v>
      </c>
    </row>
    <row r="18" spans="1:10" x14ac:dyDescent="0.25">
      <c r="A18" s="176" t="s">
        <v>647</v>
      </c>
      <c r="B18" s="2595">
        <v>0.23200000000000001</v>
      </c>
      <c r="C18" s="2595">
        <v>0.23599999999999999</v>
      </c>
      <c r="D18" s="2595">
        <v>0.24199999999999999</v>
      </c>
      <c r="E18" s="995">
        <v>0.24099999999999999</v>
      </c>
      <c r="F18" s="995">
        <v>0.24199999999999999</v>
      </c>
      <c r="G18" s="2595">
        <v>0.245</v>
      </c>
      <c r="H18" s="2595">
        <v>0.251</v>
      </c>
      <c r="I18" s="2595">
        <v>0.25600000000000001</v>
      </c>
      <c r="J18" s="2595">
        <v>0.26100000000000001</v>
      </c>
    </row>
    <row r="19" spans="1:10" x14ac:dyDescent="0.25">
      <c r="A19" s="176"/>
      <c r="B19" s="2596"/>
      <c r="C19" s="2596"/>
      <c r="D19" s="2596"/>
      <c r="E19" s="995"/>
      <c r="F19" s="995"/>
      <c r="H19" s="2595"/>
      <c r="I19" s="2595"/>
      <c r="J19" s="2595"/>
    </row>
    <row r="20" spans="1:10" x14ac:dyDescent="0.25">
      <c r="A20" s="176" t="s">
        <v>89</v>
      </c>
      <c r="B20" s="2595">
        <v>0.27800000000000002</v>
      </c>
      <c r="C20" s="2595">
        <v>0.27500000000000002</v>
      </c>
      <c r="D20" s="2595">
        <v>0.27700000000000002</v>
      </c>
      <c r="E20" s="995">
        <v>0.27800000000000002</v>
      </c>
      <c r="F20" s="995">
        <v>0.28000000000000003</v>
      </c>
      <c r="G20" s="2595">
        <v>0.27900000000000003</v>
      </c>
      <c r="H20" s="2595">
        <v>0.28000000000000003</v>
      </c>
      <c r="I20" s="2595">
        <v>0.28199999999999997</v>
      </c>
      <c r="J20" s="2595">
        <v>0.28399999999999997</v>
      </c>
    </row>
    <row r="21" spans="1:10" x14ac:dyDescent="0.25">
      <c r="A21" s="176" t="s">
        <v>90</v>
      </c>
      <c r="B21" s="2595">
        <v>0.33800000000000002</v>
      </c>
      <c r="C21" s="2595">
        <v>0.32</v>
      </c>
      <c r="D21" s="2595">
        <v>0.32700000000000001</v>
      </c>
      <c r="E21" s="995">
        <v>0.33300000000000002</v>
      </c>
      <c r="F21" s="995">
        <v>0.32400000000000001</v>
      </c>
      <c r="G21" s="2595">
        <v>0.3</v>
      </c>
      <c r="H21" s="2595">
        <v>0.29299999999999998</v>
      </c>
      <c r="I21" s="2595">
        <v>0.316</v>
      </c>
      <c r="J21" s="2595">
        <v>0.311</v>
      </c>
    </row>
    <row r="22" spans="1:10" x14ac:dyDescent="0.25">
      <c r="B22"/>
      <c r="C22"/>
      <c r="D22"/>
      <c r="E22"/>
      <c r="F22"/>
      <c r="G22"/>
    </row>
    <row r="23" spans="1:10" x14ac:dyDescent="0.25">
      <c r="A23" s="358" t="s">
        <v>649</v>
      </c>
      <c r="B23"/>
      <c r="C23"/>
      <c r="D23"/>
      <c r="E23"/>
      <c r="F23"/>
      <c r="G23"/>
      <c r="H23"/>
      <c r="I23"/>
      <c r="J23" s="358"/>
    </row>
    <row r="24" spans="1:10" ht="15.75" thickBot="1" x14ac:dyDescent="0.3">
      <c r="A24" s="174"/>
      <c r="B24" s="174"/>
      <c r="C24" s="174"/>
      <c r="D24" s="174"/>
      <c r="E24" s="174"/>
      <c r="F24" s="174"/>
      <c r="G24" s="174"/>
      <c r="H24" s="174"/>
      <c r="I24" s="174"/>
      <c r="J24" s="174"/>
    </row>
    <row r="25" spans="1:10" ht="15.75" thickBot="1" x14ac:dyDescent="0.3">
      <c r="A25" s="173"/>
      <c r="B25" s="173" t="s">
        <v>1098</v>
      </c>
      <c r="C25" s="173" t="s">
        <v>993</v>
      </c>
      <c r="D25" s="173" t="s">
        <v>900</v>
      </c>
      <c r="E25" s="173" t="s">
        <v>838</v>
      </c>
      <c r="F25" s="173" t="s">
        <v>805</v>
      </c>
      <c r="G25" s="173" t="s">
        <v>736</v>
      </c>
      <c r="H25" s="173" t="s">
        <v>720</v>
      </c>
      <c r="I25" s="173" t="s">
        <v>684</v>
      </c>
      <c r="J25" s="173" t="s">
        <v>259</v>
      </c>
    </row>
    <row r="26" spans="1:10" x14ac:dyDescent="0.25">
      <c r="A26" s="176" t="s">
        <v>648</v>
      </c>
      <c r="B26" s="2595">
        <v>0.13500000000000001</v>
      </c>
      <c r="C26" s="2595">
        <v>0.13500000000000001</v>
      </c>
      <c r="D26" s="2595">
        <v>0.13600000000000001</v>
      </c>
      <c r="E26" s="2595">
        <v>0.13700000000000001</v>
      </c>
      <c r="F26" s="2595">
        <v>0.13900000000000001</v>
      </c>
      <c r="G26" s="2595">
        <v>0.14000000000000001</v>
      </c>
      <c r="H26" s="2595">
        <v>0.14499999999999999</v>
      </c>
      <c r="I26" s="2595">
        <v>0.14899999999999999</v>
      </c>
      <c r="J26" s="2595">
        <v>0.151</v>
      </c>
    </row>
    <row r="27" spans="1:10" x14ac:dyDescent="0.25">
      <c r="A27" s="176" t="s">
        <v>92</v>
      </c>
      <c r="B27" s="2595">
        <v>5.5E-2</v>
      </c>
      <c r="C27" s="2595">
        <v>5.5E-2</v>
      </c>
      <c r="D27" s="2595">
        <v>5.7000000000000002E-2</v>
      </c>
      <c r="E27" s="2595">
        <v>5.8999999999999997E-2</v>
      </c>
      <c r="F27" s="2595">
        <v>6.0999999999999999E-2</v>
      </c>
      <c r="G27" s="2595">
        <v>6.2E-2</v>
      </c>
      <c r="H27" s="2595">
        <v>5.3999999999999999E-2</v>
      </c>
      <c r="I27" s="2595">
        <v>0.06</v>
      </c>
      <c r="J27" s="2595">
        <v>5.8999999999999997E-2</v>
      </c>
    </row>
    <row r="28" spans="1:10" x14ac:dyDescent="0.25">
      <c r="A28" s="176" t="s">
        <v>647</v>
      </c>
      <c r="B28" s="2595">
        <v>0.113</v>
      </c>
      <c r="C28" s="2595">
        <v>0.113</v>
      </c>
      <c r="D28" s="2595">
        <v>0.115</v>
      </c>
      <c r="E28" s="2595">
        <v>0.11899999999999999</v>
      </c>
      <c r="F28" s="2595">
        <v>0.11700000000000001</v>
      </c>
      <c r="G28" s="2595">
        <v>0.11799999999999999</v>
      </c>
      <c r="H28" s="2595">
        <v>0.122</v>
      </c>
      <c r="I28" s="2595">
        <v>0.121</v>
      </c>
      <c r="J28" s="2595">
        <v>0.122</v>
      </c>
    </row>
    <row r="29" spans="1:10" x14ac:dyDescent="0.25">
      <c r="A29" s="176"/>
      <c r="B29" s="2596"/>
      <c r="C29" s="2596"/>
      <c r="D29" s="2596"/>
      <c r="E29" s="2595"/>
      <c r="F29" s="2595"/>
      <c r="G29" s="2595"/>
      <c r="H29" s="2595"/>
      <c r="I29" s="2595"/>
      <c r="J29" s="2595"/>
    </row>
    <row r="30" spans="1:10" x14ac:dyDescent="0.25">
      <c r="A30" s="176" t="s">
        <v>89</v>
      </c>
      <c r="B30" s="2595">
        <v>0.13</v>
      </c>
      <c r="C30" s="2595">
        <v>0.13</v>
      </c>
      <c r="D30" s="2595">
        <v>0.13200000000000001</v>
      </c>
      <c r="E30" s="2595">
        <v>0.13400000000000001</v>
      </c>
      <c r="F30" s="2595">
        <v>0.13400000000000001</v>
      </c>
      <c r="G30" s="2595">
        <v>0.13600000000000001</v>
      </c>
      <c r="H30" s="2595">
        <v>0.13700000000000001</v>
      </c>
      <c r="I30" s="2595">
        <v>0.13900000000000001</v>
      </c>
      <c r="J30" s="2595">
        <v>0.14000000000000001</v>
      </c>
    </row>
    <row r="31" spans="1:10" x14ac:dyDescent="0.25">
      <c r="A31" s="176" t="s">
        <v>90</v>
      </c>
      <c r="B31" s="2595">
        <v>0.121</v>
      </c>
      <c r="C31" s="2595">
        <v>0.122</v>
      </c>
      <c r="D31" s="2595">
        <v>0.11899999999999999</v>
      </c>
      <c r="E31" s="2595">
        <v>0.127</v>
      </c>
      <c r="F31" s="2595">
        <v>0.126</v>
      </c>
      <c r="G31" s="2595">
        <v>0.13100000000000001</v>
      </c>
      <c r="H31" s="2595">
        <v>0.14399999999999999</v>
      </c>
      <c r="I31" s="2595">
        <v>0.15</v>
      </c>
      <c r="J31" s="2595">
        <v>0.15</v>
      </c>
    </row>
    <row r="32" spans="1:10" x14ac:dyDescent="0.25">
      <c r="I32" s="2595"/>
    </row>
    <row r="33" spans="1:11" x14ac:dyDescent="0.25">
      <c r="A33" s="358"/>
      <c r="B33" s="358"/>
      <c r="C33" s="358"/>
      <c r="D33" s="358"/>
      <c r="E33" s="358"/>
      <c r="F33" s="358"/>
      <c r="G33" s="358"/>
      <c r="H33" s="358"/>
      <c r="I33" s="358"/>
      <c r="J33" s="358"/>
      <c r="K33" s="359"/>
    </row>
    <row r="34" spans="1:11" x14ac:dyDescent="0.25">
      <c r="A34" s="358" t="s">
        <v>1037</v>
      </c>
      <c r="B34"/>
      <c r="C34"/>
      <c r="D34"/>
      <c r="E34"/>
      <c r="F34"/>
      <c r="G34"/>
      <c r="H34"/>
      <c r="I34"/>
      <c r="J34" s="358"/>
      <c r="K34" s="359"/>
    </row>
    <row r="35" spans="1:11" ht="15.75" thickBot="1" x14ac:dyDescent="0.3">
      <c r="A35" s="174"/>
      <c r="B35" s="174"/>
      <c r="C35" s="174"/>
      <c r="D35" s="174"/>
      <c r="E35" s="174"/>
      <c r="F35" s="174"/>
      <c r="G35" s="174"/>
      <c r="H35" s="174"/>
      <c r="I35" s="174"/>
      <c r="J35" s="174"/>
      <c r="K35" s="359"/>
    </row>
    <row r="36" spans="1:11" ht="15.75" thickBot="1" x14ac:dyDescent="0.3">
      <c r="A36" s="173"/>
      <c r="B36" s="173" t="s">
        <v>1098</v>
      </c>
      <c r="C36" s="173" t="s">
        <v>993</v>
      </c>
      <c r="D36" s="173" t="s">
        <v>900</v>
      </c>
      <c r="E36" s="173" t="s">
        <v>838</v>
      </c>
      <c r="F36" s="173" t="s">
        <v>805</v>
      </c>
      <c r="G36" s="173" t="s">
        <v>736</v>
      </c>
      <c r="H36" s="173" t="s">
        <v>720</v>
      </c>
      <c r="I36" s="173" t="s">
        <v>684</v>
      </c>
      <c r="J36" s="173" t="s">
        <v>259</v>
      </c>
      <c r="K36" s="359"/>
    </row>
    <row r="37" spans="1:11" s="1044" customFormat="1" x14ac:dyDescent="0.25">
      <c r="A37" s="176" t="s">
        <v>648</v>
      </c>
      <c r="B37" s="2595">
        <v>0.12</v>
      </c>
      <c r="C37" s="2595">
        <v>0.106</v>
      </c>
      <c r="D37" s="2595">
        <v>0.106</v>
      </c>
      <c r="E37" s="2595">
        <v>0.106</v>
      </c>
      <c r="F37" s="2595">
        <v>0.105</v>
      </c>
      <c r="G37" s="2595">
        <v>0.106</v>
      </c>
      <c r="H37" s="2595">
        <v>0.105</v>
      </c>
      <c r="I37" s="2595">
        <v>0.105</v>
      </c>
      <c r="J37" s="2595">
        <v>0.106</v>
      </c>
      <c r="K37" s="1106"/>
    </row>
    <row r="38" spans="1:11" x14ac:dyDescent="0.25">
      <c r="A38" s="176" t="s">
        <v>92</v>
      </c>
      <c r="B38" s="2595">
        <v>0.104</v>
      </c>
      <c r="C38" s="2595">
        <v>6.8000000000000005E-2</v>
      </c>
      <c r="D38" s="2595">
        <v>6.8000000000000005E-2</v>
      </c>
      <c r="E38" s="2595">
        <v>6.6000000000000003E-2</v>
      </c>
      <c r="F38" s="2595">
        <v>6.8000000000000005E-2</v>
      </c>
      <c r="G38" s="2595">
        <v>6.7000000000000004E-2</v>
      </c>
      <c r="H38" s="2595">
        <v>7.0000000000000007E-2</v>
      </c>
      <c r="I38" s="2595">
        <v>7.1999999999999995E-2</v>
      </c>
      <c r="J38" s="2595">
        <v>6.7000000000000004E-2</v>
      </c>
      <c r="K38" s="359"/>
    </row>
    <row r="39" spans="1:11" x14ac:dyDescent="0.25">
      <c r="A39" s="176" t="s">
        <v>647</v>
      </c>
      <c r="B39" s="2595">
        <v>0.155</v>
      </c>
      <c r="C39" s="2595">
        <v>0.154</v>
      </c>
      <c r="D39" s="2595">
        <v>0.157</v>
      </c>
      <c r="E39" s="2595">
        <v>0.158</v>
      </c>
      <c r="F39" s="2595">
        <v>0.158</v>
      </c>
      <c r="G39" s="2595">
        <v>0.158</v>
      </c>
      <c r="H39" s="2595">
        <v>0.109</v>
      </c>
      <c r="I39" s="2595">
        <v>0.109</v>
      </c>
      <c r="J39" s="2595">
        <v>0.11</v>
      </c>
      <c r="K39" s="359"/>
    </row>
    <row r="40" spans="1:11" x14ac:dyDescent="0.25">
      <c r="A40" s="176"/>
      <c r="B40" s="2596"/>
      <c r="C40" s="2596"/>
      <c r="D40" s="2596"/>
      <c r="E40" s="2595"/>
      <c r="F40" s="2595"/>
      <c r="G40" s="2595"/>
      <c r="H40" s="2595"/>
      <c r="I40" s="2595"/>
      <c r="J40" s="2595"/>
      <c r="K40" s="359"/>
    </row>
    <row r="41" spans="1:11" x14ac:dyDescent="0.25">
      <c r="A41" s="176" t="s">
        <v>89</v>
      </c>
      <c r="B41" s="2595">
        <v>7.6999999999999999E-2</v>
      </c>
      <c r="C41" s="2595">
        <v>6.6000000000000003E-2</v>
      </c>
      <c r="D41" s="2595">
        <v>6.6000000000000003E-2</v>
      </c>
      <c r="E41" s="2595">
        <v>6.7000000000000004E-2</v>
      </c>
      <c r="F41" s="2595">
        <v>6.7000000000000004E-2</v>
      </c>
      <c r="G41" s="2595">
        <v>6.7000000000000004E-2</v>
      </c>
      <c r="H41" s="2595">
        <v>7.0000000000000007E-2</v>
      </c>
      <c r="I41" s="2595">
        <v>7.0999999999999994E-2</v>
      </c>
      <c r="J41" s="2595">
        <v>7.0999999999999994E-2</v>
      </c>
      <c r="K41" s="359"/>
    </row>
    <row r="42" spans="1:11" x14ac:dyDescent="0.25">
      <c r="A42" s="176" t="s">
        <v>90</v>
      </c>
      <c r="B42" s="2595">
        <v>0.13600000000000001</v>
      </c>
      <c r="C42" s="2595">
        <v>0.14299999999999999</v>
      </c>
      <c r="D42" s="2595">
        <v>0.13100000000000001</v>
      </c>
      <c r="E42" s="2595">
        <v>0.128</v>
      </c>
      <c r="F42" s="2595">
        <v>0.125</v>
      </c>
      <c r="G42" s="2595">
        <v>0.13300000000000001</v>
      </c>
      <c r="H42" s="2595">
        <v>0.115</v>
      </c>
      <c r="I42" s="2595">
        <v>0.126</v>
      </c>
      <c r="J42" s="2595">
        <v>0.115</v>
      </c>
      <c r="K42" s="359"/>
    </row>
    <row r="44" spans="1:11" x14ac:dyDescent="0.25">
      <c r="A44" s="2598" t="s">
        <v>1493</v>
      </c>
    </row>
    <row r="45" spans="1:11" x14ac:dyDescent="0.25">
      <c r="A45" s="2598"/>
    </row>
    <row r="46" spans="1:11" x14ac:dyDescent="0.25">
      <c r="A46" s="2598"/>
    </row>
    <row r="47" spans="1:11" x14ac:dyDescent="0.25">
      <c r="A47" s="2598"/>
    </row>
    <row r="48" spans="1:11" x14ac:dyDescent="0.25">
      <c r="A48" s="2598"/>
    </row>
    <row r="49" spans="1:1" x14ac:dyDescent="0.25">
      <c r="A49" s="2598"/>
    </row>
    <row r="50" spans="1:1" x14ac:dyDescent="0.25">
      <c r="A50" s="2598"/>
    </row>
    <row r="51" spans="1:1" x14ac:dyDescent="0.25">
      <c r="A51" s="2598"/>
    </row>
    <row r="52" spans="1:1" x14ac:dyDescent="0.25">
      <c r="A52" s="2598"/>
    </row>
    <row r="53" spans="1:1" x14ac:dyDescent="0.25">
      <c r="A53" s="2598"/>
    </row>
    <row r="54" spans="1:1" x14ac:dyDescent="0.25">
      <c r="A54" s="2598"/>
    </row>
    <row r="55" spans="1:1" x14ac:dyDescent="0.25">
      <c r="A55" s="2598"/>
    </row>
    <row r="56" spans="1:1" x14ac:dyDescent="0.25">
      <c r="A56" s="2598"/>
    </row>
    <row r="57" spans="1:1" x14ac:dyDescent="0.25">
      <c r="A57" s="2598"/>
    </row>
    <row r="58" spans="1:1" x14ac:dyDescent="0.25">
      <c r="A58" s="2598"/>
    </row>
    <row r="59" spans="1:1" x14ac:dyDescent="0.25">
      <c r="A59" s="2598"/>
    </row>
    <row r="60" spans="1:1" x14ac:dyDescent="0.25">
      <c r="A60" s="2598"/>
    </row>
    <row r="61" spans="1:1" x14ac:dyDescent="0.25">
      <c r="A61" s="2597"/>
    </row>
    <row r="62" spans="1:1" x14ac:dyDescent="0.25">
      <c r="A62" s="2597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&amp;R&amp;"Arial,Normal"&amp;8Retail Banking</oddHeader>
    <oddFooter>&amp;C&amp;"Calibri,Regular"&amp;7&amp;K000000Fact book - Q2 2019
&amp;1#</oddFooter>
  </headerFooter>
  <rowBreaks count="1" manualBreakCount="1">
    <brk id="65" max="15" man="1"/>
  </rowBreaks>
  <ignoredErrors>
    <ignoredError sqref="H10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8F45B-DCF0-4C7F-AFDE-624C482EB2D7}">
  <sheetPr codeName="Sheet63">
    <tabColor rgb="FF99FF99"/>
  </sheetPr>
  <dimension ref="A1:I177"/>
  <sheetViews>
    <sheetView showGridLines="0" view="pageLayout" topLeftCell="A28" zoomScale="95" zoomScaleNormal="95" zoomScaleSheetLayoutView="115" zoomScalePageLayoutView="95" workbookViewId="0">
      <selection activeCell="B48" sqref="B48"/>
    </sheetView>
  </sheetViews>
  <sheetFormatPr defaultColWidth="9.140625" defaultRowHeight="11.25" x14ac:dyDescent="0.2"/>
  <cols>
    <col min="1" max="1" width="21" style="1292" customWidth="1"/>
    <col min="2" max="2" width="9.140625" style="1292"/>
    <col min="3" max="3" width="6.140625" style="1292" customWidth="1"/>
    <col min="4" max="7" width="9.140625" style="1292"/>
    <col min="8" max="9" width="9.140625" style="1292" customWidth="1"/>
    <col min="10" max="16384" width="9.140625" style="1292"/>
  </cols>
  <sheetData>
    <row r="1" spans="1:9" ht="13.5" customHeight="1" x14ac:dyDescent="0.2">
      <c r="A1" s="364" t="s">
        <v>665</v>
      </c>
      <c r="B1" s="373"/>
      <c r="C1" s="373"/>
      <c r="D1" s="1293"/>
      <c r="E1" s="1293"/>
      <c r="F1" s="1293"/>
      <c r="G1" s="1293"/>
      <c r="H1" s="1293"/>
      <c r="I1" s="1293"/>
    </row>
    <row r="2" spans="1:9" ht="13.5" customHeight="1" x14ac:dyDescent="0.2">
      <c r="A2" s="383"/>
      <c r="B2" s="1293"/>
      <c r="C2" s="1293"/>
      <c r="D2" s="1293"/>
      <c r="E2" s="1293"/>
      <c r="F2" s="1293"/>
      <c r="G2" s="1293"/>
      <c r="H2" s="1293"/>
      <c r="I2" s="1293"/>
    </row>
    <row r="3" spans="1:9" ht="12" thickBot="1" x14ac:dyDescent="0.25">
      <c r="A3" s="380" t="s">
        <v>353</v>
      </c>
      <c r="B3" s="2815" t="s">
        <v>663</v>
      </c>
      <c r="C3" s="2815"/>
      <c r="D3" s="1040"/>
      <c r="E3" s="379">
        <v>2016</v>
      </c>
      <c r="F3" s="379">
        <v>2017</v>
      </c>
      <c r="G3" s="379">
        <v>2018</v>
      </c>
      <c r="H3" s="379" t="s">
        <v>694</v>
      </c>
      <c r="I3" s="379" t="s">
        <v>847</v>
      </c>
    </row>
    <row r="4" spans="1:9" x14ac:dyDescent="0.2">
      <c r="A4" s="375" t="s">
        <v>1449</v>
      </c>
      <c r="B4" s="1031" t="s">
        <v>350</v>
      </c>
      <c r="C4" s="1030"/>
      <c r="D4" s="1029"/>
      <c r="E4" s="1029">
        <v>2.4</v>
      </c>
      <c r="F4" s="1029">
        <v>2.2999999999999998</v>
      </c>
      <c r="G4" s="1029">
        <v>1.4</v>
      </c>
      <c r="H4" s="1029">
        <v>1.8</v>
      </c>
      <c r="I4" s="1029">
        <v>1.7</v>
      </c>
    </row>
    <row r="5" spans="1:9" x14ac:dyDescent="0.2">
      <c r="A5" s="376"/>
      <c r="B5" s="1033" t="s">
        <v>349</v>
      </c>
      <c r="C5" s="1032"/>
      <c r="D5" s="1038"/>
      <c r="E5" s="1038">
        <v>2.8</v>
      </c>
      <c r="F5" s="1029">
        <v>2.7</v>
      </c>
      <c r="G5" s="1029">
        <v>2.2999999999999998</v>
      </c>
      <c r="H5" s="1029">
        <v>1.5</v>
      </c>
      <c r="I5" s="1029">
        <v>1</v>
      </c>
    </row>
    <row r="6" spans="1:9" x14ac:dyDescent="0.2">
      <c r="A6" s="375"/>
      <c r="B6" s="1031" t="s">
        <v>348</v>
      </c>
      <c r="C6" s="1030"/>
      <c r="D6" s="1029"/>
      <c r="E6" s="1029">
        <v>1.1000000000000001</v>
      </c>
      <c r="F6" s="1029">
        <v>2</v>
      </c>
      <c r="G6" s="1029">
        <v>2.2000000000000002</v>
      </c>
      <c r="H6" s="1029">
        <v>2.6</v>
      </c>
      <c r="I6" s="1029">
        <v>2.2000000000000002</v>
      </c>
    </row>
    <row r="7" spans="1:9" ht="12" thickBot="1" x14ac:dyDescent="0.25">
      <c r="A7" s="378"/>
      <c r="B7" s="1042" t="s">
        <v>347</v>
      </c>
      <c r="C7" s="1041"/>
      <c r="D7" s="1035"/>
      <c r="E7" s="1035">
        <v>2.4</v>
      </c>
      <c r="F7" s="1035">
        <v>2.4</v>
      </c>
      <c r="G7" s="1035">
        <v>2.4</v>
      </c>
      <c r="H7" s="1035">
        <v>1.2</v>
      </c>
      <c r="I7" s="1035">
        <v>1.3</v>
      </c>
    </row>
    <row r="8" spans="1:9" x14ac:dyDescent="0.2">
      <c r="A8" s="375" t="s">
        <v>1450</v>
      </c>
      <c r="B8" s="1031" t="s">
        <v>350</v>
      </c>
      <c r="C8" s="1030"/>
      <c r="D8" s="1029"/>
      <c r="E8" s="1029">
        <v>0.3</v>
      </c>
      <c r="F8" s="1029">
        <v>1.1000000000000001</v>
      </c>
      <c r="G8" s="1029">
        <v>0.8</v>
      </c>
      <c r="H8" s="1029">
        <v>1.2</v>
      </c>
      <c r="I8" s="1029">
        <v>1.5</v>
      </c>
    </row>
    <row r="9" spans="1:9" x14ac:dyDescent="0.2">
      <c r="A9" s="376"/>
      <c r="B9" s="1033" t="s">
        <v>349</v>
      </c>
      <c r="C9" s="1032"/>
      <c r="D9" s="1038"/>
      <c r="E9" s="1038">
        <v>0.4</v>
      </c>
      <c r="F9" s="1029">
        <v>0.7</v>
      </c>
      <c r="G9" s="1029">
        <v>1.1000000000000001</v>
      </c>
      <c r="H9" s="1029">
        <v>1.4</v>
      </c>
      <c r="I9" s="1029">
        <v>1.6</v>
      </c>
    </row>
    <row r="10" spans="1:9" x14ac:dyDescent="0.2">
      <c r="A10" s="375"/>
      <c r="B10" s="1031" t="s">
        <v>348</v>
      </c>
      <c r="C10" s="1030"/>
      <c r="D10" s="1029"/>
      <c r="E10" s="1029">
        <v>3.5</v>
      </c>
      <c r="F10" s="1029">
        <v>1.9</v>
      </c>
      <c r="G10" s="1029">
        <v>2.7</v>
      </c>
      <c r="H10" s="1029">
        <v>2.4</v>
      </c>
      <c r="I10" s="1029">
        <v>1.7</v>
      </c>
    </row>
    <row r="11" spans="1:9" ht="12" thickBot="1" x14ac:dyDescent="0.25">
      <c r="A11" s="378"/>
      <c r="B11" s="1042" t="s">
        <v>347</v>
      </c>
      <c r="C11" s="1041"/>
      <c r="D11" s="1035"/>
      <c r="E11" s="1035">
        <v>1</v>
      </c>
      <c r="F11" s="1035">
        <v>1.8</v>
      </c>
      <c r="G11" s="1035">
        <v>2</v>
      </c>
      <c r="H11" s="1035">
        <v>1.8</v>
      </c>
      <c r="I11" s="1035">
        <v>1.6</v>
      </c>
    </row>
    <row r="12" spans="1:9" x14ac:dyDescent="0.2">
      <c r="A12" s="375" t="s">
        <v>1451</v>
      </c>
      <c r="B12" s="1031" t="s">
        <v>350</v>
      </c>
      <c r="C12" s="1030"/>
      <c r="D12" s="1029"/>
      <c r="E12" s="1029">
        <v>2.1</v>
      </c>
      <c r="F12" s="1029">
        <v>2.1</v>
      </c>
      <c r="G12" s="1029">
        <v>2.2999999999999998</v>
      </c>
      <c r="H12" s="1029">
        <v>1.8</v>
      </c>
      <c r="I12" s="1029">
        <v>2</v>
      </c>
    </row>
    <row r="13" spans="1:9" x14ac:dyDescent="0.2">
      <c r="A13" s="376"/>
      <c r="B13" s="1033" t="s">
        <v>349</v>
      </c>
      <c r="C13" s="1032"/>
      <c r="D13" s="1038"/>
      <c r="E13" s="1038">
        <v>2.2000000000000002</v>
      </c>
      <c r="F13" s="1029">
        <v>1.5</v>
      </c>
      <c r="G13" s="1029">
        <v>1.4</v>
      </c>
      <c r="H13" s="1029">
        <v>0.9</v>
      </c>
      <c r="I13" s="1029">
        <v>1.4</v>
      </c>
    </row>
    <row r="14" spans="1:9" x14ac:dyDescent="0.2">
      <c r="A14" s="375"/>
      <c r="B14" s="1031" t="s">
        <v>348</v>
      </c>
      <c r="C14" s="1030"/>
      <c r="D14" s="1029"/>
      <c r="E14" s="1029">
        <v>1.3</v>
      </c>
      <c r="F14" s="1029">
        <v>2.2000000000000002</v>
      </c>
      <c r="G14" s="1029">
        <v>2</v>
      </c>
      <c r="H14" s="1029">
        <v>1.9</v>
      </c>
      <c r="I14" s="1029">
        <v>2.4</v>
      </c>
    </row>
    <row r="15" spans="1:9" ht="12" thickBot="1" x14ac:dyDescent="0.25">
      <c r="A15" s="378"/>
      <c r="B15" s="1042" t="s">
        <v>347</v>
      </c>
      <c r="C15" s="1041"/>
      <c r="D15" s="1035"/>
      <c r="E15" s="1035">
        <v>2.9</v>
      </c>
      <c r="F15" s="1035">
        <v>2.2000000000000002</v>
      </c>
      <c r="G15" s="1035">
        <v>1.2</v>
      </c>
      <c r="H15" s="1035">
        <v>1</v>
      </c>
      <c r="I15" s="1035">
        <v>1.2</v>
      </c>
    </row>
    <row r="16" spans="1:9" x14ac:dyDescent="0.2">
      <c r="A16" s="377" t="s">
        <v>1452</v>
      </c>
      <c r="B16" s="1034" t="s">
        <v>350</v>
      </c>
      <c r="C16" s="1030"/>
      <c r="D16" s="1039"/>
      <c r="E16" s="1039">
        <v>4.2</v>
      </c>
      <c r="F16" s="1039">
        <v>4.3</v>
      </c>
      <c r="G16" s="1039">
        <v>4</v>
      </c>
      <c r="H16" s="1039">
        <v>3.7</v>
      </c>
      <c r="I16" s="1039">
        <v>3.5</v>
      </c>
    </row>
    <row r="17" spans="1:9" x14ac:dyDescent="0.2">
      <c r="A17" s="376"/>
      <c r="B17" s="1033" t="s">
        <v>349</v>
      </c>
      <c r="C17" s="1032"/>
      <c r="D17" s="1029"/>
      <c r="E17" s="1038">
        <v>8.9</v>
      </c>
      <c r="F17" s="1029">
        <v>8.6</v>
      </c>
      <c r="G17" s="1029">
        <v>7.4</v>
      </c>
      <c r="H17" s="1029">
        <v>6.3</v>
      </c>
      <c r="I17" s="1029">
        <v>6.2</v>
      </c>
    </row>
    <row r="18" spans="1:9" x14ac:dyDescent="0.2">
      <c r="A18" s="375"/>
      <c r="B18" s="1031" t="s">
        <v>348</v>
      </c>
      <c r="C18" s="1030"/>
      <c r="D18" s="1029"/>
      <c r="E18" s="1029">
        <v>4.8</v>
      </c>
      <c r="F18" s="1029">
        <v>4.2</v>
      </c>
      <c r="G18" s="1029">
        <v>3.9</v>
      </c>
      <c r="H18" s="1029">
        <v>3.4</v>
      </c>
      <c r="I18" s="1029">
        <v>3</v>
      </c>
    </row>
    <row r="19" spans="1:9" x14ac:dyDescent="0.2">
      <c r="A19" s="375"/>
      <c r="B19" s="1031" t="s">
        <v>347</v>
      </c>
      <c r="C19" s="1030"/>
      <c r="D19" s="1029"/>
      <c r="E19" s="1029">
        <v>6.9</v>
      </c>
      <c r="F19" s="1029">
        <v>6.7</v>
      </c>
      <c r="G19" s="1029">
        <v>6.3</v>
      </c>
      <c r="H19" s="1029">
        <v>6.4</v>
      </c>
      <c r="I19" s="1029">
        <v>6.7</v>
      </c>
    </row>
    <row r="20" spans="1:9" x14ac:dyDescent="0.2">
      <c r="A20" s="382"/>
      <c r="B20" s="1031"/>
      <c r="C20" s="1031"/>
      <c r="D20" s="1031"/>
      <c r="E20" s="375"/>
      <c r="F20" s="375"/>
      <c r="G20" s="375"/>
      <c r="H20" s="363"/>
      <c r="I20" s="363" t="s">
        <v>1113</v>
      </c>
    </row>
    <row r="21" spans="1:9" ht="13.5" customHeight="1" x14ac:dyDescent="0.2">
      <c r="A21" s="377"/>
      <c r="B21" s="1034"/>
      <c r="C21" s="1030"/>
      <c r="D21" s="1039"/>
      <c r="E21" s="1298"/>
      <c r="F21" s="1298"/>
      <c r="G21" s="1298"/>
      <c r="H21" s="1298"/>
      <c r="I21" s="1298"/>
    </row>
    <row r="22" spans="1:9" ht="12.75" x14ac:dyDescent="0.2">
      <c r="A22" s="364" t="s">
        <v>664</v>
      </c>
      <c r="B22" s="1293"/>
      <c r="C22" s="1293"/>
      <c r="D22" s="1293"/>
      <c r="E22" s="1293"/>
      <c r="F22" s="1293"/>
      <c r="G22" s="1293"/>
      <c r="H22" s="1293"/>
      <c r="I22" s="1293"/>
    </row>
    <row r="23" spans="1:9" x14ac:dyDescent="0.2">
      <c r="A23" s="381"/>
      <c r="B23" s="1300"/>
      <c r="C23" s="1300"/>
      <c r="D23" s="1300"/>
      <c r="E23" s="1300"/>
      <c r="F23" s="1300"/>
      <c r="G23" s="1300"/>
      <c r="H23" s="1300"/>
      <c r="I23" s="1300"/>
    </row>
    <row r="24" spans="1:9" x14ac:dyDescent="0.2">
      <c r="A24" s="1293"/>
      <c r="B24" s="1294"/>
      <c r="C24" s="1294"/>
      <c r="D24" s="1294"/>
      <c r="E24" s="1293"/>
      <c r="F24" s="1293"/>
      <c r="G24" s="1293"/>
      <c r="H24" s="1293"/>
      <c r="I24" s="1293"/>
    </row>
    <row r="25" spans="1:9" ht="12" thickBot="1" x14ac:dyDescent="0.25">
      <c r="A25" s="380" t="s">
        <v>353</v>
      </c>
      <c r="B25" s="2816" t="s">
        <v>663</v>
      </c>
      <c r="C25" s="2816"/>
      <c r="D25" s="1040"/>
      <c r="E25" s="379">
        <v>2016</v>
      </c>
      <c r="F25" s="379">
        <v>2017</v>
      </c>
      <c r="G25" s="1040">
        <v>2018</v>
      </c>
      <c r="H25" s="379" t="s">
        <v>694</v>
      </c>
      <c r="I25" s="379" t="s">
        <v>847</v>
      </c>
    </row>
    <row r="26" spans="1:9" x14ac:dyDescent="0.2">
      <c r="A26" s="375" t="s">
        <v>1449</v>
      </c>
      <c r="B26" s="1031" t="s">
        <v>591</v>
      </c>
      <c r="C26" s="1030"/>
      <c r="D26" s="1029"/>
      <c r="E26" s="1295">
        <v>2.2000000000000002</v>
      </c>
      <c r="F26" s="1295">
        <v>4.3</v>
      </c>
      <c r="G26" s="1295">
        <v>3.9</v>
      </c>
      <c r="H26" s="1295">
        <v>3</v>
      </c>
      <c r="I26" s="1295">
        <v>2.8</v>
      </c>
    </row>
    <row r="27" spans="1:9" ht="12" thickBot="1" x14ac:dyDescent="0.25">
      <c r="A27" s="378"/>
      <c r="B27" s="1037" t="s">
        <v>346</v>
      </c>
      <c r="C27" s="1036"/>
      <c r="D27" s="1035"/>
      <c r="E27" s="1297">
        <v>0.3</v>
      </c>
      <c r="F27" s="1296">
        <v>1.6</v>
      </c>
      <c r="G27" s="1296">
        <v>2.2999999999999998</v>
      </c>
      <c r="H27" s="1296">
        <v>1.3</v>
      </c>
      <c r="I27" s="1296">
        <v>1.5</v>
      </c>
    </row>
    <row r="28" spans="1:9" x14ac:dyDescent="0.2">
      <c r="A28" s="377" t="s">
        <v>1450</v>
      </c>
      <c r="B28" s="1034" t="s">
        <v>591</v>
      </c>
      <c r="C28" s="1030"/>
      <c r="D28" s="1039"/>
      <c r="E28" s="1299">
        <v>0.5</v>
      </c>
      <c r="F28" s="1298">
        <v>3.5</v>
      </c>
      <c r="G28" s="1298">
        <v>2.7</v>
      </c>
      <c r="H28" s="1298">
        <v>2.5</v>
      </c>
      <c r="I28" s="1298">
        <v>2.5</v>
      </c>
    </row>
    <row r="29" spans="1:9" ht="12" thickBot="1" x14ac:dyDescent="0.25">
      <c r="A29" s="378"/>
      <c r="B29" s="1037" t="s">
        <v>346</v>
      </c>
      <c r="C29" s="1036"/>
      <c r="D29" s="1035"/>
      <c r="E29" s="1296">
        <v>5.4</v>
      </c>
      <c r="F29" s="1296">
        <v>2.5</v>
      </c>
      <c r="G29" s="1296">
        <v>4.3</v>
      </c>
      <c r="H29" s="1296">
        <v>4.2</v>
      </c>
      <c r="I29" s="1296">
        <v>4</v>
      </c>
    </row>
    <row r="30" spans="1:9" x14ac:dyDescent="0.2">
      <c r="A30" s="377" t="s">
        <v>1451</v>
      </c>
      <c r="B30" s="1034" t="s">
        <v>591</v>
      </c>
      <c r="C30" s="1030"/>
      <c r="D30" s="1039"/>
      <c r="E30" s="1298" t="s">
        <v>88</v>
      </c>
      <c r="F30" s="1298" t="s">
        <v>88</v>
      </c>
      <c r="G30" s="1298" t="s">
        <v>88</v>
      </c>
      <c r="H30" s="1298" t="s">
        <v>88</v>
      </c>
      <c r="I30" s="1298" t="s">
        <v>88</v>
      </c>
    </row>
    <row r="31" spans="1:9" ht="12" thickBot="1" x14ac:dyDescent="0.25">
      <c r="A31" s="378"/>
      <c r="B31" s="1037" t="s">
        <v>346</v>
      </c>
      <c r="C31" s="1036"/>
      <c r="D31" s="1035"/>
      <c r="E31" s="1297">
        <v>-1.9</v>
      </c>
      <c r="F31" s="1296">
        <v>3.3</v>
      </c>
      <c r="G31" s="1296">
        <v>2.2999999999999998</v>
      </c>
      <c r="H31" s="1296">
        <v>1.5</v>
      </c>
      <c r="I31" s="1296">
        <v>1.7</v>
      </c>
    </row>
    <row r="32" spans="1:9" x14ac:dyDescent="0.2">
      <c r="A32" s="377" t="s">
        <v>1452</v>
      </c>
      <c r="B32" s="1034" t="s">
        <v>591</v>
      </c>
      <c r="C32" s="1030"/>
      <c r="D32" s="1029"/>
      <c r="E32" s="1295" t="s">
        <v>88</v>
      </c>
      <c r="F32" s="1295" t="s">
        <v>88</v>
      </c>
      <c r="G32" s="1295" t="s">
        <v>88</v>
      </c>
      <c r="H32" s="1295" t="s">
        <v>88</v>
      </c>
      <c r="I32" s="1295" t="s">
        <v>88</v>
      </c>
    </row>
    <row r="33" spans="1:9" x14ac:dyDescent="0.2">
      <c r="A33" s="375"/>
      <c r="B33" s="1031" t="s">
        <v>346</v>
      </c>
      <c r="C33" s="1030"/>
      <c r="D33" s="1029"/>
      <c r="E33" s="1295">
        <v>5.4</v>
      </c>
      <c r="F33" s="1295">
        <v>5.0999999999999996</v>
      </c>
      <c r="G33" s="1295">
        <v>4.8</v>
      </c>
      <c r="H33" s="1295">
        <v>4.7</v>
      </c>
      <c r="I33" s="1295">
        <v>4.5999999999999996</v>
      </c>
    </row>
    <row r="34" spans="1:9" x14ac:dyDescent="0.2">
      <c r="A34" s="1293"/>
      <c r="B34" s="1293"/>
      <c r="C34" s="1293"/>
      <c r="D34" s="1293"/>
      <c r="E34" s="374"/>
      <c r="F34" s="374"/>
      <c r="G34" s="374"/>
      <c r="H34" s="363"/>
      <c r="I34" s="363" t="s">
        <v>1113</v>
      </c>
    </row>
    <row r="35" spans="1:9" x14ac:dyDescent="0.2">
      <c r="A35" s="1293"/>
      <c r="B35" s="1293"/>
      <c r="C35" s="1293"/>
      <c r="D35" s="1293"/>
      <c r="E35" s="374"/>
      <c r="F35" s="374"/>
      <c r="G35" s="374"/>
      <c r="H35" s="363"/>
      <c r="I35" s="363"/>
    </row>
    <row r="36" spans="1:9" x14ac:dyDescent="0.2">
      <c r="A36" s="1293"/>
      <c r="B36" s="1293"/>
      <c r="C36" s="1293"/>
      <c r="D36" s="1293"/>
      <c r="E36" s="374"/>
      <c r="F36" s="374"/>
      <c r="G36" s="374"/>
      <c r="H36" s="363"/>
      <c r="I36" s="363"/>
    </row>
    <row r="37" spans="1:9" ht="13.5" customHeight="1" x14ac:dyDescent="0.2">
      <c r="A37" s="1293"/>
      <c r="B37" s="1293"/>
      <c r="C37" s="1293"/>
      <c r="D37" s="1293"/>
      <c r="E37" s="1293"/>
      <c r="F37" s="1780"/>
      <c r="G37" s="1293"/>
      <c r="H37" s="1293"/>
      <c r="I37" s="1293"/>
    </row>
    <row r="38" spans="1:9" ht="13.5" customHeight="1" x14ac:dyDescent="0.2">
      <c r="A38" s="1509" t="s">
        <v>662</v>
      </c>
      <c r="B38" s="1781"/>
      <c r="C38" s="373"/>
      <c r="D38" s="373"/>
      <c r="E38" s="1293"/>
      <c r="F38" s="1780"/>
      <c r="G38" s="1293"/>
      <c r="H38" s="1293"/>
      <c r="I38" s="1293"/>
    </row>
    <row r="39" spans="1:9" ht="13.5" customHeight="1" thickBot="1" x14ac:dyDescent="0.25">
      <c r="A39" s="1293"/>
      <c r="B39" s="1293"/>
      <c r="C39" s="1293"/>
      <c r="D39" s="1293"/>
      <c r="E39" s="1293"/>
      <c r="F39" s="1293"/>
      <c r="G39" s="1293"/>
      <c r="H39" s="1293"/>
      <c r="I39" s="1293"/>
    </row>
    <row r="40" spans="1:9" ht="21.75" customHeight="1" thickBot="1" x14ac:dyDescent="0.25">
      <c r="A40" s="372" t="s">
        <v>661</v>
      </c>
      <c r="B40" s="371" t="s">
        <v>1098</v>
      </c>
      <c r="C40" s="371" t="s">
        <v>993</v>
      </c>
      <c r="D40" s="371" t="s">
        <v>900</v>
      </c>
      <c r="E40" s="371" t="s">
        <v>838</v>
      </c>
      <c r="F40" s="371" t="s">
        <v>805</v>
      </c>
      <c r="G40" s="371" t="s">
        <v>736</v>
      </c>
      <c r="H40" s="370" t="s">
        <v>1112</v>
      </c>
      <c r="I40" s="586"/>
    </row>
    <row r="41" spans="1:9" ht="13.5" customHeight="1" x14ac:dyDescent="0.2">
      <c r="A41" s="368" t="s">
        <v>660</v>
      </c>
      <c r="B41" s="1237">
        <v>-0.43</v>
      </c>
      <c r="C41" s="1237">
        <v>-0.43</v>
      </c>
      <c r="D41" s="1237">
        <v>-0.38750000000000001</v>
      </c>
      <c r="E41" s="1237">
        <v>-0.40500000000000003</v>
      </c>
      <c r="F41" s="1237">
        <v>-0.42</v>
      </c>
      <c r="G41" s="1237">
        <v>-0.42</v>
      </c>
      <c r="H41" s="825">
        <f t="shared" ref="H41:H48" si="0">B41-F41</f>
        <v>-1.0000000000000009E-2</v>
      </c>
      <c r="I41" s="369"/>
    </row>
    <row r="42" spans="1:9" ht="13.5" customHeight="1" x14ac:dyDescent="0.2">
      <c r="A42" s="368" t="s">
        <v>646</v>
      </c>
      <c r="B42" s="1237">
        <v>-0.22950000000000001</v>
      </c>
      <c r="C42" s="1237">
        <v>1.3599999999999999E-2</v>
      </c>
      <c r="D42" s="1237">
        <v>0.19800000000000001</v>
      </c>
      <c r="E42" s="1237">
        <v>0.38800000000000001</v>
      </c>
      <c r="F42" s="1237">
        <v>0.26700000000000002</v>
      </c>
      <c r="G42" s="1237">
        <v>0.37</v>
      </c>
      <c r="H42" s="825">
        <f t="shared" si="0"/>
        <v>-0.49650000000000005</v>
      </c>
      <c r="I42" s="369"/>
    </row>
    <row r="43" spans="1:9" ht="13.5" customHeight="1" x14ac:dyDescent="0.2">
      <c r="A43" s="368" t="s">
        <v>659</v>
      </c>
      <c r="B43" s="1237">
        <v>-0.54500000000000004</v>
      </c>
      <c r="C43" s="1237">
        <v>-0.64500000000000002</v>
      </c>
      <c r="D43" s="1237">
        <v>-0.64500000000000002</v>
      </c>
      <c r="E43" s="1237">
        <v>-0.64500000000000002</v>
      </c>
      <c r="F43" s="1237">
        <v>-0.64500000000000002</v>
      </c>
      <c r="G43" s="1237">
        <v>-0.65</v>
      </c>
      <c r="H43" s="825">
        <f t="shared" si="0"/>
        <v>9.9999999999999978E-2</v>
      </c>
      <c r="I43" s="369"/>
    </row>
    <row r="44" spans="1:9" ht="13.5" customHeight="1" x14ac:dyDescent="0.2">
      <c r="A44" s="368" t="s">
        <v>658</v>
      </c>
      <c r="B44" s="1237">
        <v>-0.14929999999999999</v>
      </c>
      <c r="C44" s="1237">
        <v>0.1255</v>
      </c>
      <c r="D44" s="1237">
        <v>0.35799999999999998</v>
      </c>
      <c r="E44" s="1237">
        <v>0.53490000000000004</v>
      </c>
      <c r="F44" s="1237">
        <v>0.39679999999999999</v>
      </c>
      <c r="G44" s="1237">
        <v>0.51</v>
      </c>
      <c r="H44" s="825">
        <f t="shared" si="0"/>
        <v>-0.54610000000000003</v>
      </c>
      <c r="I44" s="369"/>
    </row>
    <row r="45" spans="1:9" ht="13.5" customHeight="1" x14ac:dyDescent="0.2">
      <c r="A45" s="368" t="s">
        <v>657</v>
      </c>
      <c r="B45" s="1237">
        <v>0.97499999999999998</v>
      </c>
      <c r="C45" s="1237">
        <v>1.075</v>
      </c>
      <c r="D45" s="1237">
        <v>0.72499999999999998</v>
      </c>
      <c r="E45" s="1237">
        <v>0.9</v>
      </c>
      <c r="F45" s="1237">
        <v>0.47499999999999998</v>
      </c>
      <c r="G45" s="1237">
        <v>0.53</v>
      </c>
      <c r="H45" s="825">
        <f t="shared" si="0"/>
        <v>0.5</v>
      </c>
      <c r="I45" s="369"/>
    </row>
    <row r="46" spans="1:9" x14ac:dyDescent="0.2">
      <c r="A46" s="368" t="s">
        <v>656</v>
      </c>
      <c r="B46" s="1237">
        <v>1.75</v>
      </c>
      <c r="C46" s="1237">
        <v>1.8</v>
      </c>
      <c r="D46" s="1237">
        <v>1.7965</v>
      </c>
      <c r="E46" s="1237">
        <v>2.0110000000000001</v>
      </c>
      <c r="F46" s="1237">
        <v>1.825</v>
      </c>
      <c r="G46" s="1237">
        <v>1.91</v>
      </c>
      <c r="H46" s="825">
        <f t="shared" si="0"/>
        <v>-7.4999999999999956E-2</v>
      </c>
      <c r="I46" s="369"/>
    </row>
    <row r="47" spans="1:9" ht="13.5" customHeight="1" x14ac:dyDescent="0.2">
      <c r="A47" s="368" t="s">
        <v>655</v>
      </c>
      <c r="B47" s="1237">
        <v>-0.01</v>
      </c>
      <c r="C47" s="1237">
        <v>-0.35</v>
      </c>
      <c r="D47" s="1237">
        <v>-0.65</v>
      </c>
      <c r="E47" s="1237">
        <v>-0.6</v>
      </c>
      <c r="F47" s="1237">
        <v>-0.6</v>
      </c>
      <c r="G47" s="1237">
        <v>-0.6</v>
      </c>
      <c r="H47" s="825">
        <f t="shared" si="0"/>
        <v>0.59</v>
      </c>
      <c r="I47" s="369"/>
    </row>
    <row r="48" spans="1:9" ht="13.5" customHeight="1" x14ac:dyDescent="0.2">
      <c r="A48" s="368" t="s">
        <v>654</v>
      </c>
      <c r="B48" s="1237">
        <v>0.1</v>
      </c>
      <c r="C48" s="1237">
        <v>0.36749999999999999</v>
      </c>
      <c r="D48" s="1237">
        <v>0.50800000000000001</v>
      </c>
      <c r="E48" s="1237">
        <v>0.61699999999999999</v>
      </c>
      <c r="F48" s="1237">
        <v>0.41799999999999998</v>
      </c>
      <c r="G48" s="1237">
        <v>0.5</v>
      </c>
      <c r="H48" s="825">
        <f t="shared" si="0"/>
        <v>-0.31799999999999995</v>
      </c>
      <c r="I48" s="369"/>
    </row>
    <row r="49" spans="1:9" ht="13.5" customHeight="1" x14ac:dyDescent="0.2">
      <c r="A49" s="368"/>
      <c r="B49" s="1238"/>
      <c r="C49" s="1238"/>
      <c r="D49" s="1238"/>
      <c r="E49" s="1238"/>
      <c r="F49" s="1238"/>
      <c r="G49" s="1238"/>
      <c r="H49" s="1239"/>
      <c r="I49" s="367"/>
    </row>
    <row r="50" spans="1:9" ht="12.75" x14ac:dyDescent="0.2">
      <c r="A50" s="1509" t="s">
        <v>1111</v>
      </c>
      <c r="B50" s="1293"/>
      <c r="C50" s="1293"/>
      <c r="D50" s="1293"/>
      <c r="E50" s="1293"/>
      <c r="F50" s="366"/>
      <c r="G50" s="1294"/>
      <c r="H50" s="1294"/>
      <c r="I50" s="1294"/>
    </row>
    <row r="51" spans="1:9" x14ac:dyDescent="0.2">
      <c r="B51" s="1293"/>
      <c r="C51" s="1293"/>
      <c r="D51" s="1293"/>
      <c r="E51" s="1293"/>
      <c r="F51" s="366"/>
      <c r="G51" s="1294"/>
      <c r="H51" s="1294"/>
      <c r="I51" s="1294"/>
    </row>
    <row r="52" spans="1:9" x14ac:dyDescent="0.2">
      <c r="A52" s="1293"/>
      <c r="B52" s="1293"/>
      <c r="C52" s="1293"/>
      <c r="D52" s="1293"/>
      <c r="E52" s="1293"/>
      <c r="F52" s="366"/>
      <c r="G52" s="1028"/>
      <c r="H52" s="1294"/>
      <c r="I52" s="1294"/>
    </row>
    <row r="53" spans="1:9" x14ac:dyDescent="0.2">
      <c r="A53" s="1293"/>
      <c r="B53" s="1293"/>
      <c r="C53" s="1293"/>
      <c r="D53" s="1293"/>
      <c r="E53" s="1293"/>
      <c r="F53" s="366"/>
      <c r="G53" s="1028"/>
      <c r="H53" s="1294"/>
      <c r="I53" s="1294"/>
    </row>
    <row r="54" spans="1:9" x14ac:dyDescent="0.2">
      <c r="A54" s="1293"/>
      <c r="B54" s="1293"/>
      <c r="C54" s="1293"/>
      <c r="D54" s="1293"/>
      <c r="E54" s="1293"/>
      <c r="F54" s="1294"/>
      <c r="G54" s="1294"/>
      <c r="H54" s="1294"/>
      <c r="I54" s="1294"/>
    </row>
    <row r="55" spans="1:9" x14ac:dyDescent="0.2">
      <c r="A55" s="1293"/>
      <c r="B55" s="1293"/>
      <c r="C55" s="1293"/>
      <c r="D55" s="1293"/>
      <c r="E55" s="1293"/>
      <c r="F55" s="1293"/>
      <c r="G55" s="1293"/>
      <c r="H55" s="1293"/>
      <c r="I55" s="1293"/>
    </row>
    <row r="56" spans="1:9" x14ac:dyDescent="0.2">
      <c r="A56" s="1293"/>
      <c r="B56" s="1293"/>
      <c r="C56" s="1293"/>
      <c r="D56" s="1293"/>
      <c r="E56" s="1293"/>
      <c r="F56" s="1293"/>
      <c r="G56" s="1293"/>
      <c r="H56" s="1293"/>
      <c r="I56" s="1293"/>
    </row>
    <row r="57" spans="1:9" x14ac:dyDescent="0.2">
      <c r="A57" s="1293"/>
      <c r="B57" s="1293"/>
      <c r="C57" s="1293"/>
      <c r="D57" s="1293"/>
      <c r="E57" s="1293"/>
      <c r="F57" s="1293"/>
      <c r="G57" s="1778"/>
      <c r="H57" s="1293"/>
      <c r="I57" s="1293"/>
    </row>
    <row r="58" spans="1:9" x14ac:dyDescent="0.2">
      <c r="A58" s="1293"/>
      <c r="B58" s="1293"/>
      <c r="C58" s="1293"/>
      <c r="D58" s="1293"/>
      <c r="E58" s="1293"/>
      <c r="F58" s="1293"/>
      <c r="G58" s="1778"/>
      <c r="H58" s="1293"/>
      <c r="I58" s="1293"/>
    </row>
    <row r="59" spans="1:9" x14ac:dyDescent="0.2">
      <c r="A59" s="1293"/>
      <c r="B59" s="1293"/>
      <c r="C59" s="1293"/>
      <c r="D59" s="1293"/>
      <c r="E59" s="1293"/>
      <c r="F59" s="1293"/>
      <c r="G59" s="1293"/>
      <c r="H59" s="1293"/>
      <c r="I59" s="1293"/>
    </row>
    <row r="60" spans="1:9" x14ac:dyDescent="0.2">
      <c r="A60" s="1293"/>
      <c r="B60" s="1293"/>
      <c r="C60" s="1293"/>
      <c r="D60" s="1293"/>
      <c r="E60" s="1293"/>
      <c r="F60" s="1293"/>
      <c r="G60" s="1293"/>
      <c r="H60" s="1293"/>
      <c r="I60" s="1293"/>
    </row>
    <row r="61" spans="1:9" x14ac:dyDescent="0.2">
      <c r="A61" s="1293"/>
      <c r="B61" s="1293"/>
      <c r="C61" s="1293"/>
      <c r="D61" s="1293"/>
      <c r="E61" s="1293"/>
      <c r="F61" s="1293"/>
      <c r="G61" s="1293"/>
      <c r="H61" s="1293"/>
      <c r="I61" s="1293"/>
    </row>
    <row r="62" spans="1:9" x14ac:dyDescent="0.2">
      <c r="A62" s="1293"/>
      <c r="B62" s="1293"/>
      <c r="C62" s="1293"/>
      <c r="D62" s="1293"/>
      <c r="E62" s="1293"/>
      <c r="F62" s="1293"/>
      <c r="G62" s="1293"/>
      <c r="H62" s="1293"/>
      <c r="I62" s="1293"/>
    </row>
    <row r="63" spans="1:9" x14ac:dyDescent="0.2">
      <c r="A63" s="1293"/>
      <c r="B63" s="1293"/>
      <c r="C63" s="1293"/>
      <c r="D63" s="1293"/>
      <c r="E63" s="1293"/>
      <c r="F63" s="1293"/>
      <c r="G63" s="1293"/>
      <c r="H63" s="1293"/>
      <c r="I63" s="1293"/>
    </row>
    <row r="64" spans="1:9" x14ac:dyDescent="0.2">
      <c r="A64" s="1293"/>
      <c r="B64" s="1293"/>
      <c r="C64" s="1293"/>
      <c r="D64" s="1293"/>
      <c r="E64" s="1293"/>
      <c r="F64" s="1293"/>
      <c r="G64" s="1293"/>
      <c r="H64" s="1293"/>
      <c r="I64" s="1293"/>
    </row>
    <row r="65" spans="1:9" x14ac:dyDescent="0.2">
      <c r="A65" s="1293"/>
      <c r="B65" s="1293"/>
      <c r="C65" s="1293"/>
      <c r="D65" s="1293"/>
      <c r="E65" s="1293"/>
      <c r="F65" s="1293"/>
      <c r="G65" s="1293"/>
      <c r="H65" s="1293"/>
      <c r="I65" s="1293"/>
    </row>
    <row r="66" spans="1:9" x14ac:dyDescent="0.2">
      <c r="A66" s="1293"/>
      <c r="B66" s="1293"/>
      <c r="C66" s="1293"/>
      <c r="D66" s="1293"/>
      <c r="F66" s="1293"/>
      <c r="G66" s="1293"/>
      <c r="H66" s="1293"/>
      <c r="I66" s="1293"/>
    </row>
    <row r="67" spans="1:9" x14ac:dyDescent="0.2">
      <c r="B67" s="1293"/>
      <c r="C67" s="1293"/>
      <c r="D67" s="1293"/>
      <c r="E67" s="1293"/>
      <c r="F67" s="1293"/>
      <c r="G67" s="1293"/>
      <c r="H67" s="1293"/>
      <c r="I67" s="1293"/>
    </row>
    <row r="68" spans="1:9" x14ac:dyDescent="0.2">
      <c r="A68" s="1293"/>
      <c r="B68" s="1293"/>
      <c r="C68" s="1293"/>
      <c r="D68" s="1293"/>
      <c r="F68" s="1293"/>
      <c r="G68" s="1293"/>
      <c r="H68" s="1293"/>
      <c r="I68" s="1293"/>
    </row>
    <row r="69" spans="1:9" x14ac:dyDescent="0.2">
      <c r="B69" s="1293"/>
      <c r="C69" s="1293"/>
      <c r="D69" s="1293"/>
      <c r="E69" s="1293" t="s">
        <v>653</v>
      </c>
      <c r="F69" s="1293"/>
      <c r="G69" s="1293"/>
      <c r="H69" s="1293"/>
      <c r="I69" s="1293"/>
    </row>
    <row r="70" spans="1:9" ht="12.75" x14ac:dyDescent="0.2">
      <c r="A70" s="1509" t="s">
        <v>1022</v>
      </c>
      <c r="B70" s="1294"/>
      <c r="C70" s="1294"/>
      <c r="D70" s="1293"/>
      <c r="E70" s="1293"/>
      <c r="F70" s="1293"/>
      <c r="G70" s="1293"/>
      <c r="H70" s="1293"/>
      <c r="I70" s="1293"/>
    </row>
    <row r="71" spans="1:9" x14ac:dyDescent="0.2">
      <c r="A71" s="1294"/>
      <c r="B71" s="1293"/>
      <c r="C71" s="1293"/>
      <c r="D71" s="1293"/>
      <c r="E71" s="1293"/>
      <c r="F71" s="1293"/>
      <c r="G71" s="1293"/>
      <c r="H71" s="1293"/>
      <c r="I71" s="1293"/>
    </row>
    <row r="72" spans="1:9" x14ac:dyDescent="0.2">
      <c r="A72" s="1293"/>
      <c r="B72" s="1293"/>
      <c r="C72" s="1293"/>
      <c r="D72" s="1293"/>
      <c r="E72" s="1293"/>
      <c r="F72" s="1293"/>
      <c r="G72" s="1293"/>
      <c r="H72" s="1293"/>
      <c r="I72" s="1293"/>
    </row>
    <row r="73" spans="1:9" x14ac:dyDescent="0.2">
      <c r="A73" s="1293"/>
      <c r="B73" s="1293"/>
      <c r="C73" s="1293"/>
      <c r="D73" s="1293"/>
      <c r="E73" s="1293"/>
      <c r="F73" s="1293"/>
      <c r="G73" s="383"/>
      <c r="H73" s="1293"/>
      <c r="I73" s="1293"/>
    </row>
    <row r="74" spans="1:9" x14ac:dyDescent="0.2">
      <c r="A74" s="1293"/>
      <c r="B74" s="1293"/>
      <c r="C74" s="1293"/>
      <c r="D74" s="1293"/>
      <c r="E74" s="1293"/>
      <c r="F74" s="1293"/>
      <c r="G74" s="1293"/>
      <c r="H74" s="1293"/>
      <c r="I74" s="1293"/>
    </row>
    <row r="75" spans="1:9" x14ac:dyDescent="0.2">
      <c r="A75" s="1293"/>
      <c r="B75" s="1293"/>
      <c r="C75" s="1293"/>
      <c r="D75" s="1293"/>
      <c r="E75" s="1293"/>
      <c r="F75" s="1293"/>
      <c r="G75" s="1293"/>
      <c r="H75" s="1293"/>
      <c r="I75" s="1293"/>
    </row>
    <row r="76" spans="1:9" x14ac:dyDescent="0.2">
      <c r="A76" s="1293"/>
      <c r="B76" s="1293"/>
      <c r="C76" s="1293"/>
      <c r="D76" s="1293"/>
      <c r="E76" s="1293"/>
      <c r="F76" s="1293"/>
      <c r="G76" s="1293"/>
      <c r="H76" s="1293"/>
      <c r="I76" s="1293"/>
    </row>
    <row r="77" spans="1:9" x14ac:dyDescent="0.2">
      <c r="A77" s="1293"/>
      <c r="B77" s="1293"/>
      <c r="C77" s="1293"/>
      <c r="D77" s="1293"/>
      <c r="E77" s="1293"/>
      <c r="F77" s="1293"/>
      <c r="G77" s="1293"/>
      <c r="H77" s="1293"/>
      <c r="I77" s="1293"/>
    </row>
    <row r="78" spans="1:9" x14ac:dyDescent="0.2">
      <c r="A78" s="1293"/>
      <c r="B78" s="1293"/>
      <c r="C78" s="1293"/>
      <c r="D78" s="1293"/>
      <c r="E78" s="1293"/>
      <c r="F78" s="1293"/>
      <c r="G78" s="1293"/>
      <c r="H78" s="1293"/>
      <c r="I78" s="1293"/>
    </row>
    <row r="79" spans="1:9" x14ac:dyDescent="0.2">
      <c r="A79" s="1293"/>
      <c r="B79" s="1293"/>
      <c r="C79" s="1293"/>
      <c r="D79" s="1293"/>
      <c r="E79" s="1293"/>
      <c r="F79" s="1293"/>
      <c r="G79" s="1293"/>
      <c r="H79" s="1293"/>
      <c r="I79" s="1293"/>
    </row>
    <row r="80" spans="1:9" x14ac:dyDescent="0.2">
      <c r="A80" s="1293"/>
      <c r="B80" s="1293"/>
      <c r="C80" s="1293"/>
      <c r="D80" s="1293"/>
      <c r="E80" s="1293"/>
      <c r="F80" s="1293"/>
      <c r="G80" s="1293"/>
      <c r="H80" s="1293"/>
      <c r="I80" s="1293"/>
    </row>
    <row r="81" spans="1:9" x14ac:dyDescent="0.2">
      <c r="A81" s="1293"/>
      <c r="B81" s="1293"/>
      <c r="C81" s="1293"/>
      <c r="D81" s="1293"/>
      <c r="E81" s="1293"/>
      <c r="F81" s="1293"/>
      <c r="G81" s="1293"/>
      <c r="H81" s="1293"/>
      <c r="I81" s="1293"/>
    </row>
    <row r="82" spans="1:9" x14ac:dyDescent="0.2">
      <c r="A82" s="1293"/>
      <c r="B82" s="1293"/>
      <c r="C82" s="1293"/>
      <c r="D82" s="1293"/>
      <c r="E82" s="1293"/>
      <c r="F82" s="1293"/>
      <c r="G82" s="1293"/>
      <c r="H82" s="1293"/>
      <c r="I82" s="1293"/>
    </row>
    <row r="83" spans="1:9" x14ac:dyDescent="0.2">
      <c r="A83" s="1293"/>
      <c r="B83" s="1293"/>
      <c r="C83" s="1293"/>
      <c r="D83" s="1293"/>
      <c r="E83" s="1293"/>
      <c r="F83" s="1293"/>
      <c r="G83" s="1293"/>
      <c r="H83" s="1293"/>
      <c r="I83" s="1293"/>
    </row>
    <row r="84" spans="1:9" x14ac:dyDescent="0.2">
      <c r="A84" s="1293"/>
      <c r="B84" s="1293"/>
      <c r="C84" s="1293"/>
      <c r="D84" s="1293"/>
      <c r="E84" s="1293"/>
      <c r="F84" s="1293"/>
      <c r="G84" s="1293"/>
      <c r="H84" s="1293"/>
      <c r="I84" s="1293"/>
    </row>
    <row r="85" spans="1:9" x14ac:dyDescent="0.2">
      <c r="B85" s="1293"/>
      <c r="C85" s="1293"/>
      <c r="D85" s="1293"/>
      <c r="F85" s="1293"/>
      <c r="G85" s="1293"/>
      <c r="H85" s="1293"/>
      <c r="I85" s="1293"/>
    </row>
    <row r="86" spans="1:9" x14ac:dyDescent="0.2">
      <c r="A86" s="1293"/>
      <c r="B86" s="1293"/>
      <c r="C86" s="1293"/>
      <c r="D86" s="1293"/>
      <c r="E86" s="1293"/>
      <c r="F86" s="1293"/>
      <c r="G86" s="365"/>
      <c r="H86" s="1293"/>
      <c r="I86" s="1293"/>
    </row>
    <row r="87" spans="1:9" x14ac:dyDescent="0.2">
      <c r="B87" s="1293"/>
      <c r="C87" s="1293"/>
      <c r="D87" s="1293"/>
      <c r="F87" s="1293"/>
      <c r="G87" s="1293"/>
      <c r="H87" s="1293"/>
      <c r="I87" s="1293"/>
    </row>
    <row r="88" spans="1:9" x14ac:dyDescent="0.2">
      <c r="A88" s="1293"/>
      <c r="B88" s="1293"/>
      <c r="C88" s="1293"/>
      <c r="D88" s="1293"/>
      <c r="E88" s="1293"/>
      <c r="F88" s="1293"/>
      <c r="G88" s="1293"/>
      <c r="H88" s="1293"/>
      <c r="I88" s="1293"/>
    </row>
    <row r="89" spans="1:9" x14ac:dyDescent="0.2">
      <c r="A89" s="1293"/>
      <c r="B89" s="1293"/>
      <c r="C89" s="1293"/>
      <c r="D89" s="1293"/>
      <c r="E89" s="365"/>
      <c r="F89" s="1293"/>
      <c r="G89" s="1293"/>
      <c r="H89" s="1293"/>
      <c r="I89" s="1293"/>
    </row>
    <row r="90" spans="1:9" x14ac:dyDescent="0.2">
      <c r="B90" s="1293"/>
      <c r="C90" s="1293"/>
      <c r="D90" s="1293"/>
      <c r="E90" s="365" t="s">
        <v>1021</v>
      </c>
      <c r="F90" s="1293"/>
      <c r="G90" s="1293"/>
      <c r="H90" s="1293"/>
      <c r="I90" s="1293"/>
    </row>
    <row r="91" spans="1:9" x14ac:dyDescent="0.2">
      <c r="B91" s="1294"/>
      <c r="C91" s="1293"/>
      <c r="D91" s="1293"/>
      <c r="E91" s="1293"/>
      <c r="F91" s="1293"/>
      <c r="G91" s="1293"/>
      <c r="H91" s="1293"/>
      <c r="I91" s="1293"/>
    </row>
    <row r="92" spans="1:9" ht="12.75" x14ac:dyDescent="0.2">
      <c r="A92" s="1509" t="s">
        <v>1110</v>
      </c>
      <c r="B92" s="1293"/>
      <c r="C92" s="1293"/>
      <c r="D92" s="1293"/>
      <c r="E92" s="1293"/>
      <c r="F92" s="1293"/>
      <c r="G92" s="1293"/>
      <c r="H92" s="1293"/>
      <c r="I92" s="1293"/>
    </row>
    <row r="93" spans="1:9" x14ac:dyDescent="0.2">
      <c r="A93" s="1293"/>
      <c r="B93" s="1293"/>
      <c r="C93" s="1293"/>
      <c r="D93" s="1293"/>
      <c r="E93" s="1293"/>
      <c r="F93" s="1293"/>
      <c r="G93" s="1293"/>
      <c r="H93" s="1293"/>
      <c r="I93" s="1293"/>
    </row>
    <row r="94" spans="1:9" x14ac:dyDescent="0.2">
      <c r="A94" s="1293"/>
      <c r="B94" s="1293"/>
      <c r="C94" s="1293"/>
      <c r="D94" s="1293"/>
      <c r="E94" s="1293"/>
      <c r="F94" s="1293"/>
      <c r="G94" s="1293"/>
      <c r="H94" s="1293"/>
      <c r="I94" s="1293"/>
    </row>
    <row r="95" spans="1:9" x14ac:dyDescent="0.2">
      <c r="A95" s="1293"/>
      <c r="B95" s="1293"/>
      <c r="C95" s="1293"/>
      <c r="D95" s="1293"/>
      <c r="E95" s="1293"/>
      <c r="F95" s="1293"/>
      <c r="G95" s="1293"/>
      <c r="H95" s="1293"/>
      <c r="I95" s="1293"/>
    </row>
    <row r="96" spans="1:9" x14ac:dyDescent="0.2">
      <c r="A96" s="1293"/>
      <c r="B96" s="1293"/>
      <c r="C96" s="1293"/>
      <c r="D96" s="1293"/>
      <c r="E96" s="1293"/>
      <c r="F96" s="1293"/>
      <c r="G96" s="1293"/>
      <c r="H96" s="1293"/>
      <c r="I96" s="1293"/>
    </row>
    <row r="97" spans="1:9" x14ac:dyDescent="0.2">
      <c r="A97" s="1293"/>
      <c r="B97" s="1293"/>
      <c r="C97" s="1293"/>
      <c r="D97" s="1293"/>
      <c r="E97" s="1293"/>
      <c r="F97" s="1293"/>
      <c r="G97" s="1293"/>
      <c r="H97" s="1778"/>
      <c r="I97" s="1293"/>
    </row>
    <row r="98" spans="1:9" x14ac:dyDescent="0.2">
      <c r="A98" s="1293"/>
      <c r="B98" s="1293"/>
      <c r="C98" s="1293"/>
      <c r="D98" s="1293"/>
      <c r="E98" s="1293"/>
      <c r="F98" s="1293"/>
      <c r="G98" s="1512"/>
      <c r="H98" s="1778"/>
      <c r="I98" s="1293"/>
    </row>
    <row r="99" spans="1:9" x14ac:dyDescent="0.2">
      <c r="A99" s="1293"/>
      <c r="B99" s="1293"/>
      <c r="C99" s="1293"/>
      <c r="D99" s="1293"/>
      <c r="E99" s="1293"/>
      <c r="F99" s="1293"/>
      <c r="G99" s="1779"/>
      <c r="H99" s="1510"/>
      <c r="I99" s="1293"/>
    </row>
    <row r="100" spans="1:9" x14ac:dyDescent="0.2">
      <c r="A100" s="1293"/>
      <c r="B100" s="1293"/>
      <c r="C100" s="1293"/>
      <c r="D100" s="1293"/>
      <c r="E100" s="1293"/>
      <c r="F100" s="1293"/>
      <c r="G100" s="1512"/>
      <c r="H100" s="1510"/>
      <c r="I100" s="1293"/>
    </row>
    <row r="101" spans="1:9" x14ac:dyDescent="0.2">
      <c r="A101" s="1293"/>
      <c r="B101" s="1293"/>
      <c r="C101" s="1293"/>
      <c r="D101" s="1293"/>
      <c r="E101" s="1293"/>
      <c r="F101" s="1293"/>
      <c r="G101" s="1511"/>
      <c r="H101" s="1510"/>
      <c r="I101" s="1293"/>
    </row>
    <row r="102" spans="1:9" x14ac:dyDescent="0.2">
      <c r="A102" s="1293"/>
      <c r="B102" s="1293"/>
      <c r="C102" s="1293"/>
      <c r="D102" s="1293"/>
      <c r="E102" s="1293"/>
      <c r="F102" s="1293"/>
      <c r="G102" s="1293"/>
      <c r="H102" s="1293"/>
      <c r="I102" s="1293"/>
    </row>
    <row r="115" spans="1:9" ht="12.75" x14ac:dyDescent="0.2">
      <c r="A115" s="1509" t="s">
        <v>1109</v>
      </c>
      <c r="B115" s="1294"/>
    </row>
    <row r="116" spans="1:9" x14ac:dyDescent="0.2">
      <c r="B116" s="1293"/>
      <c r="C116" s="1293"/>
      <c r="D116" s="1293"/>
      <c r="E116" s="1293"/>
      <c r="F116" s="1293"/>
      <c r="G116" s="1293"/>
      <c r="H116" s="1293"/>
      <c r="I116" s="1293"/>
    </row>
    <row r="117" spans="1:9" x14ac:dyDescent="0.2">
      <c r="A117" s="1293"/>
      <c r="B117" s="1293"/>
      <c r="C117" s="1293"/>
      <c r="D117" s="1293"/>
      <c r="E117" s="1293"/>
      <c r="F117" s="1293"/>
      <c r="G117" s="1293"/>
      <c r="H117" s="1293"/>
      <c r="I117" s="1293"/>
    </row>
    <row r="118" spans="1:9" x14ac:dyDescent="0.2">
      <c r="A118" s="1293"/>
      <c r="B118" s="1293"/>
      <c r="C118" s="1293"/>
      <c r="D118" s="1293"/>
      <c r="E118" s="1293"/>
      <c r="F118" s="1293"/>
      <c r="G118" s="383"/>
      <c r="H118" s="1293"/>
      <c r="I118" s="1293"/>
    </row>
    <row r="119" spans="1:9" x14ac:dyDescent="0.2">
      <c r="A119" s="1293"/>
      <c r="B119" s="1293"/>
      <c r="C119" s="1293"/>
      <c r="D119" s="1293"/>
      <c r="E119" s="1293"/>
      <c r="F119" s="1293"/>
      <c r="G119" s="1293"/>
      <c r="H119" s="1293"/>
      <c r="I119" s="1293"/>
    </row>
    <row r="120" spans="1:9" x14ac:dyDescent="0.2">
      <c r="A120" s="1293"/>
      <c r="B120" s="1293"/>
      <c r="C120" s="1293"/>
      <c r="D120" s="1293"/>
      <c r="E120" s="1293"/>
      <c r="F120" s="1293"/>
      <c r="G120" s="1293"/>
      <c r="H120" s="1778"/>
      <c r="I120" s="1293"/>
    </row>
    <row r="121" spans="1:9" x14ac:dyDescent="0.2">
      <c r="A121" s="1293"/>
      <c r="B121" s="1293"/>
      <c r="C121" s="1293"/>
      <c r="D121" s="1293"/>
      <c r="E121" s="1293"/>
      <c r="F121" s="1293"/>
      <c r="G121" s="1293"/>
      <c r="H121" s="1778"/>
      <c r="I121" s="1293"/>
    </row>
    <row r="122" spans="1:9" x14ac:dyDescent="0.2">
      <c r="A122" s="1293"/>
      <c r="B122" s="1293"/>
      <c r="C122" s="1293"/>
      <c r="D122" s="1293"/>
      <c r="E122" s="1293"/>
      <c r="F122" s="1293"/>
      <c r="G122" s="1293"/>
      <c r="H122" s="1293"/>
      <c r="I122" s="1293"/>
    </row>
    <row r="123" spans="1:9" x14ac:dyDescent="0.2">
      <c r="A123" s="1293"/>
      <c r="B123" s="1293"/>
      <c r="C123" s="1293"/>
      <c r="D123" s="1293"/>
      <c r="E123" s="1293"/>
      <c r="F123" s="1293"/>
      <c r="G123" s="1293"/>
      <c r="H123" s="1293"/>
      <c r="I123" s="1293"/>
    </row>
    <row r="124" spans="1:9" x14ac:dyDescent="0.2">
      <c r="A124" s="1293"/>
      <c r="B124" s="1293"/>
      <c r="C124" s="1293"/>
      <c r="D124" s="1293"/>
      <c r="E124" s="1293"/>
      <c r="F124" s="1293"/>
      <c r="G124" s="1293"/>
      <c r="H124" s="1293"/>
      <c r="I124" s="1293"/>
    </row>
    <row r="125" spans="1:9" x14ac:dyDescent="0.2">
      <c r="A125" s="1293"/>
      <c r="B125" s="1293"/>
      <c r="C125" s="1293"/>
      <c r="D125" s="1293"/>
      <c r="E125" s="1293"/>
      <c r="F125" s="1293"/>
      <c r="G125" s="1293"/>
      <c r="H125" s="1293"/>
      <c r="I125" s="1293"/>
    </row>
    <row r="126" spans="1:9" x14ac:dyDescent="0.2">
      <c r="A126" s="1293"/>
      <c r="B126" s="1293"/>
      <c r="C126" s="1293"/>
      <c r="D126" s="1293"/>
      <c r="E126" s="1293"/>
      <c r="F126" s="1293"/>
      <c r="G126" s="1293"/>
      <c r="H126" s="1293"/>
      <c r="I126" s="1293"/>
    </row>
    <row r="127" spans="1:9" x14ac:dyDescent="0.2">
      <c r="A127" s="1293"/>
      <c r="B127" s="1293"/>
      <c r="C127" s="1293"/>
      <c r="D127" s="1293"/>
      <c r="E127" s="1293"/>
      <c r="F127" s="1293"/>
      <c r="G127" s="1293"/>
      <c r="H127" s="1293"/>
      <c r="I127" s="1293"/>
    </row>
    <row r="128" spans="1:9" x14ac:dyDescent="0.2">
      <c r="A128" s="1293"/>
      <c r="B128" s="1293"/>
      <c r="C128" s="1293"/>
      <c r="D128" s="1293"/>
      <c r="E128" s="1293"/>
      <c r="F128" s="1293"/>
      <c r="G128" s="1293"/>
      <c r="H128" s="1293"/>
      <c r="I128" s="1293"/>
    </row>
    <row r="129" spans="1:9" x14ac:dyDescent="0.2">
      <c r="A129" s="1293"/>
      <c r="B129" s="1293"/>
      <c r="C129" s="1293"/>
      <c r="D129" s="1293"/>
      <c r="E129" s="1293"/>
      <c r="F129" s="1293"/>
      <c r="G129" s="1293"/>
      <c r="H129" s="1293"/>
      <c r="I129" s="1293"/>
    </row>
    <row r="130" spans="1:9" x14ac:dyDescent="0.2">
      <c r="A130" s="1293"/>
      <c r="B130" s="1293"/>
      <c r="C130" s="1293"/>
      <c r="D130" s="1293"/>
      <c r="E130" s="1293"/>
      <c r="F130" s="1293"/>
      <c r="G130" s="1293"/>
      <c r="H130" s="1293"/>
      <c r="I130" s="1293"/>
    </row>
    <row r="131" spans="1:9" x14ac:dyDescent="0.2">
      <c r="A131" s="1293"/>
      <c r="B131" s="1293"/>
      <c r="C131" s="1293"/>
      <c r="D131" s="1293"/>
      <c r="E131" s="1293"/>
      <c r="F131" s="1293"/>
      <c r="G131" s="1293"/>
      <c r="H131" s="1293"/>
      <c r="I131" s="1293"/>
    </row>
    <row r="132" spans="1:9" x14ac:dyDescent="0.2">
      <c r="A132" s="1293"/>
      <c r="B132" s="1293"/>
      <c r="C132" s="1293"/>
      <c r="D132" s="1293"/>
      <c r="E132" s="1293"/>
      <c r="F132" s="1293"/>
      <c r="G132" s="1293"/>
      <c r="H132" s="1293"/>
      <c r="I132" s="1293"/>
    </row>
    <row r="133" spans="1:9" x14ac:dyDescent="0.2">
      <c r="A133" s="1293"/>
      <c r="B133" s="1293"/>
      <c r="C133" s="1293"/>
      <c r="D133" s="1293"/>
      <c r="F133" s="1293"/>
      <c r="G133" s="1293"/>
      <c r="H133" s="1293"/>
      <c r="I133" s="1293"/>
    </row>
    <row r="134" spans="1:9" x14ac:dyDescent="0.2">
      <c r="B134" s="1293"/>
      <c r="C134" s="1293"/>
      <c r="D134" s="1293"/>
      <c r="E134" s="1293" t="s">
        <v>653</v>
      </c>
      <c r="F134" s="1293"/>
      <c r="G134" s="1293"/>
      <c r="H134" s="1293"/>
      <c r="I134" s="1293"/>
    </row>
    <row r="135" spans="1:9" x14ac:dyDescent="0.2">
      <c r="A135" s="1293"/>
      <c r="B135" s="1293"/>
      <c r="C135" s="1293"/>
      <c r="D135" s="1293"/>
      <c r="F135" s="1293"/>
      <c r="G135" s="1293"/>
      <c r="H135" s="1293"/>
      <c r="I135" s="1293"/>
    </row>
    <row r="136" spans="1:9" ht="12.75" x14ac:dyDescent="0.2">
      <c r="A136" s="1508" t="s">
        <v>1108</v>
      </c>
      <c r="B136" s="1293"/>
      <c r="C136" s="1293"/>
      <c r="D136" s="1293"/>
      <c r="E136" s="1293"/>
      <c r="F136" s="1293"/>
      <c r="G136" s="1293"/>
      <c r="H136" s="1293"/>
      <c r="I136" s="1293"/>
    </row>
    <row r="137" spans="1:9" x14ac:dyDescent="0.2">
      <c r="A137" s="1293"/>
      <c r="B137" s="1293"/>
      <c r="C137" s="1293"/>
      <c r="D137" s="1293"/>
      <c r="E137" s="1293"/>
      <c r="F137" s="1293"/>
      <c r="G137" s="1293"/>
      <c r="H137" s="1293"/>
      <c r="I137" s="1293"/>
    </row>
    <row r="138" spans="1:9" x14ac:dyDescent="0.2">
      <c r="A138" s="1293"/>
      <c r="B138" s="1293"/>
      <c r="C138" s="1293"/>
      <c r="D138" s="1293"/>
      <c r="E138" s="1293"/>
      <c r="F138" s="1293"/>
      <c r="G138" s="383"/>
      <c r="H138" s="1293"/>
      <c r="I138" s="1293"/>
    </row>
    <row r="139" spans="1:9" x14ac:dyDescent="0.2">
      <c r="A139" s="1293"/>
      <c r="B139" s="1293"/>
      <c r="C139" s="1293"/>
      <c r="D139" s="1293"/>
      <c r="E139" s="1293"/>
      <c r="F139" s="1293"/>
      <c r="G139" s="1293"/>
      <c r="H139" s="1293"/>
      <c r="I139" s="1293"/>
    </row>
    <row r="140" spans="1:9" x14ac:dyDescent="0.2">
      <c r="A140" s="1293"/>
      <c r="B140" s="1293"/>
      <c r="C140" s="1293"/>
      <c r="D140" s="1293"/>
      <c r="E140" s="1293"/>
      <c r="F140" s="1293"/>
      <c r="G140" s="1778"/>
      <c r="H140" s="1293"/>
      <c r="I140" s="1293"/>
    </row>
    <row r="141" spans="1:9" x14ac:dyDescent="0.2">
      <c r="A141" s="1293"/>
      <c r="B141" s="1293"/>
      <c r="C141" s="1293"/>
      <c r="D141" s="1293"/>
      <c r="E141" s="1293"/>
      <c r="F141" s="1293"/>
      <c r="G141" s="1778"/>
      <c r="I141" s="1293"/>
    </row>
    <row r="142" spans="1:9" x14ac:dyDescent="0.2">
      <c r="A142" s="1293"/>
      <c r="B142" s="1293"/>
      <c r="C142" s="1293"/>
      <c r="D142" s="1293"/>
      <c r="E142" s="1293"/>
      <c r="F142" s="1293"/>
      <c r="G142" s="1293"/>
      <c r="I142" s="1293"/>
    </row>
    <row r="143" spans="1:9" x14ac:dyDescent="0.2">
      <c r="A143" s="1293"/>
      <c r="B143" s="1293"/>
      <c r="C143" s="1293"/>
      <c r="D143" s="1293"/>
      <c r="E143" s="1293"/>
      <c r="F143" s="1293"/>
      <c r="G143" s="1293"/>
      <c r="H143" s="1294"/>
      <c r="I143" s="1294"/>
    </row>
    <row r="144" spans="1:9" x14ac:dyDescent="0.2">
      <c r="A144" s="1293"/>
      <c r="B144" s="1293"/>
      <c r="C144" s="1293"/>
      <c r="D144" s="1293"/>
      <c r="E144" s="1293"/>
      <c r="F144" s="1293"/>
      <c r="G144" s="1293"/>
      <c r="H144" s="1293"/>
      <c r="I144" s="1293"/>
    </row>
    <row r="145" spans="1:9" x14ac:dyDescent="0.2">
      <c r="A145" s="1293"/>
      <c r="B145" s="1293"/>
      <c r="C145" s="1293"/>
      <c r="D145" s="1293"/>
      <c r="E145" s="1293"/>
      <c r="F145" s="1293"/>
      <c r="G145" s="1293"/>
      <c r="H145" s="1293"/>
      <c r="I145" s="1293"/>
    </row>
    <row r="146" spans="1:9" x14ac:dyDescent="0.2">
      <c r="A146" s="1293"/>
      <c r="B146" s="1293"/>
      <c r="C146" s="1293"/>
      <c r="D146" s="1293"/>
      <c r="E146" s="1293"/>
      <c r="F146" s="1293"/>
      <c r="G146" s="1293"/>
      <c r="H146" s="1293"/>
      <c r="I146" s="1293"/>
    </row>
    <row r="147" spans="1:9" x14ac:dyDescent="0.2">
      <c r="A147" s="1293"/>
      <c r="B147" s="1293"/>
      <c r="C147" s="1293"/>
      <c r="D147" s="1293"/>
      <c r="E147" s="1293"/>
      <c r="F147" s="1293"/>
      <c r="H147" s="1293"/>
      <c r="I147" s="1293"/>
    </row>
    <row r="148" spans="1:9" x14ac:dyDescent="0.2">
      <c r="A148" s="1293"/>
      <c r="B148" s="1293"/>
      <c r="C148" s="1293"/>
      <c r="D148" s="1293"/>
      <c r="E148" s="1293"/>
      <c r="F148" s="1293"/>
      <c r="G148" s="1293"/>
      <c r="H148" s="1293"/>
      <c r="I148" s="1293"/>
    </row>
    <row r="149" spans="1:9" x14ac:dyDescent="0.2">
      <c r="A149" s="1293"/>
      <c r="B149" s="1293"/>
      <c r="C149" s="1293"/>
      <c r="D149" s="1293"/>
      <c r="E149" s="1293"/>
      <c r="F149" s="1293"/>
      <c r="G149" s="1293"/>
      <c r="H149" s="1293"/>
      <c r="I149" s="1293"/>
    </row>
    <row r="150" spans="1:9" x14ac:dyDescent="0.2">
      <c r="A150" s="1293"/>
      <c r="B150" s="1293"/>
      <c r="C150" s="1293"/>
      <c r="D150" s="1293"/>
      <c r="E150" s="1293"/>
      <c r="F150" s="1293"/>
      <c r="G150" s="1293"/>
      <c r="H150" s="1293"/>
      <c r="I150" s="1293"/>
    </row>
    <row r="151" spans="1:9" x14ac:dyDescent="0.2">
      <c r="A151" s="1293"/>
      <c r="B151" s="1293"/>
      <c r="C151" s="1293"/>
      <c r="D151" s="1293"/>
      <c r="E151" s="1293"/>
      <c r="F151" s="1293"/>
      <c r="G151" s="1293"/>
      <c r="H151" s="1293"/>
      <c r="I151" s="1293"/>
    </row>
    <row r="152" spans="1:9" x14ac:dyDescent="0.2">
      <c r="A152" s="1293"/>
      <c r="B152" s="1293"/>
      <c r="C152" s="1293"/>
      <c r="D152" s="1293"/>
      <c r="F152" s="1293"/>
      <c r="G152" s="1293"/>
      <c r="H152" s="1293"/>
      <c r="I152" s="1293"/>
    </row>
    <row r="153" spans="1:9" x14ac:dyDescent="0.2">
      <c r="A153" s="1293"/>
      <c r="B153" s="1293"/>
      <c r="C153" s="1293"/>
      <c r="D153" s="1293"/>
      <c r="F153" s="1293"/>
      <c r="G153" s="1293"/>
      <c r="H153" s="1293"/>
      <c r="I153" s="1293"/>
    </row>
    <row r="154" spans="1:9" x14ac:dyDescent="0.2">
      <c r="B154" s="1293"/>
      <c r="C154" s="1293"/>
      <c r="D154" s="1293"/>
      <c r="E154" s="1293"/>
      <c r="F154" s="1293"/>
      <c r="G154" s="1293"/>
      <c r="H154" s="1293"/>
      <c r="I154" s="1293"/>
    </row>
    <row r="155" spans="1:9" x14ac:dyDescent="0.2">
      <c r="B155" s="1293"/>
      <c r="C155" s="1293"/>
      <c r="D155" s="1293"/>
      <c r="E155" s="1293" t="s">
        <v>653</v>
      </c>
      <c r="F155" s="1293"/>
      <c r="G155" s="1293"/>
      <c r="H155" s="1293"/>
      <c r="I155" s="1293"/>
    </row>
    <row r="156" spans="1:9" x14ac:dyDescent="0.2">
      <c r="A156" s="1293"/>
      <c r="B156" s="1293"/>
      <c r="C156" s="1293"/>
      <c r="D156" s="1293"/>
      <c r="F156" s="1293"/>
      <c r="G156" s="1293"/>
      <c r="H156" s="1293"/>
      <c r="I156" s="1293"/>
    </row>
    <row r="157" spans="1:9" x14ac:dyDescent="0.2">
      <c r="A157" s="1293"/>
      <c r="B157" s="1293"/>
      <c r="C157" s="1293"/>
      <c r="D157" s="1293"/>
      <c r="E157" s="1293"/>
      <c r="F157" s="1293"/>
      <c r="G157" s="1293"/>
      <c r="H157" s="1293"/>
      <c r="I157" s="1293"/>
    </row>
    <row r="158" spans="1:9" ht="12.75" x14ac:dyDescent="0.2">
      <c r="A158" s="1508" t="s">
        <v>1107</v>
      </c>
      <c r="B158" s="1293"/>
      <c r="C158" s="1293"/>
      <c r="D158" s="1293"/>
      <c r="E158" s="1293"/>
      <c r="F158" s="1293"/>
      <c r="G158" s="1293"/>
      <c r="H158" s="1293"/>
      <c r="I158" s="1293"/>
    </row>
    <row r="159" spans="1:9" x14ac:dyDescent="0.2">
      <c r="A159" s="1293"/>
      <c r="B159" s="1293"/>
      <c r="C159" s="1293"/>
      <c r="D159" s="1293"/>
      <c r="E159" s="1293"/>
      <c r="F159" s="1293"/>
      <c r="G159" s="1293"/>
      <c r="H159" s="1293"/>
      <c r="I159" s="1293"/>
    </row>
    <row r="160" spans="1:9" x14ac:dyDescent="0.2">
      <c r="A160" s="1293"/>
      <c r="B160" s="1293"/>
      <c r="C160" s="1293"/>
      <c r="D160" s="1293"/>
      <c r="E160" s="1293"/>
      <c r="F160" s="1293"/>
      <c r="G160" s="383"/>
      <c r="H160" s="1293"/>
      <c r="I160" s="1293"/>
    </row>
    <row r="161" spans="1:9" x14ac:dyDescent="0.2">
      <c r="A161" s="1293"/>
      <c r="B161" s="1293"/>
      <c r="C161" s="1293"/>
      <c r="D161" s="1293"/>
      <c r="E161" s="1293"/>
      <c r="F161" s="1293"/>
      <c r="G161" s="1293"/>
      <c r="H161" s="1293"/>
      <c r="I161" s="1293"/>
    </row>
    <row r="162" spans="1:9" x14ac:dyDescent="0.2">
      <c r="A162" s="1293"/>
      <c r="B162" s="1293"/>
      <c r="C162" s="1293"/>
      <c r="D162" s="1293"/>
      <c r="E162" s="1293"/>
      <c r="F162" s="1293"/>
      <c r="G162" s="1778"/>
      <c r="H162" s="1293"/>
      <c r="I162" s="1293"/>
    </row>
    <row r="163" spans="1:9" x14ac:dyDescent="0.2">
      <c r="A163" s="1293"/>
      <c r="B163" s="363"/>
      <c r="C163" s="1293"/>
      <c r="D163" s="1293"/>
      <c r="E163" s="1293"/>
      <c r="F163" s="1293"/>
      <c r="G163" s="1778"/>
      <c r="H163" s="1293"/>
      <c r="I163" s="1293"/>
    </row>
    <row r="164" spans="1:9" x14ac:dyDescent="0.2">
      <c r="A164" s="1293"/>
      <c r="B164" s="1293"/>
      <c r="C164" s="1293"/>
      <c r="D164" s="1293"/>
      <c r="E164" s="1293"/>
      <c r="F164" s="1293"/>
      <c r="G164" s="1293"/>
      <c r="H164" s="1293"/>
      <c r="I164" s="1293"/>
    </row>
    <row r="165" spans="1:9" x14ac:dyDescent="0.2">
      <c r="A165" s="1293"/>
      <c r="B165" s="1293"/>
      <c r="C165" s="1293"/>
      <c r="D165" s="1293"/>
      <c r="E165" s="1293"/>
      <c r="F165" s="1293"/>
      <c r="G165" s="1293"/>
      <c r="H165" s="1293"/>
      <c r="I165" s="1293"/>
    </row>
    <row r="166" spans="1:9" x14ac:dyDescent="0.2">
      <c r="A166" s="1293"/>
      <c r="B166" s="1293"/>
      <c r="C166" s="1293"/>
      <c r="D166" s="1293"/>
      <c r="E166" s="1293"/>
      <c r="F166" s="1293"/>
      <c r="G166" s="1293"/>
      <c r="H166" s="1293"/>
      <c r="I166" s="1293"/>
    </row>
    <row r="167" spans="1:9" x14ac:dyDescent="0.2">
      <c r="A167" s="1293"/>
      <c r="B167" s="1293"/>
      <c r="C167" s="1293"/>
      <c r="D167" s="1293"/>
      <c r="E167" s="1293"/>
      <c r="F167" s="1293"/>
      <c r="G167" s="1293"/>
      <c r="H167" s="1293"/>
      <c r="I167" s="1293"/>
    </row>
    <row r="168" spans="1:9" x14ac:dyDescent="0.2">
      <c r="A168" s="1293"/>
      <c r="B168" s="1293"/>
      <c r="C168" s="1293"/>
      <c r="D168" s="1293"/>
      <c r="E168" s="1293"/>
      <c r="F168" s="1293"/>
      <c r="G168" s="1293"/>
      <c r="H168" s="1293"/>
      <c r="I168" s="1293"/>
    </row>
    <row r="169" spans="1:9" x14ac:dyDescent="0.2">
      <c r="A169" s="1293"/>
      <c r="B169" s="1293"/>
      <c r="C169" s="1293"/>
      <c r="D169" s="1293"/>
      <c r="E169" s="1293"/>
      <c r="F169" s="1293"/>
      <c r="G169" s="1293"/>
      <c r="H169" s="1293"/>
      <c r="I169" s="1293"/>
    </row>
    <row r="177" spans="5:5" x14ac:dyDescent="0.2">
      <c r="E177" s="1292" t="s">
        <v>653</v>
      </c>
    </row>
  </sheetData>
  <mergeCells count="2">
    <mergeCell ref="B3:C3"/>
    <mergeCell ref="B25:C25"/>
  </mergeCells>
  <printOptions horizontalCentered="1"/>
  <pageMargins left="0.7" right="0.7" top="0.75" bottom="0.75" header="0.3" footer="0.3"/>
  <pageSetup paperSize="9" scale="96" orientation="portrait" r:id="rId1"/>
  <rowBreaks count="2" manualBreakCount="2">
    <brk id="49" max="8" man="1"/>
    <brk id="111" max="8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Mbnd.mbnd" shapeId="446465" r:id="rId5">
          <objectPr defaultSize="0" autoPict="0" r:id="rId6">
            <anchor moveWithCells="1">
              <from>
                <xdr:col>0</xdr:col>
                <xdr:colOff>57150</xdr:colOff>
                <xdr:row>159</xdr:row>
                <xdr:rowOff>19050</xdr:rowOff>
              </from>
              <to>
                <xdr:col>5</xdr:col>
                <xdr:colOff>228600</xdr:colOff>
                <xdr:row>174</xdr:row>
                <xdr:rowOff>47625</xdr:rowOff>
              </to>
            </anchor>
          </objectPr>
        </oleObject>
      </mc:Choice>
      <mc:Fallback>
        <oleObject progId="Mbnd.mbnd" shapeId="446465" r:id="rId5"/>
      </mc:Fallback>
    </mc:AlternateContent>
    <mc:AlternateContent xmlns:mc="http://schemas.openxmlformats.org/markup-compatibility/2006">
      <mc:Choice Requires="x14">
        <oleObject progId="Mbnd.mbnd" shapeId="446466" r:id="rId7">
          <objectPr defaultSize="0" autoPict="0" r:id="rId8">
            <anchor moveWithCells="1">
              <from>
                <xdr:col>0</xdr:col>
                <xdr:colOff>19050</xdr:colOff>
                <xdr:row>115</xdr:row>
                <xdr:rowOff>123825</xdr:rowOff>
              </from>
              <to>
                <xdr:col>5</xdr:col>
                <xdr:colOff>19050</xdr:colOff>
                <xdr:row>130</xdr:row>
                <xdr:rowOff>142875</xdr:rowOff>
              </to>
            </anchor>
          </objectPr>
        </oleObject>
      </mc:Choice>
      <mc:Fallback>
        <oleObject progId="Mbnd.mbnd" shapeId="446466" r:id="rId7"/>
      </mc:Fallback>
    </mc:AlternateContent>
    <mc:AlternateContent xmlns:mc="http://schemas.openxmlformats.org/markup-compatibility/2006">
      <mc:Choice Requires="x14">
        <oleObject progId="Mbnd.mbnd" shapeId="446467" r:id="rId9">
          <objectPr defaultSize="0" autoPict="0" r:id="rId10">
            <anchor moveWithCells="1">
              <from>
                <xdr:col>0</xdr:col>
                <xdr:colOff>0</xdr:colOff>
                <xdr:row>50</xdr:row>
                <xdr:rowOff>76200</xdr:rowOff>
              </from>
              <to>
                <xdr:col>5</xdr:col>
                <xdr:colOff>9525</xdr:colOff>
                <xdr:row>65</xdr:row>
                <xdr:rowOff>104775</xdr:rowOff>
              </to>
            </anchor>
          </objectPr>
        </oleObject>
      </mc:Choice>
      <mc:Fallback>
        <oleObject progId="Mbnd.mbnd" shapeId="446467" r:id="rId9"/>
      </mc:Fallback>
    </mc:AlternateContent>
    <mc:AlternateContent xmlns:mc="http://schemas.openxmlformats.org/markup-compatibility/2006">
      <mc:Choice Requires="x14">
        <oleObject progId="Mbnd.mbnd" shapeId="446468" r:id="rId11">
          <objectPr defaultSize="0" autoPict="0" r:id="rId12">
            <anchor moveWithCells="1">
              <from>
                <xdr:col>0</xdr:col>
                <xdr:colOff>47625</xdr:colOff>
                <xdr:row>137</xdr:row>
                <xdr:rowOff>9525</xdr:rowOff>
              </from>
              <to>
                <xdr:col>5</xdr:col>
                <xdr:colOff>28575</xdr:colOff>
                <xdr:row>152</xdr:row>
                <xdr:rowOff>76200</xdr:rowOff>
              </to>
            </anchor>
          </objectPr>
        </oleObject>
      </mc:Choice>
      <mc:Fallback>
        <oleObject progId="Mbnd.mbnd" shapeId="446468" r:id="rId11"/>
      </mc:Fallback>
    </mc:AlternateContent>
    <mc:AlternateContent xmlns:mc="http://schemas.openxmlformats.org/markup-compatibility/2006">
      <mc:Choice Requires="x14">
        <oleObject progId="Mbnd.mbnd" shapeId="446469" r:id="rId13">
          <objectPr defaultSize="0" autoPict="0" r:id="rId14">
            <anchor moveWithCells="1">
              <from>
                <xdr:col>0</xdr:col>
                <xdr:colOff>0</xdr:colOff>
                <xdr:row>92</xdr:row>
                <xdr:rowOff>38100</xdr:rowOff>
              </from>
              <to>
                <xdr:col>4</xdr:col>
                <xdr:colOff>609600</xdr:colOff>
                <xdr:row>107</xdr:row>
                <xdr:rowOff>133350</xdr:rowOff>
              </to>
            </anchor>
          </objectPr>
        </oleObject>
      </mc:Choice>
      <mc:Fallback>
        <oleObject progId="Mbnd.mbnd" shapeId="446469" r:id="rId1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63D77-AEFC-4330-886C-759CFA15F4AE}">
  <sheetPr>
    <tabColor theme="6" tint="0.59999389629810485"/>
  </sheetPr>
  <dimension ref="A1:BE330"/>
  <sheetViews>
    <sheetView view="pageBreakPreview" topLeftCell="W43" zoomScaleNormal="100" zoomScaleSheetLayoutView="100" zoomScalePageLayoutView="110" workbookViewId="0">
      <selection activeCell="AQ32" sqref="AQ32"/>
    </sheetView>
  </sheetViews>
  <sheetFormatPr defaultRowHeight="11.25" x14ac:dyDescent="0.2"/>
  <cols>
    <col min="1" max="1" width="34.42578125" style="1543" customWidth="1"/>
    <col min="2" max="2" width="6.5703125" style="1543" customWidth="1"/>
    <col min="3" max="3" width="6" style="1546" customWidth="1"/>
    <col min="4" max="14" width="6" style="1543" customWidth="1"/>
    <col min="15" max="15" width="29.5703125" style="1543" customWidth="1"/>
    <col min="16" max="18" width="7.140625" style="1547" customWidth="1"/>
    <col min="19" max="27" width="7.140625" style="1543" customWidth="1"/>
    <col min="28" max="28" width="35.140625" style="1543" customWidth="1"/>
    <col min="29" max="29" width="7.140625" style="1543" customWidth="1"/>
    <col min="30" max="30" width="5.7109375" style="1546" customWidth="1"/>
    <col min="31" max="33" width="5.7109375" style="60" customWidth="1"/>
    <col min="34" max="36" width="5.7109375" style="1546" customWidth="1"/>
    <col min="37" max="39" width="5.7109375" style="1545" customWidth="1"/>
    <col min="40" max="42" width="5.7109375" style="1544" customWidth="1"/>
    <col min="43" max="43" width="26.85546875" style="1543" customWidth="1"/>
    <col min="44" max="44" width="6.28515625" style="1543" customWidth="1"/>
    <col min="45" max="51" width="6.28515625" style="1546" customWidth="1"/>
    <col min="52" max="52" width="6.28515625" style="50" customWidth="1"/>
    <col min="53" max="53" width="6.28515625" style="49" customWidth="1"/>
    <col min="54" max="55" width="6.28515625" style="1545" customWidth="1"/>
    <col min="56" max="57" width="6.28515625" style="1544" customWidth="1"/>
    <col min="58" max="16384" width="9.140625" style="1543"/>
  </cols>
  <sheetData>
    <row r="1" spans="1:57" ht="13.5" customHeight="1" x14ac:dyDescent="0.2">
      <c r="A1" s="123" t="s">
        <v>939</v>
      </c>
      <c r="B1" s="123"/>
      <c r="C1" s="123"/>
      <c r="D1" s="123"/>
      <c r="E1" s="124"/>
      <c r="F1" s="124"/>
      <c r="G1" s="1546"/>
      <c r="H1" s="1546"/>
      <c r="I1" s="1546"/>
      <c r="J1" s="1546"/>
      <c r="K1" s="1546"/>
      <c r="L1" s="1546"/>
      <c r="M1" s="1546"/>
      <c r="N1" s="1546"/>
      <c r="O1" s="2677" t="s">
        <v>939</v>
      </c>
      <c r="P1" s="2677"/>
      <c r="Q1" s="2677"/>
      <c r="R1" s="2677"/>
      <c r="S1" s="2677"/>
      <c r="T1" s="2677"/>
      <c r="U1" s="2677"/>
      <c r="V1" s="2677"/>
      <c r="W1" s="2677"/>
      <c r="X1" s="2677"/>
      <c r="Y1" s="2677"/>
      <c r="Z1" s="2677"/>
      <c r="AA1" s="2677"/>
      <c r="AB1" s="739" t="s">
        <v>938</v>
      </c>
      <c r="AC1" s="739"/>
      <c r="AD1" s="736"/>
      <c r="AE1" s="1094"/>
      <c r="AF1" s="1094"/>
      <c r="AG1" s="1094"/>
      <c r="AH1" s="736"/>
      <c r="AI1" s="736"/>
      <c r="AJ1" s="738"/>
      <c r="AK1" s="734"/>
      <c r="AL1" s="734"/>
      <c r="AM1" s="734"/>
      <c r="AN1" s="737"/>
      <c r="AO1" s="737"/>
      <c r="AP1" s="737"/>
      <c r="AQ1" s="736" t="s">
        <v>938</v>
      </c>
      <c r="AR1" s="736"/>
      <c r="AS1" s="736"/>
      <c r="AT1" s="736"/>
      <c r="AU1" s="736"/>
      <c r="AV1" s="736"/>
      <c r="AW1" s="736"/>
      <c r="AX1" s="736"/>
      <c r="AY1" s="736"/>
      <c r="AZ1" s="735"/>
      <c r="BA1" s="121"/>
      <c r="BB1" s="734"/>
      <c r="BC1" s="734"/>
      <c r="BD1" s="734"/>
      <c r="BE1" s="734"/>
    </row>
    <row r="2" spans="1:57" ht="13.5" customHeight="1" x14ac:dyDescent="0.2">
      <c r="A2" s="1546" t="s">
        <v>292</v>
      </c>
      <c r="B2" s="1546"/>
      <c r="D2" s="1546"/>
      <c r="E2" s="1546"/>
      <c r="F2" s="1546"/>
      <c r="G2" s="1546"/>
      <c r="H2" s="1546"/>
      <c r="I2" s="1546"/>
      <c r="J2" s="1546"/>
      <c r="K2" s="1546"/>
      <c r="L2" s="1546"/>
      <c r="M2" s="1546"/>
      <c r="N2" s="1546"/>
      <c r="AQ2" s="1546"/>
      <c r="AR2" s="1546"/>
      <c r="BD2" s="1545"/>
      <c r="BE2" s="1545"/>
    </row>
    <row r="3" spans="1:57" ht="13.5" customHeight="1" x14ac:dyDescent="0.2">
      <c r="A3" s="127" t="s">
        <v>291</v>
      </c>
      <c r="B3" s="127"/>
      <c r="C3" s="127"/>
      <c r="D3" s="127"/>
      <c r="E3" s="127"/>
      <c r="F3" s="127"/>
      <c r="G3" s="1546"/>
      <c r="H3" s="1546"/>
      <c r="I3" s="1546"/>
      <c r="J3" s="1546"/>
      <c r="K3" s="1546"/>
      <c r="L3" s="1546"/>
      <c r="M3" s="1546"/>
      <c r="N3" s="1546"/>
      <c r="O3" s="126" t="s">
        <v>290</v>
      </c>
      <c r="P3" s="125"/>
      <c r="Q3" s="125"/>
      <c r="R3" s="125"/>
      <c r="S3" s="108"/>
      <c r="T3" s="108"/>
      <c r="AB3" s="2656" t="s">
        <v>291</v>
      </c>
      <c r="AC3" s="2656"/>
      <c r="AD3" s="123"/>
      <c r="AE3" s="1091"/>
      <c r="AF3" s="1091"/>
      <c r="AG3" s="1091"/>
      <c r="AH3" s="123"/>
      <c r="AI3" s="123"/>
      <c r="AJ3" s="124"/>
      <c r="AK3" s="111"/>
      <c r="AL3" s="111"/>
      <c r="AM3" s="111"/>
      <c r="AN3" s="110"/>
      <c r="AQ3" s="123" t="s">
        <v>290</v>
      </c>
      <c r="AR3" s="123"/>
      <c r="AS3" s="122"/>
      <c r="AT3" s="122"/>
      <c r="AU3" s="122"/>
      <c r="AV3" s="122"/>
      <c r="AW3" s="122"/>
      <c r="AX3" s="122"/>
      <c r="AY3" s="123"/>
      <c r="AZ3" s="122"/>
      <c r="BA3" s="121"/>
      <c r="BB3" s="111"/>
      <c r="BC3" s="111"/>
      <c r="BD3" s="1545"/>
      <c r="BE3" s="1545"/>
    </row>
    <row r="4" spans="1:57" ht="20.25" customHeight="1" x14ac:dyDescent="0.2">
      <c r="A4" s="1546"/>
      <c r="B4" s="1546"/>
      <c r="D4" s="1546"/>
      <c r="E4" s="1546"/>
      <c r="F4" s="1546"/>
      <c r="G4" s="1546"/>
      <c r="H4" s="1546"/>
      <c r="I4" s="1546"/>
      <c r="J4" s="1546"/>
      <c r="K4" s="1546"/>
      <c r="L4" s="1546"/>
      <c r="M4" s="1546"/>
      <c r="N4" s="1546"/>
      <c r="AQ4" s="1546"/>
      <c r="AR4" s="1546"/>
      <c r="AS4" s="50"/>
      <c r="AT4" s="50"/>
      <c r="AU4" s="50"/>
      <c r="AV4" s="50"/>
      <c r="AW4" s="50"/>
      <c r="AX4" s="50"/>
      <c r="BD4" s="1545"/>
      <c r="BE4" s="1545"/>
    </row>
    <row r="5" spans="1:57" ht="35.25" customHeight="1" thickBot="1" x14ac:dyDescent="0.25">
      <c r="A5" s="119" t="s">
        <v>174</v>
      </c>
      <c r="B5" s="2827">
        <v>43617</v>
      </c>
      <c r="C5" s="725">
        <v>2018</v>
      </c>
      <c r="D5" s="725">
        <v>2017</v>
      </c>
      <c r="E5" s="99">
        <v>2016</v>
      </c>
      <c r="F5" s="99">
        <v>2015</v>
      </c>
      <c r="G5" s="99">
        <v>2014</v>
      </c>
      <c r="H5" s="99">
        <v>2013</v>
      </c>
      <c r="I5" s="99">
        <v>2012</v>
      </c>
      <c r="J5" s="99">
        <v>2011</v>
      </c>
      <c r="K5" s="99">
        <v>2010</v>
      </c>
      <c r="L5" s="99">
        <v>2009</v>
      </c>
      <c r="M5" s="99">
        <v>2008</v>
      </c>
      <c r="N5" s="99">
        <v>2007</v>
      </c>
      <c r="O5" s="120" t="s">
        <v>174</v>
      </c>
      <c r="P5" s="104">
        <v>2018</v>
      </c>
      <c r="Q5" s="104">
        <v>2017</v>
      </c>
      <c r="R5" s="104">
        <v>2016</v>
      </c>
      <c r="S5" s="104">
        <v>2015</v>
      </c>
      <c r="T5" s="104">
        <v>2014</v>
      </c>
      <c r="U5" s="104">
        <v>2013</v>
      </c>
      <c r="V5" s="104">
        <v>2012</v>
      </c>
      <c r="W5" s="104">
        <v>2011</v>
      </c>
      <c r="X5" s="104">
        <v>2010</v>
      </c>
      <c r="Y5" s="104">
        <v>2009</v>
      </c>
      <c r="Z5" s="104">
        <v>2008</v>
      </c>
      <c r="AA5" s="104">
        <v>2007</v>
      </c>
      <c r="AB5" s="120" t="s">
        <v>174</v>
      </c>
      <c r="AC5" s="118" t="s">
        <v>1098</v>
      </c>
      <c r="AD5" s="118" t="s">
        <v>993</v>
      </c>
      <c r="AE5" s="118" t="s">
        <v>900</v>
      </c>
      <c r="AF5" s="118" t="s">
        <v>838</v>
      </c>
      <c r="AG5" s="118" t="s">
        <v>805</v>
      </c>
      <c r="AH5" s="99" t="s">
        <v>736</v>
      </c>
      <c r="AI5" s="99" t="s">
        <v>720</v>
      </c>
      <c r="AJ5" s="99" t="s">
        <v>684</v>
      </c>
      <c r="AK5" s="99" t="s">
        <v>259</v>
      </c>
      <c r="AL5" s="99" t="s">
        <v>258</v>
      </c>
      <c r="AM5" s="99" t="s">
        <v>257</v>
      </c>
      <c r="AN5" s="99" t="s">
        <v>256</v>
      </c>
      <c r="AO5" s="99" t="s">
        <v>255</v>
      </c>
      <c r="AP5" s="104" t="s">
        <v>254</v>
      </c>
      <c r="AQ5" s="119" t="s">
        <v>174</v>
      </c>
      <c r="AR5" s="118" t="s">
        <v>1098</v>
      </c>
      <c r="AS5" s="118" t="s">
        <v>993</v>
      </c>
      <c r="AT5" s="118" t="s">
        <v>900</v>
      </c>
      <c r="AU5" s="118" t="s">
        <v>838</v>
      </c>
      <c r="AV5" s="118" t="s">
        <v>805</v>
      </c>
      <c r="AW5" s="118" t="s">
        <v>736</v>
      </c>
      <c r="AX5" s="118" t="s">
        <v>720</v>
      </c>
      <c r="AY5" s="99" t="s">
        <v>684</v>
      </c>
      <c r="AZ5" s="99" t="s">
        <v>259</v>
      </c>
      <c r="BA5" s="99" t="s">
        <v>258</v>
      </c>
      <c r="BB5" s="99" t="s">
        <v>257</v>
      </c>
      <c r="BC5" s="99" t="s">
        <v>256</v>
      </c>
      <c r="BD5" s="99" t="s">
        <v>255</v>
      </c>
      <c r="BE5" s="99" t="s">
        <v>254</v>
      </c>
    </row>
    <row r="6" spans="1:57" ht="13.5" customHeight="1" x14ac:dyDescent="0.2">
      <c r="A6" s="1346" t="s">
        <v>287</v>
      </c>
      <c r="B6" s="116">
        <v>2127</v>
      </c>
      <c r="C6" s="116">
        <v>4491</v>
      </c>
      <c r="D6" s="116">
        <v>4666</v>
      </c>
      <c r="E6" s="116">
        <v>4727</v>
      </c>
      <c r="F6" s="116">
        <v>4963</v>
      </c>
      <c r="G6" s="116">
        <v>5482</v>
      </c>
      <c r="H6" s="116">
        <v>5525</v>
      </c>
      <c r="I6" s="116">
        <v>5563</v>
      </c>
      <c r="J6" s="116">
        <v>5456</v>
      </c>
      <c r="K6" s="116">
        <v>5159</v>
      </c>
      <c r="L6" s="116">
        <v>5281</v>
      </c>
      <c r="M6" s="116">
        <v>5093</v>
      </c>
      <c r="N6" s="116">
        <v>4282</v>
      </c>
      <c r="O6" s="1564"/>
      <c r="P6" s="1344"/>
      <c r="Q6" s="1344"/>
      <c r="R6" s="1344"/>
      <c r="S6" s="1344"/>
      <c r="T6" s="1344"/>
      <c r="U6" s="1344"/>
      <c r="V6" s="1563"/>
      <c r="W6" s="1563"/>
      <c r="X6" s="1563"/>
      <c r="Y6" s="1563"/>
      <c r="Z6" s="1563"/>
      <c r="AA6" s="1563"/>
      <c r="AB6" s="1547" t="s">
        <v>287</v>
      </c>
      <c r="AC6" s="71">
        <v>1071</v>
      </c>
      <c r="AD6" s="71">
        <v>1056</v>
      </c>
      <c r="AE6" s="71">
        <v>1142</v>
      </c>
      <c r="AF6" s="71">
        <v>1123</v>
      </c>
      <c r="AG6" s="71">
        <v>1110</v>
      </c>
      <c r="AH6" s="71">
        <v>1116</v>
      </c>
      <c r="AI6" s="71">
        <v>1109</v>
      </c>
      <c r="AJ6" s="71">
        <v>1185</v>
      </c>
      <c r="AK6" s="1561">
        <v>1175</v>
      </c>
      <c r="AL6" s="1561">
        <v>1197</v>
      </c>
      <c r="AM6" s="1561">
        <v>1209</v>
      </c>
      <c r="AN6" s="1561">
        <v>1178</v>
      </c>
      <c r="AO6" s="1561">
        <v>1172</v>
      </c>
      <c r="AP6" s="1561">
        <v>1168</v>
      </c>
      <c r="AQ6" s="1562"/>
      <c r="AR6" s="1562"/>
      <c r="AS6" s="113"/>
      <c r="AT6" s="113"/>
      <c r="AU6" s="113"/>
      <c r="AV6" s="113"/>
      <c r="AW6" s="113"/>
      <c r="AX6" s="113"/>
      <c r="AY6" s="1562"/>
      <c r="AZ6" s="1562"/>
      <c r="BA6" s="1556"/>
      <c r="BB6" s="1556"/>
      <c r="BC6" s="1556"/>
      <c r="BD6" s="1556"/>
      <c r="BE6" s="1561"/>
    </row>
    <row r="7" spans="1:57" ht="13.5" customHeight="1" x14ac:dyDescent="0.2">
      <c r="A7" s="1346" t="s">
        <v>161</v>
      </c>
      <c r="B7" s="116">
        <v>1480</v>
      </c>
      <c r="C7" s="116">
        <v>2993</v>
      </c>
      <c r="D7" s="116">
        <v>3369</v>
      </c>
      <c r="E7" s="116">
        <v>3238</v>
      </c>
      <c r="F7" s="116">
        <v>3230</v>
      </c>
      <c r="G7" s="116">
        <v>2842</v>
      </c>
      <c r="H7" s="116">
        <v>2642</v>
      </c>
      <c r="I7" s="116">
        <v>2468</v>
      </c>
      <c r="J7" s="116">
        <v>2395</v>
      </c>
      <c r="K7" s="116">
        <v>2156</v>
      </c>
      <c r="L7" s="116">
        <v>1693</v>
      </c>
      <c r="M7" s="116">
        <v>1883</v>
      </c>
      <c r="N7" s="116">
        <v>2140</v>
      </c>
      <c r="O7" s="117" t="s">
        <v>285</v>
      </c>
      <c r="P7" s="94"/>
      <c r="Q7" s="94"/>
      <c r="R7" s="94"/>
      <c r="S7" s="94"/>
      <c r="T7" s="94"/>
      <c r="U7" s="94"/>
      <c r="V7" s="1563"/>
      <c r="W7" s="1563"/>
      <c r="X7" s="1563"/>
      <c r="Y7" s="1563"/>
      <c r="Z7" s="1563"/>
      <c r="AA7" s="1563"/>
      <c r="AB7" s="1547" t="s">
        <v>286</v>
      </c>
      <c r="AC7" s="73">
        <v>743</v>
      </c>
      <c r="AD7" s="73">
        <v>737</v>
      </c>
      <c r="AE7" s="73">
        <v>720</v>
      </c>
      <c r="AF7" s="73">
        <v>703</v>
      </c>
      <c r="AG7" s="73">
        <v>800</v>
      </c>
      <c r="AH7" s="73">
        <v>770</v>
      </c>
      <c r="AI7" s="73">
        <v>839</v>
      </c>
      <c r="AJ7" s="73">
        <v>814</v>
      </c>
      <c r="AK7" s="1556">
        <v>850</v>
      </c>
      <c r="AL7" s="1556">
        <v>866</v>
      </c>
      <c r="AM7" s="1556">
        <v>867</v>
      </c>
      <c r="AN7" s="1556">
        <v>795</v>
      </c>
      <c r="AO7" s="1556">
        <v>804</v>
      </c>
      <c r="AP7" s="1556">
        <v>772</v>
      </c>
      <c r="AQ7" s="76" t="s">
        <v>285</v>
      </c>
      <c r="AR7" s="76"/>
      <c r="AS7" s="77"/>
      <c r="AT7" s="77"/>
      <c r="AU7" s="77"/>
      <c r="AV7" s="77"/>
      <c r="AW7" s="77"/>
      <c r="AX7" s="77"/>
      <c r="AY7" s="76"/>
      <c r="AZ7" s="102"/>
      <c r="BA7" s="75"/>
      <c r="BB7" s="75"/>
      <c r="BC7" s="75"/>
      <c r="BD7" s="75"/>
      <c r="BE7" s="1561"/>
    </row>
    <row r="8" spans="1:57" ht="13.5" customHeight="1" x14ac:dyDescent="0.2">
      <c r="A8" s="1346" t="s">
        <v>284</v>
      </c>
      <c r="B8" s="116">
        <v>547</v>
      </c>
      <c r="C8" s="116">
        <v>1088</v>
      </c>
      <c r="D8" s="116">
        <v>1328</v>
      </c>
      <c r="E8" s="116">
        <v>1715</v>
      </c>
      <c r="F8" s="116">
        <v>1645</v>
      </c>
      <c r="G8" s="116">
        <v>1425</v>
      </c>
      <c r="H8" s="116">
        <v>1539</v>
      </c>
      <c r="I8" s="116">
        <v>1774</v>
      </c>
      <c r="J8" s="116">
        <v>1517</v>
      </c>
      <c r="K8" s="116">
        <v>1837</v>
      </c>
      <c r="L8" s="116">
        <v>1946</v>
      </c>
      <c r="M8" s="116">
        <v>1028</v>
      </c>
      <c r="N8" s="116">
        <v>1209</v>
      </c>
      <c r="P8" s="1544"/>
      <c r="Q8" s="1544"/>
      <c r="R8" s="1544"/>
      <c r="S8" s="1544"/>
      <c r="T8" s="1544"/>
      <c r="U8" s="1593"/>
      <c r="V8" s="1544"/>
      <c r="W8" s="1544"/>
      <c r="X8" s="1544"/>
      <c r="Y8" s="1544"/>
      <c r="Z8" s="1544"/>
      <c r="AA8" s="1544"/>
      <c r="AB8" s="1547" t="s">
        <v>284</v>
      </c>
      <c r="AC8" s="73">
        <v>283</v>
      </c>
      <c r="AD8" s="73">
        <v>264</v>
      </c>
      <c r="AE8" s="73">
        <v>182</v>
      </c>
      <c r="AF8" s="73">
        <v>205</v>
      </c>
      <c r="AG8" s="73">
        <v>260</v>
      </c>
      <c r="AH8" s="73">
        <v>441</v>
      </c>
      <c r="AI8" s="73">
        <v>235</v>
      </c>
      <c r="AJ8" s="73">
        <v>357</v>
      </c>
      <c r="AK8" s="1556">
        <v>361</v>
      </c>
      <c r="AL8" s="1556">
        <v>375</v>
      </c>
      <c r="AM8" s="1556">
        <v>498</v>
      </c>
      <c r="AN8" s="1556">
        <v>480</v>
      </c>
      <c r="AO8" s="1556">
        <v>405</v>
      </c>
      <c r="AP8" s="1556">
        <v>332</v>
      </c>
      <c r="AQ8" s="1546"/>
      <c r="AR8" s="1546"/>
      <c r="AS8" s="50"/>
      <c r="AT8" s="50"/>
      <c r="AU8" s="50"/>
      <c r="AV8" s="50"/>
      <c r="AW8" s="50"/>
      <c r="AX8" s="50"/>
      <c r="AZ8" s="1546"/>
      <c r="BA8" s="1545"/>
      <c r="BD8" s="1550"/>
      <c r="BE8" s="1545"/>
    </row>
    <row r="9" spans="1:57" ht="13.5" customHeight="1" x14ac:dyDescent="0.2">
      <c r="A9" s="1346" t="s">
        <v>150</v>
      </c>
      <c r="B9" s="116">
        <v>38</v>
      </c>
      <c r="C9" s="116">
        <v>124</v>
      </c>
      <c r="D9" s="116">
        <v>23</v>
      </c>
      <c r="E9" s="116">
        <v>112</v>
      </c>
      <c r="F9" s="116">
        <v>39</v>
      </c>
      <c r="G9" s="116">
        <v>18</v>
      </c>
      <c r="H9" s="116">
        <v>79</v>
      </c>
      <c r="I9" s="116">
        <v>93</v>
      </c>
      <c r="J9" s="116">
        <v>42</v>
      </c>
      <c r="K9" s="116">
        <v>66</v>
      </c>
      <c r="L9" s="116">
        <v>48</v>
      </c>
      <c r="M9" s="116">
        <v>24</v>
      </c>
      <c r="N9" s="116">
        <v>41</v>
      </c>
      <c r="O9" s="1576" t="s">
        <v>283</v>
      </c>
      <c r="P9" s="1563">
        <v>41578</v>
      </c>
      <c r="Q9" s="1563">
        <v>43081</v>
      </c>
      <c r="R9" s="1563">
        <v>32099</v>
      </c>
      <c r="S9" s="1563">
        <v>35500</v>
      </c>
      <c r="T9" s="1563">
        <v>31067</v>
      </c>
      <c r="U9" s="1563">
        <v>33529</v>
      </c>
      <c r="V9" s="1563">
        <v>36060</v>
      </c>
      <c r="W9" s="1563">
        <v>3765</v>
      </c>
      <c r="X9" s="1563">
        <v>10023</v>
      </c>
      <c r="Y9" s="1563">
        <v>11500</v>
      </c>
      <c r="Z9" s="1563">
        <v>3157</v>
      </c>
      <c r="AA9" s="1563">
        <v>5020</v>
      </c>
      <c r="AB9" s="1547" t="s">
        <v>150</v>
      </c>
      <c r="AC9" s="73">
        <v>24</v>
      </c>
      <c r="AD9" s="73">
        <v>14</v>
      </c>
      <c r="AE9" s="73">
        <v>15</v>
      </c>
      <c r="AF9" s="73">
        <v>48</v>
      </c>
      <c r="AG9" s="73">
        <v>33</v>
      </c>
      <c r="AH9" s="73">
        <v>28</v>
      </c>
      <c r="AI9" s="73">
        <v>16</v>
      </c>
      <c r="AJ9" s="73">
        <v>3</v>
      </c>
      <c r="AK9" s="1556">
        <v>0</v>
      </c>
      <c r="AL9" s="1556">
        <v>4</v>
      </c>
      <c r="AM9" s="1556">
        <v>4</v>
      </c>
      <c r="AN9" s="1556">
        <v>-2</v>
      </c>
      <c r="AO9" s="1556">
        <v>101</v>
      </c>
      <c r="AP9" s="1556">
        <v>9</v>
      </c>
      <c r="AQ9" s="1346" t="s">
        <v>283</v>
      </c>
      <c r="AR9" s="71">
        <v>41739</v>
      </c>
      <c r="AS9" s="71">
        <v>45764</v>
      </c>
      <c r="AT9" s="71">
        <v>41578</v>
      </c>
      <c r="AU9" s="71">
        <v>43173</v>
      </c>
      <c r="AV9" s="71">
        <v>33690</v>
      </c>
      <c r="AW9" s="71">
        <v>35587</v>
      </c>
      <c r="AX9" s="71">
        <v>43081</v>
      </c>
      <c r="AY9" s="71">
        <v>48284</v>
      </c>
      <c r="AZ9" s="1561">
        <v>59512</v>
      </c>
      <c r="BA9" s="1561">
        <v>61527</v>
      </c>
      <c r="BB9" s="1561">
        <v>32099</v>
      </c>
      <c r="BC9" s="1561">
        <v>49266</v>
      </c>
      <c r="BD9" s="1561">
        <v>48188</v>
      </c>
      <c r="BE9" s="1561">
        <v>48734</v>
      </c>
    </row>
    <row r="10" spans="1:57" ht="13.5" customHeight="1" x14ac:dyDescent="0.2">
      <c r="A10" s="1346" t="s">
        <v>139</v>
      </c>
      <c r="B10" s="116">
        <v>64</v>
      </c>
      <c r="C10" s="116">
        <v>476</v>
      </c>
      <c r="D10" s="116">
        <v>83</v>
      </c>
      <c r="E10" s="116">
        <v>135</v>
      </c>
      <c r="F10" s="116">
        <v>263</v>
      </c>
      <c r="G10" s="116">
        <v>474</v>
      </c>
      <c r="H10" s="116">
        <v>106</v>
      </c>
      <c r="I10" s="116">
        <v>100</v>
      </c>
      <c r="J10" s="116">
        <v>91</v>
      </c>
      <c r="K10" s="116">
        <v>116</v>
      </c>
      <c r="L10" s="116">
        <v>105</v>
      </c>
      <c r="M10" s="116">
        <v>172</v>
      </c>
      <c r="N10" s="116">
        <v>217</v>
      </c>
      <c r="O10" s="1576" t="s">
        <v>282</v>
      </c>
      <c r="P10" s="1563">
        <v>7642</v>
      </c>
      <c r="Q10" s="1563">
        <v>4796</v>
      </c>
      <c r="R10" s="1563">
        <v>11235</v>
      </c>
      <c r="S10" s="1563">
        <v>13224</v>
      </c>
      <c r="T10" s="1563">
        <v>6958</v>
      </c>
      <c r="U10" s="1593">
        <v>11769</v>
      </c>
      <c r="V10" s="1593">
        <v>8005</v>
      </c>
      <c r="W10" s="1593">
        <v>40615</v>
      </c>
      <c r="X10" s="1593"/>
      <c r="Y10" s="1593"/>
      <c r="Z10" s="1593"/>
      <c r="AA10" s="1593"/>
      <c r="AB10" s="1547" t="s">
        <v>139</v>
      </c>
      <c r="AC10" s="73">
        <v>20</v>
      </c>
      <c r="AD10" s="73">
        <v>44</v>
      </c>
      <c r="AE10" s="73">
        <v>60</v>
      </c>
      <c r="AF10" s="73">
        <v>18</v>
      </c>
      <c r="AG10" s="73">
        <v>375</v>
      </c>
      <c r="AH10" s="73">
        <v>23</v>
      </c>
      <c r="AI10" s="73">
        <v>29</v>
      </c>
      <c r="AJ10" s="73">
        <v>14</v>
      </c>
      <c r="AK10" s="1556">
        <v>21</v>
      </c>
      <c r="AL10" s="1556">
        <v>19</v>
      </c>
      <c r="AM10" s="1556">
        <v>32</v>
      </c>
      <c r="AN10" s="1556">
        <v>15</v>
      </c>
      <c r="AO10" s="1556">
        <v>74</v>
      </c>
      <c r="AP10" s="1556">
        <v>14</v>
      </c>
      <c r="AQ10" s="1346" t="s">
        <v>282</v>
      </c>
      <c r="AR10" s="71">
        <v>8123</v>
      </c>
      <c r="AS10" s="71">
        <v>8473</v>
      </c>
      <c r="AT10" s="71">
        <v>7642</v>
      </c>
      <c r="AU10" s="71">
        <v>6441</v>
      </c>
      <c r="AV10" s="71">
        <v>6732</v>
      </c>
      <c r="AW10" s="71">
        <v>2977</v>
      </c>
      <c r="AX10" s="71">
        <v>4796</v>
      </c>
      <c r="AY10" s="71">
        <v>5841</v>
      </c>
      <c r="AZ10" s="1561">
        <v>9370</v>
      </c>
      <c r="BA10" s="1561">
        <v>4541</v>
      </c>
      <c r="BB10" s="1561">
        <v>11235</v>
      </c>
      <c r="BC10" s="1561">
        <v>10862</v>
      </c>
      <c r="BD10" s="1561">
        <v>8756</v>
      </c>
      <c r="BE10" s="1561">
        <v>11030</v>
      </c>
    </row>
    <row r="11" spans="1:57" ht="13.5" customHeight="1" x14ac:dyDescent="0.2">
      <c r="A11" s="80" t="s">
        <v>281</v>
      </c>
      <c r="B11" s="106">
        <f>SUM(B6:B10)</f>
        <v>4256</v>
      </c>
      <c r="C11" s="106">
        <f>SUM(C6:C10)</f>
        <v>9172</v>
      </c>
      <c r="D11" s="106">
        <f>SUM(D6:D10)</f>
        <v>9469</v>
      </c>
      <c r="E11" s="106">
        <f>SUM(E6:E10)</f>
        <v>9927</v>
      </c>
      <c r="F11" s="106">
        <f>SUM(F6:F10)</f>
        <v>10140</v>
      </c>
      <c r="G11" s="106">
        <f>SUM(G6:G10)</f>
        <v>10241</v>
      </c>
      <c r="H11" s="106">
        <f>SUM(H6:H10)</f>
        <v>9891</v>
      </c>
      <c r="I11" s="106">
        <f>SUM(I6:I10)</f>
        <v>9998</v>
      </c>
      <c r="J11" s="106">
        <f>SUM(J6:J10)</f>
        <v>9501</v>
      </c>
      <c r="K11" s="106">
        <f>SUM(K6:K10)</f>
        <v>9334</v>
      </c>
      <c r="L11" s="106">
        <f>SUM(L6:L10)</f>
        <v>9073</v>
      </c>
      <c r="M11" s="106">
        <f>SUM(M6:M10)</f>
        <v>8200</v>
      </c>
      <c r="N11" s="106">
        <f>SUM(N6:N10)</f>
        <v>7889</v>
      </c>
      <c r="O11" s="1576" t="s">
        <v>280</v>
      </c>
      <c r="P11" s="1563">
        <v>11320</v>
      </c>
      <c r="Q11" s="1563">
        <v>8592</v>
      </c>
      <c r="R11" s="1563">
        <v>9026</v>
      </c>
      <c r="S11" s="1563">
        <v>10762</v>
      </c>
      <c r="T11" s="1563">
        <v>12217</v>
      </c>
      <c r="U11" s="1563">
        <v>10743</v>
      </c>
      <c r="V11" s="1563">
        <v>10569</v>
      </c>
      <c r="W11" s="1563">
        <v>11250</v>
      </c>
      <c r="X11" s="1563">
        <v>15788</v>
      </c>
      <c r="Y11" s="1563">
        <v>18555</v>
      </c>
      <c r="Z11" s="1563">
        <v>23903</v>
      </c>
      <c r="AA11" s="1563">
        <v>24262</v>
      </c>
      <c r="AB11" s="114" t="s">
        <v>281</v>
      </c>
      <c r="AC11" s="56">
        <f>SUM(AC6:AC10)</f>
        <v>2141</v>
      </c>
      <c r="AD11" s="56">
        <f>SUM(AD6:AD10)</f>
        <v>2115</v>
      </c>
      <c r="AE11" s="56">
        <f>SUM(AE6:AE10)</f>
        <v>2119</v>
      </c>
      <c r="AF11" s="56">
        <f>SUM(AF6:AF10)</f>
        <v>2097</v>
      </c>
      <c r="AG11" s="56">
        <f>SUM(AG6:AG10)</f>
        <v>2578</v>
      </c>
      <c r="AH11" s="56">
        <f>SUM(AH6:AH10)</f>
        <v>2378</v>
      </c>
      <c r="AI11" s="56">
        <f>SUM(AI6:AI10)</f>
        <v>2228</v>
      </c>
      <c r="AJ11" s="56">
        <f>SUM(AJ6:AJ10)</f>
        <v>2373</v>
      </c>
      <c r="AK11" s="55">
        <v>2407</v>
      </c>
      <c r="AL11" s="55">
        <v>2461</v>
      </c>
      <c r="AM11" s="55">
        <v>2610</v>
      </c>
      <c r="AN11" s="55">
        <v>2466</v>
      </c>
      <c r="AO11" s="55">
        <v>2556</v>
      </c>
      <c r="AP11" s="55">
        <v>2295</v>
      </c>
      <c r="AQ11" s="1346" t="s">
        <v>280</v>
      </c>
      <c r="AR11" s="71">
        <v>17796</v>
      </c>
      <c r="AS11" s="71">
        <v>14389</v>
      </c>
      <c r="AT11" s="71">
        <v>11320</v>
      </c>
      <c r="AU11" s="71">
        <v>16384</v>
      </c>
      <c r="AV11" s="71">
        <v>13351</v>
      </c>
      <c r="AW11" s="71">
        <v>17243</v>
      </c>
      <c r="AX11" s="71">
        <v>8592</v>
      </c>
      <c r="AY11" s="71">
        <v>14362</v>
      </c>
      <c r="AZ11" s="1561">
        <v>20999</v>
      </c>
      <c r="BA11" s="1561">
        <v>18764</v>
      </c>
      <c r="BB11" s="1561">
        <v>9026</v>
      </c>
      <c r="BC11" s="1561">
        <v>12752</v>
      </c>
      <c r="BD11" s="1561">
        <v>10470</v>
      </c>
      <c r="BE11" s="1561">
        <v>11986</v>
      </c>
    </row>
    <row r="12" spans="1:57" ht="13.5" customHeight="1" x14ac:dyDescent="0.2">
      <c r="A12" s="1346" t="s">
        <v>126</v>
      </c>
      <c r="B12" s="116">
        <v>-1445</v>
      </c>
      <c r="C12" s="116">
        <v>-2998</v>
      </c>
      <c r="D12" s="116">
        <v>-3212</v>
      </c>
      <c r="E12" s="116">
        <v>-2926</v>
      </c>
      <c r="F12" s="116">
        <v>-3263</v>
      </c>
      <c r="G12" s="116">
        <v>-3159</v>
      </c>
      <c r="H12" s="116">
        <v>-2978</v>
      </c>
      <c r="I12" s="116">
        <v>-2989</v>
      </c>
      <c r="J12" s="116">
        <v>-3113</v>
      </c>
      <c r="K12" s="116">
        <v>-2784</v>
      </c>
      <c r="L12" s="116">
        <v>-2724</v>
      </c>
      <c r="M12" s="116">
        <v>-2568</v>
      </c>
      <c r="N12" s="116">
        <v>-2388</v>
      </c>
      <c r="O12" s="1576" t="s">
        <v>279</v>
      </c>
      <c r="P12" s="1563">
        <v>308304</v>
      </c>
      <c r="Q12" s="1563">
        <v>310158</v>
      </c>
      <c r="R12" s="1563">
        <v>317689</v>
      </c>
      <c r="S12" s="1563">
        <v>340920</v>
      </c>
      <c r="T12" s="1563">
        <v>348085</v>
      </c>
      <c r="U12" s="1563">
        <v>342451</v>
      </c>
      <c r="V12" s="1563">
        <v>346251</v>
      </c>
      <c r="W12" s="1563">
        <v>337203</v>
      </c>
      <c r="X12" s="1563">
        <v>314211</v>
      </c>
      <c r="Y12" s="1563">
        <v>282411</v>
      </c>
      <c r="Z12" s="1563">
        <v>265100</v>
      </c>
      <c r="AA12" s="1563">
        <v>244682</v>
      </c>
      <c r="AB12" s="114" t="s">
        <v>1473</v>
      </c>
      <c r="AC12" s="56">
        <v>2141</v>
      </c>
      <c r="AD12" s="56">
        <v>2115</v>
      </c>
      <c r="AE12" s="56">
        <v>2033</v>
      </c>
      <c r="AF12" s="56">
        <v>2097</v>
      </c>
      <c r="AG12" s="56">
        <v>2229</v>
      </c>
      <c r="AH12" s="56">
        <v>2243</v>
      </c>
      <c r="AI12" s="56">
        <v>2228</v>
      </c>
      <c r="AJ12" s="56">
        <v>2373</v>
      </c>
      <c r="AK12" s="55">
        <v>2407</v>
      </c>
      <c r="AL12" s="55">
        <v>2461</v>
      </c>
      <c r="AM12" s="55">
        <v>2588</v>
      </c>
      <c r="AN12" s="55">
        <v>2466</v>
      </c>
      <c r="AO12" s="55">
        <v>2405</v>
      </c>
      <c r="AP12" s="55">
        <v>2295</v>
      </c>
      <c r="AQ12" s="1346" t="s">
        <v>279</v>
      </c>
      <c r="AR12" s="71">
        <v>323783</v>
      </c>
      <c r="AS12" s="71">
        <v>325577</v>
      </c>
      <c r="AT12" s="71">
        <v>308304</v>
      </c>
      <c r="AU12" s="71">
        <v>316494</v>
      </c>
      <c r="AV12" s="71">
        <v>314813</v>
      </c>
      <c r="AW12" s="71">
        <v>310926</v>
      </c>
      <c r="AX12" s="71">
        <v>310158</v>
      </c>
      <c r="AY12" s="71">
        <v>313706</v>
      </c>
      <c r="AZ12" s="1561">
        <v>314680</v>
      </c>
      <c r="BA12" s="1561">
        <v>320052</v>
      </c>
      <c r="BB12" s="1561">
        <v>317689</v>
      </c>
      <c r="BC12" s="1561">
        <v>325596</v>
      </c>
      <c r="BD12" s="1561">
        <v>344580</v>
      </c>
      <c r="BE12" s="1561">
        <v>342731</v>
      </c>
    </row>
    <row r="13" spans="1:57" ht="13.5" customHeight="1" x14ac:dyDescent="0.2">
      <c r="A13" s="1346" t="s">
        <v>124</v>
      </c>
      <c r="B13" s="116">
        <v>-898</v>
      </c>
      <c r="C13" s="116">
        <v>-1566</v>
      </c>
      <c r="D13" s="116">
        <v>-1622</v>
      </c>
      <c r="E13" s="116">
        <v>-1646</v>
      </c>
      <c r="F13" s="116">
        <v>-1485</v>
      </c>
      <c r="G13" s="116">
        <v>-1656</v>
      </c>
      <c r="H13" s="116">
        <v>-1835</v>
      </c>
      <c r="I13" s="116">
        <v>-1808</v>
      </c>
      <c r="J13" s="116">
        <v>-1914</v>
      </c>
      <c r="K13" s="116">
        <v>-1862</v>
      </c>
      <c r="L13" s="116">
        <v>-1639</v>
      </c>
      <c r="M13" s="116">
        <v>-1646</v>
      </c>
      <c r="N13" s="116">
        <v>-1575</v>
      </c>
      <c r="O13" s="1576" t="s">
        <v>278</v>
      </c>
      <c r="P13" s="1563">
        <v>76222</v>
      </c>
      <c r="Q13" s="1563">
        <v>75294</v>
      </c>
      <c r="R13" s="1563">
        <v>87701</v>
      </c>
      <c r="S13" s="1563">
        <v>86535</v>
      </c>
      <c r="T13" s="1563">
        <v>87110</v>
      </c>
      <c r="U13" s="1563">
        <v>87314</v>
      </c>
      <c r="V13" s="1563">
        <v>86626</v>
      </c>
      <c r="W13" s="1563">
        <v>92373</v>
      </c>
      <c r="X13" s="1563">
        <v>69137</v>
      </c>
      <c r="Y13" s="1563">
        <v>56155</v>
      </c>
      <c r="Z13" s="1563">
        <v>44830</v>
      </c>
      <c r="AA13" s="1563">
        <v>38782</v>
      </c>
      <c r="AB13" s="1547" t="s">
        <v>126</v>
      </c>
      <c r="AC13" s="73">
        <v>-727</v>
      </c>
      <c r="AD13" s="73">
        <v>-718</v>
      </c>
      <c r="AE13" s="73">
        <v>-744</v>
      </c>
      <c r="AF13" s="73">
        <v>-726</v>
      </c>
      <c r="AG13" s="73">
        <v>-730</v>
      </c>
      <c r="AH13" s="73">
        <v>-798</v>
      </c>
      <c r="AI13" s="73">
        <v>-861</v>
      </c>
      <c r="AJ13" s="73">
        <v>-757</v>
      </c>
      <c r="AK13" s="1556">
        <v>-795</v>
      </c>
      <c r="AL13" s="1556">
        <v>-799</v>
      </c>
      <c r="AM13" s="1556">
        <v>-687</v>
      </c>
      <c r="AN13" s="1556">
        <v>-743</v>
      </c>
      <c r="AO13" s="1556">
        <v>-756</v>
      </c>
      <c r="AP13" s="1556">
        <v>-740</v>
      </c>
      <c r="AQ13" s="1346" t="s">
        <v>278</v>
      </c>
      <c r="AR13" s="71">
        <v>69633</v>
      </c>
      <c r="AS13" s="71">
        <v>70559</v>
      </c>
      <c r="AT13" s="71">
        <v>76222</v>
      </c>
      <c r="AU13" s="71">
        <v>74900</v>
      </c>
      <c r="AV13" s="71">
        <v>74987</v>
      </c>
      <c r="AW13" s="71">
        <v>73198</v>
      </c>
      <c r="AX13" s="71">
        <v>75294</v>
      </c>
      <c r="AY13" s="71">
        <v>87580</v>
      </c>
      <c r="AZ13" s="1561">
        <v>90592</v>
      </c>
      <c r="BA13" s="1561">
        <v>93211</v>
      </c>
      <c r="BB13" s="1561">
        <v>87701</v>
      </c>
      <c r="BC13" s="1561">
        <v>82974</v>
      </c>
      <c r="BD13" s="1561">
        <v>84976</v>
      </c>
      <c r="BE13" s="1561">
        <v>87154</v>
      </c>
    </row>
    <row r="14" spans="1:57" ht="13.5" customHeight="1" x14ac:dyDescent="0.2">
      <c r="A14" s="1595" t="s">
        <v>275</v>
      </c>
      <c r="B14" s="109">
        <v>-289</v>
      </c>
      <c r="C14" s="109">
        <v>-482</v>
      </c>
      <c r="D14" s="109">
        <v>-268</v>
      </c>
      <c r="E14" s="109">
        <v>-228</v>
      </c>
      <c r="F14" s="109">
        <v>-209</v>
      </c>
      <c r="G14" s="116">
        <v>-585</v>
      </c>
      <c r="H14" s="116">
        <v>-227</v>
      </c>
      <c r="I14" s="116">
        <v>-267</v>
      </c>
      <c r="J14" s="116">
        <v>-192</v>
      </c>
      <c r="K14" s="116">
        <v>-170</v>
      </c>
      <c r="L14" s="116">
        <v>-149</v>
      </c>
      <c r="M14" s="116">
        <v>-124</v>
      </c>
      <c r="N14" s="116">
        <v>-103</v>
      </c>
      <c r="O14" s="1576" t="s">
        <v>276</v>
      </c>
      <c r="P14" s="1563">
        <v>7568</v>
      </c>
      <c r="Q14" s="1563">
        <v>6489</v>
      </c>
      <c r="R14" s="1563">
        <v>5108</v>
      </c>
      <c r="S14" s="1563">
        <v>8341</v>
      </c>
      <c r="T14" s="1563">
        <v>12151</v>
      </c>
      <c r="U14" s="1563">
        <v>9575</v>
      </c>
      <c r="V14" s="1563">
        <v>7970</v>
      </c>
      <c r="W14" s="1563">
        <v>8373</v>
      </c>
      <c r="X14" s="1563">
        <v>9494</v>
      </c>
      <c r="Y14" s="1563" t="s">
        <v>277</v>
      </c>
      <c r="Z14" s="1563">
        <v>7937</v>
      </c>
      <c r="AA14" s="1563">
        <v>4790</v>
      </c>
      <c r="AB14" s="1547" t="s">
        <v>124</v>
      </c>
      <c r="AC14" s="73">
        <v>-304</v>
      </c>
      <c r="AD14" s="73">
        <v>-594</v>
      </c>
      <c r="AE14" s="73">
        <v>-390</v>
      </c>
      <c r="AF14" s="73">
        <v>-323</v>
      </c>
      <c r="AG14" s="73">
        <v>-350</v>
      </c>
      <c r="AH14" s="73">
        <v>-503</v>
      </c>
      <c r="AI14" s="73">
        <v>-425</v>
      </c>
      <c r="AJ14" s="73">
        <v>-377</v>
      </c>
      <c r="AK14" s="1556">
        <v>-433</v>
      </c>
      <c r="AL14" s="1556">
        <v>-387</v>
      </c>
      <c r="AM14" s="1556">
        <v>-475</v>
      </c>
      <c r="AN14" s="1556">
        <v>-389</v>
      </c>
      <c r="AO14" s="1556">
        <v>-396</v>
      </c>
      <c r="AP14" s="1556">
        <v>-386</v>
      </c>
      <c r="AQ14" s="1346" t="s">
        <v>276</v>
      </c>
      <c r="AR14" s="71">
        <v>6557</v>
      </c>
      <c r="AS14" s="71">
        <v>11582</v>
      </c>
      <c r="AT14" s="71">
        <v>7568</v>
      </c>
      <c r="AU14" s="71">
        <v>9807</v>
      </c>
      <c r="AV14" s="71">
        <v>8898</v>
      </c>
      <c r="AW14" s="71">
        <v>9618</v>
      </c>
      <c r="AX14" s="71">
        <v>6489</v>
      </c>
      <c r="AY14" s="71">
        <v>7279</v>
      </c>
      <c r="AZ14" s="1561">
        <v>5505</v>
      </c>
      <c r="BA14" s="1561">
        <v>5263</v>
      </c>
      <c r="BB14" s="1561">
        <v>5108</v>
      </c>
      <c r="BC14" s="1561">
        <v>10389</v>
      </c>
      <c r="BD14" s="1561">
        <v>8989</v>
      </c>
      <c r="BE14" s="1561">
        <v>9554</v>
      </c>
    </row>
    <row r="15" spans="1:57" ht="13.5" customHeight="1" x14ac:dyDescent="0.2">
      <c r="A15" s="80" t="s">
        <v>272</v>
      </c>
      <c r="B15" s="106">
        <f>SUM(B12:B14)</f>
        <v>-2632</v>
      </c>
      <c r="C15" s="106">
        <f>SUM(C12:C14)</f>
        <v>-5046</v>
      </c>
      <c r="D15" s="106">
        <f>SUM(D12:D14)</f>
        <v>-5102</v>
      </c>
      <c r="E15" s="106">
        <f>SUM(E12:E14)</f>
        <v>-4800</v>
      </c>
      <c r="F15" s="106">
        <f>SUM(F12:F14)</f>
        <v>-4957</v>
      </c>
      <c r="G15" s="106">
        <f>SUM(G12:G14)</f>
        <v>-5400</v>
      </c>
      <c r="H15" s="106">
        <v>-5040</v>
      </c>
      <c r="I15" s="106">
        <v>-5064</v>
      </c>
      <c r="J15" s="106">
        <v>-5219</v>
      </c>
      <c r="K15" s="106">
        <v>-4816</v>
      </c>
      <c r="L15" s="106">
        <v>-4512</v>
      </c>
      <c r="M15" s="106">
        <v>-4338</v>
      </c>
      <c r="N15" s="106">
        <v>-4066</v>
      </c>
      <c r="O15" s="1576" t="s">
        <v>274</v>
      </c>
      <c r="P15" s="1563">
        <v>12452</v>
      </c>
      <c r="Q15" s="1563">
        <v>17180</v>
      </c>
      <c r="R15" s="1563">
        <v>21524</v>
      </c>
      <c r="S15" s="1563">
        <v>22273</v>
      </c>
      <c r="T15" s="1563">
        <v>39749</v>
      </c>
      <c r="U15" s="1563">
        <v>33271</v>
      </c>
      <c r="V15" s="1563">
        <v>28128</v>
      </c>
      <c r="W15" s="1563">
        <v>20167</v>
      </c>
      <c r="X15" s="1563">
        <v>17293</v>
      </c>
      <c r="Y15" s="1563">
        <v>13703</v>
      </c>
      <c r="Z15" s="1563">
        <v>10669</v>
      </c>
      <c r="AA15" s="1563">
        <v>17644</v>
      </c>
      <c r="AB15" s="1547" t="s">
        <v>275</v>
      </c>
      <c r="AC15" s="73">
        <v>-149</v>
      </c>
      <c r="AD15" s="73">
        <v>-140</v>
      </c>
      <c r="AE15" s="73">
        <v>-250</v>
      </c>
      <c r="AF15" s="73">
        <v>-87</v>
      </c>
      <c r="AG15" s="73">
        <v>-74</v>
      </c>
      <c r="AH15" s="73">
        <v>-71</v>
      </c>
      <c r="AI15" s="73">
        <v>-75</v>
      </c>
      <c r="AJ15" s="73">
        <v>-70</v>
      </c>
      <c r="AK15" s="1556">
        <v>-63</v>
      </c>
      <c r="AL15" s="1556">
        <v>-60</v>
      </c>
      <c r="AM15" s="1556">
        <v>-71</v>
      </c>
      <c r="AN15" s="1556">
        <v>-51</v>
      </c>
      <c r="AO15" s="1556">
        <v>-54</v>
      </c>
      <c r="AP15" s="1556">
        <v>-52</v>
      </c>
      <c r="AQ15" s="1346" t="s">
        <v>274</v>
      </c>
      <c r="AR15" s="71">
        <v>14969</v>
      </c>
      <c r="AS15" s="71">
        <v>16137</v>
      </c>
      <c r="AT15" s="71">
        <v>12452</v>
      </c>
      <c r="AU15" s="71">
        <v>15061</v>
      </c>
      <c r="AV15" s="71">
        <v>15568</v>
      </c>
      <c r="AW15" s="71">
        <v>17176</v>
      </c>
      <c r="AX15" s="71">
        <v>17180</v>
      </c>
      <c r="AY15" s="71">
        <v>29540</v>
      </c>
      <c r="AZ15" s="1561">
        <v>28692</v>
      </c>
      <c r="BA15" s="1561">
        <v>27942</v>
      </c>
      <c r="BB15" s="1561">
        <v>21524</v>
      </c>
      <c r="BC15" s="1561">
        <v>22200</v>
      </c>
      <c r="BD15" s="1561">
        <v>21197</v>
      </c>
      <c r="BE15" s="1561">
        <v>22983</v>
      </c>
    </row>
    <row r="16" spans="1:57" ht="18" customHeight="1" x14ac:dyDescent="0.2">
      <c r="A16" s="80" t="s">
        <v>271</v>
      </c>
      <c r="B16" s="106">
        <f>+B11+B15</f>
        <v>1624</v>
      </c>
      <c r="C16" s="106">
        <f>+C11+C15</f>
        <v>4126</v>
      </c>
      <c r="D16" s="106">
        <v>4367</v>
      </c>
      <c r="E16" s="106">
        <v>5127</v>
      </c>
      <c r="F16" s="106">
        <v>5183</v>
      </c>
      <c r="G16" s="106">
        <v>4841</v>
      </c>
      <c r="H16" s="106">
        <v>4851</v>
      </c>
      <c r="I16" s="106">
        <v>4934</v>
      </c>
      <c r="J16" s="106">
        <v>4282</v>
      </c>
      <c r="K16" s="106">
        <v>4518</v>
      </c>
      <c r="L16" s="106">
        <v>4561</v>
      </c>
      <c r="M16" s="106">
        <v>3862</v>
      </c>
      <c r="N16" s="106">
        <v>3823</v>
      </c>
      <c r="O16" s="1584" t="s">
        <v>273</v>
      </c>
      <c r="P16" s="1563">
        <v>24583</v>
      </c>
      <c r="Q16" s="1563">
        <v>25879</v>
      </c>
      <c r="R16" s="1563">
        <v>23102</v>
      </c>
      <c r="S16" s="1563">
        <v>20434</v>
      </c>
      <c r="T16" s="1544"/>
      <c r="U16" s="1544"/>
      <c r="V16" s="1544"/>
      <c r="W16" s="1544"/>
      <c r="X16" s="1544"/>
      <c r="Y16" s="1544"/>
      <c r="Z16" s="1544"/>
      <c r="AA16" s="1544"/>
      <c r="AB16" s="114" t="s">
        <v>272</v>
      </c>
      <c r="AC16" s="56">
        <f>SUM(AC13:AC15)</f>
        <v>-1180</v>
      </c>
      <c r="AD16" s="56">
        <f>SUM(AD13:AD15)</f>
        <v>-1452</v>
      </c>
      <c r="AE16" s="56">
        <f>SUM(AE13:AE15)</f>
        <v>-1384</v>
      </c>
      <c r="AF16" s="56">
        <f>SUM(AF13:AF15)</f>
        <v>-1136</v>
      </c>
      <c r="AG16" s="56">
        <f>SUM(AG13:AG15)</f>
        <v>-1154</v>
      </c>
      <c r="AH16" s="56">
        <f>SUM(AH13:AH15)</f>
        <v>-1372</v>
      </c>
      <c r="AI16" s="56">
        <f>SUM(AI13:AI15)</f>
        <v>-1361</v>
      </c>
      <c r="AJ16" s="56">
        <f>SUM(AJ13:AJ15)</f>
        <v>-1204</v>
      </c>
      <c r="AK16" s="55">
        <v>-1291</v>
      </c>
      <c r="AL16" s="55">
        <v>-1246</v>
      </c>
      <c r="AM16" s="55">
        <v>-1233</v>
      </c>
      <c r="AN16" s="55">
        <v>-1183</v>
      </c>
      <c r="AO16" s="55">
        <v>-1206</v>
      </c>
      <c r="AP16" s="55">
        <v>-1178</v>
      </c>
      <c r="AQ16" s="2657" t="s">
        <v>273</v>
      </c>
      <c r="AR16" s="71">
        <v>28111</v>
      </c>
      <c r="AS16" s="71">
        <v>27003</v>
      </c>
      <c r="AT16" s="71">
        <v>24583</v>
      </c>
      <c r="AU16" s="71">
        <v>26829</v>
      </c>
      <c r="AV16" s="71">
        <v>26335</v>
      </c>
      <c r="AW16" s="71">
        <v>25750</v>
      </c>
      <c r="AX16" s="71">
        <v>25879</v>
      </c>
      <c r="AY16" s="71">
        <v>25472</v>
      </c>
      <c r="AZ16" s="1561">
        <v>24772</v>
      </c>
      <c r="BA16" s="1561">
        <v>24382</v>
      </c>
      <c r="BB16" s="1561">
        <v>23102</v>
      </c>
      <c r="BC16" s="1561">
        <v>23149</v>
      </c>
      <c r="BD16" s="1556">
        <v>22040</v>
      </c>
      <c r="BE16" s="1556">
        <v>20667</v>
      </c>
    </row>
    <row r="17" spans="1:57" ht="13.5" customHeight="1" x14ac:dyDescent="0.2">
      <c r="A17" s="1346" t="s">
        <v>111</v>
      </c>
      <c r="B17" s="116">
        <v>-103</v>
      </c>
      <c r="C17" s="116">
        <v>-173</v>
      </c>
      <c r="D17" s="116">
        <v>-369</v>
      </c>
      <c r="E17" s="116">
        <v>-502</v>
      </c>
      <c r="F17" s="116">
        <v>-479</v>
      </c>
      <c r="G17" s="116">
        <v>-534</v>
      </c>
      <c r="H17" s="116">
        <v>-735</v>
      </c>
      <c r="I17" s="116">
        <v>-895</v>
      </c>
      <c r="J17" s="116">
        <v>-735</v>
      </c>
      <c r="K17" s="116">
        <v>-879</v>
      </c>
      <c r="L17" s="116">
        <v>-1486</v>
      </c>
      <c r="M17" s="116">
        <v>-466</v>
      </c>
      <c r="N17" s="116">
        <v>60</v>
      </c>
      <c r="O17" s="1576" t="s">
        <v>163</v>
      </c>
      <c r="P17" s="1563">
        <v>37025</v>
      </c>
      <c r="Q17" s="1563">
        <v>46111</v>
      </c>
      <c r="R17" s="1563">
        <v>69959</v>
      </c>
      <c r="S17" s="1563">
        <v>80741</v>
      </c>
      <c r="T17" s="1563">
        <v>105119</v>
      </c>
      <c r="U17" s="1563">
        <v>70992</v>
      </c>
      <c r="V17" s="1563">
        <v>118789</v>
      </c>
      <c r="W17" s="1563">
        <v>171943</v>
      </c>
      <c r="X17" s="1563">
        <v>96825</v>
      </c>
      <c r="Y17" s="1563">
        <v>75422</v>
      </c>
      <c r="Z17" s="1563">
        <v>86838</v>
      </c>
      <c r="AA17" s="1563">
        <v>31498</v>
      </c>
      <c r="AB17" s="114" t="s">
        <v>1472</v>
      </c>
      <c r="AC17" s="56">
        <v>-1180</v>
      </c>
      <c r="AD17" s="56">
        <v>-1357</v>
      </c>
      <c r="AE17" s="56">
        <v>-1243</v>
      </c>
      <c r="AF17" s="56">
        <v>-1136</v>
      </c>
      <c r="AG17" s="56">
        <v>-1154</v>
      </c>
      <c r="AH17" s="56">
        <v>-1372</v>
      </c>
      <c r="AI17" s="56">
        <v>-1361</v>
      </c>
      <c r="AJ17" s="56">
        <v>-1204</v>
      </c>
      <c r="AK17" s="55">
        <v>-1291</v>
      </c>
      <c r="AL17" s="55">
        <v>-1246</v>
      </c>
      <c r="AM17" s="55">
        <v>-1319</v>
      </c>
      <c r="AN17" s="55">
        <v>-1183</v>
      </c>
      <c r="AO17" s="55">
        <v>-1206</v>
      </c>
      <c r="AP17" s="55">
        <v>-1178</v>
      </c>
      <c r="AQ17" s="1346" t="s">
        <v>163</v>
      </c>
      <c r="AR17" s="71">
        <v>41647</v>
      </c>
      <c r="AS17" s="71">
        <v>39491</v>
      </c>
      <c r="AT17" s="71">
        <v>37025</v>
      </c>
      <c r="AU17" s="71">
        <v>36713</v>
      </c>
      <c r="AV17" s="71">
        <v>43719</v>
      </c>
      <c r="AW17" s="71">
        <v>42306</v>
      </c>
      <c r="AX17" s="71">
        <v>46111</v>
      </c>
      <c r="AY17" s="71">
        <v>48637</v>
      </c>
      <c r="AZ17" s="1561">
        <v>53385</v>
      </c>
      <c r="BA17" s="1561">
        <v>56204</v>
      </c>
      <c r="BB17" s="1561">
        <v>69959</v>
      </c>
      <c r="BC17" s="1561">
        <v>80529</v>
      </c>
      <c r="BD17" s="1561">
        <v>87240</v>
      </c>
      <c r="BE17" s="1561">
        <v>87394</v>
      </c>
    </row>
    <row r="18" spans="1:57" ht="20.25" customHeight="1" x14ac:dyDescent="0.2">
      <c r="A18" s="80" t="s">
        <v>108</v>
      </c>
      <c r="B18" s="106">
        <f>SUM(B16:B17)</f>
        <v>1521</v>
      </c>
      <c r="C18" s="106">
        <f>SUM(C16:C17)</f>
        <v>3953</v>
      </c>
      <c r="D18" s="106">
        <f>SUM(D16:D17)</f>
        <v>3998</v>
      </c>
      <c r="E18" s="106">
        <f>SUM(E16:E17)</f>
        <v>4625</v>
      </c>
      <c r="F18" s="106">
        <f>SUM(F16:F17)</f>
        <v>4704</v>
      </c>
      <c r="G18" s="106">
        <v>4307</v>
      </c>
      <c r="H18" s="106">
        <v>4116</v>
      </c>
      <c r="I18" s="106">
        <v>4039</v>
      </c>
      <c r="J18" s="106">
        <v>3547</v>
      </c>
      <c r="K18" s="106">
        <v>3639</v>
      </c>
      <c r="L18" s="106">
        <v>3075</v>
      </c>
      <c r="M18" s="106">
        <v>3396</v>
      </c>
      <c r="N18" s="106">
        <v>3883</v>
      </c>
      <c r="O18" s="1584" t="s">
        <v>162</v>
      </c>
      <c r="P18" s="1594">
        <v>169</v>
      </c>
      <c r="Q18" s="1594">
        <v>163</v>
      </c>
      <c r="R18" s="1594">
        <v>178</v>
      </c>
      <c r="S18" s="1594">
        <v>151</v>
      </c>
      <c r="T18" s="1594">
        <v>256</v>
      </c>
      <c r="U18" s="1594">
        <v>203</v>
      </c>
      <c r="V18" s="1563">
        <v>-711</v>
      </c>
      <c r="W18" s="1563">
        <v>-215</v>
      </c>
      <c r="X18" s="1563">
        <v>1127</v>
      </c>
      <c r="Y18" s="1563">
        <v>763</v>
      </c>
      <c r="Z18" s="1563">
        <v>413</v>
      </c>
      <c r="AA18" s="1563">
        <v>-105</v>
      </c>
      <c r="AB18" s="114" t="s">
        <v>271</v>
      </c>
      <c r="AC18" s="56">
        <f>AC11+AC16</f>
        <v>961</v>
      </c>
      <c r="AD18" s="56">
        <f>AD11+AD16</f>
        <v>663</v>
      </c>
      <c r="AE18" s="56">
        <f>AE11+AE16</f>
        <v>735</v>
      </c>
      <c r="AF18" s="56">
        <f>AF11+AF16</f>
        <v>961</v>
      </c>
      <c r="AG18" s="56">
        <f>AG11+AG16</f>
        <v>1424</v>
      </c>
      <c r="AH18" s="56">
        <f>AH11+AH16</f>
        <v>1006</v>
      </c>
      <c r="AI18" s="56">
        <f>AI11+AI16</f>
        <v>867</v>
      </c>
      <c r="AJ18" s="56">
        <f>AJ11+AJ16</f>
        <v>1169</v>
      </c>
      <c r="AK18" s="55">
        <v>1116</v>
      </c>
      <c r="AL18" s="55">
        <v>1215</v>
      </c>
      <c r="AM18" s="55">
        <v>1377</v>
      </c>
      <c r="AN18" s="55">
        <v>1283</v>
      </c>
      <c r="AO18" s="55">
        <v>1350</v>
      </c>
      <c r="AP18" s="55">
        <v>1117</v>
      </c>
      <c r="AQ18" s="2657" t="s">
        <v>162</v>
      </c>
      <c r="AR18" s="87">
        <v>316</v>
      </c>
      <c r="AS18" s="87">
        <v>212</v>
      </c>
      <c r="AT18" s="87">
        <v>169</v>
      </c>
      <c r="AU18" s="87">
        <v>131</v>
      </c>
      <c r="AV18" s="87">
        <v>165</v>
      </c>
      <c r="AW18" s="87">
        <v>150</v>
      </c>
      <c r="AX18" s="87">
        <v>163</v>
      </c>
      <c r="AY18" s="87">
        <v>143</v>
      </c>
      <c r="AZ18" s="1583">
        <v>140</v>
      </c>
      <c r="BA18" s="1583">
        <v>154</v>
      </c>
      <c r="BB18" s="1583">
        <v>178</v>
      </c>
      <c r="BC18" s="1583">
        <v>137</v>
      </c>
      <c r="BD18" s="1583">
        <v>160</v>
      </c>
      <c r="BE18" s="1561">
        <v>171</v>
      </c>
    </row>
    <row r="19" spans="1:57" ht="13.5" customHeight="1" x14ac:dyDescent="0.2">
      <c r="A19" s="1346" t="s">
        <v>267</v>
      </c>
      <c r="B19" s="116">
        <v>-397</v>
      </c>
      <c r="C19" s="116">
        <v>-872</v>
      </c>
      <c r="D19" s="116">
        <v>-950</v>
      </c>
      <c r="E19" s="116">
        <v>-859</v>
      </c>
      <c r="F19" s="116">
        <v>-1042</v>
      </c>
      <c r="G19" s="116">
        <v>-950</v>
      </c>
      <c r="H19" s="116">
        <v>-1009</v>
      </c>
      <c r="I19" s="116">
        <v>-970</v>
      </c>
      <c r="J19" s="116">
        <v>-913</v>
      </c>
      <c r="K19" s="116">
        <v>-976</v>
      </c>
      <c r="L19" s="116">
        <v>-757</v>
      </c>
      <c r="M19" s="116">
        <v>-724</v>
      </c>
      <c r="N19" s="116">
        <v>-753</v>
      </c>
      <c r="O19" s="1584"/>
      <c r="P19" s="1594"/>
      <c r="Q19" s="1594"/>
      <c r="R19" s="1594"/>
      <c r="S19" s="1594"/>
      <c r="T19" s="1594"/>
      <c r="U19" s="1594"/>
      <c r="V19" s="1593"/>
      <c r="W19" s="1544"/>
      <c r="X19" s="1544"/>
      <c r="Y19" s="1544"/>
      <c r="Z19" s="1544"/>
      <c r="AA19" s="1544"/>
      <c r="AB19" s="1547" t="s">
        <v>111</v>
      </c>
      <c r="AC19" s="73">
        <v>-61</v>
      </c>
      <c r="AD19" s="73">
        <v>-42</v>
      </c>
      <c r="AE19" s="73">
        <v>-30</v>
      </c>
      <c r="AF19" s="73">
        <v>-44</v>
      </c>
      <c r="AG19" s="73">
        <v>-59</v>
      </c>
      <c r="AH19" s="73">
        <v>-40</v>
      </c>
      <c r="AI19" s="73">
        <v>-71</v>
      </c>
      <c r="AJ19" s="73">
        <v>-79</v>
      </c>
      <c r="AK19" s="1556">
        <v>-106</v>
      </c>
      <c r="AL19" s="1556">
        <v>-113</v>
      </c>
      <c r="AM19" s="1556">
        <v>-129</v>
      </c>
      <c r="AN19" s="1556">
        <v>-135</v>
      </c>
      <c r="AO19" s="1556">
        <v>-127</v>
      </c>
      <c r="AP19" s="1556">
        <v>-111</v>
      </c>
      <c r="AQ19" s="2657"/>
      <c r="AR19" s="87"/>
      <c r="AS19" s="87"/>
      <c r="AT19" s="87"/>
      <c r="AU19" s="87"/>
      <c r="AV19" s="87"/>
      <c r="AW19" s="87"/>
      <c r="AX19" s="87"/>
      <c r="AY19" s="87"/>
      <c r="AZ19" s="1583"/>
      <c r="BA19" s="1583"/>
      <c r="BB19" s="1583"/>
      <c r="BC19" s="1583"/>
      <c r="BD19" s="1583"/>
      <c r="BE19" s="1561"/>
    </row>
    <row r="20" spans="1:57" ht="13.5" customHeight="1" x14ac:dyDescent="0.2">
      <c r="A20" s="2678" t="s">
        <v>268</v>
      </c>
      <c r="B20" s="115">
        <f>SUM(B18:B19)</f>
        <v>1124</v>
      </c>
      <c r="C20" s="115">
        <f>SUM(C18:C19)</f>
        <v>3081</v>
      </c>
      <c r="D20" s="115">
        <f>SUM(D18:D19)</f>
        <v>3048</v>
      </c>
      <c r="E20" s="115">
        <f>SUM(E18:E19)</f>
        <v>3766</v>
      </c>
      <c r="F20" s="115">
        <f>SUM(F18:F19)</f>
        <v>3662</v>
      </c>
      <c r="G20" s="106">
        <f>SUM(G18:G19)</f>
        <v>3357</v>
      </c>
      <c r="H20" s="106">
        <v>3107</v>
      </c>
      <c r="I20" s="106">
        <v>3069</v>
      </c>
      <c r="J20" s="106">
        <v>2634</v>
      </c>
      <c r="K20" s="106">
        <v>2663</v>
      </c>
      <c r="L20" s="106">
        <v>2318</v>
      </c>
      <c r="M20" s="106">
        <v>2672</v>
      </c>
      <c r="N20" s="106">
        <v>3130</v>
      </c>
      <c r="O20" s="1576" t="s">
        <v>270</v>
      </c>
      <c r="P20" s="1563">
        <v>1601</v>
      </c>
      <c r="Q20" s="1563">
        <v>1235</v>
      </c>
      <c r="R20" s="1563">
        <v>588</v>
      </c>
      <c r="S20" s="1563">
        <v>515</v>
      </c>
      <c r="T20" s="1563">
        <v>487</v>
      </c>
      <c r="U20" s="1563">
        <v>630</v>
      </c>
      <c r="V20" s="1563">
        <v>585</v>
      </c>
      <c r="W20" s="1563">
        <v>591</v>
      </c>
      <c r="X20" s="1563">
        <v>554</v>
      </c>
      <c r="Y20" s="1563">
        <v>470</v>
      </c>
      <c r="Z20" s="1563">
        <v>431</v>
      </c>
      <c r="AA20" s="1563">
        <v>366</v>
      </c>
      <c r="AB20" s="114" t="s">
        <v>108</v>
      </c>
      <c r="AC20" s="56">
        <f>AC18+AC19</f>
        <v>900</v>
      </c>
      <c r="AD20" s="56">
        <f>AD18+AD19</f>
        <v>621</v>
      </c>
      <c r="AE20" s="56">
        <f>AE18+AE19</f>
        <v>705</v>
      </c>
      <c r="AF20" s="56">
        <f>AF18+AF19</f>
        <v>917</v>
      </c>
      <c r="AG20" s="56">
        <f>AG18+AG19</f>
        <v>1365</v>
      </c>
      <c r="AH20" s="56">
        <f>AH18+AH19</f>
        <v>966</v>
      </c>
      <c r="AI20" s="56">
        <f>AI18+AI19</f>
        <v>796</v>
      </c>
      <c r="AJ20" s="56">
        <f>AJ18+AJ19</f>
        <v>1090</v>
      </c>
      <c r="AK20" s="55">
        <v>1010</v>
      </c>
      <c r="AL20" s="55">
        <v>1102</v>
      </c>
      <c r="AM20" s="55">
        <v>1248</v>
      </c>
      <c r="AN20" s="55">
        <v>1148</v>
      </c>
      <c r="AO20" s="55">
        <v>1223</v>
      </c>
      <c r="AP20" s="55">
        <v>1006</v>
      </c>
      <c r="AQ20" s="1346" t="s">
        <v>270</v>
      </c>
      <c r="AR20" s="71">
        <v>2098</v>
      </c>
      <c r="AS20" s="71">
        <v>1620</v>
      </c>
      <c r="AT20" s="71">
        <v>1601</v>
      </c>
      <c r="AU20" s="71">
        <v>1617</v>
      </c>
      <c r="AV20" s="71">
        <v>1577</v>
      </c>
      <c r="AW20" s="71">
        <v>1237</v>
      </c>
      <c r="AX20" s="71">
        <v>1235</v>
      </c>
      <c r="AY20" s="71">
        <v>572</v>
      </c>
      <c r="AZ20" s="1561">
        <v>567</v>
      </c>
      <c r="BA20" s="1561">
        <v>580</v>
      </c>
      <c r="BB20" s="1561">
        <v>588</v>
      </c>
      <c r="BC20" s="1583">
        <v>775</v>
      </c>
      <c r="BD20" s="1561">
        <v>781</v>
      </c>
      <c r="BE20" s="1561">
        <v>642</v>
      </c>
    </row>
    <row r="21" spans="1:57" ht="13.5" customHeight="1" x14ac:dyDescent="0.2">
      <c r="A21" s="2678"/>
      <c r="B21" s="115"/>
      <c r="C21" s="115"/>
      <c r="D21" s="115"/>
      <c r="E21" s="115"/>
      <c r="F21" s="115"/>
      <c r="G21" s="109"/>
      <c r="H21" s="113"/>
      <c r="I21" s="113"/>
      <c r="J21" s="113"/>
      <c r="K21" s="113"/>
      <c r="L21" s="113"/>
      <c r="M21" s="113"/>
      <c r="N21" s="113"/>
      <c r="O21" s="1576" t="s">
        <v>269</v>
      </c>
      <c r="P21" s="1563">
        <v>4035</v>
      </c>
      <c r="Q21" s="1563">
        <v>3983</v>
      </c>
      <c r="R21" s="1563">
        <v>3792</v>
      </c>
      <c r="S21" s="1563">
        <v>3208</v>
      </c>
      <c r="T21" s="1563">
        <v>2908</v>
      </c>
      <c r="U21" s="1563">
        <v>3246</v>
      </c>
      <c r="V21" s="1563">
        <v>3425</v>
      </c>
      <c r="W21" s="1563">
        <v>3321</v>
      </c>
      <c r="X21" s="1563">
        <v>3219</v>
      </c>
      <c r="Y21" s="1563">
        <v>2947</v>
      </c>
      <c r="Z21" s="1563">
        <v>2535</v>
      </c>
      <c r="AA21" s="1563">
        <v>2725</v>
      </c>
      <c r="AB21" s="114" t="s">
        <v>1471</v>
      </c>
      <c r="AC21" s="56">
        <v>900</v>
      </c>
      <c r="AD21" s="56">
        <v>716</v>
      </c>
      <c r="AE21" s="56">
        <v>760</v>
      </c>
      <c r="AF21" s="56">
        <v>917</v>
      </c>
      <c r="AG21" s="56">
        <v>1016</v>
      </c>
      <c r="AH21" s="56">
        <v>831</v>
      </c>
      <c r="AI21" s="56">
        <v>796</v>
      </c>
      <c r="AJ21" s="56">
        <v>1090</v>
      </c>
      <c r="AK21" s="55">
        <v>1010</v>
      </c>
      <c r="AL21" s="55">
        <v>1102</v>
      </c>
      <c r="AM21" s="55">
        <v>1140</v>
      </c>
      <c r="AN21" s="55">
        <v>1148</v>
      </c>
      <c r="AO21" s="55">
        <v>1072</v>
      </c>
      <c r="AP21" s="55">
        <v>1006</v>
      </c>
      <c r="AQ21" s="1346" t="s">
        <v>269</v>
      </c>
      <c r="AR21" s="71">
        <v>4328</v>
      </c>
      <c r="AS21" s="71">
        <v>4319</v>
      </c>
      <c r="AT21" s="71">
        <v>4035</v>
      </c>
      <c r="AU21" s="71">
        <v>4146</v>
      </c>
      <c r="AV21" s="71">
        <v>4064</v>
      </c>
      <c r="AW21" s="71">
        <v>3971</v>
      </c>
      <c r="AX21" s="71">
        <v>3983</v>
      </c>
      <c r="AY21" s="71">
        <v>4071</v>
      </c>
      <c r="AZ21" s="1561">
        <v>3991</v>
      </c>
      <c r="BA21" s="1561">
        <v>3935</v>
      </c>
      <c r="BB21" s="1561">
        <v>3792</v>
      </c>
      <c r="BC21" s="1561">
        <v>3594</v>
      </c>
      <c r="BD21" s="1561">
        <v>3444</v>
      </c>
      <c r="BE21" s="1561">
        <v>3299</v>
      </c>
    </row>
    <row r="22" spans="1:57" ht="13.5" customHeight="1" x14ac:dyDescent="0.2">
      <c r="A22" s="2679" t="s">
        <v>263</v>
      </c>
      <c r="B22" s="87" t="s">
        <v>88</v>
      </c>
      <c r="C22" s="87" t="s">
        <v>88</v>
      </c>
      <c r="D22" s="87" t="s">
        <v>88</v>
      </c>
      <c r="E22" s="87" t="s">
        <v>88</v>
      </c>
      <c r="F22" s="87" t="s">
        <v>88</v>
      </c>
      <c r="G22" s="109">
        <v>-25</v>
      </c>
      <c r="H22" s="113">
        <v>9</v>
      </c>
      <c r="I22" s="113">
        <v>57</v>
      </c>
      <c r="J22" s="113"/>
      <c r="K22" s="113"/>
      <c r="L22" s="113"/>
      <c r="M22" s="113"/>
      <c r="N22" s="113"/>
      <c r="O22" s="1576" t="s">
        <v>266</v>
      </c>
      <c r="P22" s="1563">
        <v>546</v>
      </c>
      <c r="Q22" s="1563">
        <v>624</v>
      </c>
      <c r="R22" s="1563">
        <v>566</v>
      </c>
      <c r="S22" s="1563">
        <v>557</v>
      </c>
      <c r="T22" s="1563">
        <v>509</v>
      </c>
      <c r="U22" s="1563">
        <v>431</v>
      </c>
      <c r="V22" s="1563">
        <v>474</v>
      </c>
      <c r="W22" s="1563">
        <v>469</v>
      </c>
      <c r="X22" s="1563">
        <v>454</v>
      </c>
      <c r="Y22" s="1563">
        <v>452</v>
      </c>
      <c r="Z22" s="1563">
        <v>375</v>
      </c>
      <c r="AA22" s="1563">
        <v>342</v>
      </c>
      <c r="AB22" s="1547" t="s">
        <v>267</v>
      </c>
      <c r="AC22" s="73">
        <v>-219</v>
      </c>
      <c r="AD22" s="73">
        <v>-178</v>
      </c>
      <c r="AE22" s="73">
        <v>-200</v>
      </c>
      <c r="AF22" s="73">
        <v>-193</v>
      </c>
      <c r="AG22" s="73">
        <v>-250</v>
      </c>
      <c r="AH22" s="73">
        <v>-229</v>
      </c>
      <c r="AI22" s="73">
        <v>-167</v>
      </c>
      <c r="AJ22" s="73">
        <v>-258</v>
      </c>
      <c r="AK22" s="1556">
        <v>-267</v>
      </c>
      <c r="AL22" s="1556">
        <v>-258</v>
      </c>
      <c r="AM22" s="1556">
        <v>-148</v>
      </c>
      <c r="AN22" s="1556">
        <v>-260</v>
      </c>
      <c r="AO22" s="1556">
        <v>-227</v>
      </c>
      <c r="AP22" s="1556">
        <v>-224</v>
      </c>
      <c r="AQ22" s="1346" t="s">
        <v>266</v>
      </c>
      <c r="AR22" s="71">
        <v>2022</v>
      </c>
      <c r="AS22" s="71">
        <v>2067</v>
      </c>
      <c r="AT22" s="71">
        <v>546</v>
      </c>
      <c r="AU22" s="71">
        <v>576</v>
      </c>
      <c r="AV22" s="71">
        <v>594</v>
      </c>
      <c r="AW22" s="71">
        <v>612</v>
      </c>
      <c r="AX22" s="71">
        <v>624</v>
      </c>
      <c r="AY22" s="71">
        <v>634</v>
      </c>
      <c r="AZ22" s="1561">
        <v>570</v>
      </c>
      <c r="BA22" s="1561">
        <v>559</v>
      </c>
      <c r="BB22" s="1561">
        <v>566</v>
      </c>
      <c r="BC22" s="1561">
        <v>572</v>
      </c>
      <c r="BD22" s="1561">
        <v>568</v>
      </c>
      <c r="BE22" s="1561">
        <v>573</v>
      </c>
    </row>
    <row r="23" spans="1:57" ht="13.5" customHeight="1" x14ac:dyDescent="0.2">
      <c r="A23" s="2679"/>
      <c r="B23" s="109"/>
      <c r="C23" s="109"/>
      <c r="D23" s="109"/>
      <c r="E23" s="109"/>
      <c r="F23" s="109"/>
      <c r="G23" s="106"/>
      <c r="H23" s="106"/>
      <c r="I23" s="106"/>
      <c r="J23" s="106"/>
      <c r="K23" s="106"/>
      <c r="L23" s="106"/>
      <c r="M23" s="106"/>
      <c r="N23" s="106"/>
      <c r="O23" s="1576" t="s">
        <v>264</v>
      </c>
      <c r="P23" s="1563">
        <v>1607</v>
      </c>
      <c r="Q23" s="1563">
        <v>1448</v>
      </c>
      <c r="R23" s="1563">
        <v>3119</v>
      </c>
      <c r="S23" s="1563">
        <v>3054</v>
      </c>
      <c r="T23" s="1563">
        <v>3227</v>
      </c>
      <c r="U23" s="1563">
        <v>3524</v>
      </c>
      <c r="V23" s="1563">
        <v>3408</v>
      </c>
      <c r="W23" s="1563">
        <v>3644</v>
      </c>
      <c r="X23" s="1563">
        <v>3568</v>
      </c>
      <c r="Y23" s="1563">
        <v>3505</v>
      </c>
      <c r="Z23" s="1563">
        <v>3334</v>
      </c>
      <c r="AA23" s="1563">
        <v>3492</v>
      </c>
      <c r="AB23" s="114" t="s">
        <v>265</v>
      </c>
      <c r="AC23" s="56">
        <f>AC20+AC22</f>
        <v>681</v>
      </c>
      <c r="AD23" s="56">
        <f>AD20+AD22</f>
        <v>443</v>
      </c>
      <c r="AE23" s="56">
        <f>AE20+AE22</f>
        <v>505</v>
      </c>
      <c r="AF23" s="56">
        <f>AF20+AF22</f>
        <v>724</v>
      </c>
      <c r="AG23" s="56">
        <f>AG20+AG22</f>
        <v>1115</v>
      </c>
      <c r="AH23" s="56">
        <f>AH20+AH22</f>
        <v>737</v>
      </c>
      <c r="AI23" s="56">
        <f>AI20+AI22</f>
        <v>629</v>
      </c>
      <c r="AJ23" s="56">
        <f>AJ20+AJ22</f>
        <v>832</v>
      </c>
      <c r="AK23" s="55">
        <v>743</v>
      </c>
      <c r="AL23" s="55">
        <v>844</v>
      </c>
      <c r="AM23" s="55">
        <v>1100</v>
      </c>
      <c r="AN23" s="55">
        <v>888</v>
      </c>
      <c r="AO23" s="55">
        <v>996</v>
      </c>
      <c r="AP23" s="55">
        <v>782</v>
      </c>
      <c r="AQ23" s="1346" t="s">
        <v>264</v>
      </c>
      <c r="AR23" s="71">
        <v>1680</v>
      </c>
      <c r="AS23" s="71">
        <v>1698</v>
      </c>
      <c r="AT23" s="71">
        <v>1607</v>
      </c>
      <c r="AU23" s="71">
        <v>1638</v>
      </c>
      <c r="AV23" s="71">
        <v>1615</v>
      </c>
      <c r="AW23" s="71">
        <v>1516</v>
      </c>
      <c r="AX23" s="71">
        <v>1448</v>
      </c>
      <c r="AY23" s="71">
        <v>3280</v>
      </c>
      <c r="AZ23" s="1561">
        <v>3205</v>
      </c>
      <c r="BA23" s="1561">
        <v>3234</v>
      </c>
      <c r="BB23" s="1561">
        <v>3119</v>
      </c>
      <c r="BC23" s="1561">
        <v>2984</v>
      </c>
      <c r="BD23" s="1561">
        <v>3072</v>
      </c>
      <c r="BE23" s="1561">
        <v>3062</v>
      </c>
    </row>
    <row r="24" spans="1:57" ht="13.5" customHeight="1" x14ac:dyDescent="0.2">
      <c r="A24" s="80" t="s">
        <v>260</v>
      </c>
      <c r="B24" s="55">
        <f>+B20</f>
        <v>1124</v>
      </c>
      <c r="C24" s="55">
        <f>+C20</f>
        <v>3081</v>
      </c>
      <c r="D24" s="106">
        <v>3048</v>
      </c>
      <c r="E24" s="106">
        <v>3766</v>
      </c>
      <c r="F24" s="106">
        <f>SUM(F20:F23)</f>
        <v>3662</v>
      </c>
      <c r="G24" s="106">
        <f>SUM(G20:G23)</f>
        <v>3332</v>
      </c>
      <c r="H24" s="106">
        <v>3116</v>
      </c>
      <c r="I24" s="106">
        <v>3126</v>
      </c>
      <c r="J24" s="106"/>
      <c r="K24" s="106"/>
      <c r="L24" s="106"/>
      <c r="M24" s="106"/>
      <c r="N24" s="106"/>
      <c r="O24" s="1576" t="s">
        <v>262</v>
      </c>
      <c r="P24" s="1563">
        <v>164</v>
      </c>
      <c r="Q24" s="1563">
        <v>118</v>
      </c>
      <c r="R24" s="1563">
        <v>60</v>
      </c>
      <c r="S24" s="1563">
        <v>76</v>
      </c>
      <c r="T24" s="1563">
        <v>130</v>
      </c>
      <c r="U24" s="1563">
        <v>62</v>
      </c>
      <c r="V24" s="1563">
        <v>266</v>
      </c>
      <c r="W24" s="1563">
        <v>169</v>
      </c>
      <c r="X24" s="1563">
        <v>278</v>
      </c>
      <c r="Y24" s="1563">
        <v>125</v>
      </c>
      <c r="Z24" s="1563">
        <v>64</v>
      </c>
      <c r="AA24" s="1563">
        <v>191</v>
      </c>
      <c r="AC24" s="1546"/>
      <c r="AK24" s="112"/>
      <c r="AL24" s="112"/>
      <c r="AM24" s="111"/>
      <c r="AN24" s="111"/>
      <c r="AO24" s="110"/>
      <c r="AP24" s="110"/>
      <c r="AQ24" s="1346" t="s">
        <v>262</v>
      </c>
      <c r="AR24" s="71">
        <v>114</v>
      </c>
      <c r="AS24" s="71">
        <v>110</v>
      </c>
      <c r="AT24" s="71">
        <v>164</v>
      </c>
      <c r="AU24" s="71">
        <v>63</v>
      </c>
      <c r="AV24" s="71">
        <v>119</v>
      </c>
      <c r="AW24" s="71">
        <v>138</v>
      </c>
      <c r="AX24" s="71">
        <v>118</v>
      </c>
      <c r="AY24" s="71">
        <v>81</v>
      </c>
      <c r="AZ24" s="1561">
        <v>84</v>
      </c>
      <c r="BA24" s="1561">
        <v>168</v>
      </c>
      <c r="BB24" s="1561">
        <v>60</v>
      </c>
      <c r="BC24" s="1561">
        <v>232</v>
      </c>
      <c r="BD24" s="1561">
        <v>124</v>
      </c>
      <c r="BE24" s="1561">
        <v>135</v>
      </c>
    </row>
    <row r="25" spans="1:57" ht="13.5" customHeight="1" x14ac:dyDescent="0.2">
      <c r="A25" s="1546"/>
      <c r="B25" s="1545"/>
      <c r="C25" s="1545"/>
      <c r="D25" s="1546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576" t="s">
        <v>261</v>
      </c>
      <c r="P25" s="1563">
        <v>284</v>
      </c>
      <c r="Q25" s="1563">
        <v>121</v>
      </c>
      <c r="R25" s="1563">
        <v>288</v>
      </c>
      <c r="S25" s="1563">
        <v>87</v>
      </c>
      <c r="T25" s="1563">
        <v>132</v>
      </c>
      <c r="U25" s="1563">
        <v>31</v>
      </c>
      <c r="V25" s="1563">
        <v>78</v>
      </c>
      <c r="W25" s="1563">
        <v>185</v>
      </c>
      <c r="X25" s="1563">
        <v>262</v>
      </c>
      <c r="Y25" s="1563">
        <v>329</v>
      </c>
      <c r="Z25" s="1563">
        <v>344</v>
      </c>
      <c r="AA25" s="1563">
        <v>142</v>
      </c>
      <c r="AB25" s="108" t="s">
        <v>241</v>
      </c>
      <c r="AC25" s="107"/>
      <c r="AD25" s="107"/>
      <c r="AE25" s="1091"/>
      <c r="AF25" s="1091"/>
      <c r="AG25" s="1091"/>
      <c r="AH25" s="107"/>
      <c r="AI25" s="107"/>
      <c r="AJ25" s="107"/>
      <c r="AK25" s="107"/>
      <c r="AN25" s="1545"/>
      <c r="AQ25" s="1346" t="s">
        <v>261</v>
      </c>
      <c r="AR25" s="71">
        <v>466</v>
      </c>
      <c r="AS25" s="71">
        <v>335</v>
      </c>
      <c r="AT25" s="71">
        <v>284</v>
      </c>
      <c r="AU25" s="71">
        <v>504</v>
      </c>
      <c r="AV25" s="71">
        <v>363</v>
      </c>
      <c r="AW25" s="71">
        <v>333</v>
      </c>
      <c r="AX25" s="71">
        <v>121</v>
      </c>
      <c r="AY25" s="71">
        <v>519</v>
      </c>
      <c r="AZ25" s="1561">
        <v>482</v>
      </c>
      <c r="BA25" s="1561">
        <v>457</v>
      </c>
      <c r="BB25" s="1561">
        <v>288</v>
      </c>
      <c r="BC25" s="1561">
        <v>328</v>
      </c>
      <c r="BD25" s="1561">
        <v>253</v>
      </c>
      <c r="BE25" s="1561">
        <v>201</v>
      </c>
    </row>
    <row r="26" spans="1:57" ht="13.5" customHeight="1" thickBot="1" x14ac:dyDescent="0.25">
      <c r="A26" s="1546"/>
      <c r="B26" s="1545"/>
      <c r="C26" s="1545"/>
      <c r="D26" s="1546"/>
      <c r="E26" s="1548"/>
      <c r="F26" s="1548"/>
      <c r="G26" s="1548"/>
      <c r="H26" s="1548"/>
      <c r="I26" s="1548"/>
      <c r="J26" s="1548"/>
      <c r="K26" s="1548"/>
      <c r="L26" s="1548"/>
      <c r="M26" s="1548"/>
      <c r="N26" s="1548"/>
      <c r="O26" s="1576" t="s">
        <v>249</v>
      </c>
      <c r="P26" s="1563">
        <v>246</v>
      </c>
      <c r="Q26" s="1563">
        <v>250</v>
      </c>
      <c r="R26" s="1563">
        <v>306</v>
      </c>
      <c r="S26" s="1563">
        <v>377</v>
      </c>
      <c r="T26" s="1563">
        <v>42</v>
      </c>
      <c r="U26" s="1563">
        <v>321</v>
      </c>
      <c r="V26" s="1563">
        <v>142</v>
      </c>
      <c r="W26" s="1563">
        <v>223</v>
      </c>
      <c r="X26" s="1563">
        <v>187</v>
      </c>
      <c r="Y26" s="1563">
        <v>134</v>
      </c>
      <c r="Z26" s="1563">
        <v>168</v>
      </c>
      <c r="AA26" s="1563">
        <v>123</v>
      </c>
      <c r="AB26" s="105"/>
      <c r="AC26" s="118" t="str">
        <f>AC5</f>
        <v>Q2/19</v>
      </c>
      <c r="AD26" s="118" t="str">
        <f>AD5</f>
        <v>Q1/19</v>
      </c>
      <c r="AE26" s="118" t="str">
        <f>AE5</f>
        <v>Q4/18</v>
      </c>
      <c r="AF26" s="118" t="str">
        <f>AF5</f>
        <v>Q3/18</v>
      </c>
      <c r="AG26" s="118" t="str">
        <f>AG5</f>
        <v>Q2/18</v>
      </c>
      <c r="AH26" s="99" t="str">
        <f>AH5</f>
        <v>Q1/18</v>
      </c>
      <c r="AI26" s="99" t="s">
        <v>720</v>
      </c>
      <c r="AJ26" s="99" t="s">
        <v>684</v>
      </c>
      <c r="AK26" s="99" t="s">
        <v>259</v>
      </c>
      <c r="AL26" s="99" t="s">
        <v>258</v>
      </c>
      <c r="AM26" s="99" t="s">
        <v>257</v>
      </c>
      <c r="AN26" s="99" t="s">
        <v>256</v>
      </c>
      <c r="AO26" s="104" t="s">
        <v>255</v>
      </c>
      <c r="AP26" s="104" t="s">
        <v>254</v>
      </c>
      <c r="AQ26" s="1346" t="s">
        <v>249</v>
      </c>
      <c r="AR26" s="71">
        <v>181</v>
      </c>
      <c r="AS26" s="71">
        <v>195</v>
      </c>
      <c r="AT26" s="71">
        <v>246</v>
      </c>
      <c r="AU26" s="71">
        <v>280</v>
      </c>
      <c r="AV26" s="71">
        <v>265</v>
      </c>
      <c r="AW26" s="71">
        <v>225</v>
      </c>
      <c r="AX26" s="71">
        <v>250</v>
      </c>
      <c r="AY26" s="71">
        <v>379</v>
      </c>
      <c r="AZ26" s="1561">
        <v>333</v>
      </c>
      <c r="BA26" s="1561">
        <v>324</v>
      </c>
      <c r="BB26" s="1561">
        <v>306</v>
      </c>
      <c r="BC26" s="1561">
        <v>123</v>
      </c>
      <c r="BD26" s="1561">
        <v>221</v>
      </c>
      <c r="BE26" s="1561">
        <v>346</v>
      </c>
    </row>
    <row r="27" spans="1:57" ht="13.5" customHeight="1" x14ac:dyDescent="0.2">
      <c r="B27" s="1545"/>
      <c r="C27" s="1545"/>
      <c r="E27" s="76"/>
      <c r="F27" s="76"/>
      <c r="G27" s="1562"/>
      <c r="H27" s="1562"/>
      <c r="I27" s="1562"/>
      <c r="J27" s="1562"/>
      <c r="K27" s="1562"/>
      <c r="L27" s="1562"/>
      <c r="M27" s="1562"/>
      <c r="N27" s="1548"/>
      <c r="O27" s="1576" t="s">
        <v>246</v>
      </c>
      <c r="P27" s="1563">
        <v>14749</v>
      </c>
      <c r="Q27" s="1563">
        <v>12441</v>
      </c>
      <c r="R27" s="1563">
        <v>18973</v>
      </c>
      <c r="S27" s="1563">
        <v>18587</v>
      </c>
      <c r="T27" s="1563">
        <v>17581</v>
      </c>
      <c r="U27" s="1563">
        <v>11064</v>
      </c>
      <c r="V27" s="1563">
        <v>15554</v>
      </c>
      <c r="W27" s="1563">
        <v>19425</v>
      </c>
      <c r="X27" s="1563">
        <v>22857</v>
      </c>
      <c r="Y27" s="1563">
        <v>14397</v>
      </c>
      <c r="Z27" s="1563">
        <v>14604</v>
      </c>
      <c r="AA27" s="1563">
        <v>7724</v>
      </c>
      <c r="AB27" s="1576" t="s">
        <v>248</v>
      </c>
      <c r="AC27" s="101">
        <v>0.17</v>
      </c>
      <c r="AD27" s="101">
        <v>0.11</v>
      </c>
      <c r="AE27" s="101">
        <v>0.13</v>
      </c>
      <c r="AF27" s="101">
        <v>0.18</v>
      </c>
      <c r="AG27" s="101">
        <v>0.28000000000000003</v>
      </c>
      <c r="AH27" s="101">
        <v>0.18</v>
      </c>
      <c r="AI27" s="101">
        <v>0.15</v>
      </c>
      <c r="AJ27" s="1590">
        <v>0.21</v>
      </c>
      <c r="AK27" s="1590">
        <v>0.18</v>
      </c>
      <c r="AL27" s="1590">
        <v>0.21</v>
      </c>
      <c r="AM27" s="1590">
        <v>0.27</v>
      </c>
      <c r="AN27" s="1590" t="s">
        <v>247</v>
      </c>
      <c r="AO27" s="1344" t="s">
        <v>204</v>
      </c>
      <c r="AP27" s="1344" t="s">
        <v>1515</v>
      </c>
      <c r="AQ27" s="1346" t="s">
        <v>246</v>
      </c>
      <c r="AR27" s="71">
        <v>18228</v>
      </c>
      <c r="AS27" s="71">
        <v>19335</v>
      </c>
      <c r="AT27" s="71">
        <v>14749</v>
      </c>
      <c r="AU27" s="71">
        <v>15233</v>
      </c>
      <c r="AV27" s="71">
        <v>20237</v>
      </c>
      <c r="AW27" s="71">
        <v>14253</v>
      </c>
      <c r="AX27" s="71">
        <v>12441</v>
      </c>
      <c r="AY27" s="71">
        <v>16305</v>
      </c>
      <c r="AZ27" s="1561">
        <v>17387</v>
      </c>
      <c r="BA27" s="1561">
        <v>18692</v>
      </c>
      <c r="BB27" s="1561">
        <v>18973</v>
      </c>
      <c r="BC27" s="1561">
        <v>20553</v>
      </c>
      <c r="BD27" s="1561">
        <v>24619</v>
      </c>
      <c r="BE27" s="1561">
        <v>23352</v>
      </c>
    </row>
    <row r="28" spans="1:57" ht="13.5" customHeight="1" x14ac:dyDescent="0.2">
      <c r="A28" s="102" t="s">
        <v>836</v>
      </c>
      <c r="B28" s="75"/>
      <c r="C28" s="75"/>
      <c r="D28" s="102"/>
      <c r="E28" s="1562"/>
      <c r="F28" s="1562"/>
      <c r="G28" s="1562"/>
      <c r="H28" s="1562"/>
      <c r="I28" s="1562"/>
      <c r="J28" s="1562"/>
      <c r="K28" s="1562"/>
      <c r="L28" s="1562"/>
      <c r="M28" s="1562"/>
      <c r="N28" s="1548"/>
      <c r="O28" s="1576" t="s">
        <v>244</v>
      </c>
      <c r="P28" s="1563">
        <v>1313</v>
      </c>
      <c r="Q28" s="1563">
        <v>1463</v>
      </c>
      <c r="R28" s="1563">
        <v>1449</v>
      </c>
      <c r="S28" s="1563">
        <v>1526</v>
      </c>
      <c r="T28" s="1563">
        <v>1614</v>
      </c>
      <c r="U28" s="1563">
        <v>2383</v>
      </c>
      <c r="V28" s="1563">
        <v>2559</v>
      </c>
      <c r="W28" s="1563">
        <v>2703</v>
      </c>
      <c r="X28" s="1563">
        <v>2450</v>
      </c>
      <c r="Y28" s="1563">
        <v>2492</v>
      </c>
      <c r="Z28" s="1563">
        <v>2827</v>
      </c>
      <c r="AA28" s="1563">
        <v>2183</v>
      </c>
      <c r="AB28" s="1576" t="s">
        <v>835</v>
      </c>
      <c r="AC28" s="101">
        <v>6.39</v>
      </c>
      <c r="AD28" s="101">
        <v>6.8</v>
      </c>
      <c r="AE28" s="101">
        <v>7.3</v>
      </c>
      <c r="AF28" s="101">
        <v>9.4</v>
      </c>
      <c r="AG28" s="101" t="s">
        <v>817</v>
      </c>
      <c r="AH28" s="101" t="s">
        <v>774</v>
      </c>
      <c r="AI28" s="101">
        <v>10.09</v>
      </c>
      <c r="AJ28" s="1590">
        <v>11.44</v>
      </c>
      <c r="AK28" s="1556">
        <v>11.12</v>
      </c>
      <c r="AL28" s="1556">
        <v>10.73</v>
      </c>
      <c r="AM28" s="1556">
        <v>10.6</v>
      </c>
      <c r="AN28" s="1590" t="s">
        <v>245</v>
      </c>
      <c r="AO28" s="2826" t="s">
        <v>1514</v>
      </c>
      <c r="AP28" s="1344" t="s">
        <v>1513</v>
      </c>
      <c r="AQ28" s="1346" t="s">
        <v>244</v>
      </c>
      <c r="AR28" s="71">
        <v>1084</v>
      </c>
      <c r="AS28" s="71">
        <v>1307</v>
      </c>
      <c r="AT28" s="71">
        <v>1313</v>
      </c>
      <c r="AU28" s="71">
        <v>1442</v>
      </c>
      <c r="AV28" s="71">
        <v>1507</v>
      </c>
      <c r="AW28" s="71">
        <v>1495</v>
      </c>
      <c r="AX28" s="71">
        <v>1463</v>
      </c>
      <c r="AY28" s="71">
        <v>1620</v>
      </c>
      <c r="AZ28" s="1561">
        <v>1638</v>
      </c>
      <c r="BA28" s="1561">
        <v>1561</v>
      </c>
      <c r="BB28" s="1561">
        <v>1449</v>
      </c>
      <c r="BC28" s="1561">
        <v>1590</v>
      </c>
      <c r="BD28" s="1561">
        <v>1558</v>
      </c>
      <c r="BE28" s="1561">
        <v>1541</v>
      </c>
    </row>
    <row r="29" spans="1:57" ht="20.25" customHeight="1" thickBot="1" x14ac:dyDescent="0.25">
      <c r="A29" s="100"/>
      <c r="B29" s="2827">
        <v>43617</v>
      </c>
      <c r="C29" s="725">
        <v>2018</v>
      </c>
      <c r="D29" s="725">
        <f>D5</f>
        <v>2017</v>
      </c>
      <c r="E29" s="99">
        <v>2016</v>
      </c>
      <c r="F29" s="99">
        <v>2015</v>
      </c>
      <c r="G29" s="99">
        <v>2014</v>
      </c>
      <c r="H29" s="99">
        <v>2013</v>
      </c>
      <c r="I29" s="99">
        <v>2012</v>
      </c>
      <c r="J29" s="99">
        <v>2011</v>
      </c>
      <c r="K29" s="99">
        <v>2010</v>
      </c>
      <c r="L29" s="99">
        <v>2009</v>
      </c>
      <c r="M29" s="99">
        <v>2008</v>
      </c>
      <c r="N29" s="99">
        <v>2007</v>
      </c>
      <c r="O29" s="1581" t="s">
        <v>242</v>
      </c>
      <c r="P29" s="1559" t="s">
        <v>88</v>
      </c>
      <c r="Q29" s="1559">
        <v>22186</v>
      </c>
      <c r="R29" s="1559">
        <v>8897</v>
      </c>
      <c r="S29" s="1559" t="s">
        <v>88</v>
      </c>
      <c r="T29" s="1559" t="s">
        <v>88</v>
      </c>
      <c r="U29" s="1559">
        <v>8895</v>
      </c>
      <c r="V29" s="1559"/>
      <c r="W29" s="1559"/>
      <c r="X29" s="1559"/>
      <c r="Y29" s="1559"/>
      <c r="Z29" s="1559"/>
      <c r="AA29" s="1559"/>
      <c r="AB29" s="1576" t="s">
        <v>220</v>
      </c>
      <c r="AC29" s="1236">
        <v>4</v>
      </c>
      <c r="AD29" s="1236">
        <v>3.3</v>
      </c>
      <c r="AE29" s="1236">
        <v>-17.5</v>
      </c>
      <c r="AF29" s="1236">
        <v>20.2</v>
      </c>
      <c r="AG29" s="939" t="s">
        <v>215</v>
      </c>
      <c r="AH29" s="939" t="s">
        <v>773</v>
      </c>
      <c r="AI29" s="86">
        <v>-5</v>
      </c>
      <c r="AJ29" s="73">
        <v>8.8000000000000007</v>
      </c>
      <c r="AK29" s="1556">
        <v>10.7</v>
      </c>
      <c r="AL29" s="1556">
        <v>6.7</v>
      </c>
      <c r="AM29" s="1556">
        <v>27.5</v>
      </c>
      <c r="AN29" s="1556" t="s">
        <v>243</v>
      </c>
      <c r="AO29" s="2825" t="s">
        <v>1512</v>
      </c>
      <c r="AP29" s="2824" t="s">
        <v>1511</v>
      </c>
      <c r="AQ29" s="1575" t="s">
        <v>242</v>
      </c>
      <c r="AR29" s="69" t="s">
        <v>88</v>
      </c>
      <c r="AS29" s="69" t="s">
        <v>88</v>
      </c>
      <c r="AT29" s="69" t="s">
        <v>88</v>
      </c>
      <c r="AU29" s="69">
        <v>1335</v>
      </c>
      <c r="AV29" s="69">
        <v>1454</v>
      </c>
      <c r="AW29" s="69">
        <v>21478</v>
      </c>
      <c r="AX29" s="69">
        <v>22186</v>
      </c>
      <c r="AY29" s="69">
        <v>6972</v>
      </c>
      <c r="AZ29" s="1557">
        <v>6852</v>
      </c>
      <c r="BA29" s="1557">
        <v>8722</v>
      </c>
      <c r="BB29" s="1557">
        <v>8897</v>
      </c>
      <c r="BC29" s="1557">
        <v>8585</v>
      </c>
      <c r="BD29" s="1557" t="s">
        <v>88</v>
      </c>
      <c r="BE29" s="1557" t="s">
        <v>88</v>
      </c>
    </row>
    <row r="30" spans="1:57" ht="13.5" customHeight="1" x14ac:dyDescent="0.2">
      <c r="A30" s="1582" t="s">
        <v>239</v>
      </c>
      <c r="B30" s="1545">
        <v>0.27</v>
      </c>
      <c r="C30" s="1545">
        <v>0.76</v>
      </c>
      <c r="D30" s="1592">
        <v>0.75</v>
      </c>
      <c r="E30" s="1545">
        <v>0.93</v>
      </c>
      <c r="F30" s="1592" t="s">
        <v>238</v>
      </c>
      <c r="G30" s="1591" t="s">
        <v>237</v>
      </c>
      <c r="H30" s="1591" t="s">
        <v>236</v>
      </c>
      <c r="I30" s="1591" t="s">
        <v>236</v>
      </c>
      <c r="J30" s="1591" t="s">
        <v>235</v>
      </c>
      <c r="K30" s="1591" t="s">
        <v>234</v>
      </c>
      <c r="L30" s="1591" t="s">
        <v>233</v>
      </c>
      <c r="M30" s="1591" t="s">
        <v>232</v>
      </c>
      <c r="N30" s="1591" t="s">
        <v>231</v>
      </c>
      <c r="O30" s="81" t="s">
        <v>240</v>
      </c>
      <c r="P30" s="68">
        <f>SUM(P9:P29)</f>
        <v>551408</v>
      </c>
      <c r="Q30" s="68">
        <f>SUM(Q9:Q29)</f>
        <v>581612</v>
      </c>
      <c r="R30" s="68">
        <f>SUM(R9:R29)</f>
        <v>615659</v>
      </c>
      <c r="S30" s="68">
        <f>SUM(S9:S29)</f>
        <v>646868</v>
      </c>
      <c r="T30" s="68">
        <f>SUM(T9:T29)</f>
        <v>669342</v>
      </c>
      <c r="U30" s="68">
        <v>630434</v>
      </c>
      <c r="V30" s="68">
        <v>668178</v>
      </c>
      <c r="W30" s="68">
        <v>716204</v>
      </c>
      <c r="X30" s="68">
        <v>580839</v>
      </c>
      <c r="Y30" s="68">
        <v>507544</v>
      </c>
      <c r="Z30" s="68">
        <v>474074</v>
      </c>
      <c r="AA30" s="68">
        <v>389054</v>
      </c>
      <c r="AB30" s="1576" t="s">
        <v>833</v>
      </c>
      <c r="AC30" s="101">
        <v>7.69</v>
      </c>
      <c r="AD30" s="101">
        <v>7.55</v>
      </c>
      <c r="AE30" s="101">
        <v>8.15</v>
      </c>
      <c r="AF30" s="101">
        <v>8.08</v>
      </c>
      <c r="AG30" s="101">
        <v>7.9</v>
      </c>
      <c r="AH30" s="101">
        <v>7.63</v>
      </c>
      <c r="AI30" s="101">
        <v>8.2100000000000009</v>
      </c>
      <c r="AJ30" s="1590">
        <v>7.95</v>
      </c>
      <c r="AK30" s="1590">
        <v>7.74</v>
      </c>
      <c r="AL30" s="1590">
        <v>7.65</v>
      </c>
      <c r="AM30" s="1590">
        <v>8.0299999999999994</v>
      </c>
      <c r="AN30" s="1590">
        <v>7.69</v>
      </c>
      <c r="AO30" s="2826" t="s">
        <v>1510</v>
      </c>
      <c r="AP30" s="2826" t="s">
        <v>1509</v>
      </c>
      <c r="AQ30" s="80" t="s">
        <v>240</v>
      </c>
      <c r="AR30" s="56">
        <f>SUM(AR9:AR29)</f>
        <v>582875</v>
      </c>
      <c r="AS30" s="56">
        <f>SUM(AS9:AS29)</f>
        <v>590173</v>
      </c>
      <c r="AT30" s="56">
        <f>SUM(AT9:AT29)</f>
        <v>551408</v>
      </c>
      <c r="AU30" s="56">
        <f>SUM(AU9:AU29)</f>
        <v>572767</v>
      </c>
      <c r="AV30" s="56">
        <f>SUM(AV9:AV29)</f>
        <v>570053</v>
      </c>
      <c r="AW30" s="56">
        <f>SUM(AW9:AW29)</f>
        <v>580189</v>
      </c>
      <c r="AX30" s="56">
        <v>581612</v>
      </c>
      <c r="AY30" s="56">
        <v>615277</v>
      </c>
      <c r="AZ30" s="55">
        <v>642756</v>
      </c>
      <c r="BA30" s="55">
        <v>650272</v>
      </c>
      <c r="BB30" s="55">
        <v>615659</v>
      </c>
      <c r="BC30" s="55">
        <v>657190</v>
      </c>
      <c r="BD30" s="55">
        <v>671236</v>
      </c>
      <c r="BE30" s="55">
        <v>675555</v>
      </c>
    </row>
    <row r="31" spans="1:57" ht="24" customHeight="1" x14ac:dyDescent="0.2">
      <c r="A31" s="1346" t="s">
        <v>835</v>
      </c>
      <c r="B31" s="1590">
        <v>6.39</v>
      </c>
      <c r="C31" s="1590">
        <v>7.3</v>
      </c>
      <c r="D31" s="1590">
        <v>10.09</v>
      </c>
      <c r="E31" s="1590">
        <v>10.6</v>
      </c>
      <c r="F31" s="1556" t="s">
        <v>230</v>
      </c>
      <c r="G31" s="1591" t="s">
        <v>229</v>
      </c>
      <c r="H31" s="1591" t="s">
        <v>228</v>
      </c>
      <c r="I31" s="1591" t="s">
        <v>227</v>
      </c>
      <c r="J31" s="1591" t="s">
        <v>226</v>
      </c>
      <c r="K31" s="1591" t="s">
        <v>225</v>
      </c>
      <c r="L31" s="1591" t="s">
        <v>224</v>
      </c>
      <c r="M31" s="1591" t="s">
        <v>223</v>
      </c>
      <c r="N31" s="1591" t="s">
        <v>222</v>
      </c>
      <c r="O31" s="57"/>
      <c r="P31" s="75"/>
      <c r="Q31" s="75"/>
      <c r="R31" s="75"/>
      <c r="S31" s="75"/>
      <c r="T31" s="75"/>
      <c r="U31" s="55"/>
      <c r="V31" s="55"/>
      <c r="W31" s="55"/>
      <c r="X31" s="55"/>
      <c r="Y31" s="55"/>
      <c r="Z31" s="55"/>
      <c r="AA31" s="55"/>
      <c r="AB31" s="1576" t="s">
        <v>834</v>
      </c>
      <c r="AC31" s="71">
        <v>4050</v>
      </c>
      <c r="AD31" s="71">
        <v>4050</v>
      </c>
      <c r="AE31" s="71">
        <v>4050</v>
      </c>
      <c r="AF31" s="71">
        <v>4050</v>
      </c>
      <c r="AG31" s="71">
        <v>4050</v>
      </c>
      <c r="AH31" s="71">
        <v>4050</v>
      </c>
      <c r="AI31" s="71">
        <v>4050</v>
      </c>
      <c r="AJ31" s="1561">
        <v>4050</v>
      </c>
      <c r="AK31" s="1561">
        <v>4050</v>
      </c>
      <c r="AL31" s="1561">
        <v>4050</v>
      </c>
      <c r="AM31" s="1561">
        <v>4050</v>
      </c>
      <c r="AN31" s="1561">
        <v>4050</v>
      </c>
      <c r="AO31" s="1563">
        <v>4050</v>
      </c>
      <c r="AP31" s="1563">
        <v>4050</v>
      </c>
      <c r="AQ31" s="57"/>
      <c r="AR31" s="724"/>
      <c r="AS31" s="724"/>
      <c r="AT31" s="724"/>
      <c r="AU31" s="724"/>
      <c r="AV31" s="724"/>
      <c r="AW31" s="724"/>
      <c r="AX31" s="724"/>
      <c r="AY31" s="91"/>
      <c r="AZ31" s="75"/>
      <c r="BA31" s="75"/>
      <c r="BB31" s="75"/>
      <c r="BC31" s="75"/>
      <c r="BD31" s="55"/>
      <c r="BE31" s="55"/>
    </row>
    <row r="32" spans="1:57" ht="13.5" customHeight="1" x14ac:dyDescent="0.2">
      <c r="A32" s="1346" t="s">
        <v>220</v>
      </c>
      <c r="B32" s="1577">
        <v>-1.5</v>
      </c>
      <c r="C32" s="1556">
        <v>-19.5</v>
      </c>
      <c r="D32" s="1556">
        <v>3.6</v>
      </c>
      <c r="E32" s="1556">
        <v>16.3</v>
      </c>
      <c r="F32" s="1556" t="s">
        <v>219</v>
      </c>
      <c r="G32" s="1578" t="s">
        <v>218</v>
      </c>
      <c r="H32" s="1561" t="s">
        <v>217</v>
      </c>
      <c r="I32" s="1578">
        <v>21</v>
      </c>
      <c r="J32" s="1561" t="s">
        <v>216</v>
      </c>
      <c r="K32" s="1561" t="s">
        <v>215</v>
      </c>
      <c r="L32" s="1561" t="s">
        <v>214</v>
      </c>
      <c r="M32" s="1561" t="s">
        <v>213</v>
      </c>
      <c r="N32" s="1561" t="s">
        <v>212</v>
      </c>
      <c r="O32" s="98"/>
      <c r="P32" s="1344"/>
      <c r="Q32" s="1344"/>
      <c r="R32" s="1344"/>
      <c r="S32" s="1344"/>
      <c r="T32" s="1344"/>
      <c r="U32" s="1563"/>
      <c r="V32" s="1563"/>
      <c r="W32" s="1563"/>
      <c r="X32" s="1563"/>
      <c r="Y32" s="1563"/>
      <c r="Z32" s="1563"/>
      <c r="AA32" s="1563"/>
      <c r="AB32" s="93" t="s">
        <v>186</v>
      </c>
      <c r="AC32" s="71">
        <v>4032</v>
      </c>
      <c r="AD32" s="71">
        <v>4033</v>
      </c>
      <c r="AE32" s="71">
        <v>4037</v>
      </c>
      <c r="AF32" s="71">
        <v>4037</v>
      </c>
      <c r="AG32" s="71">
        <v>4037</v>
      </c>
      <c r="AH32" s="71">
        <v>4038</v>
      </c>
      <c r="AI32" s="71">
        <v>4039</v>
      </c>
      <c r="AJ32" s="1561">
        <v>4039</v>
      </c>
      <c r="AK32" s="1561">
        <v>4039</v>
      </c>
      <c r="AL32" s="1561">
        <v>4039</v>
      </c>
      <c r="AM32" s="1561">
        <v>4038</v>
      </c>
      <c r="AN32" s="1561">
        <v>4038</v>
      </c>
      <c r="AO32" s="1563">
        <v>4036</v>
      </c>
      <c r="AP32" s="1563">
        <v>4034</v>
      </c>
      <c r="AQ32" s="97"/>
      <c r="AR32" s="723"/>
      <c r="AS32" s="723"/>
      <c r="AT32" s="723"/>
      <c r="AU32" s="723"/>
      <c r="AV32" s="723"/>
      <c r="AW32" s="723"/>
      <c r="AX32" s="723"/>
      <c r="AY32" s="73"/>
      <c r="AZ32" s="1556"/>
      <c r="BA32" s="1556"/>
      <c r="BB32" s="1556"/>
      <c r="BC32" s="1556"/>
      <c r="BD32" s="1561"/>
      <c r="BE32" s="1561"/>
    </row>
    <row r="33" spans="1:57" ht="13.5" customHeight="1" x14ac:dyDescent="0.2">
      <c r="A33" s="1346" t="s">
        <v>985</v>
      </c>
      <c r="B33" s="1347"/>
      <c r="C33" s="1347">
        <v>0.69</v>
      </c>
      <c r="D33" s="1556">
        <v>0.68</v>
      </c>
      <c r="E33" s="1556" t="s">
        <v>235</v>
      </c>
      <c r="F33" s="1556" t="s">
        <v>210</v>
      </c>
      <c r="G33" s="1591" t="s">
        <v>209</v>
      </c>
      <c r="H33" s="1561" t="s">
        <v>208</v>
      </c>
      <c r="I33" s="1561" t="s">
        <v>207</v>
      </c>
      <c r="J33" s="1561" t="s">
        <v>206</v>
      </c>
      <c r="K33" s="1561" t="s">
        <v>205</v>
      </c>
      <c r="L33" s="1561" t="s">
        <v>204</v>
      </c>
      <c r="M33" s="1591" t="s">
        <v>203</v>
      </c>
      <c r="N33" s="1591" t="s">
        <v>202</v>
      </c>
      <c r="O33" s="96" t="s">
        <v>221</v>
      </c>
      <c r="P33" s="95"/>
      <c r="Q33" s="95"/>
      <c r="R33" s="95"/>
      <c r="S33" s="94"/>
      <c r="T33" s="94"/>
      <c r="U33" s="94"/>
      <c r="V33" s="1563"/>
      <c r="W33" s="1563"/>
      <c r="X33" s="1563"/>
      <c r="Y33" s="1563"/>
      <c r="Z33" s="1563"/>
      <c r="AA33" s="1563"/>
      <c r="AB33" s="93" t="s">
        <v>183</v>
      </c>
      <c r="AC33" s="92">
        <v>9.1</v>
      </c>
      <c r="AD33" s="92">
        <v>5.5</v>
      </c>
      <c r="AE33" s="92">
        <v>6.3</v>
      </c>
      <c r="AF33" s="92">
        <v>9.1999999999999993</v>
      </c>
      <c r="AG33" s="92">
        <v>14.3</v>
      </c>
      <c r="AH33" s="92">
        <v>9</v>
      </c>
      <c r="AI33" s="92">
        <v>7.7</v>
      </c>
      <c r="AJ33" s="1578">
        <v>10.5</v>
      </c>
      <c r="AK33" s="1578">
        <v>9.5</v>
      </c>
      <c r="AL33" s="1578">
        <v>10.3</v>
      </c>
      <c r="AM33" s="1578">
        <v>13.9</v>
      </c>
      <c r="AN33" s="1578" t="s">
        <v>182</v>
      </c>
      <c r="AO33" s="2825" t="s">
        <v>113</v>
      </c>
      <c r="AP33" s="2825">
        <v>10.1</v>
      </c>
      <c r="AQ33" s="76" t="s">
        <v>221</v>
      </c>
      <c r="AR33" s="724"/>
      <c r="AS33" s="724"/>
      <c r="AT33" s="724"/>
      <c r="AU33" s="724"/>
      <c r="AV33" s="724"/>
      <c r="AW33" s="724"/>
      <c r="AX33" s="724"/>
      <c r="AY33" s="91"/>
      <c r="AZ33" s="75"/>
      <c r="BA33" s="75"/>
      <c r="BB33" s="75"/>
      <c r="BC33" s="75"/>
      <c r="BD33" s="75"/>
      <c r="BE33" s="1561"/>
    </row>
    <row r="34" spans="1:57" ht="13.5" customHeight="1" x14ac:dyDescent="0.2">
      <c r="A34" s="1346" t="s">
        <v>833</v>
      </c>
      <c r="B34" s="1556">
        <v>7.69</v>
      </c>
      <c r="C34" s="1556">
        <v>8.15</v>
      </c>
      <c r="D34" s="1590">
        <v>8.2100000000000009</v>
      </c>
      <c r="E34" s="1590" t="s">
        <v>698</v>
      </c>
      <c r="F34" s="1590" t="s">
        <v>200</v>
      </c>
      <c r="G34" s="1590">
        <v>7.4</v>
      </c>
      <c r="H34" s="1590" t="s">
        <v>199</v>
      </c>
      <c r="I34" s="1590" t="s">
        <v>198</v>
      </c>
      <c r="J34" s="1590" t="s">
        <v>197</v>
      </c>
      <c r="K34" s="1590" t="s">
        <v>196</v>
      </c>
      <c r="L34" s="1590" t="s">
        <v>195</v>
      </c>
      <c r="M34" s="1590" t="s">
        <v>194</v>
      </c>
      <c r="N34" s="1590" t="s">
        <v>193</v>
      </c>
      <c r="P34" s="1569"/>
      <c r="Q34" s="1569"/>
      <c r="R34" s="1569"/>
      <c r="S34" s="1569"/>
      <c r="T34" s="1569"/>
      <c r="U34" s="1569"/>
      <c r="V34" s="1544"/>
      <c r="W34" s="1544"/>
      <c r="X34" s="1544"/>
      <c r="Y34" s="1544"/>
      <c r="Z34" s="1544"/>
      <c r="AA34" s="1544"/>
      <c r="AB34" s="1576" t="s">
        <v>172</v>
      </c>
      <c r="AC34" s="86">
        <v>306.5</v>
      </c>
      <c r="AD34" s="86">
        <v>300.2</v>
      </c>
      <c r="AE34" s="86">
        <v>282.60000000000002</v>
      </c>
      <c r="AF34" s="86">
        <v>311.5</v>
      </c>
      <c r="AG34" s="86">
        <v>307</v>
      </c>
      <c r="AH34" s="86" t="s">
        <v>772</v>
      </c>
      <c r="AI34" s="86">
        <v>330.4</v>
      </c>
      <c r="AJ34" s="1577">
        <v>330.9</v>
      </c>
      <c r="AK34" s="1577">
        <v>332.1</v>
      </c>
      <c r="AL34" s="1577">
        <v>330.1</v>
      </c>
      <c r="AM34" s="1577">
        <v>322.7</v>
      </c>
      <c r="AN34" s="1577" t="s">
        <v>211</v>
      </c>
      <c r="AO34" s="1344" t="s">
        <v>1508</v>
      </c>
      <c r="AP34" s="2824" t="s">
        <v>1507</v>
      </c>
      <c r="AQ34" s="1546"/>
      <c r="AR34" s="723"/>
      <c r="AS34" s="723"/>
      <c r="AT34" s="723"/>
      <c r="AU34" s="723"/>
      <c r="AV34" s="723"/>
      <c r="AW34" s="723"/>
      <c r="AX34" s="723"/>
      <c r="AY34" s="73"/>
      <c r="AZ34" s="1556"/>
      <c r="BA34" s="1556"/>
      <c r="BB34" s="1556"/>
      <c r="BC34" s="1556"/>
      <c r="BD34" s="1556"/>
      <c r="BE34" s="1556"/>
    </row>
    <row r="35" spans="1:57" ht="13.5" customHeight="1" x14ac:dyDescent="0.2">
      <c r="A35" s="90" t="s">
        <v>832</v>
      </c>
      <c r="B35" s="1583">
        <v>4050</v>
      </c>
      <c r="C35" s="1583">
        <v>4050</v>
      </c>
      <c r="D35" s="1583">
        <v>4050</v>
      </c>
      <c r="E35" s="1583">
        <v>4050</v>
      </c>
      <c r="F35" s="1583">
        <v>4050</v>
      </c>
      <c r="G35" s="1583">
        <v>4050</v>
      </c>
      <c r="H35" s="1583">
        <v>4050</v>
      </c>
      <c r="I35" s="1583">
        <v>4050</v>
      </c>
      <c r="J35" s="1583">
        <v>4047</v>
      </c>
      <c r="K35" s="1583">
        <v>4043</v>
      </c>
      <c r="L35" s="1583">
        <v>4037</v>
      </c>
      <c r="M35" s="1583">
        <v>2600</v>
      </c>
      <c r="N35" s="1583">
        <v>2597</v>
      </c>
      <c r="O35" s="1576" t="s">
        <v>201</v>
      </c>
      <c r="P35" s="1563">
        <v>42419</v>
      </c>
      <c r="Q35" s="1563">
        <v>39983</v>
      </c>
      <c r="R35" s="1563">
        <v>38136</v>
      </c>
      <c r="S35" s="1563">
        <v>44209</v>
      </c>
      <c r="T35" s="1563">
        <v>56322</v>
      </c>
      <c r="U35" s="1563">
        <v>59090</v>
      </c>
      <c r="V35" s="1563">
        <v>55426</v>
      </c>
      <c r="W35" s="1563">
        <v>55316</v>
      </c>
      <c r="X35" s="1563">
        <v>40736</v>
      </c>
      <c r="Y35" s="1563">
        <v>52190</v>
      </c>
      <c r="Z35" s="1563">
        <v>51932</v>
      </c>
      <c r="AA35" s="1563">
        <v>30077</v>
      </c>
      <c r="AB35" s="1576" t="s">
        <v>1470</v>
      </c>
      <c r="AC35" s="73">
        <v>55</v>
      </c>
      <c r="AD35" s="73">
        <v>64</v>
      </c>
      <c r="AE35" s="73">
        <v>61</v>
      </c>
      <c r="AF35" s="73">
        <v>54</v>
      </c>
      <c r="AG35" s="73">
        <v>52</v>
      </c>
      <c r="AH35" s="73">
        <v>61</v>
      </c>
      <c r="AI35" s="73">
        <v>61</v>
      </c>
      <c r="AJ35" s="1556">
        <v>51</v>
      </c>
      <c r="AK35" s="1589">
        <v>54</v>
      </c>
      <c r="AL35" s="1589">
        <v>51</v>
      </c>
      <c r="AM35" s="1589">
        <v>51</v>
      </c>
      <c r="AN35" s="1556">
        <v>48</v>
      </c>
      <c r="AO35" s="1344">
        <v>50</v>
      </c>
      <c r="AP35" s="1344">
        <v>51</v>
      </c>
      <c r="AQ35" s="1346" t="s">
        <v>201</v>
      </c>
      <c r="AR35" s="71">
        <v>43553</v>
      </c>
      <c r="AS35" s="71">
        <v>51634</v>
      </c>
      <c r="AT35" s="71">
        <v>42419</v>
      </c>
      <c r="AU35" s="71">
        <v>51506</v>
      </c>
      <c r="AV35" s="71">
        <v>50145</v>
      </c>
      <c r="AW35" s="71">
        <v>50437</v>
      </c>
      <c r="AX35" s="71">
        <v>39983</v>
      </c>
      <c r="AY35" s="71">
        <v>54243</v>
      </c>
      <c r="AZ35" s="1561">
        <v>69767</v>
      </c>
      <c r="BA35" s="1561">
        <v>70295</v>
      </c>
      <c r="BB35" s="1561">
        <v>38136</v>
      </c>
      <c r="BC35" s="1561">
        <v>58387</v>
      </c>
      <c r="BD35" s="1561">
        <v>63599</v>
      </c>
      <c r="BE35" s="1561">
        <v>58523</v>
      </c>
    </row>
    <row r="36" spans="1:57" ht="13.5" customHeight="1" x14ac:dyDescent="0.2">
      <c r="A36" s="88" t="s">
        <v>186</v>
      </c>
      <c r="B36" s="1561">
        <v>4032</v>
      </c>
      <c r="C36" s="1561">
        <v>4037</v>
      </c>
      <c r="D36" s="1561">
        <v>4039</v>
      </c>
      <c r="E36" s="1561">
        <v>4037</v>
      </c>
      <c r="F36" s="1561">
        <v>4031</v>
      </c>
      <c r="G36" s="1561">
        <v>4031</v>
      </c>
      <c r="H36" s="1561">
        <v>4020</v>
      </c>
      <c r="I36" s="1561">
        <v>4026</v>
      </c>
      <c r="J36" s="1561">
        <v>4026</v>
      </c>
      <c r="K36" s="1561">
        <v>4022</v>
      </c>
      <c r="L36" s="1561">
        <v>3846</v>
      </c>
      <c r="M36" s="1561">
        <v>3355</v>
      </c>
      <c r="N36" s="1561">
        <v>3352</v>
      </c>
      <c r="O36" s="1576" t="s">
        <v>192</v>
      </c>
      <c r="P36" s="1563">
        <v>164958</v>
      </c>
      <c r="Q36" s="1563">
        <v>172434</v>
      </c>
      <c r="R36" s="1563">
        <v>174028</v>
      </c>
      <c r="S36" s="1563">
        <v>189049</v>
      </c>
      <c r="T36" s="1563">
        <v>197254</v>
      </c>
      <c r="U36" s="1563">
        <v>200743</v>
      </c>
      <c r="V36" s="1563">
        <v>200678</v>
      </c>
      <c r="W36" s="1563">
        <v>190092</v>
      </c>
      <c r="X36" s="1563">
        <v>176390</v>
      </c>
      <c r="Y36" s="1563">
        <v>153577</v>
      </c>
      <c r="Z36" s="1563">
        <v>148591</v>
      </c>
      <c r="AA36" s="1563">
        <v>142329</v>
      </c>
      <c r="AB36" s="1576" t="s">
        <v>830</v>
      </c>
      <c r="AC36" s="73">
        <v>10</v>
      </c>
      <c r="AD36" s="73">
        <v>7</v>
      </c>
      <c r="AE36" s="73">
        <v>5</v>
      </c>
      <c r="AF36" s="73">
        <v>8</v>
      </c>
      <c r="AG36" s="73">
        <v>10</v>
      </c>
      <c r="AH36" s="73">
        <v>7</v>
      </c>
      <c r="AI36" s="73">
        <v>9</v>
      </c>
      <c r="AJ36" s="1556">
        <v>10</v>
      </c>
      <c r="AK36" s="1556">
        <v>13</v>
      </c>
      <c r="AL36" s="1556">
        <v>14</v>
      </c>
      <c r="AM36" s="1556">
        <v>16</v>
      </c>
      <c r="AN36" s="1556">
        <v>16</v>
      </c>
      <c r="AO36" s="1344">
        <v>15</v>
      </c>
      <c r="AP36" s="1344">
        <v>13</v>
      </c>
      <c r="AQ36" s="1346" t="s">
        <v>192</v>
      </c>
      <c r="AR36" s="71">
        <v>176543</v>
      </c>
      <c r="AS36" s="71">
        <v>176285</v>
      </c>
      <c r="AT36" s="71">
        <v>164958</v>
      </c>
      <c r="AU36" s="71">
        <v>174191</v>
      </c>
      <c r="AV36" s="71">
        <v>176491</v>
      </c>
      <c r="AW36" s="71">
        <v>173985</v>
      </c>
      <c r="AX36" s="71">
        <v>172434</v>
      </c>
      <c r="AY36" s="71">
        <v>182247</v>
      </c>
      <c r="AZ36" s="1561">
        <v>189534</v>
      </c>
      <c r="BA36" s="1561">
        <v>190855</v>
      </c>
      <c r="BB36" s="1561">
        <v>174028</v>
      </c>
      <c r="BC36" s="1561">
        <v>187411</v>
      </c>
      <c r="BD36" s="1561">
        <v>195960</v>
      </c>
      <c r="BE36" s="1561">
        <v>202819</v>
      </c>
    </row>
    <row r="37" spans="1:57" s="1585" customFormat="1" ht="19.5" customHeight="1" x14ac:dyDescent="0.2">
      <c r="A37" s="1346" t="s">
        <v>183</v>
      </c>
      <c r="B37" s="1578">
        <v>7.2</v>
      </c>
      <c r="C37" s="1578">
        <v>9.6999999999999993</v>
      </c>
      <c r="D37" s="1578">
        <v>9.5</v>
      </c>
      <c r="E37" s="1578">
        <v>12.3</v>
      </c>
      <c r="F37" s="1556" t="s">
        <v>145</v>
      </c>
      <c r="G37" s="1578" t="s">
        <v>144</v>
      </c>
      <c r="H37" s="1578">
        <v>11</v>
      </c>
      <c r="I37" s="1561" t="s">
        <v>182</v>
      </c>
      <c r="J37" s="1561" t="s">
        <v>181</v>
      </c>
      <c r="K37" s="1561" t="s">
        <v>180</v>
      </c>
      <c r="L37" s="1561" t="s">
        <v>179</v>
      </c>
      <c r="M37" s="1561" t="s">
        <v>178</v>
      </c>
      <c r="N37" s="1561" t="s">
        <v>177</v>
      </c>
      <c r="O37" s="1584" t="s">
        <v>191</v>
      </c>
      <c r="P37" s="1588">
        <v>25653</v>
      </c>
      <c r="Q37" s="1588">
        <v>26333</v>
      </c>
      <c r="R37" s="1588">
        <v>23580</v>
      </c>
      <c r="S37" s="1588">
        <v>21088</v>
      </c>
      <c r="T37" s="1587"/>
      <c r="U37" s="1587"/>
      <c r="V37" s="1587"/>
      <c r="W37" s="1587"/>
      <c r="X37" s="1587"/>
      <c r="Y37" s="1587"/>
      <c r="Z37" s="1587"/>
      <c r="AA37" s="1587"/>
      <c r="AB37" s="1584" t="s">
        <v>1469</v>
      </c>
      <c r="AC37" s="89">
        <v>14.8</v>
      </c>
      <c r="AD37" s="89">
        <v>14.6</v>
      </c>
      <c r="AE37" s="89">
        <v>15.5</v>
      </c>
      <c r="AF37" s="89">
        <v>20.3</v>
      </c>
      <c r="AG37" s="89" t="s">
        <v>816</v>
      </c>
      <c r="AH37" s="89" t="s">
        <v>771</v>
      </c>
      <c r="AI37" s="89">
        <v>19.5</v>
      </c>
      <c r="AJ37" s="1586">
        <v>19.2</v>
      </c>
      <c r="AK37" s="1586">
        <v>19.2</v>
      </c>
      <c r="AL37" s="1586">
        <v>18.8</v>
      </c>
      <c r="AM37" s="1586">
        <v>18.399999999999999</v>
      </c>
      <c r="AN37" s="1586" t="s">
        <v>130</v>
      </c>
      <c r="AO37" s="2823" t="s">
        <v>1506</v>
      </c>
      <c r="AP37" s="2823" t="s">
        <v>115</v>
      </c>
      <c r="AQ37" s="2657" t="s">
        <v>191</v>
      </c>
      <c r="AR37" s="87">
        <v>29157</v>
      </c>
      <c r="AS37" s="87">
        <v>28120</v>
      </c>
      <c r="AT37" s="87">
        <v>25653</v>
      </c>
      <c r="AU37" s="87">
        <v>27767</v>
      </c>
      <c r="AV37" s="87">
        <v>26904</v>
      </c>
      <c r="AW37" s="87">
        <v>26185</v>
      </c>
      <c r="AX37" s="87">
        <v>26333</v>
      </c>
      <c r="AY37" s="87">
        <v>25828</v>
      </c>
      <c r="AZ37" s="1583">
        <v>25159</v>
      </c>
      <c r="BA37" s="1583">
        <v>24922</v>
      </c>
      <c r="BB37" s="1583">
        <v>23580</v>
      </c>
      <c r="BC37" s="1583">
        <v>23633</v>
      </c>
      <c r="BD37" s="2822">
        <v>22463</v>
      </c>
      <c r="BE37" s="2822">
        <v>21340</v>
      </c>
    </row>
    <row r="38" spans="1:57" ht="13.5" customHeight="1" x14ac:dyDescent="0.2">
      <c r="A38" s="88" t="s">
        <v>172</v>
      </c>
      <c r="B38" s="1578">
        <v>306.5</v>
      </c>
      <c r="C38" s="1578">
        <v>282.60000000000002</v>
      </c>
      <c r="D38" s="1578">
        <v>330.4</v>
      </c>
      <c r="E38" s="1578">
        <v>322.7</v>
      </c>
      <c r="F38" s="1556" t="s">
        <v>171</v>
      </c>
      <c r="G38" s="1578" t="s">
        <v>170</v>
      </c>
      <c r="H38" s="1578" t="s">
        <v>169</v>
      </c>
      <c r="I38" s="1578" t="s">
        <v>168</v>
      </c>
      <c r="J38" s="1561" t="s">
        <v>167</v>
      </c>
      <c r="K38" s="1578">
        <v>191</v>
      </c>
      <c r="L38" s="1561" t="s">
        <v>166</v>
      </c>
      <c r="M38" s="1561" t="s">
        <v>165</v>
      </c>
      <c r="N38" s="1561" t="s">
        <v>164</v>
      </c>
      <c r="O38" s="1576" t="s">
        <v>184</v>
      </c>
      <c r="P38" s="1563">
        <v>18230</v>
      </c>
      <c r="Q38" s="1563">
        <v>19412</v>
      </c>
      <c r="R38" s="1563">
        <v>41210</v>
      </c>
      <c r="S38" s="1563">
        <v>38707</v>
      </c>
      <c r="T38" s="1563">
        <v>51843</v>
      </c>
      <c r="U38" s="1563">
        <v>47226</v>
      </c>
      <c r="V38" s="1563">
        <v>45320</v>
      </c>
      <c r="W38" s="1563">
        <v>40715</v>
      </c>
      <c r="X38" s="1563">
        <v>38766</v>
      </c>
      <c r="Y38" s="1563">
        <v>33831</v>
      </c>
      <c r="Z38" s="1563">
        <v>29238</v>
      </c>
      <c r="AA38" s="1563">
        <v>32280</v>
      </c>
      <c r="AB38" s="1576" t="s">
        <v>1468</v>
      </c>
      <c r="AC38" s="86">
        <v>17.3</v>
      </c>
      <c r="AD38" s="86">
        <v>17.100000000000001</v>
      </c>
      <c r="AE38" s="86">
        <v>17.3</v>
      </c>
      <c r="AF38" s="86">
        <v>22.6</v>
      </c>
      <c r="AG38" s="86">
        <v>22.2</v>
      </c>
      <c r="AH38" s="86" t="s">
        <v>770</v>
      </c>
      <c r="AI38" s="86">
        <v>22.3</v>
      </c>
      <c r="AJ38" s="1577">
        <v>21.4</v>
      </c>
      <c r="AK38" s="1577">
        <v>21.4</v>
      </c>
      <c r="AL38" s="1577">
        <v>21</v>
      </c>
      <c r="AM38" s="1577">
        <v>20.7</v>
      </c>
      <c r="AN38" s="1577" t="s">
        <v>185</v>
      </c>
      <c r="AO38" s="1344" t="s">
        <v>1505</v>
      </c>
      <c r="AP38" s="1344" t="s">
        <v>1504</v>
      </c>
      <c r="AQ38" s="1346" t="s">
        <v>184</v>
      </c>
      <c r="AR38" s="71">
        <v>18997</v>
      </c>
      <c r="AS38" s="71">
        <v>19067</v>
      </c>
      <c r="AT38" s="71">
        <v>18230</v>
      </c>
      <c r="AU38" s="71">
        <v>19331</v>
      </c>
      <c r="AV38" s="71">
        <v>19241</v>
      </c>
      <c r="AW38" s="71">
        <v>19165</v>
      </c>
      <c r="AX38" s="71">
        <v>19412</v>
      </c>
      <c r="AY38" s="71">
        <v>42471</v>
      </c>
      <c r="AZ38" s="1561">
        <v>41773</v>
      </c>
      <c r="BA38" s="1561">
        <v>41831</v>
      </c>
      <c r="BB38" s="1561">
        <v>41210</v>
      </c>
      <c r="BC38" s="1561">
        <v>40086</v>
      </c>
      <c r="BD38" s="1561">
        <v>39159</v>
      </c>
      <c r="BE38" s="1561">
        <v>39255</v>
      </c>
    </row>
    <row r="39" spans="1:57" ht="13.5" customHeight="1" x14ac:dyDescent="0.2">
      <c r="A39" s="1346" t="s">
        <v>831</v>
      </c>
      <c r="B39" s="1561">
        <v>60</v>
      </c>
      <c r="C39" s="1561">
        <v>54</v>
      </c>
      <c r="D39" s="1561">
        <v>54</v>
      </c>
      <c r="E39" s="1561">
        <v>50</v>
      </c>
      <c r="F39" s="1556">
        <v>47</v>
      </c>
      <c r="G39" s="1561">
        <v>49</v>
      </c>
      <c r="H39" s="1561">
        <v>51</v>
      </c>
      <c r="I39" s="1561">
        <v>51</v>
      </c>
      <c r="J39" s="1561">
        <v>55</v>
      </c>
      <c r="K39" s="1561">
        <v>52</v>
      </c>
      <c r="L39" s="1561">
        <v>50</v>
      </c>
      <c r="M39" s="1561">
        <v>53</v>
      </c>
      <c r="N39" s="1561">
        <v>52</v>
      </c>
      <c r="O39" s="1576" t="s">
        <v>175</v>
      </c>
      <c r="P39" s="1563">
        <v>190422</v>
      </c>
      <c r="Q39" s="1563">
        <v>179114</v>
      </c>
      <c r="R39" s="1563">
        <v>191750</v>
      </c>
      <c r="S39" s="1563">
        <v>201937</v>
      </c>
      <c r="T39" s="1563">
        <v>194274</v>
      </c>
      <c r="U39" s="1563">
        <v>185602</v>
      </c>
      <c r="V39" s="1563">
        <v>183908</v>
      </c>
      <c r="W39" s="1563">
        <v>179950</v>
      </c>
      <c r="X39" s="1563">
        <v>151578</v>
      </c>
      <c r="Y39" s="1563">
        <v>130519</v>
      </c>
      <c r="Z39" s="1563">
        <v>108989</v>
      </c>
      <c r="AA39" s="1563">
        <v>99792</v>
      </c>
      <c r="AB39" s="1576" t="s">
        <v>1467</v>
      </c>
      <c r="AC39" s="73">
        <v>19.8</v>
      </c>
      <c r="AD39" s="73">
        <v>19.5</v>
      </c>
      <c r="AE39" s="73">
        <v>19.899999999999999</v>
      </c>
      <c r="AF39" s="73">
        <v>26.2</v>
      </c>
      <c r="AG39" s="73">
        <v>25.4</v>
      </c>
      <c r="AH39" s="73" t="s">
        <v>769</v>
      </c>
      <c r="AI39" s="73">
        <v>25.2</v>
      </c>
      <c r="AJ39" s="1556">
        <v>24.5</v>
      </c>
      <c r="AK39" s="1556">
        <v>24.6</v>
      </c>
      <c r="AL39" s="1556">
        <v>24.3</v>
      </c>
      <c r="AM39" s="1556">
        <v>24.7</v>
      </c>
      <c r="AN39" s="1556" t="s">
        <v>176</v>
      </c>
      <c r="AO39" s="1344" t="s">
        <v>1503</v>
      </c>
      <c r="AP39" s="1344" t="s">
        <v>1502</v>
      </c>
      <c r="AQ39" s="1346" t="s">
        <v>175</v>
      </c>
      <c r="AR39" s="71">
        <v>189058</v>
      </c>
      <c r="AS39" s="71">
        <v>193263</v>
      </c>
      <c r="AT39" s="71">
        <v>190422</v>
      </c>
      <c r="AU39" s="71">
        <v>187094</v>
      </c>
      <c r="AV39" s="71">
        <v>177865</v>
      </c>
      <c r="AW39" s="71">
        <v>174750</v>
      </c>
      <c r="AX39" s="71">
        <v>179114</v>
      </c>
      <c r="AY39" s="71">
        <v>182625</v>
      </c>
      <c r="AZ39" s="1561">
        <v>185164</v>
      </c>
      <c r="BA39" s="1561">
        <v>188441</v>
      </c>
      <c r="BB39" s="1561">
        <v>191750</v>
      </c>
      <c r="BC39" s="1561">
        <v>191380</v>
      </c>
      <c r="BD39" s="1561">
        <v>188003</v>
      </c>
      <c r="BE39" s="1561">
        <v>192764</v>
      </c>
    </row>
    <row r="40" spans="1:57" ht="13.5" customHeight="1" x14ac:dyDescent="0.2">
      <c r="A40" s="1346" t="s">
        <v>830</v>
      </c>
      <c r="B40" s="1561">
        <v>9</v>
      </c>
      <c r="C40" s="1561">
        <v>7</v>
      </c>
      <c r="D40" s="1561">
        <v>12</v>
      </c>
      <c r="E40" s="1561">
        <v>15</v>
      </c>
      <c r="F40" s="1545">
        <v>14</v>
      </c>
      <c r="G40" s="1550">
        <v>15</v>
      </c>
      <c r="H40" s="1550">
        <v>21</v>
      </c>
      <c r="I40" s="1550">
        <v>26</v>
      </c>
      <c r="J40" s="1550">
        <v>23</v>
      </c>
      <c r="K40" s="1550">
        <v>31</v>
      </c>
      <c r="L40" s="1550">
        <v>56</v>
      </c>
      <c r="M40" s="1550">
        <v>19</v>
      </c>
      <c r="N40" s="1550">
        <v>-3</v>
      </c>
      <c r="O40" s="1576" t="s">
        <v>163</v>
      </c>
      <c r="P40" s="1563">
        <v>39547</v>
      </c>
      <c r="Q40" s="1563">
        <v>42713</v>
      </c>
      <c r="R40" s="1563">
        <v>68636</v>
      </c>
      <c r="S40" s="1563">
        <v>79505</v>
      </c>
      <c r="T40" s="1563">
        <v>97340</v>
      </c>
      <c r="U40" s="1563">
        <v>65924</v>
      </c>
      <c r="V40" s="1563">
        <v>114203</v>
      </c>
      <c r="W40" s="1563">
        <v>167390</v>
      </c>
      <c r="X40" s="1563">
        <v>95887</v>
      </c>
      <c r="Y40" s="1563">
        <v>73043</v>
      </c>
      <c r="Z40" s="1563">
        <v>85538</v>
      </c>
      <c r="AA40" s="1563">
        <v>33023</v>
      </c>
      <c r="AB40" s="1576" t="s">
        <v>829</v>
      </c>
      <c r="AC40" s="1561">
        <v>27590</v>
      </c>
      <c r="AD40" s="1561">
        <v>27817</v>
      </c>
      <c r="AE40" s="1561">
        <v>26984</v>
      </c>
      <c r="AF40" s="71">
        <v>27318</v>
      </c>
      <c r="AG40" s="71">
        <v>27233</v>
      </c>
      <c r="AH40" s="71">
        <v>27298</v>
      </c>
      <c r="AI40" s="1561">
        <v>28008</v>
      </c>
      <c r="AJ40" s="71">
        <v>27470</v>
      </c>
      <c r="AK40" s="1561">
        <v>27746</v>
      </c>
      <c r="AL40" s="1561">
        <v>28081</v>
      </c>
      <c r="AM40" s="1561">
        <v>27554</v>
      </c>
      <c r="AN40" s="1561">
        <v>27360</v>
      </c>
      <c r="AO40" s="1563">
        <v>26958</v>
      </c>
      <c r="AP40" s="1563">
        <v>26716</v>
      </c>
      <c r="AQ40" s="1346" t="s">
        <v>163</v>
      </c>
      <c r="AR40" s="71">
        <v>44430</v>
      </c>
      <c r="AS40" s="71">
        <v>41448</v>
      </c>
      <c r="AT40" s="71">
        <v>39547</v>
      </c>
      <c r="AU40" s="71">
        <v>39084</v>
      </c>
      <c r="AV40" s="71">
        <v>44519</v>
      </c>
      <c r="AW40" s="71">
        <v>38307</v>
      </c>
      <c r="AX40" s="71">
        <v>42713</v>
      </c>
      <c r="AY40" s="71">
        <v>45485</v>
      </c>
      <c r="AZ40" s="1561">
        <v>52767</v>
      </c>
      <c r="BA40" s="1561">
        <v>56109</v>
      </c>
      <c r="BB40" s="1561">
        <v>68636</v>
      </c>
      <c r="BC40" s="1561">
        <v>77400</v>
      </c>
      <c r="BD40" s="1561">
        <v>83037</v>
      </c>
      <c r="BE40" s="1561">
        <v>87403</v>
      </c>
    </row>
    <row r="41" spans="1:57" ht="22.5" x14ac:dyDescent="0.2">
      <c r="A41" s="1346" t="s">
        <v>1501</v>
      </c>
      <c r="B41" s="1578">
        <v>14.8</v>
      </c>
      <c r="C41" s="1578">
        <v>15.5</v>
      </c>
      <c r="D41" s="1578">
        <v>19.5</v>
      </c>
      <c r="E41" s="1578">
        <v>18.399999999999999</v>
      </c>
      <c r="F41" s="1577" t="s">
        <v>158</v>
      </c>
      <c r="G41" s="1578" t="s">
        <v>147</v>
      </c>
      <c r="H41" s="1561" t="s">
        <v>157</v>
      </c>
      <c r="I41" s="1561" t="s">
        <v>156</v>
      </c>
      <c r="J41" s="1561" t="s">
        <v>155</v>
      </c>
      <c r="K41" s="1561" t="s">
        <v>154</v>
      </c>
      <c r="L41" s="1561" t="s">
        <v>154</v>
      </c>
      <c r="M41" s="1578" t="s">
        <v>153</v>
      </c>
      <c r="N41" s="1578" t="s">
        <v>152</v>
      </c>
      <c r="O41" s="1584" t="s">
        <v>162</v>
      </c>
      <c r="P41" s="1563">
        <v>1273</v>
      </c>
      <c r="Q41" s="1563">
        <v>1450</v>
      </c>
      <c r="R41" s="1563">
        <v>2466</v>
      </c>
      <c r="S41" s="1563">
        <v>2594</v>
      </c>
      <c r="T41" s="1563">
        <v>3418</v>
      </c>
      <c r="U41" s="1563">
        <v>1734</v>
      </c>
      <c r="V41" s="1563">
        <v>1940</v>
      </c>
      <c r="W41" s="1563">
        <v>1274</v>
      </c>
      <c r="X41" s="1563">
        <v>898</v>
      </c>
      <c r="Y41" s="1563">
        <v>874</v>
      </c>
      <c r="Z41" s="1563">
        <v>532</v>
      </c>
      <c r="AA41" s="1563">
        <v>-323</v>
      </c>
      <c r="AB41" s="1576" t="s">
        <v>828</v>
      </c>
      <c r="AC41" s="71">
        <v>160</v>
      </c>
      <c r="AD41" s="71">
        <v>163</v>
      </c>
      <c r="AE41" s="71">
        <v>156</v>
      </c>
      <c r="AF41" s="71">
        <v>121</v>
      </c>
      <c r="AG41" s="71">
        <v>123</v>
      </c>
      <c r="AH41" s="71">
        <v>123</v>
      </c>
      <c r="AI41" s="71">
        <v>126</v>
      </c>
      <c r="AJ41" s="1561">
        <v>128</v>
      </c>
      <c r="AK41" s="1561">
        <v>130</v>
      </c>
      <c r="AL41" s="1561">
        <v>134</v>
      </c>
      <c r="AM41" s="1561">
        <v>133</v>
      </c>
      <c r="AN41" s="1561">
        <v>136</v>
      </c>
      <c r="AO41" s="1563">
        <v>143</v>
      </c>
      <c r="AP41" s="1563">
        <v>143</v>
      </c>
      <c r="AQ41" s="2657" t="s">
        <v>162</v>
      </c>
      <c r="AR41" s="87">
        <v>2748</v>
      </c>
      <c r="AS41" s="87">
        <v>1828</v>
      </c>
      <c r="AT41" s="87">
        <v>1273</v>
      </c>
      <c r="AU41" s="87">
        <v>830</v>
      </c>
      <c r="AV41" s="87">
        <v>1272</v>
      </c>
      <c r="AW41" s="87">
        <v>1180</v>
      </c>
      <c r="AX41" s="87">
        <v>1450</v>
      </c>
      <c r="AY41" s="87">
        <v>1754</v>
      </c>
      <c r="AZ41" s="1583">
        <v>1911</v>
      </c>
      <c r="BA41" s="1583">
        <v>2195</v>
      </c>
      <c r="BB41" s="1583">
        <v>2466</v>
      </c>
      <c r="BC41" s="1583">
        <v>3678</v>
      </c>
      <c r="BD41" s="1583">
        <v>3920</v>
      </c>
      <c r="BE41" s="1561">
        <v>3496</v>
      </c>
    </row>
    <row r="42" spans="1:57" ht="13.5" customHeight="1" x14ac:dyDescent="0.2">
      <c r="A42" s="1346" t="s">
        <v>1500</v>
      </c>
      <c r="B42" s="1578">
        <v>17.3</v>
      </c>
      <c r="C42" s="1578">
        <v>17.3</v>
      </c>
      <c r="D42" s="1578">
        <v>22.3</v>
      </c>
      <c r="E42" s="1578">
        <v>20.7</v>
      </c>
      <c r="F42" s="1556" t="s">
        <v>149</v>
      </c>
      <c r="G42" s="1578" t="s">
        <v>148</v>
      </c>
      <c r="H42" s="1561" t="s">
        <v>147</v>
      </c>
      <c r="I42" s="1561" t="s">
        <v>146</v>
      </c>
      <c r="J42" s="1561" t="s">
        <v>145</v>
      </c>
      <c r="K42" s="1561" t="s">
        <v>144</v>
      </c>
      <c r="L42" s="1561" t="s">
        <v>144</v>
      </c>
      <c r="M42" s="1561" t="s">
        <v>143</v>
      </c>
      <c r="N42" s="1578" t="s">
        <v>142</v>
      </c>
      <c r="O42" s="1576" t="s">
        <v>160</v>
      </c>
      <c r="P42" s="1563">
        <v>414</v>
      </c>
      <c r="Q42" s="1563">
        <v>389</v>
      </c>
      <c r="R42" s="1563">
        <v>487</v>
      </c>
      <c r="S42" s="1563">
        <v>225</v>
      </c>
      <c r="T42" s="1563">
        <v>368</v>
      </c>
      <c r="U42" s="1563">
        <v>303</v>
      </c>
      <c r="V42" s="1563">
        <v>391</v>
      </c>
      <c r="W42" s="1563">
        <v>154</v>
      </c>
      <c r="X42" s="1563">
        <v>502</v>
      </c>
      <c r="Y42" s="1563">
        <v>565</v>
      </c>
      <c r="Z42" s="1563">
        <v>458</v>
      </c>
      <c r="AA42" s="1563">
        <v>300</v>
      </c>
      <c r="AB42" s="1576" t="s">
        <v>824</v>
      </c>
      <c r="AC42" s="73" t="s">
        <v>768</v>
      </c>
      <c r="AD42" s="73" t="s">
        <v>768</v>
      </c>
      <c r="AE42" s="73" t="s">
        <v>768</v>
      </c>
      <c r="AF42" s="73" t="s">
        <v>768</v>
      </c>
      <c r="AG42" s="73" t="s">
        <v>768</v>
      </c>
      <c r="AH42" s="73" t="s">
        <v>768</v>
      </c>
      <c r="AI42" s="73">
        <v>202</v>
      </c>
      <c r="AJ42" s="1556">
        <v>206</v>
      </c>
      <c r="AK42" s="1556">
        <v>209</v>
      </c>
      <c r="AL42" s="1556">
        <v>214</v>
      </c>
      <c r="AM42" s="1556">
        <v>216</v>
      </c>
      <c r="AN42" s="1556">
        <v>218</v>
      </c>
      <c r="AO42" s="1344">
        <v>221</v>
      </c>
      <c r="AP42" s="1344">
        <v>220</v>
      </c>
      <c r="AQ42" s="1346" t="s">
        <v>160</v>
      </c>
      <c r="AR42" s="71">
        <v>223</v>
      </c>
      <c r="AS42" s="71">
        <v>386</v>
      </c>
      <c r="AT42" s="71">
        <v>414</v>
      </c>
      <c r="AU42" s="71">
        <v>711</v>
      </c>
      <c r="AV42" s="71">
        <v>599</v>
      </c>
      <c r="AW42" s="71">
        <v>574</v>
      </c>
      <c r="AX42" s="71">
        <v>389</v>
      </c>
      <c r="AY42" s="71">
        <v>565</v>
      </c>
      <c r="AZ42" s="1561">
        <v>295</v>
      </c>
      <c r="BA42" s="1561">
        <v>649</v>
      </c>
      <c r="BB42" s="1561">
        <v>487</v>
      </c>
      <c r="BC42" s="1561">
        <v>833</v>
      </c>
      <c r="BD42" s="1561">
        <v>432</v>
      </c>
      <c r="BE42" s="1561">
        <v>273</v>
      </c>
    </row>
    <row r="43" spans="1:57" ht="13.5" customHeight="1" thickBot="1" x14ac:dyDescent="0.25">
      <c r="A43" s="1346" t="s">
        <v>1499</v>
      </c>
      <c r="B43" s="1578">
        <v>19.8</v>
      </c>
      <c r="C43" s="1578">
        <v>19.899999999999999</v>
      </c>
      <c r="D43" s="1578">
        <v>25.2</v>
      </c>
      <c r="E43" s="1578">
        <v>24.7</v>
      </c>
      <c r="F43" s="1556" t="s">
        <v>138</v>
      </c>
      <c r="G43" s="1578" t="s">
        <v>137</v>
      </c>
      <c r="H43" s="1561" t="s">
        <v>136</v>
      </c>
      <c r="I43" s="1561" t="s">
        <v>135</v>
      </c>
      <c r="J43" s="1561" t="s">
        <v>113</v>
      </c>
      <c r="K43" s="1561" t="s">
        <v>113</v>
      </c>
      <c r="L43" s="1561" t="s">
        <v>113</v>
      </c>
      <c r="M43" s="1561" t="s">
        <v>134</v>
      </c>
      <c r="N43" s="1561" t="s">
        <v>133</v>
      </c>
      <c r="O43" s="1576" t="s">
        <v>151</v>
      </c>
      <c r="P43" s="1563">
        <v>23315</v>
      </c>
      <c r="Q43" s="1563">
        <v>28515</v>
      </c>
      <c r="R43" s="1563">
        <v>24413</v>
      </c>
      <c r="S43" s="1563">
        <v>25745</v>
      </c>
      <c r="T43" s="1563">
        <v>26973</v>
      </c>
      <c r="U43" s="1563">
        <v>24737</v>
      </c>
      <c r="V43" s="1563">
        <v>24773</v>
      </c>
      <c r="W43" s="1563">
        <v>43368</v>
      </c>
      <c r="X43" s="1563">
        <v>38590</v>
      </c>
      <c r="Y43" s="1563">
        <v>28589</v>
      </c>
      <c r="Z43" s="1563">
        <v>17970</v>
      </c>
      <c r="AA43" s="1563">
        <v>22860</v>
      </c>
      <c r="AB43" s="1581" t="s">
        <v>827</v>
      </c>
      <c r="AC43" s="69">
        <v>29550</v>
      </c>
      <c r="AD43" s="69">
        <v>29284</v>
      </c>
      <c r="AE43" s="69">
        <v>28990</v>
      </c>
      <c r="AF43" s="69">
        <v>29056</v>
      </c>
      <c r="AG43" s="69">
        <v>29271</v>
      </c>
      <c r="AH43" s="69">
        <v>30082</v>
      </c>
      <c r="AI43" s="69">
        <v>30399</v>
      </c>
      <c r="AJ43" s="1557">
        <v>31918</v>
      </c>
      <c r="AK43" s="1557">
        <v>31847</v>
      </c>
      <c r="AL43" s="1557">
        <v>31640</v>
      </c>
      <c r="AM43" s="1557">
        <v>31596</v>
      </c>
      <c r="AN43" s="1557">
        <v>31307</v>
      </c>
      <c r="AO43" s="1559">
        <v>30996</v>
      </c>
      <c r="AP43" s="1559">
        <v>30399</v>
      </c>
      <c r="AQ43" s="1346" t="s">
        <v>151</v>
      </c>
      <c r="AR43" s="71">
        <v>33463</v>
      </c>
      <c r="AS43" s="71">
        <v>33933</v>
      </c>
      <c r="AT43" s="71">
        <v>23315</v>
      </c>
      <c r="AU43" s="71">
        <v>24951</v>
      </c>
      <c r="AV43" s="71">
        <v>27395</v>
      </c>
      <c r="AW43" s="71">
        <v>26432</v>
      </c>
      <c r="AX43" s="71">
        <v>28515</v>
      </c>
      <c r="AY43" s="71">
        <v>30236</v>
      </c>
      <c r="AZ43" s="1561">
        <v>27338</v>
      </c>
      <c r="BA43" s="1561">
        <v>25741</v>
      </c>
      <c r="BB43" s="1561">
        <v>24413</v>
      </c>
      <c r="BC43" s="1561">
        <v>25481</v>
      </c>
      <c r="BD43" s="1561">
        <v>31830</v>
      </c>
      <c r="BE43" s="1561">
        <v>27694</v>
      </c>
    </row>
    <row r="44" spans="1:57" ht="13.5" customHeight="1" x14ac:dyDescent="0.2">
      <c r="A44" s="1346" t="s">
        <v>826</v>
      </c>
      <c r="B44" s="1561">
        <v>27590</v>
      </c>
      <c r="C44" s="1561">
        <v>26984</v>
      </c>
      <c r="D44" s="1561">
        <v>28008</v>
      </c>
      <c r="E44" s="1561">
        <v>27555</v>
      </c>
      <c r="F44" s="1561">
        <v>26516</v>
      </c>
      <c r="G44" s="1561">
        <v>25588</v>
      </c>
      <c r="H44" s="1561">
        <v>24444</v>
      </c>
      <c r="I44" s="1561">
        <v>23953</v>
      </c>
      <c r="J44" s="1561">
        <v>22641</v>
      </c>
      <c r="K44" s="1561">
        <v>21049</v>
      </c>
      <c r="L44" s="1561">
        <v>19577</v>
      </c>
      <c r="M44" s="1561">
        <v>15760</v>
      </c>
      <c r="N44" s="1561">
        <v>14230</v>
      </c>
      <c r="O44" s="1576" t="s">
        <v>140</v>
      </c>
      <c r="P44" s="1563">
        <v>1696</v>
      </c>
      <c r="Q44" s="1563">
        <v>1603</v>
      </c>
      <c r="R44" s="1563">
        <v>1758</v>
      </c>
      <c r="S44" s="1563">
        <v>1805</v>
      </c>
      <c r="T44" s="1563">
        <v>1943</v>
      </c>
      <c r="U44" s="1563">
        <v>3677</v>
      </c>
      <c r="V44" s="1563">
        <v>3903</v>
      </c>
      <c r="W44" s="1563">
        <v>3496</v>
      </c>
      <c r="X44" s="1563">
        <v>3390</v>
      </c>
      <c r="Y44" s="1563">
        <v>3178</v>
      </c>
      <c r="Z44" s="1563">
        <v>3278</v>
      </c>
      <c r="AA44" s="1563">
        <v>2762</v>
      </c>
      <c r="AB44" s="1576" t="s">
        <v>1466</v>
      </c>
      <c r="AC44" s="86">
        <v>27.8</v>
      </c>
      <c r="AD44" s="86">
        <v>28.2</v>
      </c>
      <c r="AE44" s="86">
        <v>26.6</v>
      </c>
      <c r="AF44" s="86">
        <v>26.3</v>
      </c>
      <c r="AG44" s="86" t="s">
        <v>815</v>
      </c>
      <c r="AH44" s="86" t="s">
        <v>767</v>
      </c>
      <c r="AI44" s="86">
        <v>26.7</v>
      </c>
      <c r="AJ44" s="86">
        <v>26.7</v>
      </c>
      <c r="AK44" s="86">
        <v>27.3</v>
      </c>
      <c r="AL44" s="86">
        <v>28.9</v>
      </c>
      <c r="AM44" s="86">
        <v>26.3</v>
      </c>
      <c r="AN44" s="86" t="s">
        <v>141</v>
      </c>
      <c r="AO44" s="2821" t="s">
        <v>1498</v>
      </c>
      <c r="AP44" s="1344" t="s">
        <v>1497</v>
      </c>
      <c r="AQ44" s="1346" t="s">
        <v>140</v>
      </c>
      <c r="AR44" s="71">
        <v>1471</v>
      </c>
      <c r="AS44" s="71">
        <v>1933</v>
      </c>
      <c r="AT44" s="71">
        <v>1696</v>
      </c>
      <c r="AU44" s="71">
        <v>1673</v>
      </c>
      <c r="AV44" s="71">
        <v>1648</v>
      </c>
      <c r="AW44" s="71">
        <v>1892</v>
      </c>
      <c r="AX44" s="71">
        <v>1603</v>
      </c>
      <c r="AY44" s="71">
        <v>1942</v>
      </c>
      <c r="AZ44" s="1561">
        <v>1813</v>
      </c>
      <c r="BA44" s="1561">
        <v>2151</v>
      </c>
      <c r="BB44" s="1561">
        <v>1758</v>
      </c>
      <c r="BC44" s="1561">
        <v>1846</v>
      </c>
      <c r="BD44" s="1561">
        <v>1834</v>
      </c>
      <c r="BE44" s="1561">
        <v>2097</v>
      </c>
    </row>
    <row r="45" spans="1:57" ht="13.5" customHeight="1" thickBot="1" x14ac:dyDescent="0.25">
      <c r="A45" s="1582" t="s">
        <v>825</v>
      </c>
      <c r="B45" s="1550">
        <v>160</v>
      </c>
      <c r="C45" s="1550">
        <v>156</v>
      </c>
      <c r="D45" s="1550">
        <v>126</v>
      </c>
      <c r="E45" s="1550">
        <v>133</v>
      </c>
      <c r="F45" s="1545">
        <v>143</v>
      </c>
      <c r="G45" s="1561">
        <v>146</v>
      </c>
      <c r="H45" s="1561">
        <v>155</v>
      </c>
      <c r="I45" s="1561">
        <v>168</v>
      </c>
      <c r="J45" s="1561">
        <v>185</v>
      </c>
      <c r="K45" s="1561">
        <v>185</v>
      </c>
      <c r="L45" s="1561">
        <v>172</v>
      </c>
      <c r="M45" s="1561">
        <v>169</v>
      </c>
      <c r="N45" s="1561">
        <v>171</v>
      </c>
      <c r="O45" s="1576" t="s">
        <v>129</v>
      </c>
      <c r="P45" s="1563">
        <v>706</v>
      </c>
      <c r="Q45" s="1563">
        <v>722</v>
      </c>
      <c r="R45" s="1563">
        <v>830</v>
      </c>
      <c r="S45" s="1563">
        <v>1028</v>
      </c>
      <c r="T45" s="1563">
        <v>983</v>
      </c>
      <c r="U45" s="1563">
        <v>935</v>
      </c>
      <c r="V45" s="1563">
        <v>976</v>
      </c>
      <c r="W45" s="1563">
        <v>1018</v>
      </c>
      <c r="X45" s="1563">
        <v>885</v>
      </c>
      <c r="Y45" s="1563">
        <v>870</v>
      </c>
      <c r="Z45" s="1563">
        <v>1053</v>
      </c>
      <c r="AA45" s="1563">
        <v>703</v>
      </c>
      <c r="AB45" s="1581" t="s">
        <v>1465</v>
      </c>
      <c r="AC45" s="85">
        <v>9.8000000000000007</v>
      </c>
      <c r="AD45" s="85">
        <v>8.1</v>
      </c>
      <c r="AE45" s="85">
        <v>8.5</v>
      </c>
      <c r="AF45" s="85">
        <v>10.9</v>
      </c>
      <c r="AG45" s="85">
        <v>11.3</v>
      </c>
      <c r="AH45" s="85">
        <v>9.5</v>
      </c>
      <c r="AI45" s="85">
        <v>9.1999999999999993</v>
      </c>
      <c r="AJ45" s="85">
        <v>12.1</v>
      </c>
      <c r="AK45" s="695">
        <v>10.6</v>
      </c>
      <c r="AL45" s="695">
        <v>12.3</v>
      </c>
      <c r="AM45" s="85">
        <v>15.5</v>
      </c>
      <c r="AN45" s="85" t="s">
        <v>132</v>
      </c>
      <c r="AO45" s="2820" t="s">
        <v>1496</v>
      </c>
      <c r="AP45" s="2819" t="s">
        <v>131</v>
      </c>
      <c r="AQ45" s="1346" t="s">
        <v>129</v>
      </c>
      <c r="AR45" s="71">
        <v>637</v>
      </c>
      <c r="AS45" s="71">
        <v>562</v>
      </c>
      <c r="AT45" s="71">
        <v>706</v>
      </c>
      <c r="AU45" s="71">
        <v>615</v>
      </c>
      <c r="AV45" s="71">
        <v>589</v>
      </c>
      <c r="AW45" s="71">
        <v>614</v>
      </c>
      <c r="AX45" s="71">
        <v>722</v>
      </c>
      <c r="AY45" s="71">
        <v>823</v>
      </c>
      <c r="AZ45" s="1561">
        <v>927</v>
      </c>
      <c r="BA45" s="1561">
        <v>772</v>
      </c>
      <c r="BB45" s="1561">
        <v>830</v>
      </c>
      <c r="BC45" s="1561">
        <v>620</v>
      </c>
      <c r="BD45" s="1561">
        <v>849</v>
      </c>
      <c r="BE45" s="1561">
        <v>952</v>
      </c>
    </row>
    <row r="46" spans="1:57" ht="13.5" customHeight="1" x14ac:dyDescent="0.2">
      <c r="A46" s="1346" t="s">
        <v>824</v>
      </c>
      <c r="B46" s="1561" t="s">
        <v>768</v>
      </c>
      <c r="C46" s="1561" t="s">
        <v>768</v>
      </c>
      <c r="D46" s="1561">
        <v>202</v>
      </c>
      <c r="E46" s="1561">
        <v>216</v>
      </c>
      <c r="F46" s="1556">
        <v>222</v>
      </c>
      <c r="G46" s="1556">
        <v>220</v>
      </c>
      <c r="H46" s="1556">
        <v>209</v>
      </c>
      <c r="I46" s="1556">
        <v>215</v>
      </c>
      <c r="J46" s="1556">
        <v>224</v>
      </c>
      <c r="K46" s="1556">
        <v>215</v>
      </c>
      <c r="L46" s="1556">
        <v>192</v>
      </c>
      <c r="M46" s="1556">
        <v>213</v>
      </c>
      <c r="N46" s="1556">
        <v>205</v>
      </c>
      <c r="O46" s="1576" t="s">
        <v>127</v>
      </c>
      <c r="P46" s="1563">
        <v>321</v>
      </c>
      <c r="Q46" s="1563">
        <v>329</v>
      </c>
      <c r="R46" s="1563">
        <v>306</v>
      </c>
      <c r="S46" s="1563">
        <v>415</v>
      </c>
      <c r="T46" s="1563">
        <v>305</v>
      </c>
      <c r="U46" s="1563">
        <v>177</v>
      </c>
      <c r="V46" s="1563">
        <v>389</v>
      </c>
      <c r="W46" s="1563">
        <v>483</v>
      </c>
      <c r="X46" s="1563">
        <v>581</v>
      </c>
      <c r="Y46" s="1563">
        <v>309</v>
      </c>
      <c r="Z46" s="1563">
        <v>143</v>
      </c>
      <c r="AA46" s="1563">
        <v>73</v>
      </c>
      <c r="AB46" s="2680" t="s">
        <v>1464</v>
      </c>
      <c r="AC46" s="2680"/>
      <c r="AD46" s="2680"/>
      <c r="AE46" s="2680"/>
      <c r="AF46" s="2680"/>
      <c r="AG46" s="2680"/>
      <c r="AH46" s="2680"/>
      <c r="AI46" s="2680"/>
      <c r="AJ46" s="2680"/>
      <c r="AK46" s="2680"/>
      <c r="AL46" s="2680"/>
      <c r="AM46" s="2680"/>
      <c r="AN46" s="2680"/>
      <c r="AO46" s="2680"/>
      <c r="AP46" s="2680"/>
      <c r="AQ46" s="1346" t="s">
        <v>127</v>
      </c>
      <c r="AR46" s="71">
        <v>379</v>
      </c>
      <c r="AS46" s="71">
        <v>398</v>
      </c>
      <c r="AT46" s="71">
        <v>321</v>
      </c>
      <c r="AU46" s="71">
        <v>312</v>
      </c>
      <c r="AV46" s="71">
        <v>314</v>
      </c>
      <c r="AW46" s="71">
        <v>332</v>
      </c>
      <c r="AX46" s="71">
        <v>329</v>
      </c>
      <c r="AY46" s="71">
        <v>239</v>
      </c>
      <c r="AZ46" s="1561">
        <v>295</v>
      </c>
      <c r="BA46" s="1561">
        <v>281</v>
      </c>
      <c r="BB46" s="1561">
        <v>306</v>
      </c>
      <c r="BC46" s="1561">
        <v>345</v>
      </c>
      <c r="BD46" s="1561">
        <v>394</v>
      </c>
      <c r="BE46" s="1561">
        <v>419</v>
      </c>
    </row>
    <row r="47" spans="1:57" ht="28.5" customHeight="1" thickBot="1" x14ac:dyDescent="0.25">
      <c r="A47" s="1580" t="s">
        <v>823</v>
      </c>
      <c r="B47" s="1579">
        <v>29550</v>
      </c>
      <c r="C47" s="1579">
        <v>28990</v>
      </c>
      <c r="D47" s="1579">
        <v>30399</v>
      </c>
      <c r="E47" s="1579">
        <v>31596</v>
      </c>
      <c r="F47" s="1579">
        <v>29815</v>
      </c>
      <c r="G47" s="1579">
        <v>29643</v>
      </c>
      <c r="H47" s="1579">
        <v>29429</v>
      </c>
      <c r="I47" s="1579">
        <v>29491</v>
      </c>
      <c r="J47" s="1579">
        <v>33068</v>
      </c>
      <c r="K47" s="1579">
        <v>33809</v>
      </c>
      <c r="L47" s="1579">
        <v>33347</v>
      </c>
      <c r="M47" s="1579">
        <v>34008</v>
      </c>
      <c r="N47" s="1579">
        <v>31721</v>
      </c>
      <c r="O47" s="1576" t="s">
        <v>125</v>
      </c>
      <c r="P47" s="1563">
        <v>398</v>
      </c>
      <c r="Q47" s="1563">
        <v>281</v>
      </c>
      <c r="R47" s="1563">
        <v>302</v>
      </c>
      <c r="S47" s="1563">
        <v>329</v>
      </c>
      <c r="T47" s="1563">
        <v>540</v>
      </c>
      <c r="U47" s="1563">
        <v>334</v>
      </c>
      <c r="V47" s="1563">
        <v>469</v>
      </c>
      <c r="W47" s="1563">
        <v>325</v>
      </c>
      <c r="X47" s="1563">
        <v>337</v>
      </c>
      <c r="Y47" s="1563">
        <v>394</v>
      </c>
      <c r="Z47" s="1563">
        <v>340</v>
      </c>
      <c r="AA47" s="1563">
        <v>462</v>
      </c>
      <c r="AB47" s="2681"/>
      <c r="AC47" s="2681"/>
      <c r="AD47" s="2681"/>
      <c r="AE47" s="2681"/>
      <c r="AF47" s="2681"/>
      <c r="AG47" s="2681"/>
      <c r="AH47" s="2681"/>
      <c r="AI47" s="2681"/>
      <c r="AJ47" s="2681"/>
      <c r="AK47" s="2681"/>
      <c r="AL47" s="2681"/>
      <c r="AM47" s="2681"/>
      <c r="AN47" s="2681"/>
      <c r="AO47" s="2681"/>
      <c r="AP47" s="2681"/>
      <c r="AQ47" s="1346" t="s">
        <v>125</v>
      </c>
      <c r="AR47" s="71">
        <v>555</v>
      </c>
      <c r="AS47" s="71">
        <v>489</v>
      </c>
      <c r="AT47" s="71">
        <v>398</v>
      </c>
      <c r="AU47" s="71">
        <v>340</v>
      </c>
      <c r="AV47" s="71">
        <v>276</v>
      </c>
      <c r="AW47" s="71">
        <v>283</v>
      </c>
      <c r="AX47" s="71">
        <v>281</v>
      </c>
      <c r="AY47" s="71">
        <v>246</v>
      </c>
      <c r="AZ47" s="1561">
        <v>268</v>
      </c>
      <c r="BA47" s="1561">
        <v>274</v>
      </c>
      <c r="BB47" s="1561">
        <v>302</v>
      </c>
      <c r="BC47" s="1561">
        <v>492</v>
      </c>
      <c r="BD47" s="1561">
        <v>473</v>
      </c>
      <c r="BE47" s="1561">
        <v>447</v>
      </c>
    </row>
    <row r="48" spans="1:57" ht="13.5" customHeight="1" x14ac:dyDescent="0.2">
      <c r="A48" s="82" t="s">
        <v>1495</v>
      </c>
      <c r="B48" s="1578">
        <v>27.8</v>
      </c>
      <c r="C48" s="1578">
        <v>26.6</v>
      </c>
      <c r="D48" s="1578">
        <v>26.7</v>
      </c>
      <c r="E48" s="1578">
        <v>26.3</v>
      </c>
      <c r="F48" s="1577">
        <v>25</v>
      </c>
      <c r="G48" s="1577" t="s">
        <v>120</v>
      </c>
      <c r="H48" s="1577" t="s">
        <v>119</v>
      </c>
      <c r="I48" s="1577" t="s">
        <v>118</v>
      </c>
      <c r="J48" s="1577" t="s">
        <v>117</v>
      </c>
      <c r="K48" s="1577" t="s">
        <v>116</v>
      </c>
      <c r="L48" s="1577" t="s">
        <v>115</v>
      </c>
      <c r="M48" s="1577" t="s">
        <v>114</v>
      </c>
      <c r="N48" s="1577" t="s">
        <v>113</v>
      </c>
      <c r="O48" s="1576" t="s">
        <v>123</v>
      </c>
      <c r="P48" s="1563">
        <v>9155</v>
      </c>
      <c r="Q48" s="1563">
        <v>8987</v>
      </c>
      <c r="R48" s="1563">
        <v>10459</v>
      </c>
      <c r="S48" s="1563">
        <v>9200</v>
      </c>
      <c r="T48" s="1563">
        <v>7942</v>
      </c>
      <c r="U48" s="1563">
        <v>6545</v>
      </c>
      <c r="V48" s="1563">
        <v>7797</v>
      </c>
      <c r="W48" s="1563">
        <v>6503</v>
      </c>
      <c r="X48" s="1563">
        <v>7761</v>
      </c>
      <c r="Y48" s="1563">
        <v>7185</v>
      </c>
      <c r="Z48" s="1563">
        <v>8209</v>
      </c>
      <c r="AA48" s="1563">
        <v>7556</v>
      </c>
      <c r="AB48" s="70" t="s">
        <v>821</v>
      </c>
      <c r="AC48" s="70"/>
      <c r="AD48" s="70"/>
      <c r="AE48" s="1086"/>
      <c r="AF48" s="1086"/>
      <c r="AG48" s="1086"/>
      <c r="AH48" s="70"/>
      <c r="AI48" s="70"/>
      <c r="AJ48" s="70"/>
      <c r="AK48" s="72"/>
      <c r="AL48" s="72"/>
      <c r="AM48" s="72"/>
      <c r="AN48" s="72"/>
      <c r="AO48" s="72"/>
      <c r="AP48" s="72"/>
      <c r="AQ48" s="1346" t="s">
        <v>123</v>
      </c>
      <c r="AR48" s="71">
        <v>10607</v>
      </c>
      <c r="AS48" s="71">
        <v>10332</v>
      </c>
      <c r="AT48" s="71">
        <v>9155</v>
      </c>
      <c r="AU48" s="71">
        <v>9181</v>
      </c>
      <c r="AV48" s="71">
        <v>8573</v>
      </c>
      <c r="AW48" s="71">
        <v>8320</v>
      </c>
      <c r="AX48" s="71">
        <v>8987</v>
      </c>
      <c r="AY48" s="71">
        <v>9181</v>
      </c>
      <c r="AZ48" s="1561">
        <v>9333</v>
      </c>
      <c r="BA48" s="1561">
        <v>9603</v>
      </c>
      <c r="BB48" s="1561">
        <v>10459</v>
      </c>
      <c r="BC48" s="1561">
        <v>10096</v>
      </c>
      <c r="BD48" s="1561">
        <v>9140</v>
      </c>
      <c r="BE48" s="1561">
        <v>8945</v>
      </c>
    </row>
    <row r="49" spans="1:57" ht="13.5" customHeight="1" thickBot="1" x14ac:dyDescent="0.25">
      <c r="A49" s="1575" t="s">
        <v>822</v>
      </c>
      <c r="B49" s="1574">
        <v>9</v>
      </c>
      <c r="C49" s="1574">
        <v>10</v>
      </c>
      <c r="D49" s="1574">
        <v>11.1</v>
      </c>
      <c r="E49" s="1574">
        <v>13.2</v>
      </c>
      <c r="F49" s="1572">
        <v>14.8</v>
      </c>
      <c r="G49" s="1573" t="s">
        <v>110</v>
      </c>
      <c r="H49" s="1572"/>
      <c r="I49" s="1572"/>
      <c r="J49" s="1572"/>
      <c r="K49" s="1572"/>
      <c r="L49" s="1572"/>
      <c r="M49" s="1572"/>
      <c r="N49" s="1572"/>
      <c r="O49" s="84" t="s">
        <v>122</v>
      </c>
      <c r="P49" s="1559" t="s">
        <v>88</v>
      </c>
      <c r="Q49" s="1559">
        <v>26031</v>
      </c>
      <c r="R49" s="1559">
        <v>4888</v>
      </c>
      <c r="S49" s="1559" t="s">
        <v>88</v>
      </c>
      <c r="T49" s="1559" t="s">
        <v>88</v>
      </c>
      <c r="U49" s="1559">
        <v>4198</v>
      </c>
      <c r="V49" s="1559" t="s">
        <v>88</v>
      </c>
      <c r="W49" s="1559" t="s">
        <v>88</v>
      </c>
      <c r="X49" s="1559" t="s">
        <v>88</v>
      </c>
      <c r="Y49" s="1559" t="s">
        <v>88</v>
      </c>
      <c r="Z49" s="1559" t="s">
        <v>88</v>
      </c>
      <c r="AA49" s="1559" t="s">
        <v>88</v>
      </c>
      <c r="AB49" s="70" t="s">
        <v>936</v>
      </c>
      <c r="AC49" s="70"/>
      <c r="AD49" s="70"/>
      <c r="AE49" s="1086"/>
      <c r="AF49" s="1086"/>
      <c r="AG49" s="1086"/>
      <c r="AH49" s="70"/>
      <c r="AI49" s="70"/>
      <c r="AJ49" s="70"/>
      <c r="AK49" s="72"/>
      <c r="AL49" s="72"/>
      <c r="AM49" s="72"/>
      <c r="AN49" s="72"/>
      <c r="AO49" s="72"/>
      <c r="AP49" s="72"/>
      <c r="AQ49" s="83" t="s">
        <v>122</v>
      </c>
      <c r="AR49" s="69" t="s">
        <v>88</v>
      </c>
      <c r="AS49" s="69" t="s">
        <v>88</v>
      </c>
      <c r="AT49" s="69" t="s">
        <v>88</v>
      </c>
      <c r="AU49" s="69">
        <v>2566</v>
      </c>
      <c r="AV49" s="69">
        <v>2331</v>
      </c>
      <c r="AW49" s="69">
        <v>26761</v>
      </c>
      <c r="AX49" s="69">
        <v>26031</v>
      </c>
      <c r="AY49" s="69">
        <v>5094</v>
      </c>
      <c r="AZ49" s="1557">
        <v>5017</v>
      </c>
      <c r="BA49" s="1557">
        <v>5076</v>
      </c>
      <c r="BB49" s="1557">
        <v>4888</v>
      </c>
      <c r="BC49" s="1557">
        <v>4432</v>
      </c>
      <c r="BD49" s="1557" t="s">
        <v>88</v>
      </c>
      <c r="BE49" s="1557" t="s">
        <v>88</v>
      </c>
    </row>
    <row r="50" spans="1:57" ht="47.25" customHeight="1" x14ac:dyDescent="0.2">
      <c r="A50" s="2680" t="s">
        <v>937</v>
      </c>
      <c r="B50" s="2680"/>
      <c r="C50" s="2680"/>
      <c r="D50" s="2682"/>
      <c r="E50" s="2682"/>
      <c r="F50" s="2682"/>
      <c r="G50" s="2682"/>
      <c r="H50" s="2682"/>
      <c r="I50" s="2682"/>
      <c r="J50" s="2682"/>
      <c r="K50" s="2682"/>
      <c r="L50" s="2682"/>
      <c r="M50" s="2682"/>
      <c r="N50" s="1571"/>
      <c r="O50" s="81" t="s">
        <v>112</v>
      </c>
      <c r="P50" s="68">
        <f>SUM(P35:P49)</f>
        <v>518507</v>
      </c>
      <c r="Q50" s="68">
        <f>SUM(Q35:Q49)</f>
        <v>548296</v>
      </c>
      <c r="R50" s="68">
        <f>SUM(R35:R49)</f>
        <v>583249</v>
      </c>
      <c r="S50" s="68">
        <f>SUM(S35:S49)</f>
        <v>615836</v>
      </c>
      <c r="T50" s="68">
        <f>SUM(T35:T49)</f>
        <v>639505</v>
      </c>
      <c r="U50" s="68">
        <v>601225</v>
      </c>
      <c r="V50" s="68">
        <v>640173</v>
      </c>
      <c r="W50" s="68">
        <v>690084</v>
      </c>
      <c r="X50" s="68">
        <v>556301</v>
      </c>
      <c r="Y50" s="68">
        <v>485124</v>
      </c>
      <c r="Z50" s="68">
        <v>456271</v>
      </c>
      <c r="AA50" s="68">
        <v>371894</v>
      </c>
      <c r="AB50" s="642" t="s">
        <v>935</v>
      </c>
      <c r="AC50" s="642"/>
      <c r="AD50" s="642"/>
      <c r="AE50" s="1086"/>
      <c r="AF50" s="1086"/>
      <c r="AG50" s="1086"/>
      <c r="AH50" s="70"/>
      <c r="AI50" s="70"/>
      <c r="AJ50" s="70"/>
      <c r="AK50" s="72"/>
      <c r="AL50" s="72"/>
      <c r="AM50" s="72"/>
      <c r="AN50" s="72"/>
      <c r="AO50" s="72"/>
      <c r="AP50" s="72"/>
      <c r="AQ50" s="80" t="s">
        <v>112</v>
      </c>
      <c r="AR50" s="56">
        <f>SUM(AR35:AR49)</f>
        <v>551821</v>
      </c>
      <c r="AS50" s="56">
        <f>SUM(AS35:AS49)</f>
        <v>559678</v>
      </c>
      <c r="AT50" s="56">
        <f>SUM(AT35:AT49)</f>
        <v>518507</v>
      </c>
      <c r="AU50" s="56">
        <f>SUM(AU35:AU49)</f>
        <v>540152</v>
      </c>
      <c r="AV50" s="56">
        <f>SUM(AV35:AV49)</f>
        <v>538162</v>
      </c>
      <c r="AW50" s="56">
        <f>SUM(AW35:AW49)</f>
        <v>549217</v>
      </c>
      <c r="AX50" s="56">
        <v>548296</v>
      </c>
      <c r="AY50" s="56">
        <v>582979</v>
      </c>
      <c r="AZ50" s="55">
        <v>611361</v>
      </c>
      <c r="BA50" s="55">
        <v>619195</v>
      </c>
      <c r="BB50" s="55">
        <v>583249</v>
      </c>
      <c r="BC50" s="55">
        <v>626120</v>
      </c>
      <c r="BD50" s="55">
        <v>641093</v>
      </c>
      <c r="BE50" s="55">
        <v>646427</v>
      </c>
    </row>
    <row r="51" spans="1:57" ht="12.75" customHeight="1" x14ac:dyDescent="0.2">
      <c r="A51" s="70" t="s">
        <v>821</v>
      </c>
      <c r="B51" s="70"/>
      <c r="C51" s="70"/>
      <c r="D51" s="70"/>
      <c r="E51" s="70"/>
      <c r="F51" s="72"/>
      <c r="G51" s="72"/>
      <c r="H51" s="72"/>
      <c r="I51" s="72"/>
      <c r="J51" s="72"/>
      <c r="K51" s="72"/>
      <c r="L51" s="72"/>
      <c r="M51" s="74"/>
      <c r="N51" s="2657"/>
      <c r="P51" s="1569"/>
      <c r="Q51" s="1569"/>
      <c r="R51" s="1569"/>
      <c r="S51" s="1569"/>
      <c r="T51" s="1569"/>
      <c r="U51" s="1569"/>
      <c r="V51" s="1544"/>
      <c r="W51" s="1544"/>
      <c r="X51" s="1544"/>
      <c r="Y51" s="1544"/>
      <c r="Z51" s="1544"/>
      <c r="AA51" s="1544"/>
      <c r="AB51" s="70" t="s">
        <v>1463</v>
      </c>
      <c r="AC51" s="70"/>
      <c r="AD51" s="70"/>
      <c r="AE51" s="1086"/>
      <c r="AF51" s="1086"/>
      <c r="AG51" s="1086"/>
      <c r="AH51" s="70"/>
      <c r="AI51" s="70"/>
      <c r="AJ51" s="70"/>
      <c r="AK51" s="70"/>
      <c r="AL51" s="70"/>
      <c r="AM51" s="70"/>
      <c r="AN51" s="70"/>
      <c r="AO51" s="70"/>
      <c r="AP51" s="70"/>
      <c r="AQ51" s="1546"/>
      <c r="AR51" s="60"/>
      <c r="AS51" s="60"/>
      <c r="AT51" s="60"/>
      <c r="AU51" s="60"/>
      <c r="AV51" s="60"/>
      <c r="AW51" s="60"/>
      <c r="AX51" s="60"/>
      <c r="AZ51" s="1556"/>
      <c r="BA51" s="1556"/>
      <c r="BB51" s="1556"/>
      <c r="BC51" s="1556"/>
      <c r="BD51" s="1556"/>
      <c r="BE51" s="1556"/>
    </row>
    <row r="52" spans="1:57" ht="12.75" customHeight="1" x14ac:dyDescent="0.2">
      <c r="A52" s="70" t="s">
        <v>936</v>
      </c>
      <c r="B52" s="70"/>
      <c r="C52" s="70"/>
      <c r="D52" s="70"/>
      <c r="E52" s="70"/>
      <c r="F52" s="72"/>
      <c r="G52" s="72"/>
      <c r="H52" s="72"/>
      <c r="I52" s="72"/>
      <c r="J52" s="72"/>
      <c r="K52" s="72"/>
      <c r="L52" s="72"/>
      <c r="M52" s="72"/>
      <c r="N52" s="1544"/>
      <c r="O52" s="96" t="s">
        <v>109</v>
      </c>
      <c r="P52" s="78"/>
      <c r="Q52" s="78"/>
      <c r="R52" s="78"/>
      <c r="S52" s="79"/>
      <c r="T52" s="79"/>
      <c r="U52" s="78"/>
      <c r="V52" s="1563"/>
      <c r="W52" s="1563"/>
      <c r="X52" s="1563"/>
      <c r="Y52" s="1563"/>
      <c r="Z52" s="1563"/>
      <c r="AA52" s="1563"/>
      <c r="AB52" s="70" t="s">
        <v>933</v>
      </c>
      <c r="AC52" s="70"/>
      <c r="AD52" s="70"/>
      <c r="AE52" s="1086"/>
      <c r="AF52" s="1086"/>
      <c r="AG52" s="1086"/>
      <c r="AH52" s="70"/>
      <c r="AI52" s="70"/>
      <c r="AJ52" s="70"/>
      <c r="AK52" s="70"/>
      <c r="AL52" s="70"/>
      <c r="AM52" s="70"/>
      <c r="AN52" s="70"/>
      <c r="AO52" s="70"/>
      <c r="AP52" s="70"/>
      <c r="AQ52" s="76" t="s">
        <v>109</v>
      </c>
      <c r="AR52" s="664"/>
      <c r="AS52" s="664"/>
      <c r="AT52" s="664"/>
      <c r="AU52" s="664"/>
      <c r="AV52" s="664"/>
      <c r="AW52" s="664"/>
      <c r="AX52" s="664"/>
      <c r="AY52" s="76"/>
      <c r="AZ52" s="75"/>
      <c r="BA52" s="75"/>
      <c r="BB52" s="55"/>
      <c r="BC52" s="55"/>
      <c r="BD52" s="75"/>
      <c r="BE52" s="1561"/>
    </row>
    <row r="53" spans="1:57" ht="12.75" customHeight="1" x14ac:dyDescent="0.2">
      <c r="A53" s="642" t="s">
        <v>935</v>
      </c>
      <c r="B53" s="642"/>
      <c r="C53" s="70"/>
      <c r="D53" s="70"/>
      <c r="E53" s="70"/>
      <c r="F53" s="72"/>
      <c r="G53" s="72"/>
      <c r="H53" s="72"/>
      <c r="I53" s="72"/>
      <c r="J53" s="72"/>
      <c r="K53" s="72"/>
      <c r="L53" s="72"/>
      <c r="M53" s="72"/>
      <c r="N53" s="1344"/>
      <c r="O53" s="1564" t="s">
        <v>726</v>
      </c>
      <c r="P53" s="1569">
        <v>750</v>
      </c>
      <c r="Q53" s="1569">
        <v>750</v>
      </c>
      <c r="R53" s="1569"/>
      <c r="S53" s="1570"/>
      <c r="T53" s="1570"/>
      <c r="U53" s="1569"/>
      <c r="V53" s="1544"/>
      <c r="W53" s="1544"/>
      <c r="X53" s="1544"/>
      <c r="Y53" s="1544"/>
      <c r="Z53" s="1544"/>
      <c r="AA53" s="1544"/>
      <c r="AB53" s="70" t="s">
        <v>820</v>
      </c>
      <c r="AC53" s="70"/>
      <c r="AD53" s="70"/>
      <c r="AE53" s="1086"/>
      <c r="AF53" s="1086"/>
      <c r="AG53" s="1086"/>
      <c r="AH53" s="70"/>
      <c r="AI53" s="70"/>
      <c r="AJ53" s="641"/>
      <c r="AK53" s="640"/>
      <c r="AL53" s="639"/>
      <c r="AM53" s="639"/>
      <c r="AN53" s="638"/>
      <c r="AO53" s="638"/>
      <c r="AP53" s="638"/>
      <c r="AQ53" s="1564" t="s">
        <v>726</v>
      </c>
      <c r="AR53" s="49">
        <v>750</v>
      </c>
      <c r="AS53" s="49">
        <v>750</v>
      </c>
      <c r="AT53" s="49">
        <v>750</v>
      </c>
      <c r="AU53" s="49">
        <v>750</v>
      </c>
      <c r="AV53" s="49">
        <v>750</v>
      </c>
      <c r="AW53" s="49">
        <v>750</v>
      </c>
      <c r="AX53" s="50">
        <v>750</v>
      </c>
      <c r="AZ53" s="1556"/>
      <c r="BA53" s="1556"/>
      <c r="BB53" s="1561"/>
      <c r="BC53" s="1561"/>
      <c r="BD53" s="1556"/>
      <c r="BE53" s="1556"/>
    </row>
    <row r="54" spans="1:57" ht="12.75" customHeight="1" x14ac:dyDescent="0.2">
      <c r="A54" s="70" t="s">
        <v>934</v>
      </c>
      <c r="B54" s="70"/>
      <c r="C54" s="642"/>
      <c r="D54" s="642"/>
      <c r="E54" s="642"/>
      <c r="F54" s="642"/>
      <c r="G54" s="642"/>
      <c r="H54" s="642"/>
      <c r="I54" s="642"/>
      <c r="J54" s="642"/>
      <c r="K54" s="642"/>
      <c r="L54" s="642"/>
      <c r="M54" s="642"/>
      <c r="N54" s="1568"/>
      <c r="O54" s="1564" t="s">
        <v>106</v>
      </c>
      <c r="P54" s="1563">
        <v>6</v>
      </c>
      <c r="Q54" s="1563">
        <v>168</v>
      </c>
      <c r="R54" s="1563">
        <v>1</v>
      </c>
      <c r="S54" s="1563">
        <v>1</v>
      </c>
      <c r="T54" s="1563">
        <v>2</v>
      </c>
      <c r="U54" s="1563">
        <v>2</v>
      </c>
      <c r="V54" s="1563">
        <v>5</v>
      </c>
      <c r="W54" s="1563">
        <v>86</v>
      </c>
      <c r="X54" s="1563">
        <v>84</v>
      </c>
      <c r="Y54" s="1563">
        <v>80</v>
      </c>
      <c r="Z54" s="1563">
        <v>78</v>
      </c>
      <c r="AA54" s="1563">
        <v>78</v>
      </c>
      <c r="AK54" s="1546"/>
      <c r="AL54" s="1546"/>
      <c r="AM54" s="1546"/>
      <c r="AN54" s="1543"/>
      <c r="AO54" s="1543"/>
      <c r="AP54" s="1543"/>
      <c r="AQ54" s="1562" t="s">
        <v>106</v>
      </c>
      <c r="AR54" s="71">
        <v>44</v>
      </c>
      <c r="AS54" s="71">
        <v>52</v>
      </c>
      <c r="AT54" s="71">
        <v>6</v>
      </c>
      <c r="AU54" s="71"/>
      <c r="AV54" s="71" t="s">
        <v>88</v>
      </c>
      <c r="AW54" s="71">
        <v>172</v>
      </c>
      <c r="AX54" s="73">
        <v>168</v>
      </c>
      <c r="AY54" s="1556">
        <v>162</v>
      </c>
      <c r="AZ54" s="1556">
        <v>158</v>
      </c>
      <c r="BA54" s="1556">
        <v>177</v>
      </c>
      <c r="BB54" s="1561">
        <v>1</v>
      </c>
      <c r="BC54" s="1561">
        <v>1</v>
      </c>
      <c r="BD54" s="1556">
        <v>1</v>
      </c>
      <c r="BE54" s="1561">
        <v>1</v>
      </c>
    </row>
    <row r="55" spans="1:57" ht="12.75" customHeight="1" x14ac:dyDescent="0.2">
      <c r="A55" s="70" t="s">
        <v>933</v>
      </c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58"/>
      <c r="M55" s="72"/>
      <c r="N55" s="1544"/>
      <c r="O55" s="1564" t="s">
        <v>104</v>
      </c>
      <c r="P55" s="1563">
        <v>4050</v>
      </c>
      <c r="Q55" s="1563">
        <v>4050</v>
      </c>
      <c r="R55" s="1563">
        <v>4050</v>
      </c>
      <c r="S55" s="1563">
        <v>4050</v>
      </c>
      <c r="T55" s="1563">
        <v>4050</v>
      </c>
      <c r="U55" s="1563">
        <v>4050</v>
      </c>
      <c r="V55" s="1563">
        <v>4050</v>
      </c>
      <c r="W55" s="1563">
        <v>4047</v>
      </c>
      <c r="X55" s="1563">
        <v>4043</v>
      </c>
      <c r="Y55" s="1563">
        <v>4037</v>
      </c>
      <c r="Z55" s="1563">
        <v>2600</v>
      </c>
      <c r="AA55" s="1563">
        <v>2597</v>
      </c>
      <c r="AB55" s="1567"/>
      <c r="AC55" s="1567"/>
      <c r="AD55" s="1567"/>
      <c r="AE55" s="1085"/>
      <c r="AF55" s="1085"/>
      <c r="AG55" s="1085"/>
      <c r="AH55" s="1567"/>
      <c r="AI55" s="1567"/>
      <c r="AJ55" s="1566"/>
      <c r="AK55" s="1549"/>
      <c r="AL55" s="655"/>
      <c r="AM55" s="655"/>
      <c r="AN55" s="655"/>
      <c r="AO55" s="655"/>
      <c r="AP55" s="655"/>
      <c r="AQ55" s="1562" t="s">
        <v>104</v>
      </c>
      <c r="AR55" s="71">
        <v>4050</v>
      </c>
      <c r="AS55" s="71">
        <v>4050</v>
      </c>
      <c r="AT55" s="71">
        <v>4050</v>
      </c>
      <c r="AU55" s="71">
        <v>4050</v>
      </c>
      <c r="AV55" s="71">
        <v>4050</v>
      </c>
      <c r="AW55" s="71">
        <v>4050</v>
      </c>
      <c r="AX55" s="71">
        <v>4050</v>
      </c>
      <c r="AY55" s="1561">
        <v>4050</v>
      </c>
      <c r="AZ55" s="1561">
        <v>4050</v>
      </c>
      <c r="BA55" s="1561">
        <v>4050</v>
      </c>
      <c r="BB55" s="1561">
        <v>4050</v>
      </c>
      <c r="BC55" s="1561">
        <v>4050</v>
      </c>
      <c r="BD55" s="1561">
        <v>4050</v>
      </c>
      <c r="BE55" s="1561">
        <v>4050</v>
      </c>
    </row>
    <row r="56" spans="1:57" x14ac:dyDescent="0.2">
      <c r="A56" s="70" t="s">
        <v>986</v>
      </c>
      <c r="B56" s="70"/>
      <c r="C56" s="70"/>
      <c r="D56" s="70"/>
      <c r="E56" s="641"/>
      <c r="F56" s="640"/>
      <c r="G56" s="639"/>
      <c r="H56" s="639"/>
      <c r="I56" s="638"/>
      <c r="J56" s="638"/>
      <c r="K56" s="638"/>
      <c r="L56" s="638"/>
      <c r="M56" s="58"/>
      <c r="N56" s="1545"/>
      <c r="O56" s="1564" t="s">
        <v>103</v>
      </c>
      <c r="P56" s="1563" t="s">
        <v>88</v>
      </c>
      <c r="Q56" s="1563">
        <v>1080</v>
      </c>
      <c r="R56" s="1563">
        <v>1080</v>
      </c>
      <c r="S56" s="1563">
        <v>1080</v>
      </c>
      <c r="T56" s="1563">
        <v>1080</v>
      </c>
      <c r="U56" s="1563">
        <v>1080</v>
      </c>
      <c r="V56" s="1563">
        <v>1080</v>
      </c>
      <c r="W56" s="1563">
        <v>1080</v>
      </c>
      <c r="X56" s="1563">
        <v>1065</v>
      </c>
      <c r="Y56" s="1563">
        <v>1065</v>
      </c>
      <c r="Z56" s="1563" t="s">
        <v>88</v>
      </c>
      <c r="AA56" s="1563" t="s">
        <v>88</v>
      </c>
      <c r="AB56" s="54"/>
      <c r="AC56" s="54"/>
      <c r="AD56" s="54"/>
      <c r="AE56" s="54"/>
      <c r="AF56" s="54"/>
      <c r="AG56" s="54"/>
      <c r="AH56" s="54"/>
      <c r="AI56" s="54"/>
      <c r="AJ56" s="54"/>
      <c r="AK56" s="637"/>
      <c r="AL56" s="637"/>
      <c r="AM56" s="637"/>
      <c r="AN56" s="1549"/>
      <c r="AO56" s="1549"/>
      <c r="AP56" s="1549"/>
      <c r="AQ56" s="1562" t="s">
        <v>103</v>
      </c>
      <c r="AR56" s="71" t="s">
        <v>88</v>
      </c>
      <c r="AS56" s="71" t="s">
        <v>88</v>
      </c>
      <c r="AT56" s="71" t="s">
        <v>88</v>
      </c>
      <c r="AU56" s="71">
        <v>1080</v>
      </c>
      <c r="AV56" s="71">
        <v>1080</v>
      </c>
      <c r="AW56" s="71">
        <v>1080</v>
      </c>
      <c r="AX56" s="71">
        <v>1080</v>
      </c>
      <c r="AY56" s="1561">
        <v>1080</v>
      </c>
      <c r="AZ56" s="1561">
        <v>1080</v>
      </c>
      <c r="BA56" s="1561">
        <v>1080</v>
      </c>
      <c r="BB56" s="1561">
        <v>1080</v>
      </c>
      <c r="BC56" s="1561">
        <v>1080</v>
      </c>
      <c r="BD56" s="1561">
        <v>1080</v>
      </c>
      <c r="BE56" s="1561">
        <v>1080</v>
      </c>
    </row>
    <row r="57" spans="1:57" x14ac:dyDescent="0.2">
      <c r="A57" s="70" t="s">
        <v>1494</v>
      </c>
      <c r="B57" s="70"/>
      <c r="C57" s="70"/>
      <c r="D57" s="70"/>
      <c r="E57" s="641"/>
      <c r="F57" s="640"/>
      <c r="G57" s="639"/>
      <c r="H57" s="639"/>
      <c r="I57" s="638"/>
      <c r="J57" s="638"/>
      <c r="K57" s="638"/>
      <c r="L57" s="638"/>
      <c r="M57" s="58"/>
      <c r="N57" s="1545"/>
      <c r="O57" s="1564"/>
      <c r="P57" s="1563"/>
      <c r="Q57" s="1563"/>
      <c r="R57" s="1563"/>
      <c r="S57" s="1563"/>
      <c r="T57" s="1563"/>
      <c r="U57" s="1563"/>
      <c r="V57" s="1563"/>
      <c r="W57" s="1563"/>
      <c r="X57" s="1563"/>
      <c r="Y57" s="1563"/>
      <c r="Z57" s="1563"/>
      <c r="AA57" s="1563"/>
      <c r="AB57" s="54"/>
      <c r="AC57" s="54"/>
      <c r="AD57" s="54"/>
      <c r="AE57" s="54"/>
      <c r="AF57" s="54"/>
      <c r="AG57" s="54"/>
      <c r="AH57" s="54"/>
      <c r="AI57" s="54"/>
      <c r="AJ57" s="54"/>
      <c r="AK57" s="637"/>
      <c r="AL57" s="637"/>
      <c r="AM57" s="637"/>
      <c r="AN57" s="1549"/>
      <c r="AO57" s="1549"/>
      <c r="AP57" s="1549"/>
      <c r="AQ57" s="1562" t="s">
        <v>1024</v>
      </c>
      <c r="AR57" s="71">
        <v>1080</v>
      </c>
      <c r="AS57" s="71">
        <v>1080</v>
      </c>
      <c r="AT57" s="71">
        <v>1080</v>
      </c>
      <c r="AU57" s="71"/>
      <c r="AV57" s="71"/>
      <c r="AW57" s="71"/>
      <c r="AX57" s="71"/>
      <c r="AY57" s="1561"/>
      <c r="AZ57" s="1561"/>
      <c r="BA57" s="1561"/>
      <c r="BB57" s="1561"/>
      <c r="BC57" s="1561"/>
      <c r="BD57" s="1561"/>
      <c r="BE57" s="1561"/>
    </row>
    <row r="58" spans="1:57" ht="13.5" customHeight="1" x14ac:dyDescent="0.2">
      <c r="A58" s="70" t="s">
        <v>820</v>
      </c>
      <c r="B58" s="70"/>
      <c r="M58" s="1565"/>
      <c r="N58" s="1565"/>
      <c r="O58" s="1564" t="s">
        <v>101</v>
      </c>
      <c r="P58" s="1563">
        <v>-1876</v>
      </c>
      <c r="Q58" s="1563">
        <v>-1543</v>
      </c>
      <c r="R58" s="1563">
        <v>-1023</v>
      </c>
      <c r="S58" s="1563">
        <v>-1188</v>
      </c>
      <c r="T58" s="1563">
        <v>-1201</v>
      </c>
      <c r="U58" s="1563">
        <v>-159</v>
      </c>
      <c r="V58" s="1563">
        <v>340</v>
      </c>
      <c r="W58" s="1563">
        <v>-47</v>
      </c>
      <c r="X58" s="1563">
        <v>-146</v>
      </c>
      <c r="Y58" s="1563">
        <v>-518</v>
      </c>
      <c r="Z58" s="1563">
        <v>-888</v>
      </c>
      <c r="AA58" s="1563">
        <v>-160</v>
      </c>
      <c r="AB58" s="52"/>
      <c r="AC58" s="52"/>
      <c r="AD58" s="52"/>
      <c r="AE58" s="52"/>
      <c r="AF58" s="52"/>
      <c r="AG58" s="52"/>
      <c r="AH58" s="52"/>
      <c r="AI58" s="52"/>
      <c r="AJ58" s="52"/>
      <c r="AK58" s="637"/>
      <c r="AL58" s="637"/>
      <c r="AM58" s="637"/>
      <c r="AN58" s="1549"/>
      <c r="AO58" s="1549"/>
      <c r="AP58" s="1549"/>
      <c r="AQ58" s="1562" t="s">
        <v>101</v>
      </c>
      <c r="AR58" s="71">
        <v>-2075</v>
      </c>
      <c r="AS58" s="71">
        <v>-1934</v>
      </c>
      <c r="AT58" s="71">
        <v>-1876</v>
      </c>
      <c r="AU58" s="71">
        <v>-1665</v>
      </c>
      <c r="AV58" s="71">
        <v>-1643</v>
      </c>
      <c r="AW58" s="71">
        <v>-1641</v>
      </c>
      <c r="AX58" s="71">
        <v>-1543</v>
      </c>
      <c r="AY58" s="1561">
        <v>-1216</v>
      </c>
      <c r="AZ58" s="1561">
        <v>-1269</v>
      </c>
      <c r="BA58" s="1561">
        <v>-896</v>
      </c>
      <c r="BB58" s="1561">
        <v>-1023</v>
      </c>
      <c r="BC58" s="1561">
        <v>-1256</v>
      </c>
      <c r="BD58" s="1561">
        <v>-1298</v>
      </c>
      <c r="BE58" s="1561">
        <v>-1303</v>
      </c>
    </row>
    <row r="59" spans="1:57" ht="13.5" customHeight="1" thickBot="1" x14ac:dyDescent="0.25">
      <c r="O59" s="1560" t="s">
        <v>99</v>
      </c>
      <c r="P59" s="1559">
        <v>29971</v>
      </c>
      <c r="Q59" s="1559">
        <v>28811</v>
      </c>
      <c r="R59" s="1559">
        <v>28302</v>
      </c>
      <c r="S59" s="1559">
        <v>27089</v>
      </c>
      <c r="T59" s="1559">
        <v>25906</v>
      </c>
      <c r="U59" s="1559">
        <v>24236</v>
      </c>
      <c r="V59" s="1559">
        <v>22530</v>
      </c>
      <c r="W59" s="1559">
        <v>20954</v>
      </c>
      <c r="X59" s="1559">
        <v>19492</v>
      </c>
      <c r="Y59" s="1559">
        <v>17756</v>
      </c>
      <c r="Z59" s="1559">
        <v>16013</v>
      </c>
      <c r="AA59" s="1559">
        <v>14645</v>
      </c>
      <c r="AB59" s="51"/>
      <c r="AC59" s="51"/>
      <c r="AD59" s="51"/>
      <c r="AE59" s="1084"/>
      <c r="AF59" s="1084"/>
      <c r="AG59" s="1084"/>
      <c r="AH59" s="51"/>
      <c r="AI59" s="51"/>
      <c r="AJ59" s="51"/>
      <c r="AK59" s="637"/>
      <c r="AL59" s="637"/>
      <c r="AM59" s="637"/>
      <c r="AN59" s="1549"/>
      <c r="AO59" s="1549"/>
      <c r="AP59" s="1549"/>
      <c r="AQ59" s="1558" t="s">
        <v>99</v>
      </c>
      <c r="AR59" s="69">
        <v>27205</v>
      </c>
      <c r="AS59" s="69">
        <v>26497</v>
      </c>
      <c r="AT59" s="69">
        <v>28891</v>
      </c>
      <c r="AU59" s="69">
        <v>28400</v>
      </c>
      <c r="AV59" s="69">
        <v>27654</v>
      </c>
      <c r="AW59" s="69">
        <v>26561</v>
      </c>
      <c r="AX59" s="69">
        <v>28811</v>
      </c>
      <c r="AY59" s="1557">
        <v>28222</v>
      </c>
      <c r="AZ59" s="1557">
        <v>27376</v>
      </c>
      <c r="BA59" s="1557">
        <v>26666</v>
      </c>
      <c r="BB59" s="1557">
        <v>28302</v>
      </c>
      <c r="BC59" s="1557">
        <v>27195</v>
      </c>
      <c r="BD59" s="1557">
        <v>26310</v>
      </c>
      <c r="BE59" s="1557">
        <v>25300</v>
      </c>
    </row>
    <row r="60" spans="1:57" ht="13.5" customHeight="1" x14ac:dyDescent="0.2">
      <c r="A60" s="1546"/>
      <c r="B60" s="1546"/>
      <c r="D60" s="1546"/>
      <c r="E60" s="1546"/>
      <c r="F60" s="1546"/>
      <c r="G60" s="1546"/>
      <c r="H60" s="1546"/>
      <c r="I60" s="1546"/>
      <c r="J60" s="1546"/>
      <c r="K60" s="1546"/>
      <c r="L60" s="1546"/>
      <c r="M60" s="1546"/>
      <c r="N60" s="1546"/>
      <c r="O60" s="1100" t="s">
        <v>97</v>
      </c>
      <c r="P60" s="68">
        <f>SUM(P53:P59)</f>
        <v>32901</v>
      </c>
      <c r="Q60" s="68">
        <f>SUM(Q53:Q59)</f>
        <v>33316</v>
      </c>
      <c r="R60" s="68">
        <f>SUM(R54:R59)</f>
        <v>32410</v>
      </c>
      <c r="S60" s="68">
        <f>SUM(S54:S59)</f>
        <v>31032</v>
      </c>
      <c r="T60" s="68">
        <v>29837</v>
      </c>
      <c r="U60" s="68">
        <v>29209</v>
      </c>
      <c r="V60" s="68">
        <v>28005</v>
      </c>
      <c r="W60" s="68">
        <v>26120</v>
      </c>
      <c r="X60" s="68">
        <v>24538</v>
      </c>
      <c r="Y60" s="68">
        <v>22420</v>
      </c>
      <c r="Z60" s="68">
        <v>17803</v>
      </c>
      <c r="AA60" s="68">
        <v>17160</v>
      </c>
      <c r="AB60" s="51"/>
      <c r="AC60" s="51"/>
      <c r="AD60" s="51"/>
      <c r="AE60" s="1084"/>
      <c r="AF60" s="1084"/>
      <c r="AG60" s="1084"/>
      <c r="AH60" s="51"/>
      <c r="AI60" s="51"/>
      <c r="AJ60" s="51"/>
      <c r="AK60" s="53"/>
      <c r="AL60" s="53"/>
      <c r="AM60" s="53"/>
      <c r="AN60" s="1545"/>
      <c r="AO60" s="1545"/>
      <c r="AP60" s="1545"/>
      <c r="AQ60" s="102" t="s">
        <v>97</v>
      </c>
      <c r="AR60" s="56">
        <f>SUM(AR53:AR59)</f>
        <v>31054</v>
      </c>
      <c r="AS60" s="56">
        <f>SUM(AS53:AS59)</f>
        <v>30495</v>
      </c>
      <c r="AT60" s="56">
        <f>SUM(AT53:AT59)</f>
        <v>32901</v>
      </c>
      <c r="AU60" s="56">
        <f>SUM(AU53:AU59)</f>
        <v>32615</v>
      </c>
      <c r="AV60" s="56">
        <f>SUM(AV53:AV59)</f>
        <v>31891</v>
      </c>
      <c r="AW60" s="56">
        <f>SUM(AW53:AW59)</f>
        <v>30972</v>
      </c>
      <c r="AX60" s="56">
        <v>33316</v>
      </c>
      <c r="AY60" s="55">
        <v>32298</v>
      </c>
      <c r="AZ60" s="55">
        <v>31395</v>
      </c>
      <c r="BA60" s="55">
        <v>31077</v>
      </c>
      <c r="BB60" s="55">
        <v>32410</v>
      </c>
      <c r="BC60" s="55">
        <v>31070</v>
      </c>
      <c r="BD60" s="55">
        <v>30143</v>
      </c>
      <c r="BE60" s="55">
        <v>29128</v>
      </c>
    </row>
    <row r="61" spans="1:57" ht="13.5" customHeight="1" x14ac:dyDescent="0.2">
      <c r="A61" s="66"/>
      <c r="B61" s="66"/>
      <c r="C61" s="66"/>
      <c r="D61" s="66"/>
      <c r="E61" s="66"/>
      <c r="F61" s="66"/>
      <c r="G61" s="65"/>
      <c r="H61" s="65"/>
      <c r="I61" s="1546"/>
      <c r="J61" s="1546"/>
      <c r="K61" s="1546"/>
      <c r="L61" s="1546"/>
      <c r="M61" s="1546"/>
      <c r="N61" s="1546"/>
      <c r="O61" s="1100" t="s">
        <v>95</v>
      </c>
      <c r="P61" s="68">
        <f>P50+P60</f>
        <v>551408</v>
      </c>
      <c r="Q61" s="68">
        <f>Q50+Q60</f>
        <v>581612</v>
      </c>
      <c r="R61" s="68">
        <f>R50+R60</f>
        <v>615659</v>
      </c>
      <c r="S61" s="68">
        <f>S50+S60</f>
        <v>646868</v>
      </c>
      <c r="T61" s="68">
        <f>T50+T60</f>
        <v>669342</v>
      </c>
      <c r="U61" s="68">
        <v>630434</v>
      </c>
      <c r="V61" s="68">
        <v>668178</v>
      </c>
      <c r="W61" s="68">
        <v>716204</v>
      </c>
      <c r="X61" s="68">
        <v>580839</v>
      </c>
      <c r="Y61" s="68">
        <v>507544</v>
      </c>
      <c r="Z61" s="68">
        <v>474074</v>
      </c>
      <c r="AA61" s="68">
        <v>389054</v>
      </c>
      <c r="AB61" s="1554"/>
      <c r="AC61" s="1554"/>
      <c r="AD61" s="1554"/>
      <c r="AE61" s="1083"/>
      <c r="AF61" s="1083"/>
      <c r="AG61" s="1083"/>
      <c r="AH61" s="1554"/>
      <c r="AI61" s="1554"/>
      <c r="AJ61" s="1554"/>
      <c r="AK61" s="67"/>
      <c r="AL61" s="1556"/>
      <c r="AM61" s="1556"/>
      <c r="AN61" s="1556"/>
      <c r="AO61" s="1556"/>
      <c r="AP61" s="1556"/>
      <c r="AQ61" s="102" t="s">
        <v>95</v>
      </c>
      <c r="AR61" s="56">
        <f>AR50+AR60</f>
        <v>582875</v>
      </c>
      <c r="AS61" s="56">
        <f>AS50+AS60</f>
        <v>590173</v>
      </c>
      <c r="AT61" s="56">
        <f>AT50+AT60</f>
        <v>551408</v>
      </c>
      <c r="AU61" s="56">
        <f>AU50+AU60</f>
        <v>572767</v>
      </c>
      <c r="AV61" s="56">
        <f>AV50+AV60</f>
        <v>570053</v>
      </c>
      <c r="AW61" s="56">
        <f>AW50+AW60</f>
        <v>580189</v>
      </c>
      <c r="AX61" s="56">
        <v>581612</v>
      </c>
      <c r="AY61" s="55">
        <v>580594</v>
      </c>
      <c r="AZ61" s="55">
        <v>642756</v>
      </c>
      <c r="BA61" s="55">
        <v>650272</v>
      </c>
      <c r="BB61" s="55">
        <v>615659</v>
      </c>
      <c r="BC61" s="55">
        <v>657190</v>
      </c>
      <c r="BD61" s="55">
        <v>671236</v>
      </c>
      <c r="BE61" s="55">
        <v>675555</v>
      </c>
    </row>
    <row r="62" spans="1:57" ht="13.5" customHeight="1" x14ac:dyDescent="0.2">
      <c r="A62" s="63"/>
      <c r="B62" s="63"/>
      <c r="C62" s="63"/>
      <c r="D62" s="63"/>
      <c r="E62" s="63"/>
      <c r="F62" s="63"/>
      <c r="G62" s="63"/>
      <c r="H62" s="63"/>
      <c r="I62" s="59"/>
      <c r="J62" s="59"/>
      <c r="K62" s="59"/>
      <c r="L62" s="59"/>
      <c r="M62" s="59"/>
      <c r="N62" s="1546"/>
      <c r="O62" s="1546"/>
      <c r="P62" s="1553"/>
      <c r="Q62" s="1553"/>
      <c r="R62" s="1553"/>
      <c r="S62" s="1552"/>
      <c r="T62" s="1552"/>
      <c r="U62" s="1552"/>
      <c r="AB62" s="1554"/>
      <c r="AC62" s="1554"/>
      <c r="AD62" s="1554"/>
      <c r="AE62" s="1083"/>
      <c r="AF62" s="1083"/>
      <c r="AG62" s="1083"/>
      <c r="AH62" s="1554"/>
      <c r="AI62" s="1554"/>
      <c r="AJ62" s="1554"/>
      <c r="AK62" s="1556"/>
      <c r="AL62" s="1556"/>
      <c r="AM62" s="1556"/>
      <c r="AN62" s="1556"/>
      <c r="AO62" s="1556"/>
      <c r="AP62" s="1556"/>
      <c r="AQ62" s="1546"/>
      <c r="AR62" s="1546"/>
      <c r="AU62" s="1555"/>
      <c r="AV62" s="1555"/>
      <c r="BD62" s="1545"/>
      <c r="BE62" s="1545"/>
    </row>
    <row r="63" spans="1:57" ht="13.5" customHeight="1" x14ac:dyDescent="0.2">
      <c r="A63" s="62"/>
      <c r="B63" s="62"/>
      <c r="C63" s="62"/>
      <c r="D63" s="62"/>
      <c r="E63" s="62"/>
      <c r="F63" s="62"/>
      <c r="G63" s="61"/>
      <c r="H63" s="61"/>
      <c r="I63" s="1546"/>
      <c r="J63" s="1546"/>
      <c r="K63" s="1546"/>
      <c r="L63" s="1546"/>
      <c r="M63" s="1546"/>
      <c r="N63" s="1546"/>
      <c r="O63" s="1546"/>
      <c r="P63" s="1553"/>
      <c r="Q63" s="1553"/>
      <c r="R63" s="1553"/>
      <c r="S63" s="1552"/>
      <c r="T63" s="1552"/>
      <c r="U63" s="1552"/>
      <c r="AB63" s="1554"/>
      <c r="AC63" s="1554"/>
      <c r="AD63" s="1554"/>
      <c r="AE63" s="1083"/>
      <c r="AF63" s="1083"/>
      <c r="AG63" s="1083"/>
      <c r="AH63" s="1554"/>
      <c r="AI63" s="1554"/>
      <c r="AJ63" s="1554"/>
      <c r="AK63" s="64"/>
      <c r="AL63" s="64"/>
      <c r="AM63" s="49"/>
      <c r="AN63" s="1551"/>
      <c r="AO63" s="1545"/>
      <c r="AP63" s="1551"/>
      <c r="AQ63" s="1546"/>
      <c r="AR63" s="1546"/>
      <c r="BD63" s="1545"/>
      <c r="BE63" s="1545"/>
    </row>
    <row r="64" spans="1:57" ht="13.5" customHeight="1" x14ac:dyDescent="0.2">
      <c r="A64" s="54"/>
      <c r="B64" s="54"/>
      <c r="C64" s="54"/>
      <c r="D64" s="54"/>
      <c r="E64" s="54"/>
      <c r="F64" s="54"/>
      <c r="G64" s="60"/>
      <c r="H64" s="60"/>
      <c r="I64" s="1546"/>
      <c r="J64" s="1546"/>
      <c r="K64" s="1546"/>
      <c r="L64" s="1546"/>
      <c r="M64" s="1546"/>
      <c r="N64" s="59"/>
      <c r="O64" s="1546"/>
      <c r="P64" s="1553"/>
      <c r="Q64" s="1553"/>
      <c r="R64" s="1553"/>
      <c r="S64" s="1552"/>
      <c r="T64" s="2611"/>
      <c r="U64" s="1552"/>
      <c r="AB64" s="2609"/>
      <c r="AC64" s="2609"/>
      <c r="AD64" s="2609"/>
      <c r="AE64" s="2610"/>
      <c r="AF64" s="2610"/>
      <c r="AG64" s="2610"/>
      <c r="AH64" s="2609"/>
      <c r="AI64" s="2609"/>
      <c r="AJ64" s="2609"/>
      <c r="AM64" s="1551"/>
      <c r="AN64" s="1545"/>
      <c r="AO64" s="1545"/>
      <c r="AP64" s="1545"/>
      <c r="AQ64" s="1546"/>
      <c r="AR64" s="1546"/>
      <c r="BC64" s="1550"/>
      <c r="BD64" s="1545"/>
      <c r="BE64" s="1545"/>
    </row>
    <row r="65" spans="1:57" ht="13.5" customHeight="1" x14ac:dyDescent="0.2">
      <c r="A65" s="54"/>
      <c r="B65" s="54"/>
      <c r="C65" s="54"/>
      <c r="D65" s="54"/>
      <c r="E65" s="54"/>
      <c r="F65" s="54"/>
      <c r="G65" s="60"/>
      <c r="H65" s="60"/>
      <c r="I65" s="1546"/>
      <c r="J65" s="1546"/>
      <c r="K65" s="1546"/>
      <c r="L65" s="1546"/>
      <c r="M65" s="1546"/>
      <c r="N65" s="1546"/>
      <c r="O65" s="1546"/>
      <c r="AB65" s="1546"/>
      <c r="AC65" s="1546"/>
      <c r="AN65" s="1545"/>
      <c r="AO65" s="1545"/>
      <c r="AP65" s="1545"/>
      <c r="AQ65" s="57"/>
      <c r="AR65" s="57"/>
      <c r="AS65" s="57"/>
      <c r="AT65" s="57"/>
      <c r="AU65" s="57"/>
      <c r="AV65" s="57"/>
      <c r="AW65" s="57"/>
      <c r="AX65" s="57"/>
      <c r="AY65" s="57"/>
      <c r="AZ65" s="56"/>
      <c r="BA65" s="56"/>
      <c r="BB65" s="55"/>
      <c r="BC65" s="55"/>
      <c r="BD65" s="55"/>
      <c r="BE65" s="55"/>
    </row>
    <row r="66" spans="1:57" ht="13.5" customHeight="1" x14ac:dyDescent="0.2">
      <c r="A66" s="52"/>
      <c r="B66" s="52"/>
      <c r="C66" s="52"/>
      <c r="D66" s="52"/>
      <c r="E66" s="52"/>
      <c r="F66" s="52"/>
      <c r="G66" s="60"/>
      <c r="H66" s="60"/>
      <c r="I66" s="1546"/>
      <c r="J66" s="1546"/>
      <c r="K66" s="1546"/>
      <c r="L66" s="1546"/>
      <c r="M66" s="1546"/>
      <c r="N66" s="1546"/>
      <c r="O66" s="1546"/>
      <c r="AB66" s="2607"/>
      <c r="AC66" s="2607"/>
      <c r="AD66" s="2607"/>
      <c r="AE66" s="2608"/>
      <c r="AF66" s="2608"/>
      <c r="AG66" s="2608"/>
      <c r="AH66" s="2607"/>
      <c r="AI66" s="2607"/>
      <c r="AJ66" s="2607"/>
      <c r="AN66" s="1545"/>
      <c r="AO66" s="1545"/>
      <c r="AP66" s="1545"/>
      <c r="AQ66" s="57"/>
      <c r="AR66" s="57"/>
      <c r="AS66" s="57"/>
      <c r="AT66" s="57"/>
      <c r="AU66" s="57"/>
      <c r="AV66" s="57"/>
      <c r="AW66" s="57"/>
      <c r="AX66" s="57"/>
      <c r="AY66" s="57"/>
      <c r="AZ66" s="56"/>
      <c r="BA66" s="56"/>
      <c r="BB66" s="55"/>
      <c r="BC66" s="55"/>
      <c r="BD66" s="55"/>
      <c r="BE66" s="55"/>
    </row>
    <row r="67" spans="1:57" ht="13.5" customHeight="1" x14ac:dyDescent="0.2">
      <c r="A67" s="51"/>
      <c r="B67" s="51"/>
      <c r="C67" s="51"/>
      <c r="D67" s="51"/>
      <c r="E67" s="51"/>
      <c r="F67" s="51"/>
      <c r="G67" s="60"/>
      <c r="H67" s="60"/>
      <c r="I67" s="1546"/>
      <c r="J67" s="1546"/>
      <c r="K67" s="1546"/>
      <c r="L67" s="1546"/>
      <c r="M67" s="1546"/>
      <c r="N67" s="1548"/>
      <c r="O67" s="1546"/>
      <c r="AB67" s="1546"/>
      <c r="AC67" s="1546"/>
      <c r="AK67" s="53"/>
      <c r="AL67" s="53"/>
      <c r="AM67" s="53"/>
      <c r="AN67" s="53"/>
      <c r="AO67" s="53"/>
      <c r="AP67" s="1549"/>
      <c r="AQ67" s="1546"/>
      <c r="AR67" s="1546"/>
      <c r="BD67" s="1545"/>
      <c r="BE67" s="1545"/>
    </row>
    <row r="68" spans="1:57" ht="13.5" customHeight="1" x14ac:dyDescent="0.2">
      <c r="A68" s="2606"/>
      <c r="B68" s="2606"/>
      <c r="C68" s="2606"/>
      <c r="D68" s="2606"/>
      <c r="E68" s="2606"/>
      <c r="F68" s="2606"/>
      <c r="G68" s="60"/>
      <c r="H68" s="60"/>
      <c r="I68" s="1546"/>
      <c r="J68" s="1546"/>
      <c r="K68" s="1546"/>
      <c r="L68" s="1546"/>
      <c r="M68" s="1546"/>
      <c r="N68" s="1548"/>
      <c r="O68" s="1546"/>
      <c r="AB68" s="1546"/>
      <c r="AC68" s="1546"/>
      <c r="AN68" s="1545"/>
      <c r="AO68" s="1545"/>
      <c r="AP68" s="1549"/>
      <c r="AQ68" s="1546"/>
      <c r="AR68" s="1546"/>
      <c r="BD68" s="1545"/>
      <c r="BE68" s="1545"/>
    </row>
    <row r="69" spans="1:57" ht="20.100000000000001" customHeight="1" x14ac:dyDescent="0.2">
      <c r="A69" s="51"/>
      <c r="B69" s="51"/>
      <c r="C69" s="51"/>
      <c r="D69" s="51"/>
      <c r="E69" s="51"/>
      <c r="F69" s="51"/>
      <c r="G69" s="60"/>
      <c r="H69" s="60"/>
      <c r="I69" s="1546"/>
      <c r="J69" s="1546"/>
      <c r="K69" s="1546"/>
      <c r="L69" s="1546"/>
      <c r="M69" s="1546"/>
      <c r="N69" s="1548"/>
      <c r="O69" s="1546"/>
      <c r="AB69" s="1546"/>
      <c r="AC69" s="1546"/>
      <c r="AN69" s="1545"/>
      <c r="AO69" s="1545"/>
      <c r="AP69" s="1545"/>
      <c r="AQ69" s="1546"/>
      <c r="AR69" s="1546"/>
      <c r="BD69" s="1545"/>
      <c r="BE69" s="1545"/>
    </row>
    <row r="70" spans="1:57" ht="20.100000000000001" customHeight="1" x14ac:dyDescent="0.2">
      <c r="A70" s="51"/>
      <c r="B70" s="51"/>
      <c r="C70" s="51"/>
      <c r="D70" s="51"/>
      <c r="E70" s="51"/>
      <c r="F70" s="51"/>
      <c r="G70" s="60"/>
      <c r="H70" s="60"/>
      <c r="I70" s="1546"/>
      <c r="J70" s="1546"/>
      <c r="K70" s="1546"/>
      <c r="L70" s="1546"/>
      <c r="M70" s="1546"/>
      <c r="N70" s="1548"/>
      <c r="O70" s="1546"/>
      <c r="AB70" s="1546"/>
      <c r="AC70" s="1546"/>
      <c r="AN70" s="1545"/>
      <c r="AO70" s="1545"/>
      <c r="AP70" s="1545"/>
      <c r="AQ70" s="1546"/>
      <c r="AR70" s="1546"/>
      <c r="BD70" s="1545"/>
      <c r="BE70" s="1545"/>
    </row>
    <row r="71" spans="1:57" ht="20.100000000000001" customHeight="1" x14ac:dyDescent="0.2">
      <c r="A71" s="1548"/>
      <c r="B71" s="1548"/>
      <c r="C71" s="1548"/>
      <c r="D71" s="1548"/>
      <c r="E71" s="1548"/>
      <c r="F71" s="1548"/>
      <c r="G71" s="1548"/>
      <c r="H71" s="1548"/>
      <c r="I71" s="1548"/>
      <c r="J71" s="1548"/>
      <c r="K71" s="1548"/>
      <c r="L71" s="1548"/>
      <c r="M71" s="1548"/>
      <c r="N71" s="1548"/>
      <c r="O71" s="1546"/>
      <c r="AQ71" s="1546"/>
      <c r="AR71" s="1546"/>
      <c r="BD71" s="1545"/>
      <c r="BE71" s="1545"/>
    </row>
    <row r="72" spans="1:57" ht="20.100000000000001" customHeight="1" x14ac:dyDescent="0.2">
      <c r="A72" s="1548"/>
      <c r="B72" s="1548"/>
      <c r="C72" s="1548"/>
      <c r="D72" s="1548"/>
      <c r="E72" s="1548"/>
      <c r="F72" s="1548"/>
      <c r="G72" s="1548"/>
      <c r="H72" s="1548"/>
      <c r="I72" s="1548"/>
      <c r="J72" s="1548"/>
      <c r="K72" s="1548"/>
      <c r="L72" s="1548"/>
      <c r="M72" s="1548"/>
      <c r="N72" s="1548"/>
      <c r="O72" s="1546"/>
      <c r="AQ72" s="1546"/>
      <c r="AR72" s="1546"/>
    </row>
    <row r="73" spans="1:57" ht="20.100000000000001" customHeight="1" x14ac:dyDescent="0.2">
      <c r="A73" s="2605"/>
      <c r="B73" s="2605"/>
      <c r="C73" s="1548"/>
      <c r="D73" s="2605"/>
      <c r="E73" s="2605"/>
      <c r="F73" s="2605"/>
      <c r="G73" s="2605"/>
      <c r="H73" s="2605"/>
      <c r="I73" s="2605"/>
      <c r="J73" s="2605"/>
      <c r="K73" s="2605"/>
      <c r="L73" s="2605"/>
      <c r="M73" s="2605"/>
      <c r="N73" s="2605"/>
      <c r="O73" s="1546"/>
      <c r="AQ73" s="1546"/>
      <c r="AR73" s="1546"/>
    </row>
    <row r="74" spans="1:57" ht="20.100000000000001" customHeight="1" x14ac:dyDescent="0.2">
      <c r="A74" s="2605"/>
      <c r="B74" s="2605"/>
      <c r="C74" s="1548"/>
      <c r="D74" s="2605"/>
      <c r="E74" s="2605"/>
      <c r="F74" s="2605"/>
      <c r="G74" s="2605"/>
      <c r="H74" s="2605"/>
      <c r="I74" s="2605"/>
      <c r="J74" s="2605"/>
      <c r="K74" s="2605"/>
      <c r="L74" s="2605"/>
      <c r="M74" s="2605"/>
      <c r="N74" s="2605"/>
      <c r="O74" s="1546"/>
      <c r="AQ74" s="1546"/>
      <c r="AR74" s="1546"/>
    </row>
    <row r="75" spans="1:57" ht="20.100000000000001" customHeight="1" x14ac:dyDescent="0.2">
      <c r="A75" s="2605"/>
      <c r="B75" s="2605"/>
      <c r="C75" s="1548"/>
      <c r="D75" s="2605"/>
      <c r="E75" s="2605"/>
      <c r="F75" s="2605"/>
      <c r="G75" s="2605"/>
      <c r="H75" s="2605"/>
      <c r="I75" s="2605"/>
      <c r="J75" s="2605"/>
      <c r="K75" s="2605"/>
      <c r="L75" s="2605"/>
      <c r="M75" s="2605"/>
      <c r="N75" s="2605"/>
    </row>
    <row r="76" spans="1:57" ht="20.100000000000001" customHeight="1" x14ac:dyDescent="0.2">
      <c r="A76" s="2605"/>
      <c r="B76" s="2605"/>
      <c r="C76" s="1548"/>
      <c r="D76" s="2605"/>
      <c r="E76" s="2605"/>
      <c r="F76" s="2605"/>
      <c r="G76" s="2605"/>
      <c r="H76" s="2605"/>
      <c r="I76" s="2605"/>
      <c r="J76" s="2605"/>
      <c r="K76" s="2605"/>
      <c r="L76" s="2605"/>
      <c r="M76" s="2605"/>
      <c r="N76" s="2605"/>
    </row>
    <row r="77" spans="1:57" ht="20.100000000000001" customHeight="1" x14ac:dyDescent="0.2">
      <c r="A77" s="2605"/>
      <c r="B77" s="2605"/>
      <c r="C77" s="1548"/>
      <c r="D77" s="2605"/>
      <c r="E77" s="2605"/>
      <c r="F77" s="2605"/>
      <c r="G77" s="2605"/>
      <c r="H77" s="2605"/>
      <c r="I77" s="2605"/>
      <c r="J77" s="2605"/>
      <c r="K77" s="2605"/>
      <c r="L77" s="2605"/>
      <c r="M77" s="2605"/>
      <c r="N77" s="2605"/>
    </row>
    <row r="78" spans="1:57" ht="20.100000000000001" customHeight="1" x14ac:dyDescent="0.2">
      <c r="A78" s="2605"/>
      <c r="B78" s="2605"/>
      <c r="C78" s="1548"/>
      <c r="D78" s="2605"/>
      <c r="E78" s="2605"/>
      <c r="F78" s="2605"/>
      <c r="G78" s="2605"/>
      <c r="H78" s="2605"/>
      <c r="I78" s="2605"/>
      <c r="J78" s="2605"/>
      <c r="K78" s="2605"/>
      <c r="L78" s="2605"/>
      <c r="M78" s="2605"/>
      <c r="N78" s="2605"/>
    </row>
    <row r="79" spans="1:57" ht="20.100000000000001" customHeight="1" x14ac:dyDescent="0.2"/>
    <row r="80" spans="1:57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  <row r="330" ht="20.100000000000001" customHeight="1" x14ac:dyDescent="0.2"/>
  </sheetData>
  <mergeCells count="5">
    <mergeCell ref="O1:AA1"/>
    <mergeCell ref="A20:A21"/>
    <mergeCell ref="A22:A23"/>
    <mergeCell ref="AB46:AP47"/>
    <mergeCell ref="A50:M50"/>
  </mergeCells>
  <printOptions horizontalCentered="1"/>
  <pageMargins left="0.7" right="0.7" top="0.75" bottom="0.75" header="0.3" footer="0.3"/>
  <pageSetup paperSize="9" scale="70" orientation="portrait" r:id="rId1"/>
  <headerFooter>
    <oddHeader>&amp;R&amp;"Arial,Normal"&amp;8Key financial figures</oddHeader>
    <oddFooter>&amp;C&amp;"Calibri,Regular"&amp;7&amp;K000000Fact book - Q2 2019
&amp;1#</oddFooter>
  </headerFooter>
  <colBreaks count="2" manualBreakCount="2">
    <brk id="14" max="65" man="1"/>
    <brk id="27" max="1048575" man="1"/>
  </colBreaks>
  <ignoredErrors>
    <ignoredError sqref="G48:L48 M33:M43 M48 M30:N32 M49:N49 N48 M44:N47 N33:N43 AP27:AP45" numberStoredAsText="1"/>
    <ignoredError sqref="F48 F49:L49 F30:L32 F44:L47 F33:L43 E33:E43 AG28:AO45 AN27:AO27" numberStoredAsText="1" formulaRange="1"/>
    <ignoredError sqref="B11:L29 B49:E49 B48:E48 B30:E32 B44:E47 B33:D43 M11:N11 AC16:AO26 AC28:AF45 AC27:AM27" formulaRange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2">
    <tabColor rgb="FF99FF99"/>
  </sheetPr>
  <dimension ref="A1:S48"/>
  <sheetViews>
    <sheetView view="pageLayout" zoomScaleNormal="100" zoomScaleSheetLayoutView="100" workbookViewId="0">
      <selection activeCell="C28" sqref="C28"/>
    </sheetView>
  </sheetViews>
  <sheetFormatPr defaultColWidth="9.140625" defaultRowHeight="11.25" x14ac:dyDescent="0.2"/>
  <cols>
    <col min="1" max="1" width="22.7109375" style="384" customWidth="1"/>
    <col min="2" max="2" width="9.140625" style="384"/>
    <col min="3" max="3" width="12" style="384" customWidth="1"/>
    <col min="4" max="4" width="13.140625" style="384" customWidth="1"/>
    <col min="5" max="5" width="27.140625" style="384" customWidth="1"/>
    <col min="6" max="8" width="9.140625" style="384" customWidth="1"/>
    <col min="9" max="9" width="9.140625" style="384"/>
    <col min="10" max="10" width="9.28515625" style="384" customWidth="1"/>
    <col min="11" max="16384" width="9.140625" style="384"/>
  </cols>
  <sheetData>
    <row r="1" spans="1:19" ht="13.5" customHeight="1" x14ac:dyDescent="0.2">
      <c r="A1" s="394" t="s">
        <v>0</v>
      </c>
    </row>
    <row r="2" spans="1:19" ht="13.5" customHeight="1" x14ac:dyDescent="0.2">
      <c r="A2" s="387"/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</row>
    <row r="3" spans="1:19" ht="13.5" customHeight="1" x14ac:dyDescent="0.2">
      <c r="A3" s="389" t="s">
        <v>682</v>
      </c>
      <c r="B3" s="389"/>
      <c r="C3" s="389"/>
      <c r="D3" s="389"/>
      <c r="E3" s="389"/>
      <c r="F3" s="389"/>
      <c r="G3" s="389"/>
      <c r="H3" s="387"/>
      <c r="I3" s="393"/>
      <c r="J3" s="393"/>
      <c r="K3" s="393"/>
      <c r="L3" s="393"/>
      <c r="M3" s="393"/>
      <c r="N3" s="393"/>
      <c r="O3" s="393"/>
      <c r="P3" s="393"/>
      <c r="Q3" s="387"/>
      <c r="R3" s="387"/>
      <c r="S3" s="387"/>
    </row>
    <row r="4" spans="1:19" ht="13.5" customHeight="1" x14ac:dyDescent="0.2">
      <c r="A4" s="389" t="s">
        <v>681</v>
      </c>
      <c r="B4" s="389"/>
      <c r="C4" s="389"/>
      <c r="D4" s="389"/>
      <c r="E4" s="389"/>
      <c r="F4" s="389"/>
      <c r="G4" s="389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</row>
    <row r="5" spans="1:19" ht="13.5" customHeight="1" x14ac:dyDescent="0.2">
      <c r="A5" s="389"/>
      <c r="B5" s="389"/>
      <c r="C5" s="389"/>
      <c r="D5" s="389"/>
      <c r="E5" s="389"/>
      <c r="F5" s="389"/>
      <c r="G5" s="389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</row>
    <row r="6" spans="1:19" ht="13.5" customHeight="1" x14ac:dyDescent="0.2">
      <c r="A6" s="389"/>
      <c r="B6" s="389"/>
      <c r="C6" s="389"/>
      <c r="D6" s="389"/>
      <c r="E6" s="389"/>
      <c r="F6" s="389"/>
      <c r="G6" s="389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87"/>
    </row>
    <row r="7" spans="1:19" ht="13.5" customHeight="1" x14ac:dyDescent="0.2">
      <c r="A7" s="389" t="s">
        <v>680</v>
      </c>
      <c r="B7" s="389"/>
      <c r="C7" s="389"/>
      <c r="D7" s="389"/>
      <c r="E7" s="389"/>
      <c r="F7" s="389"/>
      <c r="G7" s="389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</row>
    <row r="8" spans="1:19" ht="13.5" customHeight="1" x14ac:dyDescent="0.2">
      <c r="A8" s="389"/>
      <c r="B8" s="389"/>
      <c r="C8" s="389"/>
      <c r="D8" s="389"/>
      <c r="E8" s="389"/>
      <c r="F8" s="389"/>
      <c r="G8" s="389"/>
      <c r="H8" s="387"/>
      <c r="I8" s="387"/>
      <c r="J8" s="387"/>
      <c r="K8" s="387"/>
      <c r="L8" s="387"/>
      <c r="M8" s="387"/>
      <c r="N8" s="387"/>
      <c r="O8" s="387"/>
      <c r="P8" s="387"/>
      <c r="Q8" s="387"/>
      <c r="R8" s="387"/>
      <c r="S8" s="387"/>
    </row>
    <row r="9" spans="1:19" ht="13.5" customHeight="1" x14ac:dyDescent="0.2">
      <c r="A9" s="389" t="s">
        <v>761</v>
      </c>
      <c r="B9" s="389"/>
      <c r="C9" s="389"/>
      <c r="D9" s="391" t="s">
        <v>762</v>
      </c>
      <c r="E9" s="384" t="s">
        <v>763</v>
      </c>
      <c r="F9" s="389"/>
      <c r="G9" s="389"/>
      <c r="H9" s="387"/>
      <c r="I9" s="387"/>
      <c r="J9" s="387"/>
      <c r="K9" s="387"/>
      <c r="L9" s="387"/>
      <c r="M9" s="387"/>
      <c r="N9" s="387"/>
      <c r="O9" s="387"/>
      <c r="P9" s="387"/>
      <c r="Q9" s="387"/>
      <c r="R9" s="387"/>
      <c r="S9" s="387"/>
    </row>
    <row r="10" spans="1:19" ht="13.5" customHeight="1" x14ac:dyDescent="0.2">
      <c r="A10" s="389" t="s">
        <v>679</v>
      </c>
      <c r="B10" s="389"/>
      <c r="C10" s="389"/>
      <c r="D10" s="392" t="s">
        <v>678</v>
      </c>
      <c r="E10" s="384" t="s">
        <v>677</v>
      </c>
      <c r="F10" s="389"/>
      <c r="G10" s="389"/>
      <c r="H10" s="387"/>
    </row>
    <row r="11" spans="1:19" ht="13.5" customHeight="1" x14ac:dyDescent="0.2">
      <c r="A11" s="389" t="s">
        <v>676</v>
      </c>
      <c r="B11" s="389"/>
      <c r="C11" s="389"/>
      <c r="D11" s="392" t="s">
        <v>675</v>
      </c>
      <c r="E11" s="384" t="s">
        <v>674</v>
      </c>
      <c r="F11" s="389"/>
      <c r="G11" s="389"/>
      <c r="H11" s="387"/>
    </row>
    <row r="12" spans="1:19" ht="13.5" customHeight="1" x14ac:dyDescent="0.2">
      <c r="A12" s="389" t="s">
        <v>1100</v>
      </c>
      <c r="B12" s="389"/>
      <c r="C12" s="389"/>
      <c r="D12" s="1754" t="s">
        <v>1102</v>
      </c>
      <c r="E12" s="1769" t="s">
        <v>1101</v>
      </c>
      <c r="F12" s="389"/>
      <c r="G12" s="389"/>
      <c r="H12" s="387"/>
    </row>
    <row r="13" spans="1:19" ht="13.5" customHeight="1" x14ac:dyDescent="0.2">
      <c r="A13" s="389" t="s">
        <v>1462</v>
      </c>
      <c r="B13" s="389"/>
      <c r="C13" s="389"/>
      <c r="D13" s="1102" t="s">
        <v>932</v>
      </c>
      <c r="E13" s="1103" t="s">
        <v>931</v>
      </c>
      <c r="F13" s="389"/>
      <c r="G13" s="389"/>
      <c r="H13" s="387"/>
    </row>
    <row r="14" spans="1:19" ht="13.5" customHeight="1" x14ac:dyDescent="0.2">
      <c r="A14" s="389" t="s">
        <v>673</v>
      </c>
      <c r="B14" s="389"/>
      <c r="C14" s="389"/>
      <c r="D14" s="392" t="s">
        <v>672</v>
      </c>
      <c r="E14" s="384" t="s">
        <v>671</v>
      </c>
      <c r="F14" s="389"/>
      <c r="G14" s="389"/>
      <c r="H14" s="387"/>
    </row>
    <row r="15" spans="1:19" ht="13.5" customHeight="1" x14ac:dyDescent="0.2">
      <c r="A15" s="389" t="s">
        <v>670</v>
      </c>
      <c r="B15" s="389"/>
      <c r="C15" s="389"/>
      <c r="D15" s="391" t="s">
        <v>669</v>
      </c>
      <c r="E15" s="384" t="s">
        <v>668</v>
      </c>
      <c r="F15" s="389"/>
      <c r="G15" s="389"/>
      <c r="H15" s="387"/>
      <c r="I15" s="334"/>
      <c r="J15" s="334"/>
      <c r="K15" s="334"/>
      <c r="L15" s="334"/>
      <c r="M15" s="334"/>
      <c r="N15" s="334"/>
      <c r="O15" s="334"/>
      <c r="P15" s="334"/>
    </row>
    <row r="16" spans="1:19" ht="13.5" customHeight="1" x14ac:dyDescent="0.2">
      <c r="A16" s="389" t="s">
        <v>1090</v>
      </c>
      <c r="B16" s="389"/>
      <c r="C16" s="389"/>
      <c r="D16" s="1754" t="s">
        <v>1087</v>
      </c>
      <c r="E16" s="1753" t="s">
        <v>1086</v>
      </c>
      <c r="F16" s="389"/>
      <c r="G16" s="389"/>
      <c r="H16" s="387"/>
      <c r="I16" s="334"/>
      <c r="J16" s="334"/>
      <c r="K16" s="334"/>
      <c r="L16" s="334"/>
      <c r="M16" s="334"/>
      <c r="N16" s="334"/>
      <c r="O16" s="334"/>
      <c r="P16" s="334"/>
    </row>
    <row r="17" spans="1:16" ht="13.5" customHeight="1" x14ac:dyDescent="0.2">
      <c r="F17" s="389"/>
      <c r="G17" s="389"/>
      <c r="H17" s="387"/>
      <c r="I17" s="334"/>
      <c r="J17" s="388"/>
      <c r="K17" s="334"/>
      <c r="L17" s="334"/>
      <c r="M17" s="334"/>
      <c r="N17" s="334"/>
      <c r="O17" s="334"/>
      <c r="P17" s="334"/>
    </row>
    <row r="18" spans="1:16" ht="13.5" customHeight="1" x14ac:dyDescent="0.2">
      <c r="F18" s="389"/>
      <c r="G18" s="389"/>
      <c r="H18" s="387"/>
      <c r="I18" s="334"/>
      <c r="J18" s="334"/>
      <c r="K18" s="334"/>
      <c r="L18" s="334"/>
      <c r="M18" s="334"/>
      <c r="N18" s="334"/>
      <c r="O18" s="334"/>
      <c r="P18" s="334"/>
    </row>
    <row r="19" spans="1:16" ht="13.5" customHeight="1" x14ac:dyDescent="0.2">
      <c r="A19" s="390" t="s">
        <v>839</v>
      </c>
      <c r="B19" s="389"/>
      <c r="C19" s="389"/>
      <c r="D19" s="389"/>
      <c r="F19" s="387"/>
      <c r="G19" s="387"/>
      <c r="H19" s="387"/>
      <c r="I19" s="334"/>
      <c r="J19" s="334"/>
      <c r="K19" s="334"/>
      <c r="L19" s="334"/>
      <c r="M19" s="334"/>
      <c r="N19" s="334"/>
      <c r="O19" s="334"/>
      <c r="P19" s="334"/>
    </row>
    <row r="20" spans="1:16" ht="13.5" customHeight="1" x14ac:dyDescent="0.2">
      <c r="A20" s="389"/>
      <c r="B20" s="389"/>
      <c r="C20" s="389"/>
      <c r="D20" s="389"/>
      <c r="F20" s="387"/>
      <c r="G20" s="387"/>
      <c r="H20" s="387"/>
      <c r="I20" s="334"/>
      <c r="J20" s="334"/>
      <c r="K20" s="334"/>
      <c r="L20" s="334"/>
      <c r="M20" s="334"/>
      <c r="N20" s="334"/>
      <c r="O20" s="334"/>
      <c r="P20" s="334"/>
    </row>
    <row r="21" spans="1:16" ht="13.5" customHeight="1" x14ac:dyDescent="0.2">
      <c r="A21" s="1104" t="s">
        <v>840</v>
      </c>
      <c r="B21" s="387"/>
      <c r="C21" s="387"/>
      <c r="D21" s="389" t="s">
        <v>667</v>
      </c>
      <c r="E21" s="387"/>
      <c r="F21" s="387"/>
      <c r="G21" s="387"/>
      <c r="H21" s="387"/>
      <c r="I21" s="334"/>
      <c r="J21" s="334"/>
      <c r="K21" s="334"/>
      <c r="L21" s="334"/>
      <c r="M21" s="334"/>
      <c r="N21" s="334"/>
      <c r="O21" s="334"/>
      <c r="P21" s="334"/>
    </row>
    <row r="22" spans="1:16" ht="13.5" customHeight="1" x14ac:dyDescent="0.2">
      <c r="A22" s="1169" t="s">
        <v>882</v>
      </c>
      <c r="B22" s="387"/>
      <c r="C22" s="387"/>
      <c r="D22" s="1104" t="s">
        <v>841</v>
      </c>
      <c r="E22" s="387"/>
      <c r="F22" s="387"/>
      <c r="G22" s="387"/>
      <c r="H22" s="387"/>
      <c r="I22" s="334"/>
      <c r="J22" s="334"/>
      <c r="K22" s="334"/>
      <c r="L22" s="334"/>
      <c r="M22" s="334"/>
      <c r="N22" s="334"/>
      <c r="O22" s="334"/>
      <c r="P22" s="334"/>
    </row>
    <row r="23" spans="1:16" ht="13.5" customHeight="1" x14ac:dyDescent="0.2">
      <c r="E23" s="387"/>
      <c r="F23" s="387"/>
      <c r="G23" s="387"/>
      <c r="H23" s="387"/>
      <c r="I23" s="334"/>
      <c r="J23" s="334"/>
      <c r="K23" s="334"/>
      <c r="L23" s="334"/>
      <c r="M23" s="334"/>
      <c r="N23" s="334"/>
      <c r="O23" s="334"/>
      <c r="P23" s="334"/>
    </row>
    <row r="24" spans="1:16" x14ac:dyDescent="0.2">
      <c r="E24" s="387"/>
      <c r="F24" s="387"/>
      <c r="G24" s="387"/>
      <c r="H24" s="387"/>
      <c r="I24" s="334"/>
      <c r="J24" s="334"/>
      <c r="K24" s="334"/>
      <c r="L24" s="334"/>
      <c r="M24" s="334"/>
      <c r="N24" s="334"/>
      <c r="O24" s="334"/>
      <c r="P24" s="334"/>
    </row>
    <row r="25" spans="1:16" x14ac:dyDescent="0.2">
      <c r="E25" s="387"/>
      <c r="F25" s="387"/>
      <c r="G25" s="387"/>
      <c r="H25" s="387"/>
      <c r="I25" s="334"/>
      <c r="J25" s="334"/>
      <c r="K25" s="334"/>
      <c r="L25" s="334"/>
      <c r="M25" s="334"/>
      <c r="N25" s="334"/>
      <c r="O25" s="334"/>
      <c r="P25" s="334"/>
    </row>
    <row r="26" spans="1:16" x14ac:dyDescent="0.2">
      <c r="A26" s="1170"/>
      <c r="B26" s="387"/>
      <c r="C26" s="387"/>
      <c r="D26" s="1104"/>
      <c r="E26" s="387"/>
      <c r="F26" s="387"/>
      <c r="G26" s="387"/>
      <c r="H26" s="387"/>
      <c r="I26" s="334"/>
      <c r="J26" s="334"/>
      <c r="K26" s="334"/>
      <c r="L26" s="334"/>
      <c r="M26" s="334"/>
      <c r="N26" s="334"/>
      <c r="O26" s="334"/>
      <c r="P26" s="334"/>
    </row>
    <row r="27" spans="1:16" x14ac:dyDescent="0.2">
      <c r="F27" s="387"/>
      <c r="G27" s="387"/>
      <c r="H27" s="387"/>
      <c r="I27" s="334"/>
      <c r="J27" s="334"/>
      <c r="K27" s="334"/>
      <c r="L27" s="334"/>
      <c r="M27" s="334"/>
      <c r="N27" s="334"/>
      <c r="O27" s="334"/>
      <c r="P27" s="334"/>
    </row>
    <row r="28" spans="1:16" x14ac:dyDescent="0.2">
      <c r="F28" s="387"/>
      <c r="G28" s="387"/>
      <c r="H28" s="387"/>
      <c r="I28" s="334"/>
      <c r="J28" s="334"/>
      <c r="K28" s="334"/>
      <c r="L28" s="334"/>
      <c r="M28" s="334"/>
      <c r="N28" s="334"/>
      <c r="O28" s="334"/>
      <c r="P28" s="334"/>
    </row>
    <row r="29" spans="1:16" x14ac:dyDescent="0.2">
      <c r="F29" s="387"/>
      <c r="G29" s="387"/>
      <c r="H29" s="387"/>
      <c r="I29" s="334"/>
      <c r="J29" s="334"/>
      <c r="K29" s="334"/>
      <c r="L29" s="334"/>
      <c r="M29" s="334"/>
      <c r="N29" s="334"/>
      <c r="O29" s="334"/>
      <c r="P29" s="334"/>
    </row>
    <row r="30" spans="1:16" x14ac:dyDescent="0.2">
      <c r="F30" s="387"/>
      <c r="G30" s="387"/>
      <c r="H30" s="387"/>
      <c r="I30" s="334"/>
      <c r="J30" s="334"/>
      <c r="K30" s="334"/>
      <c r="L30" s="334"/>
      <c r="M30" s="334"/>
      <c r="N30" s="334"/>
      <c r="O30" s="334"/>
      <c r="P30" s="334"/>
    </row>
    <row r="31" spans="1:16" x14ac:dyDescent="0.2">
      <c r="F31" s="387"/>
      <c r="G31" s="387"/>
      <c r="H31" s="387"/>
      <c r="I31" s="334"/>
      <c r="J31" s="334"/>
      <c r="K31" s="334"/>
      <c r="L31" s="334"/>
      <c r="M31" s="334"/>
      <c r="N31" s="334"/>
      <c r="O31" s="334"/>
      <c r="P31" s="334"/>
    </row>
    <row r="32" spans="1:16" x14ac:dyDescent="0.2">
      <c r="F32" s="387"/>
      <c r="G32" s="387"/>
      <c r="H32" s="387"/>
    </row>
    <row r="42" spans="1:8" ht="12.75" customHeight="1" x14ac:dyDescent="0.2">
      <c r="F42" s="385"/>
      <c r="G42" s="385"/>
      <c r="H42" s="385"/>
    </row>
    <row r="43" spans="1:8" x14ac:dyDescent="0.2">
      <c r="F43" s="385"/>
      <c r="G43" s="385"/>
      <c r="H43" s="385"/>
    </row>
    <row r="44" spans="1:8" x14ac:dyDescent="0.2">
      <c r="A44" s="386"/>
      <c r="B44" s="385"/>
      <c r="C44" s="385"/>
      <c r="D44" s="385"/>
      <c r="E44" s="385"/>
      <c r="F44" s="385"/>
      <c r="G44" s="385"/>
      <c r="H44" s="385"/>
    </row>
    <row r="48" spans="1:8" ht="15" x14ac:dyDescent="0.2">
      <c r="A48" s="386"/>
      <c r="B48" s="385"/>
      <c r="C48" s="2817" t="s">
        <v>666</v>
      </c>
      <c r="D48" s="2818"/>
      <c r="E48" s="385"/>
    </row>
  </sheetData>
  <mergeCells count="1">
    <mergeCell ref="C48:D48"/>
  </mergeCells>
  <hyperlinks>
    <hyperlink ref="E12" r:id="rId1" xr:uid="{00000000-0004-0000-3A00-000000000000}"/>
  </hyperlinks>
  <printOptions horizontalCentered="1"/>
  <pageMargins left="0.7" right="0.7" top="0.75" bottom="0.75" header="0.3" footer="0.3"/>
  <pageSetup paperSize="9" orientation="portrait" r:id="rId2"/>
  <headerFooter>
    <oddHeader>&amp;R&amp;"Arial,Normal"&amp;8General information</oddHeader>
    <oddFooter xml:space="preserve">&amp;C&amp;"Calibri,Regular"&amp;7&amp;K000000Fact book - Q2 2019
</oddFooter>
  </headerFooter>
  <ignoredErrors>
    <ignoredError sqref="D9 D12:D16" numberStoredAsText="1"/>
  </ignoredErrors>
  <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43E3B-852A-4BA5-89D5-40E2F391C0EE}">
  <sheetPr>
    <tabColor theme="0" tint="-0.34998626667073579"/>
  </sheetPr>
  <dimension ref="A1:S419"/>
  <sheetViews>
    <sheetView tabSelected="1" view="pageBreakPreview" topLeftCell="A70" zoomScale="90" zoomScaleNormal="85" zoomScaleSheetLayoutView="90" zoomScalePageLayoutView="80" workbookViewId="0">
      <selection activeCell="L83" sqref="L83"/>
    </sheetView>
  </sheetViews>
  <sheetFormatPr defaultRowHeight="11.25" x14ac:dyDescent="0.2"/>
  <cols>
    <col min="1" max="1" width="18.85546875" style="49" customWidth="1"/>
    <col min="2" max="2" width="6.42578125" style="49" customWidth="1"/>
    <col min="3" max="3" width="6.5703125" style="49" customWidth="1"/>
    <col min="4" max="6" width="6.28515625" style="49" customWidth="1"/>
    <col min="7" max="7" width="6.7109375" style="49" customWidth="1"/>
    <col min="8" max="9" width="6.28515625" style="49" customWidth="1"/>
    <col min="10" max="10" width="7.42578125" style="49" customWidth="1"/>
    <col min="11" max="12" width="6.28515625" style="49" customWidth="1"/>
    <col min="13" max="13" width="7" style="49" customWidth="1"/>
    <col min="14" max="14" width="5.85546875" style="49" customWidth="1"/>
    <col min="15" max="15" width="6.28515625" style="49" customWidth="1"/>
    <col min="16" max="16" width="6.5703125" style="49" customWidth="1"/>
    <col min="17" max="17" width="6.85546875" style="49" customWidth="1"/>
    <col min="18" max="18" width="7.42578125" style="49" customWidth="1"/>
    <col min="19" max="19" width="6.7109375" style="49" customWidth="1"/>
    <col min="20" max="16384" width="9.140625" style="2612"/>
  </cols>
  <sheetData>
    <row r="1" spans="1:19" ht="13.5" customHeight="1" x14ac:dyDescent="0.2">
      <c r="A1" s="2637"/>
      <c r="B1" s="2637"/>
      <c r="C1" s="2637"/>
      <c r="D1" s="2637"/>
      <c r="E1" s="2637"/>
      <c r="F1" s="2637"/>
      <c r="G1" s="2637"/>
      <c r="H1" s="2637"/>
      <c r="I1" s="2637"/>
      <c r="J1" s="2637"/>
      <c r="K1" s="2637"/>
      <c r="L1" s="2637"/>
      <c r="M1" s="2637"/>
      <c r="N1" s="2637"/>
      <c r="O1" s="2637"/>
      <c r="P1" s="2637"/>
      <c r="Q1" s="2637"/>
      <c r="R1" s="2637"/>
      <c r="S1" s="2637"/>
    </row>
    <row r="2" spans="1:19" ht="13.5" customHeight="1" x14ac:dyDescent="0.2">
      <c r="A2" s="2683" t="s">
        <v>187</v>
      </c>
      <c r="B2" s="2684"/>
      <c r="C2" s="2684"/>
      <c r="D2" s="2684"/>
      <c r="E2" s="2684"/>
      <c r="F2" s="2684"/>
      <c r="G2" s="2684"/>
      <c r="H2" s="2684"/>
      <c r="I2" s="2684"/>
      <c r="J2" s="2684"/>
      <c r="K2" s="2684"/>
      <c r="L2" s="2684"/>
      <c r="M2" s="2684"/>
      <c r="N2" s="2684"/>
      <c r="O2" s="2684"/>
      <c r="P2" s="2684"/>
      <c r="Q2" s="2684"/>
      <c r="R2" s="2684"/>
      <c r="S2" s="2685"/>
    </row>
    <row r="3" spans="1:19" ht="13.5" customHeight="1" x14ac:dyDescent="0.2">
      <c r="A3" s="2686"/>
      <c r="B3" s="2687"/>
      <c r="C3" s="2687"/>
      <c r="D3" s="2687"/>
      <c r="E3" s="2687"/>
      <c r="F3" s="2687"/>
      <c r="G3" s="2687"/>
      <c r="H3" s="2687"/>
      <c r="I3" s="2687"/>
      <c r="J3" s="2687"/>
      <c r="K3" s="2687"/>
      <c r="L3" s="2687"/>
      <c r="M3" s="2687"/>
      <c r="N3" s="2687"/>
      <c r="O3" s="2687"/>
      <c r="P3" s="2687"/>
      <c r="Q3" s="2687"/>
      <c r="R3" s="2687"/>
      <c r="S3" s="2688"/>
    </row>
    <row r="4" spans="1:19" ht="37.5" customHeight="1" x14ac:dyDescent="0.2">
      <c r="A4" s="2634"/>
      <c r="B4" s="2689" t="s">
        <v>190</v>
      </c>
      <c r="C4" s="2690"/>
      <c r="D4" s="2691"/>
      <c r="E4" s="2689" t="s">
        <v>57</v>
      </c>
      <c r="F4" s="2690"/>
      <c r="G4" s="2691"/>
      <c r="H4" s="2689" t="s">
        <v>189</v>
      </c>
      <c r="I4" s="2690"/>
      <c r="J4" s="2691"/>
      <c r="K4" s="2689" t="s">
        <v>877</v>
      </c>
      <c r="L4" s="2690"/>
      <c r="M4" s="2691"/>
      <c r="N4" s="2689" t="s">
        <v>188</v>
      </c>
      <c r="O4" s="2690"/>
      <c r="P4" s="2691"/>
      <c r="Q4" s="2689" t="s">
        <v>187</v>
      </c>
      <c r="R4" s="2690"/>
      <c r="S4" s="2691"/>
    </row>
    <row r="5" spans="1:19" ht="13.5" customHeight="1" x14ac:dyDescent="0.2">
      <c r="A5" s="2650"/>
      <c r="B5" s="732" t="s">
        <v>289</v>
      </c>
      <c r="C5" s="731" t="s">
        <v>288</v>
      </c>
      <c r="D5" s="733"/>
      <c r="E5" s="732" t="s">
        <v>289</v>
      </c>
      <c r="F5" s="731" t="s">
        <v>288</v>
      </c>
      <c r="G5" s="730"/>
      <c r="H5" s="732" t="s">
        <v>289</v>
      </c>
      <c r="I5" s="731" t="s">
        <v>288</v>
      </c>
      <c r="J5" s="730"/>
      <c r="K5" s="732" t="s">
        <v>289</v>
      </c>
      <c r="L5" s="731" t="s">
        <v>288</v>
      </c>
      <c r="M5" s="730"/>
      <c r="N5" s="732" t="s">
        <v>289</v>
      </c>
      <c r="O5" s="731" t="s">
        <v>288</v>
      </c>
      <c r="P5" s="730"/>
      <c r="Q5" s="732" t="s">
        <v>289</v>
      </c>
      <c r="R5" s="731" t="s">
        <v>288</v>
      </c>
      <c r="S5" s="730"/>
    </row>
    <row r="6" spans="1:19" ht="13.5" customHeight="1" x14ac:dyDescent="0.2">
      <c r="A6" s="2632" t="s">
        <v>174</v>
      </c>
      <c r="B6" s="728">
        <v>2019</v>
      </c>
      <c r="C6" s="1101">
        <v>2019</v>
      </c>
      <c r="D6" s="729" t="s">
        <v>173</v>
      </c>
      <c r="E6" s="728">
        <v>2019</v>
      </c>
      <c r="F6" s="1101">
        <v>2019</v>
      </c>
      <c r="G6" s="727" t="s">
        <v>173</v>
      </c>
      <c r="H6" s="728">
        <v>2019</v>
      </c>
      <c r="I6" s="1101">
        <v>2019</v>
      </c>
      <c r="J6" s="727" t="s">
        <v>173</v>
      </c>
      <c r="K6" s="728">
        <v>2019</v>
      </c>
      <c r="L6" s="1101">
        <v>2019</v>
      </c>
      <c r="M6" s="727" t="s">
        <v>173</v>
      </c>
      <c r="N6" s="728">
        <v>2019</v>
      </c>
      <c r="O6" s="1101">
        <v>2019</v>
      </c>
      <c r="P6" s="727" t="s">
        <v>173</v>
      </c>
      <c r="Q6" s="728">
        <v>2019</v>
      </c>
      <c r="R6" s="1101">
        <v>2019</v>
      </c>
      <c r="S6" s="727" t="s">
        <v>173</v>
      </c>
    </row>
    <row r="7" spans="1:19" ht="13.5" customHeight="1" x14ac:dyDescent="0.2">
      <c r="A7" s="2630" t="s">
        <v>818</v>
      </c>
      <c r="B7" s="884">
        <v>532</v>
      </c>
      <c r="C7" s="881">
        <v>517</v>
      </c>
      <c r="D7" s="844">
        <v>2.9013539651837523E-2</v>
      </c>
      <c r="E7" s="884">
        <v>340</v>
      </c>
      <c r="F7" s="881">
        <v>334</v>
      </c>
      <c r="G7" s="844">
        <v>1.7964071856287425E-2</v>
      </c>
      <c r="H7" s="882">
        <v>208</v>
      </c>
      <c r="I7" s="881">
        <v>213</v>
      </c>
      <c r="J7" s="829">
        <v>-2.3474178403755867E-2</v>
      </c>
      <c r="K7" s="895">
        <v>14</v>
      </c>
      <c r="L7" s="894">
        <v>13</v>
      </c>
      <c r="M7" s="829">
        <v>7.6923076923076927E-2</v>
      </c>
      <c r="N7" s="882">
        <v>-23</v>
      </c>
      <c r="O7" s="881">
        <v>-21</v>
      </c>
      <c r="P7" s="829" t="s">
        <v>86</v>
      </c>
      <c r="Q7" s="882">
        <v>1071</v>
      </c>
      <c r="R7" s="881">
        <v>1056</v>
      </c>
      <c r="S7" s="829">
        <v>1.4204545454545454E-2</v>
      </c>
    </row>
    <row r="8" spans="1:19" ht="13.5" customHeight="1" x14ac:dyDescent="0.2">
      <c r="A8" s="2631" t="s">
        <v>819</v>
      </c>
      <c r="B8" s="884">
        <v>168</v>
      </c>
      <c r="C8" s="881">
        <v>163</v>
      </c>
      <c r="D8" s="844">
        <v>3.0674846625766871E-2</v>
      </c>
      <c r="E8" s="884">
        <v>106</v>
      </c>
      <c r="F8" s="881">
        <v>121</v>
      </c>
      <c r="G8" s="844">
        <v>-0.12396694214876033</v>
      </c>
      <c r="H8" s="882">
        <v>127</v>
      </c>
      <c r="I8" s="881">
        <v>105</v>
      </c>
      <c r="J8" s="829">
        <v>0.20952380952380953</v>
      </c>
      <c r="K8" s="895">
        <v>349</v>
      </c>
      <c r="L8" s="894">
        <v>337</v>
      </c>
      <c r="M8" s="829">
        <v>3.5608308605341248E-2</v>
      </c>
      <c r="N8" s="882">
        <v>-7</v>
      </c>
      <c r="O8" s="881">
        <v>11</v>
      </c>
      <c r="P8" s="829" t="s">
        <v>86</v>
      </c>
      <c r="Q8" s="882">
        <v>743</v>
      </c>
      <c r="R8" s="881">
        <v>737</v>
      </c>
      <c r="S8" s="829">
        <v>8.1411126187245584E-3</v>
      </c>
    </row>
    <row r="9" spans="1:19" ht="13.5" customHeight="1" x14ac:dyDescent="0.2">
      <c r="A9" s="2628" t="s">
        <v>159</v>
      </c>
      <c r="B9" s="884">
        <v>32</v>
      </c>
      <c r="C9" s="881">
        <v>72</v>
      </c>
      <c r="D9" s="844"/>
      <c r="E9" s="884">
        <v>67</v>
      </c>
      <c r="F9" s="881">
        <v>23</v>
      </c>
      <c r="G9" s="844">
        <v>1.9130434782608696</v>
      </c>
      <c r="H9" s="882">
        <v>57</v>
      </c>
      <c r="I9" s="881">
        <v>77</v>
      </c>
      <c r="J9" s="829">
        <v>-0.25974025974025972</v>
      </c>
      <c r="K9" s="895">
        <v>17</v>
      </c>
      <c r="L9" s="894">
        <v>45</v>
      </c>
      <c r="M9" s="829">
        <v>-0.62222222222222223</v>
      </c>
      <c r="N9" s="882">
        <v>110</v>
      </c>
      <c r="O9" s="881">
        <v>47</v>
      </c>
      <c r="P9" s="829">
        <v>1.3404255319148937</v>
      </c>
      <c r="Q9" s="882">
        <v>283</v>
      </c>
      <c r="R9" s="881">
        <v>264</v>
      </c>
      <c r="S9" s="829">
        <v>7.1969696969696975E-2</v>
      </c>
    </row>
    <row r="10" spans="1:19" ht="13.5" customHeight="1" x14ac:dyDescent="0.2">
      <c r="A10" s="2630" t="s">
        <v>150</v>
      </c>
      <c r="B10" s="884">
        <v>-1</v>
      </c>
      <c r="C10" s="881">
        <v>1</v>
      </c>
      <c r="D10" s="844"/>
      <c r="E10" s="884">
        <v>7</v>
      </c>
      <c r="F10" s="881"/>
      <c r="G10" s="844"/>
      <c r="H10" s="882">
        <v>0</v>
      </c>
      <c r="I10" s="881">
        <v>0</v>
      </c>
      <c r="J10" s="829"/>
      <c r="K10" s="895">
        <v>13</v>
      </c>
      <c r="L10" s="894">
        <v>4</v>
      </c>
      <c r="M10" s="829">
        <v>2.25</v>
      </c>
      <c r="N10" s="882">
        <v>5</v>
      </c>
      <c r="O10" s="881">
        <v>9</v>
      </c>
      <c r="P10" s="829">
        <v>-0.44444444444444442</v>
      </c>
      <c r="Q10" s="882">
        <v>24</v>
      </c>
      <c r="R10" s="881">
        <v>14</v>
      </c>
      <c r="S10" s="829">
        <v>0.7142857142857143</v>
      </c>
    </row>
    <row r="11" spans="1:19" ht="13.5" customHeight="1" x14ac:dyDescent="0.2">
      <c r="A11" s="2628" t="s">
        <v>139</v>
      </c>
      <c r="B11" s="682"/>
      <c r="C11" s="881"/>
      <c r="D11" s="844"/>
      <c r="E11" s="682"/>
      <c r="F11" s="881">
        <v>5</v>
      </c>
      <c r="G11" s="844"/>
      <c r="H11" s="882">
        <v>1</v>
      </c>
      <c r="I11" s="881">
        <v>0</v>
      </c>
      <c r="J11" s="829"/>
      <c r="K11" s="895">
        <v>0</v>
      </c>
      <c r="L11" s="894">
        <v>5</v>
      </c>
      <c r="M11" s="829">
        <v>-1</v>
      </c>
      <c r="N11" s="882">
        <v>19</v>
      </c>
      <c r="O11" s="881">
        <v>34</v>
      </c>
      <c r="P11" s="829">
        <v>-0.44117647058823528</v>
      </c>
      <c r="Q11" s="882">
        <v>20</v>
      </c>
      <c r="R11" s="881">
        <v>44</v>
      </c>
      <c r="S11" s="829">
        <v>-0.54545454545454541</v>
      </c>
    </row>
    <row r="12" spans="1:19" ht="13.5" customHeight="1" x14ac:dyDescent="0.2">
      <c r="A12" s="2629" t="s">
        <v>128</v>
      </c>
      <c r="B12" s="893">
        <v>731</v>
      </c>
      <c r="C12" s="885">
        <v>753</v>
      </c>
      <c r="D12" s="856">
        <v>-2.9216467463479414E-2</v>
      </c>
      <c r="E12" s="893">
        <v>520</v>
      </c>
      <c r="F12" s="885">
        <v>483</v>
      </c>
      <c r="G12" s="856">
        <v>7.6604554865424432E-2</v>
      </c>
      <c r="H12" s="886">
        <v>393</v>
      </c>
      <c r="I12" s="885">
        <v>395</v>
      </c>
      <c r="J12" s="848">
        <v>-5.0632911392405064E-3</v>
      </c>
      <c r="K12" s="892">
        <v>393</v>
      </c>
      <c r="L12" s="891">
        <v>404</v>
      </c>
      <c r="M12" s="848">
        <v>-2.7227722772277228E-2</v>
      </c>
      <c r="N12" s="886">
        <v>104</v>
      </c>
      <c r="O12" s="885">
        <v>80</v>
      </c>
      <c r="P12" s="848">
        <v>0.3</v>
      </c>
      <c r="Q12" s="886">
        <v>2141</v>
      </c>
      <c r="R12" s="885">
        <v>2115</v>
      </c>
      <c r="S12" s="848">
        <v>1.2293144208037825E-2</v>
      </c>
    </row>
    <row r="13" spans="1:19" ht="13.5" customHeight="1" x14ac:dyDescent="0.2">
      <c r="A13" s="2629" t="s">
        <v>121</v>
      </c>
      <c r="B13" s="890">
        <v>-438</v>
      </c>
      <c r="C13" s="889">
        <v>-500</v>
      </c>
      <c r="D13" s="856">
        <v>-0.124</v>
      </c>
      <c r="E13" s="890">
        <v>-269</v>
      </c>
      <c r="F13" s="889">
        <v>-311</v>
      </c>
      <c r="G13" s="856">
        <v>-0.13504823151125403</v>
      </c>
      <c r="H13" s="886">
        <v>-230</v>
      </c>
      <c r="I13" s="885">
        <v>-300</v>
      </c>
      <c r="J13" s="848">
        <v>-0.23333333333333334</v>
      </c>
      <c r="K13" s="888">
        <v>-179</v>
      </c>
      <c r="L13" s="887">
        <v>-189</v>
      </c>
      <c r="M13" s="848">
        <v>-5.2910052910052907E-2</v>
      </c>
      <c r="N13" s="886">
        <v>-64</v>
      </c>
      <c r="O13" s="885">
        <v>-152</v>
      </c>
      <c r="P13" s="848"/>
      <c r="Q13" s="886">
        <v>-1180</v>
      </c>
      <c r="R13" s="885">
        <v>-1452</v>
      </c>
      <c r="S13" s="848">
        <v>-0.18732782369146006</v>
      </c>
    </row>
    <row r="14" spans="1:19" ht="13.5" customHeight="1" x14ac:dyDescent="0.2">
      <c r="A14" s="2628" t="s">
        <v>111</v>
      </c>
      <c r="B14" s="884">
        <v>-25</v>
      </c>
      <c r="C14" s="881">
        <v>-51</v>
      </c>
      <c r="D14" s="844"/>
      <c r="E14" s="884">
        <v>-27</v>
      </c>
      <c r="F14" s="881">
        <v>-34</v>
      </c>
      <c r="G14" s="844">
        <v>-0.20588235294117646</v>
      </c>
      <c r="H14" s="882">
        <v>-12</v>
      </c>
      <c r="I14" s="881">
        <v>44</v>
      </c>
      <c r="J14" s="829"/>
      <c r="K14" s="883">
        <v>-1</v>
      </c>
      <c r="L14" s="878">
        <v>0</v>
      </c>
      <c r="M14" s="829"/>
      <c r="N14" s="882">
        <v>4</v>
      </c>
      <c r="O14" s="881">
        <v>-1</v>
      </c>
      <c r="P14" s="829" t="s">
        <v>86</v>
      </c>
      <c r="Q14" s="882">
        <v>-61</v>
      </c>
      <c r="R14" s="881">
        <v>-42</v>
      </c>
      <c r="S14" s="829">
        <v>0.45238095238095238</v>
      </c>
    </row>
    <row r="15" spans="1:19" ht="13.5" customHeight="1" x14ac:dyDescent="0.2">
      <c r="A15" s="2627" t="s">
        <v>108</v>
      </c>
      <c r="B15" s="2647">
        <v>268</v>
      </c>
      <c r="C15" s="1092">
        <v>202</v>
      </c>
      <c r="D15" s="2640">
        <v>0.32673267326732675</v>
      </c>
      <c r="E15" s="2647">
        <v>224</v>
      </c>
      <c r="F15" s="1092">
        <v>138</v>
      </c>
      <c r="G15" s="2640">
        <v>0.62318840579710144</v>
      </c>
      <c r="H15" s="2647">
        <v>151</v>
      </c>
      <c r="I15" s="1092">
        <v>139</v>
      </c>
      <c r="J15" s="2640">
        <v>8.6330935251798566E-2</v>
      </c>
      <c r="K15" s="2649">
        <v>213</v>
      </c>
      <c r="L15" s="1093">
        <v>215</v>
      </c>
      <c r="M15" s="2648">
        <v>-9.3023255813953487E-3</v>
      </c>
      <c r="N15" s="2647">
        <v>44</v>
      </c>
      <c r="O15" s="1092">
        <v>-73</v>
      </c>
      <c r="P15" s="2640"/>
      <c r="Q15" s="2647">
        <v>900</v>
      </c>
      <c r="R15" s="1092">
        <v>621</v>
      </c>
      <c r="S15" s="2640">
        <v>0.44927536231884058</v>
      </c>
    </row>
    <row r="16" spans="1:19" ht="13.5" customHeight="1" x14ac:dyDescent="0.2">
      <c r="A16" s="2622" t="s">
        <v>107</v>
      </c>
      <c r="B16" s="877">
        <v>59.9</v>
      </c>
      <c r="C16" s="876">
        <v>66.400000000000006</v>
      </c>
      <c r="D16" s="844">
        <v>-9.7891566265060334E-2</v>
      </c>
      <c r="E16" s="877">
        <v>52</v>
      </c>
      <c r="F16" s="876">
        <v>64.400000000000006</v>
      </c>
      <c r="G16" s="844">
        <v>-0.19254658385093174</v>
      </c>
      <c r="H16" s="880">
        <v>59</v>
      </c>
      <c r="I16" s="879">
        <v>76</v>
      </c>
      <c r="J16" s="829">
        <v>-0.22368421052631579</v>
      </c>
      <c r="K16" s="874">
        <v>45.547073791348602</v>
      </c>
      <c r="L16" s="874">
        <v>46.782178217821787</v>
      </c>
      <c r="M16" s="829">
        <v>-2.6401173983871262E-2</v>
      </c>
      <c r="N16" s="846"/>
      <c r="O16" s="873"/>
      <c r="P16" s="865"/>
      <c r="Q16" s="878">
        <v>55.114432508173749</v>
      </c>
      <c r="R16" s="878">
        <v>68.652482269503551</v>
      </c>
      <c r="S16" s="829"/>
    </row>
    <row r="17" spans="1:19" ht="13.5" customHeight="1" x14ac:dyDescent="0.2">
      <c r="A17" s="2622" t="s">
        <v>105</v>
      </c>
      <c r="B17" s="877">
        <v>10.98543630664564</v>
      </c>
      <c r="C17" s="876">
        <v>7.4998715841023715</v>
      </c>
      <c r="D17" s="844">
        <v>0.46474992050953118</v>
      </c>
      <c r="E17" s="877">
        <v>10.280155842596216</v>
      </c>
      <c r="F17" s="876">
        <v>6.5511221735814615</v>
      </c>
      <c r="G17" s="844">
        <v>0.56922059613736564</v>
      </c>
      <c r="H17" s="871">
        <v>5.7</v>
      </c>
      <c r="I17" s="875">
        <v>5.3</v>
      </c>
      <c r="J17" s="844">
        <v>7.5471698113207614E-2</v>
      </c>
      <c r="K17" s="874">
        <v>32</v>
      </c>
      <c r="L17" s="874">
        <v>31</v>
      </c>
      <c r="M17" s="844">
        <v>3.2258064516129031E-2</v>
      </c>
      <c r="N17" s="846" t="s">
        <v>88</v>
      </c>
      <c r="O17" s="873" t="s">
        <v>88</v>
      </c>
      <c r="P17" s="872"/>
      <c r="Q17" s="871">
        <v>10</v>
      </c>
      <c r="R17" s="870">
        <v>8</v>
      </c>
      <c r="S17" s="869"/>
    </row>
    <row r="18" spans="1:19" ht="13.5" customHeight="1" x14ac:dyDescent="0.2">
      <c r="A18" s="2622" t="s">
        <v>102</v>
      </c>
      <c r="B18" s="867">
        <v>8838</v>
      </c>
      <c r="C18" s="868">
        <v>8740</v>
      </c>
      <c r="D18" s="844">
        <v>1.1212814645308924E-2</v>
      </c>
      <c r="E18" s="867">
        <v>6652</v>
      </c>
      <c r="F18" s="868">
        <v>6483</v>
      </c>
      <c r="G18" s="844">
        <v>2.6068178312509641E-2</v>
      </c>
      <c r="H18" s="867">
        <v>8082</v>
      </c>
      <c r="I18" s="866">
        <v>8309</v>
      </c>
      <c r="J18" s="829">
        <v>-2.731977373931881E-2</v>
      </c>
      <c r="K18" s="867">
        <v>2017</v>
      </c>
      <c r="L18" s="868">
        <v>1968</v>
      </c>
      <c r="M18" s="829">
        <v>2.4898373983739838E-2</v>
      </c>
      <c r="N18" s="867">
        <v>2245</v>
      </c>
      <c r="O18" s="866">
        <v>2716</v>
      </c>
      <c r="P18" s="865">
        <v>-0.17341678939617083</v>
      </c>
      <c r="Q18" s="868">
        <v>27834</v>
      </c>
      <c r="R18" s="726">
        <v>28216</v>
      </c>
      <c r="S18" s="829">
        <v>-1.3538417918911257E-2</v>
      </c>
    </row>
    <row r="19" spans="1:19" ht="13.5" customHeight="1" x14ac:dyDescent="0.2">
      <c r="A19" s="2622" t="s">
        <v>100</v>
      </c>
      <c r="B19" s="867">
        <v>45415</v>
      </c>
      <c r="C19" s="726">
        <v>44940</v>
      </c>
      <c r="D19" s="844">
        <v>1.0569648420115711E-2</v>
      </c>
      <c r="E19" s="867">
        <v>45840</v>
      </c>
      <c r="F19" s="726">
        <v>44872</v>
      </c>
      <c r="G19" s="844">
        <v>2.1572472811552862E-2</v>
      </c>
      <c r="H19" s="867">
        <v>48117</v>
      </c>
      <c r="I19" s="866">
        <v>49803</v>
      </c>
      <c r="J19" s="829">
        <v>-3.385338232636588E-2</v>
      </c>
      <c r="K19" s="867">
        <v>5542</v>
      </c>
      <c r="L19" s="868">
        <v>5481</v>
      </c>
      <c r="M19" s="829">
        <v>1.1129355956942163E-2</v>
      </c>
      <c r="N19" s="867">
        <v>14815</v>
      </c>
      <c r="O19" s="866">
        <v>17911</v>
      </c>
      <c r="P19" s="865">
        <v>-0.17285467031433197</v>
      </c>
      <c r="Q19" s="682">
        <v>159729</v>
      </c>
      <c r="R19" s="726">
        <v>163007</v>
      </c>
      <c r="S19" s="829">
        <v>-2.0109565846865473E-2</v>
      </c>
    </row>
    <row r="20" spans="1:19" ht="13.5" customHeight="1" x14ac:dyDescent="0.2">
      <c r="A20" s="2624" t="s">
        <v>98</v>
      </c>
      <c r="B20" s="861">
        <v>9509</v>
      </c>
      <c r="C20" s="860">
        <v>9390</v>
      </c>
      <c r="D20" s="864">
        <v>1.2673056443024494E-2</v>
      </c>
      <c r="E20" s="861">
        <v>4870</v>
      </c>
      <c r="F20" s="860">
        <v>4830</v>
      </c>
      <c r="G20" s="864">
        <v>8.2815734989648039E-3</v>
      </c>
      <c r="H20" s="861">
        <v>2929</v>
      </c>
      <c r="I20" s="863">
        <v>3007</v>
      </c>
      <c r="J20" s="859">
        <v>-2.5939474559361488E-2</v>
      </c>
      <c r="K20" s="861">
        <v>2714</v>
      </c>
      <c r="L20" s="860">
        <v>2699</v>
      </c>
      <c r="M20" s="859">
        <v>5.5576139310855874E-3</v>
      </c>
      <c r="N20" s="861">
        <v>9528</v>
      </c>
      <c r="O20" s="863">
        <v>9358</v>
      </c>
      <c r="P20" s="862">
        <v>1.8166274845052361E-2</v>
      </c>
      <c r="Q20" s="861">
        <v>29550</v>
      </c>
      <c r="R20" s="860">
        <v>29284</v>
      </c>
      <c r="S20" s="859">
        <v>9.0834585439147665E-3</v>
      </c>
    </row>
    <row r="21" spans="1:19" s="2613" customFormat="1" ht="13.5" customHeight="1" x14ac:dyDescent="0.2">
      <c r="A21" s="2623" t="s">
        <v>96</v>
      </c>
      <c r="B21" s="858"/>
      <c r="C21" s="857"/>
      <c r="D21" s="856"/>
      <c r="E21" s="858"/>
      <c r="F21" s="857"/>
      <c r="G21" s="856"/>
      <c r="H21" s="855"/>
      <c r="I21" s="851"/>
      <c r="J21" s="848"/>
      <c r="K21" s="854"/>
      <c r="L21" s="853"/>
      <c r="M21" s="848"/>
      <c r="N21" s="852"/>
      <c r="O21" s="851"/>
      <c r="P21" s="829" t="s">
        <v>86</v>
      </c>
      <c r="Q21" s="850"/>
      <c r="R21" s="849"/>
      <c r="S21" s="848" t="s">
        <v>86</v>
      </c>
    </row>
    <row r="22" spans="1:19" s="2613" customFormat="1" ht="13.5" customHeight="1" x14ac:dyDescent="0.2">
      <c r="A22" s="2622" t="s">
        <v>94</v>
      </c>
      <c r="B22" s="838">
        <v>1.1000000000000001</v>
      </c>
      <c r="C22" s="837">
        <v>1.1000000000000001</v>
      </c>
      <c r="D22" s="844">
        <v>0</v>
      </c>
      <c r="E22" s="838">
        <v>74.100000000000009</v>
      </c>
      <c r="F22" s="837">
        <v>73.499999999999986</v>
      </c>
      <c r="G22" s="844">
        <v>8.1632653061227602E-3</v>
      </c>
      <c r="H22" s="839">
        <v>77.099999999999994</v>
      </c>
      <c r="I22" s="847">
        <v>79</v>
      </c>
      <c r="J22" s="829">
        <v>-2.4050632911392478E-2</v>
      </c>
      <c r="K22" s="833"/>
      <c r="L22" s="832"/>
      <c r="M22" s="829"/>
      <c r="N22" s="839">
        <v>3.0000000000000568</v>
      </c>
      <c r="O22" s="830">
        <v>4.1000000000000796</v>
      </c>
      <c r="P22" s="829"/>
      <c r="Q22" s="828">
        <v>155.30000000000007</v>
      </c>
      <c r="R22" s="827">
        <v>157.70000000000005</v>
      </c>
      <c r="S22" s="829">
        <v>-1.5218769816106382E-2</v>
      </c>
    </row>
    <row r="23" spans="1:19" s="2613" customFormat="1" x14ac:dyDescent="0.2">
      <c r="A23" s="2622" t="s">
        <v>93</v>
      </c>
      <c r="B23" s="838">
        <v>130.1</v>
      </c>
      <c r="C23" s="837">
        <v>129.5</v>
      </c>
      <c r="D23" s="844">
        <v>4.6332046332045896E-3</v>
      </c>
      <c r="E23" s="838">
        <v>6.6</v>
      </c>
      <c r="F23" s="837">
        <v>6.7</v>
      </c>
      <c r="G23" s="844">
        <v>-1.4925373134328438E-2</v>
      </c>
      <c r="H23" s="839">
        <v>0</v>
      </c>
      <c r="I23" s="847">
        <v>0</v>
      </c>
      <c r="J23" s="829"/>
      <c r="K23" s="833">
        <v>6.6</v>
      </c>
      <c r="L23" s="832">
        <v>6.3999999999999995</v>
      </c>
      <c r="M23" s="829">
        <v>3.1250000000000028E-2</v>
      </c>
      <c r="N23" s="846" t="s">
        <v>88</v>
      </c>
      <c r="O23" s="845" t="s">
        <v>88</v>
      </c>
      <c r="P23" s="829" t="s">
        <v>86</v>
      </c>
      <c r="Q23" s="828">
        <v>143.29999999999998</v>
      </c>
      <c r="R23" s="827">
        <v>142.6</v>
      </c>
      <c r="S23" s="829">
        <v>4.9088359046282511E-3</v>
      </c>
    </row>
    <row r="24" spans="1:19" s="2613" customFormat="1" x14ac:dyDescent="0.2">
      <c r="A24" s="2622" t="s">
        <v>92</v>
      </c>
      <c r="B24" s="838">
        <v>21.5</v>
      </c>
      <c r="C24" s="837">
        <v>21.6</v>
      </c>
      <c r="D24" s="844">
        <v>-4.6296296296296953E-3</v>
      </c>
      <c r="E24" s="838">
        <v>1.8</v>
      </c>
      <c r="F24" s="837">
        <v>1.9</v>
      </c>
      <c r="G24" s="844">
        <v>-5.2631578947368356E-2</v>
      </c>
      <c r="H24" s="833"/>
      <c r="I24" s="832"/>
      <c r="J24" s="829"/>
      <c r="K24" s="833">
        <v>1.9</v>
      </c>
      <c r="L24" s="832">
        <v>1.8</v>
      </c>
      <c r="M24" s="829">
        <v>5.5555555555555483E-2</v>
      </c>
      <c r="N24" s="846" t="s">
        <v>88</v>
      </c>
      <c r="O24" s="845" t="s">
        <v>88</v>
      </c>
      <c r="P24" s="829" t="s">
        <v>86</v>
      </c>
      <c r="Q24" s="828">
        <v>25.2</v>
      </c>
      <c r="R24" s="827">
        <v>25.3</v>
      </c>
      <c r="S24" s="829">
        <v>-3.9525691699605304E-3</v>
      </c>
    </row>
    <row r="25" spans="1:19" s="2613" customFormat="1" x14ac:dyDescent="0.2">
      <c r="A25" s="2621" t="s">
        <v>91</v>
      </c>
      <c r="B25" s="2644">
        <v>152.69999999999999</v>
      </c>
      <c r="C25" s="1090">
        <v>152.19999999999999</v>
      </c>
      <c r="D25" s="2640">
        <v>3.28515111695138E-3</v>
      </c>
      <c r="E25" s="2644">
        <v>82.5</v>
      </c>
      <c r="F25" s="1090">
        <v>82.1</v>
      </c>
      <c r="G25" s="2640">
        <v>4.8721071863581699E-3</v>
      </c>
      <c r="H25" s="2641">
        <v>77.099999999999994</v>
      </c>
      <c r="I25" s="1099">
        <v>79</v>
      </c>
      <c r="J25" s="2640">
        <v>-2.4050632911392478E-2</v>
      </c>
      <c r="K25" s="2642">
        <v>8.5</v>
      </c>
      <c r="L25" s="1089">
        <v>8.1999999999999993</v>
      </c>
      <c r="M25" s="2640">
        <v>3.6585365853658625E-2</v>
      </c>
      <c r="N25" s="2641">
        <v>3.0000000000000568</v>
      </c>
      <c r="O25" s="1088">
        <v>4.1000000000000796</v>
      </c>
      <c r="P25" s="2640"/>
      <c r="Q25" s="2646">
        <v>323.8</v>
      </c>
      <c r="R25" s="2645">
        <v>325.60000000000002</v>
      </c>
      <c r="S25" s="2640">
        <v>-5.5282555282555627E-3</v>
      </c>
    </row>
    <row r="26" spans="1:19" s="2613" customFormat="1" x14ac:dyDescent="0.2">
      <c r="A26" s="2622" t="s">
        <v>90</v>
      </c>
      <c r="B26" s="838">
        <v>1.8</v>
      </c>
      <c r="C26" s="837">
        <v>1.8</v>
      </c>
      <c r="D26" s="844">
        <v>0</v>
      </c>
      <c r="E26" s="838">
        <v>38.5</v>
      </c>
      <c r="F26" s="837">
        <v>38.5</v>
      </c>
      <c r="G26" s="844">
        <v>0</v>
      </c>
      <c r="H26" s="843">
        <v>46.800000000000004</v>
      </c>
      <c r="I26" s="842">
        <v>50.6</v>
      </c>
      <c r="J26" s="829">
        <v>-7.5098814229248953E-2</v>
      </c>
      <c r="K26" s="841"/>
      <c r="L26" s="840"/>
      <c r="M26" s="829"/>
      <c r="N26" s="839">
        <v>-3.9000000000000057</v>
      </c>
      <c r="O26" s="830">
        <v>-5.5</v>
      </c>
      <c r="P26" s="829"/>
      <c r="Q26" s="828">
        <v>83.199999999999989</v>
      </c>
      <c r="R26" s="827">
        <v>85.4</v>
      </c>
      <c r="S26" s="829">
        <v>-2.5761124121780058E-2</v>
      </c>
    </row>
    <row r="27" spans="1:19" s="2613" customFormat="1" x14ac:dyDescent="0.2">
      <c r="A27" s="2622" t="s">
        <v>89</v>
      </c>
      <c r="B27" s="838">
        <v>78.600000000000009</v>
      </c>
      <c r="C27" s="837">
        <v>76.7</v>
      </c>
      <c r="D27" s="836">
        <v>2.4771838331160437E-2</v>
      </c>
      <c r="E27" s="838">
        <v>2.8</v>
      </c>
      <c r="F27" s="837">
        <v>2.8</v>
      </c>
      <c r="G27" s="836">
        <v>0</v>
      </c>
      <c r="H27" s="835">
        <v>0</v>
      </c>
      <c r="I27" s="834">
        <v>0</v>
      </c>
      <c r="J27" s="826"/>
      <c r="K27" s="833">
        <v>11.9</v>
      </c>
      <c r="L27" s="832">
        <v>11.4</v>
      </c>
      <c r="M27" s="826">
        <v>4.3859649122807015E-2</v>
      </c>
      <c r="N27" s="831"/>
      <c r="O27" s="830"/>
      <c r="P27" s="829"/>
      <c r="Q27" s="828">
        <v>93.300000000000011</v>
      </c>
      <c r="R27" s="827">
        <v>90.9</v>
      </c>
      <c r="S27" s="826">
        <v>2.6402640264026462E-2</v>
      </c>
    </row>
    <row r="28" spans="1:19" s="2613" customFormat="1" x14ac:dyDescent="0.2">
      <c r="A28" s="2621" t="s">
        <v>87</v>
      </c>
      <c r="B28" s="2644">
        <v>80.400000000000006</v>
      </c>
      <c r="C28" s="1090">
        <v>78.5</v>
      </c>
      <c r="D28" s="2638">
        <v>2.4203821656051026E-2</v>
      </c>
      <c r="E28" s="2644">
        <v>41.3</v>
      </c>
      <c r="F28" s="1090">
        <v>41.3</v>
      </c>
      <c r="G28" s="2638">
        <v>0</v>
      </c>
      <c r="H28" s="2643">
        <v>46.800000000000004</v>
      </c>
      <c r="I28" s="1178">
        <v>50.6</v>
      </c>
      <c r="J28" s="2638">
        <v>-7.5098814229248953E-2</v>
      </c>
      <c r="K28" s="2642">
        <v>11.9</v>
      </c>
      <c r="L28" s="1089">
        <v>11.4</v>
      </c>
      <c r="M28" s="2638">
        <v>4.3859649122807015E-2</v>
      </c>
      <c r="N28" s="2641">
        <v>-3.9000000000000057</v>
      </c>
      <c r="O28" s="1088">
        <v>-5.5</v>
      </c>
      <c r="P28" s="2640"/>
      <c r="Q28" s="2639">
        <v>176.5</v>
      </c>
      <c r="R28" s="1177">
        <v>176.3</v>
      </c>
      <c r="S28" s="2638">
        <v>1.1344299489505878E-3</v>
      </c>
    </row>
    <row r="29" spans="1:19" s="2613" customFormat="1" x14ac:dyDescent="0.2">
      <c r="A29" s="2637"/>
      <c r="B29" s="2636"/>
      <c r="C29" s="2636"/>
      <c r="D29" s="2636"/>
      <c r="E29" s="2636"/>
      <c r="F29" s="2636"/>
      <c r="G29" s="2636"/>
      <c r="H29" s="2636"/>
      <c r="I29" s="2636"/>
      <c r="J29" s="2636"/>
      <c r="K29" s="2636"/>
      <c r="L29" s="2636"/>
      <c r="M29" s="2636"/>
      <c r="N29" s="2636"/>
      <c r="O29" s="2636"/>
      <c r="P29" s="2636"/>
      <c r="Q29" s="2635"/>
      <c r="R29" s="2635"/>
      <c r="S29" s="2635"/>
    </row>
    <row r="30" spans="1:19" s="2613" customFormat="1" x14ac:dyDescent="0.2">
      <c r="A30" s="2683" t="s">
        <v>187</v>
      </c>
      <c r="B30" s="2684"/>
      <c r="C30" s="2684"/>
      <c r="D30" s="2684"/>
      <c r="E30" s="2684"/>
      <c r="F30" s="2684"/>
      <c r="G30" s="2684"/>
      <c r="H30" s="2684"/>
      <c r="I30" s="2684"/>
      <c r="J30" s="2684"/>
      <c r="K30" s="2684"/>
      <c r="L30" s="2684"/>
      <c r="M30" s="2684"/>
      <c r="N30" s="2684"/>
      <c r="O30" s="2684"/>
      <c r="P30" s="2684"/>
      <c r="Q30" s="2684"/>
      <c r="R30" s="2684"/>
      <c r="S30" s="2685"/>
    </row>
    <row r="31" spans="1:19" s="2613" customFormat="1" x14ac:dyDescent="0.2">
      <c r="A31" s="2686"/>
      <c r="B31" s="2687"/>
      <c r="C31" s="2687"/>
      <c r="D31" s="2687"/>
      <c r="E31" s="2687"/>
      <c r="F31" s="2687"/>
      <c r="G31" s="2687"/>
      <c r="H31" s="2687"/>
      <c r="I31" s="2687"/>
      <c r="J31" s="2687"/>
      <c r="K31" s="2687"/>
      <c r="L31" s="2687"/>
      <c r="M31" s="2687"/>
      <c r="N31" s="2687"/>
      <c r="O31" s="2687"/>
      <c r="P31" s="2687"/>
      <c r="Q31" s="2687"/>
      <c r="R31" s="2687"/>
      <c r="S31" s="2688"/>
    </row>
    <row r="32" spans="1:19" s="2613" customFormat="1" ht="36" customHeight="1" x14ac:dyDescent="0.2">
      <c r="A32" s="2634"/>
      <c r="B32" s="2689" t="s">
        <v>190</v>
      </c>
      <c r="C32" s="2690"/>
      <c r="D32" s="2691"/>
      <c r="E32" s="2689" t="s">
        <v>57</v>
      </c>
      <c r="F32" s="2690"/>
      <c r="G32" s="2691"/>
      <c r="H32" s="2689" t="s">
        <v>189</v>
      </c>
      <c r="I32" s="2690"/>
      <c r="J32" s="2691"/>
      <c r="K32" s="2689" t="s">
        <v>877</v>
      </c>
      <c r="L32" s="2690"/>
      <c r="M32" s="2691"/>
      <c r="N32" s="2689" t="s">
        <v>188</v>
      </c>
      <c r="O32" s="2690"/>
      <c r="P32" s="2691"/>
      <c r="Q32" s="2689" t="s">
        <v>187</v>
      </c>
      <c r="R32" s="2690"/>
      <c r="S32" s="2691"/>
    </row>
    <row r="33" spans="1:19" s="2613" customFormat="1" ht="11.25" customHeight="1" x14ac:dyDescent="0.2">
      <c r="A33" s="2633"/>
      <c r="B33" s="1598" t="s">
        <v>814</v>
      </c>
      <c r="C33" s="1597"/>
      <c r="D33" s="1596"/>
      <c r="E33" s="1598" t="s">
        <v>814</v>
      </c>
      <c r="F33" s="1597"/>
      <c r="G33" s="1596"/>
      <c r="H33" s="1598" t="s">
        <v>814</v>
      </c>
      <c r="I33" s="1597"/>
      <c r="J33" s="1596"/>
      <c r="K33" s="1598" t="s">
        <v>814</v>
      </c>
      <c r="L33" s="1597"/>
      <c r="M33" s="1596"/>
      <c r="N33" s="1598" t="s">
        <v>814</v>
      </c>
      <c r="O33" s="1597"/>
      <c r="P33" s="1596"/>
      <c r="Q33" s="2692" t="s">
        <v>814</v>
      </c>
      <c r="R33" s="2693"/>
      <c r="S33" s="1596"/>
    </row>
    <row r="34" spans="1:19" s="2613" customFormat="1" x14ac:dyDescent="0.2">
      <c r="A34" s="2632" t="s">
        <v>174</v>
      </c>
      <c r="B34" s="722">
        <v>2019</v>
      </c>
      <c r="C34" s="721">
        <v>2018</v>
      </c>
      <c r="D34" s="720" t="s">
        <v>173</v>
      </c>
      <c r="E34" s="722">
        <v>2019</v>
      </c>
      <c r="F34" s="721">
        <v>2018</v>
      </c>
      <c r="G34" s="720" t="s">
        <v>173</v>
      </c>
      <c r="H34" s="722">
        <v>2019</v>
      </c>
      <c r="I34" s="721">
        <v>2018</v>
      </c>
      <c r="J34" s="720" t="s">
        <v>173</v>
      </c>
      <c r="K34" s="722">
        <v>2019</v>
      </c>
      <c r="L34" s="721">
        <v>2018</v>
      </c>
      <c r="M34" s="720" t="s">
        <v>173</v>
      </c>
      <c r="N34" s="722">
        <v>2019</v>
      </c>
      <c r="O34" s="721">
        <v>2018</v>
      </c>
      <c r="P34" s="720" t="s">
        <v>173</v>
      </c>
      <c r="Q34" s="722">
        <v>2019</v>
      </c>
      <c r="R34" s="721">
        <v>2018</v>
      </c>
      <c r="S34" s="720" t="s">
        <v>173</v>
      </c>
    </row>
    <row r="35" spans="1:19" s="2613" customFormat="1" x14ac:dyDescent="0.2">
      <c r="A35" s="2630" t="s">
        <v>818</v>
      </c>
      <c r="B35" s="706">
        <v>1049</v>
      </c>
      <c r="C35" s="699">
        <v>1059</v>
      </c>
      <c r="D35" s="663">
        <v>-9.442870632672332E-3</v>
      </c>
      <c r="E35" s="706">
        <v>674</v>
      </c>
      <c r="F35" s="699">
        <v>659</v>
      </c>
      <c r="G35" s="663">
        <v>2.2761760242792108E-2</v>
      </c>
      <c r="H35" s="702">
        <v>421</v>
      </c>
      <c r="I35" s="699">
        <v>462</v>
      </c>
      <c r="J35" s="719">
        <v>-8.8744588744588751E-2</v>
      </c>
      <c r="K35" s="702">
        <v>27</v>
      </c>
      <c r="L35" s="704">
        <v>36</v>
      </c>
      <c r="M35" s="656">
        <v>-0.25</v>
      </c>
      <c r="N35" s="718">
        <v>-44</v>
      </c>
      <c r="O35" s="717">
        <v>10</v>
      </c>
      <c r="P35" s="683" t="s">
        <v>86</v>
      </c>
      <c r="Q35" s="702">
        <v>2127</v>
      </c>
      <c r="R35" s="699">
        <v>2226</v>
      </c>
      <c r="S35" s="656">
        <v>-4.4474393530997303E-2</v>
      </c>
    </row>
    <row r="36" spans="1:19" s="2613" customFormat="1" x14ac:dyDescent="0.2">
      <c r="A36" s="2631" t="s">
        <v>819</v>
      </c>
      <c r="B36" s="706">
        <v>331</v>
      </c>
      <c r="C36" s="699">
        <v>363</v>
      </c>
      <c r="D36" s="663">
        <v>-8.8154269972451793E-2</v>
      </c>
      <c r="E36" s="706">
        <v>227</v>
      </c>
      <c r="F36" s="699">
        <v>224</v>
      </c>
      <c r="G36" s="663">
        <v>1.3392857142857142E-2</v>
      </c>
      <c r="H36" s="702">
        <v>232</v>
      </c>
      <c r="I36" s="699">
        <v>269</v>
      </c>
      <c r="J36" s="656">
        <v>-0.13754646840148699</v>
      </c>
      <c r="K36" s="705">
        <v>686</v>
      </c>
      <c r="L36" s="704">
        <v>723</v>
      </c>
      <c r="M36" s="656">
        <v>-5.1175656984785614E-2</v>
      </c>
      <c r="N36" s="702">
        <v>4</v>
      </c>
      <c r="O36" s="703">
        <v>-9</v>
      </c>
      <c r="P36" s="683" t="s">
        <v>86</v>
      </c>
      <c r="Q36" s="702">
        <v>1480</v>
      </c>
      <c r="R36" s="699">
        <v>1570</v>
      </c>
      <c r="S36" s="656">
        <v>-5.7324840764331211E-2</v>
      </c>
    </row>
    <row r="37" spans="1:19" s="2613" customFormat="1" x14ac:dyDescent="0.2">
      <c r="A37" s="2628" t="s">
        <v>159</v>
      </c>
      <c r="B37" s="706">
        <v>104</v>
      </c>
      <c r="C37" s="699">
        <v>102</v>
      </c>
      <c r="D37" s="663">
        <v>1.9607843137254902E-2</v>
      </c>
      <c r="E37" s="706">
        <v>90</v>
      </c>
      <c r="F37" s="699">
        <v>177</v>
      </c>
      <c r="G37" s="663">
        <v>-0.49152542372881358</v>
      </c>
      <c r="H37" s="702">
        <v>134</v>
      </c>
      <c r="I37" s="699">
        <v>271</v>
      </c>
      <c r="J37" s="656">
        <v>-0.50553505535055354</v>
      </c>
      <c r="K37" s="705">
        <v>62</v>
      </c>
      <c r="L37" s="704">
        <v>102</v>
      </c>
      <c r="M37" s="656">
        <v>-0.39215686274509803</v>
      </c>
      <c r="N37" s="702">
        <v>157</v>
      </c>
      <c r="O37" s="703">
        <v>49</v>
      </c>
      <c r="P37" s="683" t="s">
        <v>86</v>
      </c>
      <c r="Q37" s="702">
        <v>547</v>
      </c>
      <c r="R37" s="699">
        <v>701</v>
      </c>
      <c r="S37" s="656">
        <v>-0.21968616262482168</v>
      </c>
    </row>
    <row r="38" spans="1:19" s="2613" customFormat="1" x14ac:dyDescent="0.2">
      <c r="A38" s="2630" t="s">
        <v>150</v>
      </c>
      <c r="B38" s="706">
        <v>0</v>
      </c>
      <c r="C38" s="699">
        <v>8</v>
      </c>
      <c r="D38" s="663"/>
      <c r="E38" s="706">
        <v>12</v>
      </c>
      <c r="F38" s="699"/>
      <c r="G38" s="663"/>
      <c r="H38" s="702">
        <v>0</v>
      </c>
      <c r="I38" s="699">
        <v>0</v>
      </c>
      <c r="J38" s="656"/>
      <c r="K38" s="705">
        <v>17</v>
      </c>
      <c r="L38" s="704">
        <v>0</v>
      </c>
      <c r="M38" s="656"/>
      <c r="N38" s="702">
        <v>9</v>
      </c>
      <c r="O38" s="703">
        <v>53</v>
      </c>
      <c r="P38" s="683">
        <v>-0.83018867924528306</v>
      </c>
      <c r="Q38" s="702">
        <v>38</v>
      </c>
      <c r="R38" s="699">
        <v>61</v>
      </c>
      <c r="S38" s="656">
        <v>-0.37704918032786883</v>
      </c>
    </row>
    <row r="39" spans="1:19" s="2613" customFormat="1" x14ac:dyDescent="0.2">
      <c r="A39" s="2628" t="s">
        <v>139</v>
      </c>
      <c r="B39" s="716"/>
      <c r="C39" s="699"/>
      <c r="D39" s="663"/>
      <c r="E39" s="716"/>
      <c r="F39" s="699">
        <v>19</v>
      </c>
      <c r="G39" s="663"/>
      <c r="H39" s="702">
        <v>1</v>
      </c>
      <c r="I39" s="699">
        <v>0</v>
      </c>
      <c r="J39" s="656"/>
      <c r="K39" s="705">
        <v>5</v>
      </c>
      <c r="L39" s="704">
        <v>12</v>
      </c>
      <c r="M39" s="656"/>
      <c r="N39" s="702">
        <v>58</v>
      </c>
      <c r="O39" s="703">
        <v>367</v>
      </c>
      <c r="P39" s="683">
        <v>-0.84196185286103542</v>
      </c>
      <c r="Q39" s="702">
        <v>64</v>
      </c>
      <c r="R39" s="699">
        <v>398</v>
      </c>
      <c r="S39" s="656">
        <v>-0.83919597989949746</v>
      </c>
    </row>
    <row r="40" spans="1:19" s="2613" customFormat="1" x14ac:dyDescent="0.2">
      <c r="A40" s="2629" t="s">
        <v>128</v>
      </c>
      <c r="B40" s="715">
        <v>1484</v>
      </c>
      <c r="C40" s="707">
        <v>1532</v>
      </c>
      <c r="D40" s="673">
        <v>-3.1331592689295036E-2</v>
      </c>
      <c r="E40" s="715">
        <v>1003</v>
      </c>
      <c r="F40" s="707">
        <v>1079</v>
      </c>
      <c r="G40" s="673">
        <v>-7.0435588507877664E-2</v>
      </c>
      <c r="H40" s="708">
        <v>788</v>
      </c>
      <c r="I40" s="707">
        <v>1002</v>
      </c>
      <c r="J40" s="666">
        <v>-0.21357285429141717</v>
      </c>
      <c r="K40" s="712">
        <v>797</v>
      </c>
      <c r="L40" s="711">
        <v>873</v>
      </c>
      <c r="M40" s="666">
        <v>-8.7056128293241691E-2</v>
      </c>
      <c r="N40" s="708">
        <v>184</v>
      </c>
      <c r="O40" s="710">
        <v>470</v>
      </c>
      <c r="P40" s="709">
        <v>-0.60851063829787233</v>
      </c>
      <c r="Q40" s="708">
        <v>4256</v>
      </c>
      <c r="R40" s="707">
        <v>4956</v>
      </c>
      <c r="S40" s="666">
        <v>-0.14124293785310735</v>
      </c>
    </row>
    <row r="41" spans="1:19" s="2613" customFormat="1" x14ac:dyDescent="0.2">
      <c r="A41" s="2629" t="s">
        <v>121</v>
      </c>
      <c r="B41" s="714">
        <v>-938</v>
      </c>
      <c r="C41" s="713">
        <v>-950</v>
      </c>
      <c r="D41" s="673">
        <v>-1.2631578947368421E-2</v>
      </c>
      <c r="E41" s="714">
        <v>-580</v>
      </c>
      <c r="F41" s="713">
        <v>-619</v>
      </c>
      <c r="G41" s="673">
        <v>-6.3004846526655903E-2</v>
      </c>
      <c r="H41" s="708">
        <v>-530</v>
      </c>
      <c r="I41" s="707">
        <v>-512</v>
      </c>
      <c r="J41" s="666">
        <v>3.515625E-2</v>
      </c>
      <c r="K41" s="712">
        <v>-368</v>
      </c>
      <c r="L41" s="711">
        <v>-384</v>
      </c>
      <c r="M41" s="666">
        <v>-4.1666666666666664E-2</v>
      </c>
      <c r="N41" s="708">
        <v>-216</v>
      </c>
      <c r="O41" s="710">
        <v>-61</v>
      </c>
      <c r="P41" s="709"/>
      <c r="Q41" s="708">
        <v>-2632</v>
      </c>
      <c r="R41" s="707">
        <v>-2526</v>
      </c>
      <c r="S41" s="666">
        <v>4.1963578780680917E-2</v>
      </c>
    </row>
    <row r="42" spans="1:19" s="2613" customFormat="1" x14ac:dyDescent="0.2">
      <c r="A42" s="2628" t="s">
        <v>111</v>
      </c>
      <c r="B42" s="706">
        <v>-76</v>
      </c>
      <c r="C42" s="699">
        <v>-52</v>
      </c>
      <c r="D42" s="663">
        <v>0.46153846153846156</v>
      </c>
      <c r="E42" s="706">
        <v>-61</v>
      </c>
      <c r="F42" s="699">
        <v>48</v>
      </c>
      <c r="G42" s="663">
        <v>-2.2708333333333335</v>
      </c>
      <c r="H42" s="702">
        <v>32</v>
      </c>
      <c r="I42" s="699">
        <v>-100</v>
      </c>
      <c r="J42" s="656">
        <v>-1.32</v>
      </c>
      <c r="K42" s="705">
        <v>-1</v>
      </c>
      <c r="L42" s="704">
        <v>0</v>
      </c>
      <c r="M42" s="656"/>
      <c r="N42" s="702">
        <v>3</v>
      </c>
      <c r="O42" s="703">
        <v>5</v>
      </c>
      <c r="P42" s="683">
        <v>-0.4</v>
      </c>
      <c r="Q42" s="702">
        <v>-103</v>
      </c>
      <c r="R42" s="699">
        <v>-99</v>
      </c>
      <c r="S42" s="656">
        <v>4.0404040404040407E-2</v>
      </c>
    </row>
    <row r="43" spans="1:19" s="2613" customFormat="1" x14ac:dyDescent="0.2">
      <c r="A43" s="2627" t="s">
        <v>108</v>
      </c>
      <c r="B43" s="2625">
        <v>470</v>
      </c>
      <c r="C43" s="1175">
        <v>530</v>
      </c>
      <c r="D43" s="2616">
        <v>-0.11320754716981132</v>
      </c>
      <c r="E43" s="2625">
        <v>362</v>
      </c>
      <c r="F43" s="1175">
        <v>508</v>
      </c>
      <c r="G43" s="2616">
        <v>-0.2874015748031496</v>
      </c>
      <c r="H43" s="2625">
        <v>290</v>
      </c>
      <c r="I43" s="1175">
        <v>390</v>
      </c>
      <c r="J43" s="2616">
        <v>-0.25641025641025639</v>
      </c>
      <c r="K43" s="2626">
        <v>428</v>
      </c>
      <c r="L43" s="1176">
        <v>489</v>
      </c>
      <c r="M43" s="2616">
        <v>-0.12474437627811862</v>
      </c>
      <c r="N43" s="701">
        <v>-29</v>
      </c>
      <c r="O43" s="700">
        <v>414</v>
      </c>
      <c r="P43" s="2616" t="s">
        <v>86</v>
      </c>
      <c r="Q43" s="2625">
        <v>1521</v>
      </c>
      <c r="R43" s="1175">
        <v>2331</v>
      </c>
      <c r="S43" s="2616">
        <v>-0.34749034749034752</v>
      </c>
    </row>
    <row r="44" spans="1:19" s="2613" customFormat="1" x14ac:dyDescent="0.2">
      <c r="A44" s="2622" t="s">
        <v>107</v>
      </c>
      <c r="B44" s="685">
        <v>63.2</v>
      </c>
      <c r="C44" s="699">
        <v>62</v>
      </c>
      <c r="D44" s="663">
        <v>1.9354838709677465E-2</v>
      </c>
      <c r="E44" s="685">
        <v>58</v>
      </c>
      <c r="F44" s="699">
        <v>57</v>
      </c>
      <c r="G44" s="1087">
        <v>1.7543859649122806E-2</v>
      </c>
      <c r="H44" s="692">
        <v>67.258883248730967</v>
      </c>
      <c r="I44" s="692">
        <v>51.097804391217558</v>
      </c>
      <c r="J44" s="656">
        <v>0.31627736357868041</v>
      </c>
      <c r="K44" s="691">
        <v>46.173149309912169</v>
      </c>
      <c r="L44" s="691">
        <v>43.986254295532646</v>
      </c>
      <c r="M44" s="663">
        <v>4.9717691342534474E-2</v>
      </c>
      <c r="N44" s="698" t="s">
        <v>88</v>
      </c>
      <c r="O44" s="697" t="s">
        <v>88</v>
      </c>
      <c r="P44" s="683"/>
      <c r="Q44" s="696">
        <v>61.842105263157897</v>
      </c>
      <c r="R44" s="696">
        <v>50.968523002421307</v>
      </c>
      <c r="S44" s="656">
        <v>0.21333916739592457</v>
      </c>
    </row>
    <row r="45" spans="1:19" s="2613" customFormat="1" x14ac:dyDescent="0.2">
      <c r="A45" s="2622" t="s">
        <v>105</v>
      </c>
      <c r="B45" s="694">
        <v>9.15493888227547</v>
      </c>
      <c r="C45" s="687">
        <v>20.897462899649611</v>
      </c>
      <c r="D45" s="1180">
        <v>-0.56191146617951548</v>
      </c>
      <c r="E45" s="694">
        <v>8.4447176275980134</v>
      </c>
      <c r="F45" s="687">
        <v>12.485161252216576</v>
      </c>
      <c r="G45" s="1180">
        <v>-0.32361965880907106</v>
      </c>
      <c r="H45" s="693">
        <v>5.5</v>
      </c>
      <c r="I45" s="692">
        <v>7.6</v>
      </c>
      <c r="J45" s="656">
        <v>-0.27631578947368418</v>
      </c>
      <c r="K45" s="691">
        <v>31</v>
      </c>
      <c r="L45" s="691">
        <v>30</v>
      </c>
      <c r="M45" s="663">
        <v>3.3333333333333333E-2</v>
      </c>
      <c r="N45" s="647" t="s">
        <v>88</v>
      </c>
      <c r="O45" s="690" t="s">
        <v>88</v>
      </c>
      <c r="P45" s="689"/>
      <c r="Q45" s="688">
        <v>9</v>
      </c>
      <c r="R45" s="687">
        <v>10</v>
      </c>
      <c r="S45" s="686"/>
    </row>
    <row r="46" spans="1:19" s="2613" customFormat="1" x14ac:dyDescent="0.2">
      <c r="A46" s="2622" t="s">
        <v>102</v>
      </c>
      <c r="B46" s="685">
        <v>8838</v>
      </c>
      <c r="C46" s="681">
        <v>7732</v>
      </c>
      <c r="D46" s="663">
        <v>0.14304190377651319</v>
      </c>
      <c r="E46" s="685">
        <v>6652</v>
      </c>
      <c r="F46" s="681">
        <v>6236</v>
      </c>
      <c r="G46" s="656">
        <v>6.6709429121231553E-2</v>
      </c>
      <c r="H46" s="681">
        <v>8082</v>
      </c>
      <c r="I46" s="681">
        <v>7741</v>
      </c>
      <c r="J46" s="656">
        <v>4.4051156181371919E-2</v>
      </c>
      <c r="K46" s="685">
        <v>2017</v>
      </c>
      <c r="L46" s="681">
        <v>2440</v>
      </c>
      <c r="M46" s="663">
        <v>-0.17336065573770493</v>
      </c>
      <c r="N46" s="685">
        <v>2245</v>
      </c>
      <c r="O46" s="684">
        <v>2385</v>
      </c>
      <c r="P46" s="683">
        <v>-5.8700209643605873E-2</v>
      </c>
      <c r="Q46" s="681">
        <v>27834</v>
      </c>
      <c r="R46" s="681">
        <v>26534</v>
      </c>
      <c r="S46" s="656">
        <v>4.8993743875782016E-2</v>
      </c>
    </row>
    <row r="47" spans="1:19" s="2613" customFormat="1" x14ac:dyDescent="0.2">
      <c r="A47" s="2622" t="s">
        <v>100</v>
      </c>
      <c r="B47" s="685">
        <v>45415</v>
      </c>
      <c r="C47" s="681">
        <v>27245</v>
      </c>
      <c r="D47" s="663">
        <v>0.66691135988254724</v>
      </c>
      <c r="E47" s="685">
        <v>45840</v>
      </c>
      <c r="F47" s="681">
        <v>33097</v>
      </c>
      <c r="G47" s="656">
        <v>0.38501979031332145</v>
      </c>
      <c r="H47" s="681">
        <v>48117</v>
      </c>
      <c r="I47" s="681">
        <v>39196</v>
      </c>
      <c r="J47" s="656">
        <v>0.22759975507704869</v>
      </c>
      <c r="K47" s="685">
        <v>5542</v>
      </c>
      <c r="L47" s="681">
        <v>5518</v>
      </c>
      <c r="M47" s="663">
        <v>4.3494019572308806E-3</v>
      </c>
      <c r="N47" s="685">
        <v>14815</v>
      </c>
      <c r="O47" s="684">
        <v>17512</v>
      </c>
      <c r="P47" s="683">
        <v>-0.15400867976244861</v>
      </c>
      <c r="Q47" s="682">
        <v>159729</v>
      </c>
      <c r="R47" s="681">
        <v>122568</v>
      </c>
      <c r="S47" s="656">
        <v>0.30318680242803997</v>
      </c>
    </row>
    <row r="48" spans="1:19" s="2613" customFormat="1" x14ac:dyDescent="0.2">
      <c r="A48" s="2624" t="s">
        <v>98</v>
      </c>
      <c r="B48" s="677">
        <v>9509</v>
      </c>
      <c r="C48" s="676">
        <v>9224</v>
      </c>
      <c r="D48" s="680">
        <v>3.0897658282740676E-2</v>
      </c>
      <c r="E48" s="677">
        <v>4870</v>
      </c>
      <c r="F48" s="676">
        <v>4869</v>
      </c>
      <c r="G48" s="675">
        <v>2.0538098172109262E-4</v>
      </c>
      <c r="H48" s="676">
        <v>2929</v>
      </c>
      <c r="I48" s="676">
        <v>2958</v>
      </c>
      <c r="J48" s="675">
        <v>-9.8039215686274508E-3</v>
      </c>
      <c r="K48" s="677">
        <v>2714</v>
      </c>
      <c r="L48" s="676">
        <v>2948</v>
      </c>
      <c r="M48" s="680">
        <v>-7.937584803256445E-2</v>
      </c>
      <c r="N48" s="677">
        <v>9528</v>
      </c>
      <c r="O48" s="679">
        <v>9272</v>
      </c>
      <c r="P48" s="678">
        <v>2.7610008628127698E-2</v>
      </c>
      <c r="Q48" s="677">
        <v>29550</v>
      </c>
      <c r="R48" s="676">
        <v>29271</v>
      </c>
      <c r="S48" s="675">
        <v>9.5316183253049101E-3</v>
      </c>
    </row>
    <row r="49" spans="1:19" s="2613" customFormat="1" x14ac:dyDescent="0.2">
      <c r="A49" s="2623" t="s">
        <v>96</v>
      </c>
      <c r="B49" s="674"/>
      <c r="C49" s="669"/>
      <c r="D49" s="673"/>
      <c r="E49" s="674"/>
      <c r="F49" s="669"/>
      <c r="G49" s="673"/>
      <c r="H49" s="670"/>
      <c r="I49" s="669"/>
      <c r="J49" s="666"/>
      <c r="K49" s="672"/>
      <c r="L49" s="671"/>
      <c r="M49" s="666"/>
      <c r="N49" s="670"/>
      <c r="O49" s="669"/>
      <c r="P49" s="666"/>
      <c r="Q49" s="668"/>
      <c r="R49" s="667"/>
      <c r="S49" s="666" t="s">
        <v>86</v>
      </c>
    </row>
    <row r="50" spans="1:19" s="2613" customFormat="1" x14ac:dyDescent="0.2">
      <c r="A50" s="2622" t="s">
        <v>94</v>
      </c>
      <c r="B50" s="654">
        <v>1.1000000000000001</v>
      </c>
      <c r="C50" s="653">
        <v>0.9</v>
      </c>
      <c r="D50" s="663">
        <v>0.22222222222222229</v>
      </c>
      <c r="E50" s="654">
        <v>74.100000000000009</v>
      </c>
      <c r="F50" s="653">
        <v>71.8</v>
      </c>
      <c r="G50" s="663">
        <v>3.2033426183844173E-2</v>
      </c>
      <c r="H50" s="658">
        <v>77.099999999999994</v>
      </c>
      <c r="I50" s="657">
        <v>76.099999999999994</v>
      </c>
      <c r="J50" s="656">
        <v>1.314060446780552E-2</v>
      </c>
      <c r="K50" s="649"/>
      <c r="L50" s="648"/>
      <c r="M50" s="656"/>
      <c r="N50" s="658">
        <v>3.0000000000000568</v>
      </c>
      <c r="O50" s="657">
        <v>2.5999999999999659</v>
      </c>
      <c r="P50" s="656"/>
      <c r="Q50" s="645">
        <v>155.30000000000007</v>
      </c>
      <c r="R50" s="644">
        <v>151.39999999999998</v>
      </c>
      <c r="S50" s="656">
        <v>2.5759577278732442E-2</v>
      </c>
    </row>
    <row r="51" spans="1:19" s="2613" customFormat="1" x14ac:dyDescent="0.2">
      <c r="A51" s="2622" t="s">
        <v>93</v>
      </c>
      <c r="B51" s="654">
        <v>130.1</v>
      </c>
      <c r="C51" s="653">
        <v>124.19999999999999</v>
      </c>
      <c r="D51" s="663">
        <v>4.7504025764895381E-2</v>
      </c>
      <c r="E51" s="654">
        <v>6.6</v>
      </c>
      <c r="F51" s="653">
        <v>6.9</v>
      </c>
      <c r="G51" s="663">
        <v>-4.347826086956532E-2</v>
      </c>
      <c r="H51" s="658">
        <v>0</v>
      </c>
      <c r="I51" s="665">
        <v>0</v>
      </c>
      <c r="J51" s="656"/>
      <c r="K51" s="658">
        <v>6.6</v>
      </c>
      <c r="L51" s="648">
        <v>6.4</v>
      </c>
      <c r="M51" s="656">
        <v>3.1249999999999889E-2</v>
      </c>
      <c r="N51" s="647" t="s">
        <v>88</v>
      </c>
      <c r="O51" s="646" t="s">
        <v>88</v>
      </c>
      <c r="P51" s="656"/>
      <c r="Q51" s="645">
        <v>143.29999999999998</v>
      </c>
      <c r="R51" s="644">
        <v>137.5</v>
      </c>
      <c r="S51" s="656">
        <v>4.2181818181818057E-2</v>
      </c>
    </row>
    <row r="52" spans="1:19" s="2613" customFormat="1" x14ac:dyDescent="0.2">
      <c r="A52" s="2622" t="s">
        <v>92</v>
      </c>
      <c r="B52" s="654">
        <v>21.5</v>
      </c>
      <c r="C52" s="653">
        <v>21.1</v>
      </c>
      <c r="D52" s="663">
        <v>1.8957345971563913E-2</v>
      </c>
      <c r="E52" s="654">
        <v>1.8</v>
      </c>
      <c r="F52" s="653">
        <v>2.1</v>
      </c>
      <c r="G52" s="663">
        <v>-0.14285714285714288</v>
      </c>
      <c r="H52" s="649"/>
      <c r="I52" s="648"/>
      <c r="J52" s="656"/>
      <c r="K52" s="649">
        <v>1.9</v>
      </c>
      <c r="L52" s="648">
        <v>2.7</v>
      </c>
      <c r="M52" s="656">
        <v>-0.29629629629629639</v>
      </c>
      <c r="N52" s="647" t="s">
        <v>88</v>
      </c>
      <c r="O52" s="646" t="s">
        <v>88</v>
      </c>
      <c r="P52" s="656"/>
      <c r="Q52" s="645">
        <v>25.2</v>
      </c>
      <c r="R52" s="644">
        <v>25.900000000000002</v>
      </c>
      <c r="S52" s="656">
        <v>-2.7027027027027136E-2</v>
      </c>
    </row>
    <row r="53" spans="1:19" s="2613" customFormat="1" x14ac:dyDescent="0.2">
      <c r="A53" s="2621" t="s">
        <v>91</v>
      </c>
      <c r="B53" s="2620">
        <v>152.69999999999999</v>
      </c>
      <c r="C53" s="1174">
        <v>146.19999999999999</v>
      </c>
      <c r="D53" s="2616">
        <v>4.4459644322845424E-2</v>
      </c>
      <c r="E53" s="2620">
        <v>82.5</v>
      </c>
      <c r="F53" s="1174">
        <v>80.8</v>
      </c>
      <c r="G53" s="2616">
        <v>2.1039603960396076E-2</v>
      </c>
      <c r="H53" s="2617">
        <v>77.099999999999994</v>
      </c>
      <c r="I53" s="1171">
        <v>76.099999999999994</v>
      </c>
      <c r="J53" s="2616">
        <v>1.314060446780552E-2</v>
      </c>
      <c r="K53" s="2618">
        <v>8.5</v>
      </c>
      <c r="L53" s="1172">
        <v>9.1</v>
      </c>
      <c r="M53" s="2616">
        <v>-6.5934065934065894E-2</v>
      </c>
      <c r="N53" s="2617">
        <v>3.0000000000000568</v>
      </c>
      <c r="O53" s="1171">
        <v>2.5999999999999659</v>
      </c>
      <c r="P53" s="2616"/>
      <c r="Q53" s="2615">
        <v>323.8</v>
      </c>
      <c r="R53" s="1171">
        <v>314.8</v>
      </c>
      <c r="S53" s="2616">
        <v>2.8589580686149935E-2</v>
      </c>
    </row>
    <row r="54" spans="1:19" s="2613" customFormat="1" x14ac:dyDescent="0.2">
      <c r="A54" s="2622" t="s">
        <v>90</v>
      </c>
      <c r="B54" s="654">
        <v>1.8</v>
      </c>
      <c r="C54" s="653">
        <v>2.4</v>
      </c>
      <c r="D54" s="663">
        <v>-0.24999999999999994</v>
      </c>
      <c r="E54" s="654">
        <v>38.5</v>
      </c>
      <c r="F54" s="653">
        <v>37.4</v>
      </c>
      <c r="G54" s="663">
        <v>2.9411764705882391E-2</v>
      </c>
      <c r="H54" s="662">
        <v>46.800000000000004</v>
      </c>
      <c r="I54" s="661">
        <v>48.6</v>
      </c>
      <c r="J54" s="656">
        <v>-3.7037037037036979E-2</v>
      </c>
      <c r="K54" s="660"/>
      <c r="L54" s="659"/>
      <c r="M54" s="656"/>
      <c r="N54" s="658">
        <v>-3.9000000000000057</v>
      </c>
      <c r="O54" s="657">
        <v>-1.9999999999999716</v>
      </c>
      <c r="P54" s="643"/>
      <c r="Q54" s="645">
        <v>83.199999999999989</v>
      </c>
      <c r="R54" s="644">
        <v>86.400000000000034</v>
      </c>
      <c r="S54" s="656">
        <v>-3.7037037037037548E-2</v>
      </c>
    </row>
    <row r="55" spans="1:19" s="2613" customFormat="1" x14ac:dyDescent="0.2">
      <c r="A55" s="2622" t="s">
        <v>89</v>
      </c>
      <c r="B55" s="654">
        <v>78.600000000000009</v>
      </c>
      <c r="C55" s="653">
        <v>74.899999999999991</v>
      </c>
      <c r="D55" s="652">
        <v>4.9399198931909444E-2</v>
      </c>
      <c r="E55" s="654">
        <v>2.8</v>
      </c>
      <c r="F55" s="653">
        <v>3</v>
      </c>
      <c r="G55" s="652">
        <v>-6.6666666666666721E-2</v>
      </c>
      <c r="H55" s="651">
        <v>0</v>
      </c>
      <c r="I55" s="650">
        <v>0.1</v>
      </c>
      <c r="J55" s="643"/>
      <c r="K55" s="649">
        <v>11.9</v>
      </c>
      <c r="L55" s="648">
        <v>12.1</v>
      </c>
      <c r="M55" s="643">
        <v>-1.6528925619834652E-2</v>
      </c>
      <c r="N55" s="647" t="s">
        <v>88</v>
      </c>
      <c r="O55" s="646" t="s">
        <v>88</v>
      </c>
      <c r="P55" s="643"/>
      <c r="Q55" s="645">
        <v>93.300000000000011</v>
      </c>
      <c r="R55" s="644">
        <v>90.09999999999998</v>
      </c>
      <c r="S55" s="643">
        <v>3.5516093229745083E-2</v>
      </c>
    </row>
    <row r="56" spans="1:19" s="2613" customFormat="1" x14ac:dyDescent="0.2">
      <c r="A56" s="2621" t="s">
        <v>87</v>
      </c>
      <c r="B56" s="2620">
        <v>80.400000000000006</v>
      </c>
      <c r="C56" s="1174">
        <v>77.3</v>
      </c>
      <c r="D56" s="2614">
        <v>4.0103492884864277E-2</v>
      </c>
      <c r="E56" s="2620">
        <v>41.3</v>
      </c>
      <c r="F56" s="1174">
        <v>40.4</v>
      </c>
      <c r="G56" s="2614">
        <v>2.2277227722772242E-2</v>
      </c>
      <c r="H56" s="2619">
        <v>46.800000000000004</v>
      </c>
      <c r="I56" s="1173">
        <v>48.7</v>
      </c>
      <c r="J56" s="2614">
        <v>-3.9014373716632411E-2</v>
      </c>
      <c r="K56" s="2618">
        <v>11.9</v>
      </c>
      <c r="L56" s="1172">
        <v>12.1</v>
      </c>
      <c r="M56" s="2614">
        <v>-1.6528925619834652E-2</v>
      </c>
      <c r="N56" s="2617">
        <v>-3.9000000000000057</v>
      </c>
      <c r="O56" s="1171">
        <v>-1.9999999999999716</v>
      </c>
      <c r="P56" s="2616">
        <v>0.9500000000000306</v>
      </c>
      <c r="Q56" s="2615">
        <v>176.5</v>
      </c>
      <c r="R56" s="1171">
        <v>176.5</v>
      </c>
      <c r="S56" s="2614">
        <v>0</v>
      </c>
    </row>
    <row r="57" spans="1:19" s="2613" customFormat="1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</row>
    <row r="58" spans="1:19" s="2613" customFormat="1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</row>
    <row r="59" spans="1:19" s="2613" customFormat="1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</row>
    <row r="60" spans="1:19" s="2613" customFormat="1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</row>
    <row r="61" spans="1:19" s="2613" customFormat="1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</row>
    <row r="62" spans="1:19" s="2613" customFormat="1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</row>
    <row r="63" spans="1:19" s="2613" customFormat="1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</row>
    <row r="64" spans="1:19" s="2613" customFormat="1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</row>
    <row r="65" spans="1:19" s="2613" customFormat="1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</row>
    <row r="66" spans="1:19" s="2613" customFormat="1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</row>
    <row r="67" spans="1:19" s="2613" customFormat="1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</row>
    <row r="68" spans="1:19" s="2613" customFormat="1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</row>
    <row r="69" spans="1:19" s="2613" customFormat="1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</row>
    <row r="70" spans="1:19" s="2613" customFormat="1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</row>
    <row r="71" spans="1:19" s="2613" customFormat="1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</row>
    <row r="72" spans="1:19" s="2613" customFormat="1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</row>
    <row r="73" spans="1:19" s="2613" customFormat="1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</row>
    <row r="74" spans="1:19" s="2613" customFormat="1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</row>
    <row r="75" spans="1:19" s="2613" customFormat="1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</row>
    <row r="76" spans="1:19" s="2613" customFormat="1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</row>
    <row r="77" spans="1:19" s="2613" customFormat="1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</row>
    <row r="78" spans="1:19" s="2613" customFormat="1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</row>
    <row r="79" spans="1:19" s="2613" customFormat="1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</row>
    <row r="80" spans="1:19" s="2613" customFormat="1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</row>
    <row r="81" spans="1:19" s="2613" customFormat="1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</row>
    <row r="82" spans="1:19" s="2613" customFormat="1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</row>
    <row r="83" spans="1:19" s="2613" customFormat="1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</row>
    <row r="84" spans="1:19" s="2613" customFormat="1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</row>
    <row r="85" spans="1:19" s="2613" customFormat="1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</row>
    <row r="86" spans="1:19" s="2613" customFormat="1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</row>
    <row r="87" spans="1:19" s="2613" customFormat="1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</row>
    <row r="88" spans="1:19" s="2613" customFormat="1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</row>
    <row r="89" spans="1:19" s="2613" customFormat="1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</row>
    <row r="90" spans="1:19" s="2613" customFormat="1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</row>
    <row r="91" spans="1:19" s="2613" customFormat="1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</row>
    <row r="92" spans="1:19" s="2613" customFormat="1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</row>
    <row r="93" spans="1:19" s="2613" customFormat="1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</row>
    <row r="94" spans="1:19" s="2613" customFormat="1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</row>
    <row r="95" spans="1:19" s="2613" customFormat="1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</row>
    <row r="96" spans="1:19" s="2613" customFormat="1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</row>
    <row r="97" spans="1:19" s="2613" customFormat="1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</row>
    <row r="98" spans="1:19" s="2613" customFormat="1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</row>
    <row r="99" spans="1:19" s="2613" customFormat="1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</row>
    <row r="100" spans="1:19" s="2613" customFormat="1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</row>
    <row r="101" spans="1:19" s="2613" customFormat="1" x14ac:dyDescent="0.2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</row>
    <row r="102" spans="1:19" s="2613" customFormat="1" x14ac:dyDescent="0.2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</row>
    <row r="103" spans="1:19" s="2613" customFormat="1" x14ac:dyDescent="0.2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</row>
    <row r="104" spans="1:19" s="2613" customFormat="1" x14ac:dyDescent="0.2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</row>
    <row r="105" spans="1:19" s="2613" customFormat="1" x14ac:dyDescent="0.2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</row>
    <row r="106" spans="1:19" s="2613" customFormat="1" x14ac:dyDescent="0.2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</row>
    <row r="107" spans="1:19" s="2613" customFormat="1" x14ac:dyDescent="0.2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</row>
    <row r="108" spans="1:19" s="2613" customFormat="1" x14ac:dyDescent="0.2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</row>
    <row r="109" spans="1:19" s="2613" customFormat="1" x14ac:dyDescent="0.2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</row>
    <row r="110" spans="1:19" s="2613" customFormat="1" x14ac:dyDescent="0.2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s="2613" customFormat="1" x14ac:dyDescent="0.2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</row>
    <row r="112" spans="1:19" s="2613" customFormat="1" x14ac:dyDescent="0.2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</row>
    <row r="113" spans="1:19" s="2613" customFormat="1" x14ac:dyDescent="0.2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</row>
    <row r="114" spans="1:19" s="2613" customFormat="1" x14ac:dyDescent="0.2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</row>
    <row r="115" spans="1:19" s="2613" customFormat="1" x14ac:dyDescent="0.2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</row>
    <row r="116" spans="1:19" s="2613" customFormat="1" x14ac:dyDescent="0.2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</row>
    <row r="117" spans="1:19" s="2613" customFormat="1" x14ac:dyDescent="0.2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</row>
    <row r="118" spans="1:19" s="2613" customFormat="1" x14ac:dyDescent="0.2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</row>
    <row r="119" spans="1:19" s="2613" customFormat="1" x14ac:dyDescent="0.2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</row>
    <row r="120" spans="1:19" s="2613" customFormat="1" x14ac:dyDescent="0.2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</row>
    <row r="121" spans="1:19" s="2613" customFormat="1" x14ac:dyDescent="0.2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</row>
    <row r="122" spans="1:19" s="2613" customFormat="1" x14ac:dyDescent="0.2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</row>
    <row r="123" spans="1:19" s="2613" customFormat="1" x14ac:dyDescent="0.2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</row>
    <row r="124" spans="1:19" s="2613" customFormat="1" x14ac:dyDescent="0.2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</row>
    <row r="125" spans="1:19" s="2613" customFormat="1" x14ac:dyDescent="0.2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</row>
    <row r="126" spans="1:19" s="2613" customFormat="1" x14ac:dyDescent="0.2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</row>
    <row r="127" spans="1:19" s="2613" customFormat="1" x14ac:dyDescent="0.2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</row>
    <row r="128" spans="1:19" s="2613" customFormat="1" x14ac:dyDescent="0.2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</row>
    <row r="129" spans="1:19" s="2613" customFormat="1" x14ac:dyDescent="0.2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</row>
    <row r="130" spans="1:19" s="2613" customFormat="1" x14ac:dyDescent="0.2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</row>
    <row r="131" spans="1:19" s="2613" customFormat="1" x14ac:dyDescent="0.2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</row>
    <row r="132" spans="1:19" s="2613" customFormat="1" x14ac:dyDescent="0.2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</row>
    <row r="133" spans="1:19" s="2613" customFormat="1" x14ac:dyDescent="0.2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</row>
    <row r="134" spans="1:19" s="2613" customFormat="1" x14ac:dyDescent="0.2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</row>
    <row r="135" spans="1:19" s="2613" customFormat="1" x14ac:dyDescent="0.2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</row>
    <row r="136" spans="1:19" s="2613" customFormat="1" x14ac:dyDescent="0.2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</row>
    <row r="137" spans="1:19" s="2613" customFormat="1" x14ac:dyDescent="0.2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</row>
    <row r="138" spans="1:19" s="2613" customFormat="1" x14ac:dyDescent="0.2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</row>
    <row r="139" spans="1:19" s="2613" customFormat="1" x14ac:dyDescent="0.2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</row>
    <row r="140" spans="1:19" s="2613" customFormat="1" x14ac:dyDescent="0.2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</row>
    <row r="141" spans="1:19" s="2613" customFormat="1" x14ac:dyDescent="0.2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</row>
    <row r="142" spans="1:19" s="2613" customFormat="1" x14ac:dyDescent="0.2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</row>
    <row r="143" spans="1:19" s="2613" customFormat="1" x14ac:dyDescent="0.2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</row>
    <row r="144" spans="1:19" s="2613" customFormat="1" x14ac:dyDescent="0.2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</row>
    <row r="145" spans="1:19" s="2613" customFormat="1" x14ac:dyDescent="0.2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</row>
    <row r="146" spans="1:19" s="2613" customFormat="1" x14ac:dyDescent="0.2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</row>
    <row r="147" spans="1:19" s="2613" customFormat="1" x14ac:dyDescent="0.2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</row>
    <row r="148" spans="1:19" s="2613" customFormat="1" x14ac:dyDescent="0.2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</row>
    <row r="149" spans="1:19" s="2613" customFormat="1" x14ac:dyDescent="0.2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</row>
    <row r="150" spans="1:19" s="2613" customFormat="1" x14ac:dyDescent="0.2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</row>
    <row r="151" spans="1:19" s="2613" customFormat="1" x14ac:dyDescent="0.2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</row>
    <row r="152" spans="1:19" s="2613" customFormat="1" x14ac:dyDescent="0.2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</row>
    <row r="153" spans="1:19" s="2613" customFormat="1" x14ac:dyDescent="0.2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</row>
    <row r="154" spans="1:19" s="2613" customFormat="1" x14ac:dyDescent="0.2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</row>
    <row r="155" spans="1:19" s="2613" customFormat="1" x14ac:dyDescent="0.2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</row>
    <row r="156" spans="1:19" s="2613" customFormat="1" x14ac:dyDescent="0.2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</row>
    <row r="157" spans="1:19" s="2613" customFormat="1" x14ac:dyDescent="0.2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</row>
    <row r="158" spans="1:19" s="2613" customFormat="1" x14ac:dyDescent="0.2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</row>
    <row r="159" spans="1:19" s="2613" customFormat="1" x14ac:dyDescent="0.2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</row>
    <row r="160" spans="1:19" s="2613" customFormat="1" x14ac:dyDescent="0.2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</row>
    <row r="161" spans="1:19" s="2613" customFormat="1" x14ac:dyDescent="0.2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</row>
    <row r="162" spans="1:19" s="2613" customFormat="1" x14ac:dyDescent="0.2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</row>
    <row r="163" spans="1:19" s="2613" customFormat="1" x14ac:dyDescent="0.2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</row>
    <row r="164" spans="1:19" s="2613" customFormat="1" x14ac:dyDescent="0.2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</row>
    <row r="165" spans="1:19" s="2613" customFormat="1" x14ac:dyDescent="0.2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</row>
    <row r="166" spans="1:19" s="2613" customFormat="1" x14ac:dyDescent="0.2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</row>
    <row r="167" spans="1:19" s="2613" customFormat="1" x14ac:dyDescent="0.2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</row>
    <row r="168" spans="1:19" s="2613" customFormat="1" x14ac:dyDescent="0.2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</row>
    <row r="169" spans="1:19" s="2613" customFormat="1" x14ac:dyDescent="0.2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</row>
    <row r="170" spans="1:19" s="2613" customFormat="1" x14ac:dyDescent="0.2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</row>
    <row r="171" spans="1:19" s="2613" customFormat="1" x14ac:dyDescent="0.2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</row>
    <row r="172" spans="1:19" s="2613" customFormat="1" x14ac:dyDescent="0.2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</row>
    <row r="173" spans="1:19" s="2613" customFormat="1" x14ac:dyDescent="0.2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</row>
    <row r="174" spans="1:19" s="2613" customFormat="1" x14ac:dyDescent="0.2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</row>
    <row r="175" spans="1:19" s="2613" customFormat="1" x14ac:dyDescent="0.2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</row>
    <row r="176" spans="1:19" s="2613" customFormat="1" x14ac:dyDescent="0.2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</row>
    <row r="177" spans="1:19" s="2613" customFormat="1" x14ac:dyDescent="0.2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</row>
    <row r="178" spans="1:19" s="2613" customFormat="1" x14ac:dyDescent="0.2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</row>
    <row r="179" spans="1:19" s="2613" customForma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</row>
    <row r="180" spans="1:19" s="2613" customFormat="1" x14ac:dyDescent="0.2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</row>
    <row r="181" spans="1:19" s="2613" customFormat="1" x14ac:dyDescent="0.2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</row>
    <row r="182" spans="1:19" s="2613" customFormat="1" x14ac:dyDescent="0.2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</row>
    <row r="183" spans="1:19" s="2613" customFormat="1" x14ac:dyDescent="0.2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</row>
    <row r="184" spans="1:19" s="2613" customFormat="1" x14ac:dyDescent="0.2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</row>
    <row r="185" spans="1:19" s="2613" customFormat="1" x14ac:dyDescent="0.2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</row>
    <row r="186" spans="1:19" s="2613" customFormat="1" x14ac:dyDescent="0.2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</row>
    <row r="187" spans="1:19" s="2613" customFormat="1" x14ac:dyDescent="0.2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</row>
    <row r="188" spans="1:19" s="2613" customFormat="1" x14ac:dyDescent="0.2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</row>
    <row r="189" spans="1:19" s="2613" customForma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</row>
    <row r="190" spans="1:19" s="2613" customFormat="1" x14ac:dyDescent="0.2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</row>
    <row r="191" spans="1:19" s="2613" customFormat="1" x14ac:dyDescent="0.2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</row>
    <row r="192" spans="1:19" s="2613" customFormat="1" x14ac:dyDescent="0.2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</row>
    <row r="193" spans="1:19" s="2613" customFormat="1" x14ac:dyDescent="0.2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</row>
    <row r="194" spans="1:19" s="2613" customForma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</row>
    <row r="195" spans="1:19" s="2613" customFormat="1" x14ac:dyDescent="0.2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</row>
    <row r="196" spans="1:19" s="2613" customFormat="1" x14ac:dyDescent="0.2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</row>
    <row r="197" spans="1:19" s="2613" customFormat="1" x14ac:dyDescent="0.2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</row>
    <row r="198" spans="1:19" s="2613" customFormat="1" x14ac:dyDescent="0.2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</row>
    <row r="199" spans="1:19" s="2613" customFormat="1" x14ac:dyDescent="0.2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</row>
    <row r="200" spans="1:19" s="2613" customFormat="1" x14ac:dyDescent="0.2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</row>
    <row r="201" spans="1:19" s="2613" customFormat="1" x14ac:dyDescent="0.2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</row>
    <row r="202" spans="1:19" s="2613" customFormat="1" x14ac:dyDescent="0.2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</row>
    <row r="203" spans="1:19" s="2613" customFormat="1" x14ac:dyDescent="0.2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</row>
    <row r="204" spans="1:19" s="2613" customFormat="1" x14ac:dyDescent="0.2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</row>
    <row r="205" spans="1:19" s="2613" customFormat="1" x14ac:dyDescent="0.2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</row>
    <row r="206" spans="1:19" s="2613" customFormat="1" x14ac:dyDescent="0.2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</row>
    <row r="207" spans="1:19" s="2613" customFormat="1" x14ac:dyDescent="0.2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</row>
    <row r="208" spans="1:19" s="2613" customFormat="1" x14ac:dyDescent="0.2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</row>
    <row r="209" spans="1:19" s="2613" customFormat="1" x14ac:dyDescent="0.2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</row>
    <row r="210" spans="1:19" s="2613" customFormat="1" x14ac:dyDescent="0.2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</row>
    <row r="211" spans="1:19" s="2613" customFormat="1" x14ac:dyDescent="0.2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</row>
    <row r="212" spans="1:19" s="2613" customFormat="1" x14ac:dyDescent="0.2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</row>
    <row r="213" spans="1:19" s="2613" customFormat="1" x14ac:dyDescent="0.2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</row>
    <row r="214" spans="1:19" s="2613" customFormat="1" x14ac:dyDescent="0.2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</row>
    <row r="215" spans="1:19" s="2613" customFormat="1" x14ac:dyDescent="0.2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</row>
    <row r="216" spans="1:19" s="2613" customFormat="1" x14ac:dyDescent="0.2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</row>
    <row r="217" spans="1:19" s="2613" customFormat="1" x14ac:dyDescent="0.2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</row>
    <row r="218" spans="1:19" s="2613" customFormat="1" x14ac:dyDescent="0.2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</row>
    <row r="219" spans="1:19" s="2613" customFormat="1" x14ac:dyDescent="0.2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</row>
    <row r="220" spans="1:19" s="2613" customFormat="1" x14ac:dyDescent="0.2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</row>
    <row r="221" spans="1:19" s="2613" customFormat="1" x14ac:dyDescent="0.2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</row>
    <row r="222" spans="1:19" s="2613" customFormat="1" x14ac:dyDescent="0.2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</row>
    <row r="223" spans="1:19" s="2613" customFormat="1" x14ac:dyDescent="0.2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</row>
    <row r="224" spans="1:19" s="2613" customFormat="1" x14ac:dyDescent="0.2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</row>
    <row r="225" spans="1:19" s="2613" customFormat="1" x14ac:dyDescent="0.2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</row>
    <row r="226" spans="1:19" s="2613" customFormat="1" x14ac:dyDescent="0.2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</row>
    <row r="227" spans="1:19" s="2613" customFormat="1" x14ac:dyDescent="0.2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</row>
    <row r="228" spans="1:19" s="2613" customFormat="1" x14ac:dyDescent="0.2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</row>
    <row r="229" spans="1:19" s="2613" customFormat="1" x14ac:dyDescent="0.2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</row>
    <row r="230" spans="1:19" s="2613" customFormat="1" x14ac:dyDescent="0.2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</row>
    <row r="231" spans="1:19" s="2613" customFormat="1" x14ac:dyDescent="0.2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</row>
    <row r="232" spans="1:19" s="2613" customFormat="1" x14ac:dyDescent="0.2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</row>
    <row r="233" spans="1:19" s="2613" customFormat="1" x14ac:dyDescent="0.2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</row>
    <row r="234" spans="1:19" s="2613" customFormat="1" x14ac:dyDescent="0.2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</row>
    <row r="235" spans="1:19" s="2613" customFormat="1" x14ac:dyDescent="0.2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</row>
    <row r="236" spans="1:19" s="2613" customFormat="1" x14ac:dyDescent="0.2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</row>
    <row r="237" spans="1:19" s="2613" customFormat="1" x14ac:dyDescent="0.2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</row>
    <row r="238" spans="1:19" s="2613" customFormat="1" x14ac:dyDescent="0.2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</row>
    <row r="239" spans="1:19" s="2613" customFormat="1" x14ac:dyDescent="0.2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</row>
    <row r="240" spans="1:19" s="2613" customFormat="1" x14ac:dyDescent="0.2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</row>
    <row r="241" spans="1:19" s="2613" customFormat="1" x14ac:dyDescent="0.2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</row>
    <row r="242" spans="1:19" s="2613" customFormat="1" x14ac:dyDescent="0.2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</row>
    <row r="243" spans="1:19" s="2613" customFormat="1" x14ac:dyDescent="0.2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</row>
    <row r="244" spans="1:19" s="2613" customFormat="1" x14ac:dyDescent="0.2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</row>
    <row r="245" spans="1:19" s="2613" customFormat="1" x14ac:dyDescent="0.2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</row>
    <row r="246" spans="1:19" s="2613" customFormat="1" x14ac:dyDescent="0.2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</row>
    <row r="247" spans="1:19" s="2613" customFormat="1" x14ac:dyDescent="0.2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</row>
    <row r="248" spans="1:19" s="2613" customFormat="1" x14ac:dyDescent="0.2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</row>
    <row r="249" spans="1:19" s="2613" customFormat="1" x14ac:dyDescent="0.2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</row>
    <row r="250" spans="1:19" s="2613" customFormat="1" x14ac:dyDescent="0.2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</row>
    <row r="251" spans="1:19" s="2613" customFormat="1" x14ac:dyDescent="0.2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</row>
    <row r="252" spans="1:19" s="2613" customFormat="1" x14ac:dyDescent="0.2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</row>
    <row r="253" spans="1:19" s="2613" customFormat="1" x14ac:dyDescent="0.2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</row>
    <row r="254" spans="1:19" s="2613" customFormat="1" x14ac:dyDescent="0.2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</row>
    <row r="255" spans="1:19" s="2613" customFormat="1" x14ac:dyDescent="0.2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</row>
    <row r="256" spans="1:19" s="2613" customFormat="1" x14ac:dyDescent="0.2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</row>
    <row r="257" spans="1:19" s="2613" customFormat="1" x14ac:dyDescent="0.2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</row>
    <row r="258" spans="1:19" s="2613" customFormat="1" x14ac:dyDescent="0.2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</row>
    <row r="259" spans="1:19" s="2613" customFormat="1" x14ac:dyDescent="0.2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</row>
    <row r="260" spans="1:19" s="2613" customFormat="1" x14ac:dyDescent="0.2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</row>
    <row r="261" spans="1:19" s="2613" customFormat="1" x14ac:dyDescent="0.2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</row>
    <row r="262" spans="1:19" s="2613" customFormat="1" x14ac:dyDescent="0.2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</row>
    <row r="263" spans="1:19" s="2613" customFormat="1" x14ac:dyDescent="0.2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</row>
    <row r="264" spans="1:19" s="2613" customFormat="1" x14ac:dyDescent="0.2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</row>
    <row r="265" spans="1:19" s="2613" customFormat="1" x14ac:dyDescent="0.2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</row>
    <row r="266" spans="1:19" s="2613" customFormat="1" x14ac:dyDescent="0.2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</row>
    <row r="267" spans="1:19" s="2613" customFormat="1" x14ac:dyDescent="0.2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</row>
    <row r="268" spans="1:19" s="2613" customFormat="1" x14ac:dyDescent="0.2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</row>
    <row r="269" spans="1:19" s="2613" customFormat="1" x14ac:dyDescent="0.2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</row>
    <row r="270" spans="1:19" s="2613" customFormat="1" x14ac:dyDescent="0.2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</row>
    <row r="271" spans="1:19" s="2613" customFormat="1" x14ac:dyDescent="0.2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</row>
    <row r="272" spans="1:19" s="2613" customFormat="1" x14ac:dyDescent="0.2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</row>
    <row r="273" spans="1:19" s="2613" customFormat="1" x14ac:dyDescent="0.2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</row>
    <row r="274" spans="1:19" s="2613" customFormat="1" x14ac:dyDescent="0.2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</row>
    <row r="275" spans="1:19" s="2613" customFormat="1" x14ac:dyDescent="0.2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</row>
    <row r="276" spans="1:19" s="2613" customFormat="1" x14ac:dyDescent="0.2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</row>
    <row r="277" spans="1:19" s="2613" customFormat="1" x14ac:dyDescent="0.2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</row>
    <row r="278" spans="1:19" s="2613" customFormat="1" x14ac:dyDescent="0.2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</row>
    <row r="279" spans="1:19" s="2613" customFormat="1" x14ac:dyDescent="0.2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</row>
    <row r="280" spans="1:19" s="2613" customFormat="1" x14ac:dyDescent="0.2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</row>
    <row r="281" spans="1:19" s="2613" customFormat="1" x14ac:dyDescent="0.2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</row>
    <row r="282" spans="1:19" s="2613" customFormat="1" x14ac:dyDescent="0.2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</row>
    <row r="283" spans="1:19" s="2613" customFormat="1" x14ac:dyDescent="0.2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</row>
    <row r="284" spans="1:19" s="2613" customFormat="1" x14ac:dyDescent="0.2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</row>
    <row r="285" spans="1:19" s="2613" customFormat="1" x14ac:dyDescent="0.2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</row>
    <row r="286" spans="1:19" s="2613" customFormat="1" x14ac:dyDescent="0.2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</row>
    <row r="287" spans="1:19" s="2613" customFormat="1" x14ac:dyDescent="0.2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</row>
    <row r="288" spans="1:19" s="2613" customFormat="1" x14ac:dyDescent="0.2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</row>
    <row r="289" spans="1:19" s="2613" customFormat="1" x14ac:dyDescent="0.2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</row>
    <row r="290" spans="1:19" s="2613" customFormat="1" x14ac:dyDescent="0.2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</row>
    <row r="291" spans="1:19" s="2613" customFormat="1" x14ac:dyDescent="0.2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</row>
    <row r="292" spans="1:19" s="2613" customFormat="1" x14ac:dyDescent="0.2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</row>
    <row r="293" spans="1:19" s="2613" customFormat="1" x14ac:dyDescent="0.2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</row>
    <row r="294" spans="1:19" s="2613" customFormat="1" x14ac:dyDescent="0.2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</row>
    <row r="295" spans="1:19" s="2613" customFormat="1" x14ac:dyDescent="0.2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</row>
    <row r="296" spans="1:19" s="2613" customFormat="1" x14ac:dyDescent="0.2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</row>
    <row r="297" spans="1:19" s="2613" customFormat="1" x14ac:dyDescent="0.2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</row>
    <row r="298" spans="1:19" s="2613" customFormat="1" x14ac:dyDescent="0.2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</row>
    <row r="299" spans="1:19" s="2613" customFormat="1" x14ac:dyDescent="0.2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</row>
    <row r="300" spans="1:19" s="2613" customFormat="1" x14ac:dyDescent="0.2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</row>
    <row r="301" spans="1:19" s="2613" customFormat="1" x14ac:dyDescent="0.2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</row>
    <row r="302" spans="1:19" s="2613" customFormat="1" x14ac:dyDescent="0.2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</row>
    <row r="303" spans="1:19" s="2613" customFormat="1" x14ac:dyDescent="0.2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</row>
    <row r="304" spans="1:19" s="2613" customFormat="1" x14ac:dyDescent="0.2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</row>
    <row r="305" spans="1:19" s="2613" customFormat="1" x14ac:dyDescent="0.2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</row>
    <row r="306" spans="1:19" s="2613" customFormat="1" x14ac:dyDescent="0.2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</row>
    <row r="307" spans="1:19" s="2613" customFormat="1" x14ac:dyDescent="0.2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</row>
    <row r="308" spans="1:19" s="2613" customFormat="1" x14ac:dyDescent="0.2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</row>
    <row r="309" spans="1:19" s="2613" customFormat="1" x14ac:dyDescent="0.2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</row>
    <row r="310" spans="1:19" s="2613" customFormat="1" x14ac:dyDescent="0.2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</row>
    <row r="311" spans="1:19" s="2613" customFormat="1" x14ac:dyDescent="0.2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</row>
    <row r="312" spans="1:19" s="2613" customFormat="1" x14ac:dyDescent="0.2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</row>
    <row r="313" spans="1:19" s="2613" customFormat="1" x14ac:dyDescent="0.2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</row>
    <row r="314" spans="1:19" s="2613" customFormat="1" x14ac:dyDescent="0.2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</row>
    <row r="315" spans="1:19" s="2613" customFormat="1" x14ac:dyDescent="0.2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</row>
    <row r="316" spans="1:19" s="2613" customFormat="1" x14ac:dyDescent="0.2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</row>
    <row r="317" spans="1:19" s="2613" customFormat="1" x14ac:dyDescent="0.2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</row>
    <row r="318" spans="1:19" s="2613" customFormat="1" x14ac:dyDescent="0.2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</row>
    <row r="319" spans="1:19" s="2613" customFormat="1" x14ac:dyDescent="0.2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</row>
    <row r="320" spans="1:19" s="2613" customFormat="1" x14ac:dyDescent="0.2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</row>
    <row r="321" spans="1:19" s="2613" customFormat="1" x14ac:dyDescent="0.2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</row>
    <row r="322" spans="1:19" s="2613" customFormat="1" x14ac:dyDescent="0.2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</row>
    <row r="323" spans="1:19" s="2613" customFormat="1" x14ac:dyDescent="0.2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</row>
    <row r="324" spans="1:19" s="2613" customFormat="1" x14ac:dyDescent="0.2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</row>
    <row r="325" spans="1:19" s="2613" customFormat="1" x14ac:dyDescent="0.2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</row>
    <row r="326" spans="1:19" s="2613" customFormat="1" x14ac:dyDescent="0.2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</row>
    <row r="327" spans="1:19" s="2613" customFormat="1" x14ac:dyDescent="0.2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</row>
    <row r="328" spans="1:19" s="2613" customFormat="1" x14ac:dyDescent="0.2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</row>
    <row r="329" spans="1:19" s="2613" customFormat="1" x14ac:dyDescent="0.2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</row>
    <row r="330" spans="1:19" s="2613" customFormat="1" x14ac:dyDescent="0.2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</row>
    <row r="331" spans="1:19" s="2613" customFormat="1" x14ac:dyDescent="0.2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</row>
    <row r="332" spans="1:19" s="2613" customFormat="1" x14ac:dyDescent="0.2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</row>
    <row r="333" spans="1:19" s="2613" customFormat="1" x14ac:dyDescent="0.2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</row>
    <row r="334" spans="1:19" s="2613" customFormat="1" x14ac:dyDescent="0.2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</row>
    <row r="335" spans="1:19" s="2613" customFormat="1" x14ac:dyDescent="0.2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</row>
    <row r="336" spans="1:19" s="2613" customFormat="1" x14ac:dyDescent="0.2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</row>
    <row r="337" spans="1:19" s="2613" customFormat="1" x14ac:dyDescent="0.2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</row>
    <row r="338" spans="1:19" s="2613" customFormat="1" x14ac:dyDescent="0.2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</row>
    <row r="339" spans="1:19" s="2613" customFormat="1" x14ac:dyDescent="0.2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</row>
    <row r="340" spans="1:19" s="2613" customFormat="1" x14ac:dyDescent="0.2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</row>
    <row r="341" spans="1:19" s="2613" customFormat="1" x14ac:dyDescent="0.2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</row>
    <row r="342" spans="1:19" s="2613" customFormat="1" x14ac:dyDescent="0.2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</row>
    <row r="343" spans="1:19" s="2613" customFormat="1" x14ac:dyDescent="0.2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</row>
    <row r="344" spans="1:19" s="2613" customFormat="1" x14ac:dyDescent="0.2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</row>
    <row r="345" spans="1:19" s="2613" customFormat="1" x14ac:dyDescent="0.2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</row>
    <row r="346" spans="1:19" s="2613" customFormat="1" x14ac:dyDescent="0.2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</row>
    <row r="347" spans="1:19" s="2613" customFormat="1" x14ac:dyDescent="0.2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</row>
    <row r="348" spans="1:19" s="2613" customFormat="1" x14ac:dyDescent="0.2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</row>
    <row r="349" spans="1:19" s="2613" customFormat="1" x14ac:dyDescent="0.2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</row>
    <row r="350" spans="1:19" s="2613" customFormat="1" x14ac:dyDescent="0.2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</row>
    <row r="351" spans="1:19" s="2613" customFormat="1" x14ac:dyDescent="0.2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</row>
    <row r="352" spans="1:19" s="2613" customFormat="1" x14ac:dyDescent="0.2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</row>
    <row r="353" spans="1:19" s="2613" customFormat="1" x14ac:dyDescent="0.2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</row>
    <row r="354" spans="1:19" s="2613" customFormat="1" x14ac:dyDescent="0.2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</row>
    <row r="355" spans="1:19" s="2613" customFormat="1" x14ac:dyDescent="0.2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</row>
    <row r="356" spans="1:19" s="2613" customFormat="1" x14ac:dyDescent="0.2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</row>
    <row r="357" spans="1:19" s="2613" customFormat="1" x14ac:dyDescent="0.2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</row>
    <row r="358" spans="1:19" s="2613" customFormat="1" x14ac:dyDescent="0.2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</row>
    <row r="359" spans="1:19" s="2613" customFormat="1" x14ac:dyDescent="0.2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</row>
    <row r="360" spans="1:19" s="2613" customFormat="1" x14ac:dyDescent="0.2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</row>
    <row r="361" spans="1:19" s="2613" customFormat="1" x14ac:dyDescent="0.2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</row>
    <row r="362" spans="1:19" s="2613" customFormat="1" x14ac:dyDescent="0.2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</row>
    <row r="363" spans="1:19" s="2613" customFormat="1" x14ac:dyDescent="0.2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</row>
    <row r="364" spans="1:19" s="2613" customFormat="1" x14ac:dyDescent="0.2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</row>
    <row r="365" spans="1:19" s="2613" customFormat="1" x14ac:dyDescent="0.2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</row>
    <row r="366" spans="1:19" s="2613" customFormat="1" x14ac:dyDescent="0.2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</row>
    <row r="367" spans="1:19" s="2613" customFormat="1" x14ac:dyDescent="0.2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</row>
    <row r="368" spans="1:19" s="2613" customFormat="1" x14ac:dyDescent="0.2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</row>
    <row r="369" spans="1:19" s="2613" customFormat="1" x14ac:dyDescent="0.2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</row>
    <row r="370" spans="1:19" s="2613" customFormat="1" x14ac:dyDescent="0.2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</row>
    <row r="371" spans="1:19" s="2613" customFormat="1" x14ac:dyDescent="0.2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</row>
    <row r="372" spans="1:19" s="2613" customFormat="1" x14ac:dyDescent="0.2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</row>
    <row r="373" spans="1:19" s="2613" customFormat="1" x14ac:dyDescent="0.2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</row>
    <row r="374" spans="1:19" s="2613" customFormat="1" x14ac:dyDescent="0.2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</row>
    <row r="375" spans="1:19" s="2613" customFormat="1" x14ac:dyDescent="0.2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</row>
    <row r="376" spans="1:19" s="2613" customFormat="1" x14ac:dyDescent="0.2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</row>
    <row r="377" spans="1:19" s="2613" customFormat="1" x14ac:dyDescent="0.2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</row>
    <row r="378" spans="1:19" s="2613" customFormat="1" x14ac:dyDescent="0.2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</row>
    <row r="379" spans="1:19" s="2613" customFormat="1" x14ac:dyDescent="0.2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</row>
    <row r="380" spans="1:19" s="2613" customFormat="1" x14ac:dyDescent="0.2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</row>
    <row r="381" spans="1:19" s="2613" customFormat="1" x14ac:dyDescent="0.2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</row>
    <row r="382" spans="1:19" s="2613" customFormat="1" x14ac:dyDescent="0.2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</row>
    <row r="383" spans="1:19" s="2613" customFormat="1" x14ac:dyDescent="0.2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</row>
    <row r="384" spans="1:19" s="2613" customFormat="1" x14ac:dyDescent="0.2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</row>
    <row r="385" spans="1:19" s="2613" customFormat="1" x14ac:dyDescent="0.2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</row>
    <row r="386" spans="1:19" s="2613" customFormat="1" x14ac:dyDescent="0.2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</row>
    <row r="387" spans="1:19" s="2613" customFormat="1" x14ac:dyDescent="0.2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</row>
    <row r="388" spans="1:19" s="2613" customFormat="1" x14ac:dyDescent="0.2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</row>
    <row r="389" spans="1:19" s="2613" customFormat="1" x14ac:dyDescent="0.2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</row>
    <row r="390" spans="1:19" s="2613" customFormat="1" x14ac:dyDescent="0.2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</row>
    <row r="391" spans="1:19" s="2613" customFormat="1" x14ac:dyDescent="0.2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</row>
    <row r="392" spans="1:19" s="2613" customFormat="1" x14ac:dyDescent="0.2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</row>
    <row r="393" spans="1:19" s="2613" customFormat="1" x14ac:dyDescent="0.2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</row>
    <row r="394" spans="1:19" s="2613" customFormat="1" x14ac:dyDescent="0.2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</row>
    <row r="395" spans="1:19" s="2613" customFormat="1" x14ac:dyDescent="0.2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</row>
    <row r="396" spans="1:19" s="2613" customFormat="1" x14ac:dyDescent="0.2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</row>
    <row r="397" spans="1:19" s="2613" customFormat="1" x14ac:dyDescent="0.2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</row>
    <row r="398" spans="1:19" s="2613" customFormat="1" x14ac:dyDescent="0.2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</row>
    <row r="399" spans="1:19" s="2613" customFormat="1" x14ac:dyDescent="0.2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</row>
    <row r="400" spans="1:19" s="2613" customFormat="1" x14ac:dyDescent="0.2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</row>
    <row r="401" spans="1:19" s="2613" customFormat="1" x14ac:dyDescent="0.2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</row>
    <row r="402" spans="1:19" s="2613" customFormat="1" x14ac:dyDescent="0.2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</row>
    <row r="403" spans="1:19" s="2613" customFormat="1" x14ac:dyDescent="0.2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</row>
    <row r="404" spans="1:19" s="2613" customFormat="1" x14ac:dyDescent="0.2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</row>
    <row r="405" spans="1:19" s="2613" customFormat="1" x14ac:dyDescent="0.2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</row>
    <row r="406" spans="1:19" s="2613" customFormat="1" x14ac:dyDescent="0.2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</row>
    <row r="407" spans="1:19" s="2613" customFormat="1" x14ac:dyDescent="0.2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</row>
    <row r="408" spans="1:19" s="2613" customFormat="1" x14ac:dyDescent="0.2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</row>
    <row r="409" spans="1:19" s="2613" customFormat="1" x14ac:dyDescent="0.2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</row>
    <row r="410" spans="1:19" s="2613" customFormat="1" x14ac:dyDescent="0.2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</row>
    <row r="411" spans="1:19" s="2613" customFormat="1" x14ac:dyDescent="0.2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</row>
    <row r="412" spans="1:19" s="2613" customFormat="1" x14ac:dyDescent="0.2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</row>
    <row r="413" spans="1:19" s="2613" customFormat="1" x14ac:dyDescent="0.2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</row>
    <row r="414" spans="1:19" s="2613" customFormat="1" x14ac:dyDescent="0.2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</row>
    <row r="415" spans="1:19" s="2613" customFormat="1" x14ac:dyDescent="0.2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</row>
    <row r="416" spans="1:19" s="2613" customFormat="1" x14ac:dyDescent="0.2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</row>
    <row r="417" spans="1:19" s="2613" customFormat="1" x14ac:dyDescent="0.2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</row>
    <row r="418" spans="1:19" s="2613" customFormat="1" x14ac:dyDescent="0.2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</row>
    <row r="419" spans="1:19" s="2613" customFormat="1" x14ac:dyDescent="0.2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</row>
  </sheetData>
  <mergeCells count="15">
    <mergeCell ref="Q33:R33"/>
    <mergeCell ref="A30:S31"/>
    <mergeCell ref="B32:D32"/>
    <mergeCell ref="E32:G32"/>
    <mergeCell ref="H32:J32"/>
    <mergeCell ref="K32:M32"/>
    <mergeCell ref="N32:P32"/>
    <mergeCell ref="Q32:S32"/>
    <mergeCell ref="A2:S3"/>
    <mergeCell ref="B4:D4"/>
    <mergeCell ref="E4:G4"/>
    <mergeCell ref="H4:J4"/>
    <mergeCell ref="K4:M4"/>
    <mergeCell ref="N4:P4"/>
    <mergeCell ref="Q4:S4"/>
  </mergeCells>
  <printOptions horizontalCentered="1"/>
  <pageMargins left="0.7" right="0.7" top="0.75" bottom="0.75" header="0.3" footer="0.3"/>
  <pageSetup paperSize="9" scale="65" orientation="portrait" r:id="rId1"/>
  <headerFooter>
    <oddFooter>&amp;C&amp;"Calibri,Regular"&amp;7&amp;K000000Fact book - Q2 2019
&amp;1#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A96AC-53B0-4EC8-93D8-FDE918289B96}">
  <sheetPr>
    <tabColor theme="6" tint="0.59999389629810485"/>
  </sheetPr>
  <dimension ref="A1:N330"/>
  <sheetViews>
    <sheetView view="pageBreakPreview" topLeftCell="A40" zoomScale="115" zoomScaleNormal="100" zoomScaleSheetLayoutView="115" workbookViewId="0">
      <selection activeCell="J67" sqref="J67"/>
    </sheetView>
  </sheetViews>
  <sheetFormatPr defaultColWidth="9.140625" defaultRowHeight="11.25" x14ac:dyDescent="0.2"/>
  <cols>
    <col min="1" max="1" width="28.7109375" style="1373" customWidth="1"/>
    <col min="2" max="5" width="10.140625" style="1373" customWidth="1"/>
    <col min="6" max="6" width="10.140625" style="406" customWidth="1"/>
    <col min="7" max="7" width="10.140625" style="1373" customWidth="1"/>
    <col min="8" max="10" width="6.5703125" style="1373" customWidth="1"/>
    <col min="11" max="11" width="5.5703125" style="1373" hidden="1" customWidth="1"/>
    <col min="12" max="12" width="5.42578125" style="1373" hidden="1" customWidth="1"/>
    <col min="13" max="13" width="5.28515625" style="1373" hidden="1" customWidth="1"/>
    <col min="14" max="16384" width="9.140625" style="1373"/>
  </cols>
  <sheetData>
    <row r="1" spans="1:13" ht="13.5" customHeight="1" x14ac:dyDescent="0.2">
      <c r="A1" s="434" t="s">
        <v>305</v>
      </c>
      <c r="G1" s="433"/>
    </row>
    <row r="2" spans="1:13" ht="13.5" customHeight="1" x14ac:dyDescent="0.2">
      <c r="A2" s="432"/>
    </row>
    <row r="3" spans="1:13" ht="13.5" customHeight="1" thickBot="1" x14ac:dyDescent="0.25">
      <c r="A3" s="414" t="s">
        <v>187</v>
      </c>
      <c r="B3" s="1758" t="s">
        <v>1204</v>
      </c>
      <c r="C3" s="1758" t="s">
        <v>1003</v>
      </c>
      <c r="D3" s="1758" t="s">
        <v>903</v>
      </c>
      <c r="E3" s="1759" t="s">
        <v>848</v>
      </c>
      <c r="F3" s="1759" t="s">
        <v>1002</v>
      </c>
      <c r="G3" s="1760" t="s">
        <v>1203</v>
      </c>
      <c r="H3" s="1391"/>
      <c r="I3" s="1391"/>
      <c r="J3" s="1391"/>
    </row>
    <row r="4" spans="1:13" ht="13.5" customHeight="1" x14ac:dyDescent="0.2">
      <c r="A4" s="413" t="s">
        <v>303</v>
      </c>
      <c r="B4" s="1761">
        <v>1056</v>
      </c>
      <c r="C4" s="1761">
        <v>1142</v>
      </c>
      <c r="D4" s="1761">
        <v>1123</v>
      </c>
      <c r="E4" s="1761">
        <v>1110</v>
      </c>
      <c r="F4" s="1761">
        <v>1116</v>
      </c>
      <c r="G4" s="1761">
        <v>2226</v>
      </c>
      <c r="H4" s="1382"/>
      <c r="I4" s="1382"/>
      <c r="J4" s="1391"/>
    </row>
    <row r="5" spans="1:13" ht="13.5" customHeight="1" x14ac:dyDescent="0.2">
      <c r="A5" s="413" t="s">
        <v>302</v>
      </c>
      <c r="B5" s="1762">
        <v>-24</v>
      </c>
      <c r="C5" s="1762">
        <v>-15</v>
      </c>
      <c r="D5" s="1762">
        <v>2</v>
      </c>
      <c r="E5" s="1762">
        <v>-19</v>
      </c>
      <c r="F5" s="1762">
        <v>-34</v>
      </c>
      <c r="G5" s="1762">
        <v>-147</v>
      </c>
      <c r="H5" s="431"/>
      <c r="I5" s="431"/>
      <c r="J5" s="427"/>
      <c r="K5" s="824"/>
      <c r="L5" s="824"/>
      <c r="M5" s="824"/>
    </row>
    <row r="6" spans="1:13" ht="13.5" customHeight="1" x14ac:dyDescent="0.2">
      <c r="A6" s="1381" t="s">
        <v>301</v>
      </c>
      <c r="B6" s="1763">
        <v>-35</v>
      </c>
      <c r="C6" s="1763">
        <v>-30</v>
      </c>
      <c r="D6" s="1763">
        <v>-8</v>
      </c>
      <c r="E6" s="1763">
        <v>-20</v>
      </c>
      <c r="F6" s="1763">
        <v>-38</v>
      </c>
      <c r="G6" s="1763">
        <v>-215</v>
      </c>
      <c r="H6" s="427"/>
      <c r="I6" s="427"/>
      <c r="J6" s="427"/>
      <c r="K6" s="824"/>
      <c r="L6" s="824"/>
      <c r="M6" s="824"/>
    </row>
    <row r="7" spans="1:13" ht="13.5" customHeight="1" x14ac:dyDescent="0.2">
      <c r="A7" s="1381" t="s">
        <v>300</v>
      </c>
      <c r="B7" s="1763">
        <v>4</v>
      </c>
      <c r="C7" s="1763">
        <v>20</v>
      </c>
      <c r="D7" s="1763">
        <v>6</v>
      </c>
      <c r="E7" s="1763">
        <v>0</v>
      </c>
      <c r="F7" s="1763">
        <v>0</v>
      </c>
      <c r="G7" s="1763">
        <v>58</v>
      </c>
      <c r="H7" s="430"/>
      <c r="I7" s="430"/>
      <c r="J7" s="430"/>
      <c r="K7" s="823"/>
      <c r="L7" s="823"/>
      <c r="M7" s="822"/>
    </row>
    <row r="8" spans="1:13" ht="13.5" customHeight="1" x14ac:dyDescent="0.2">
      <c r="A8" s="1381" t="s">
        <v>1453</v>
      </c>
      <c r="B8" s="1763">
        <v>7</v>
      </c>
      <c r="C8" s="1763">
        <v>-5</v>
      </c>
      <c r="D8" s="1763">
        <v>4</v>
      </c>
      <c r="E8" s="1763">
        <v>1</v>
      </c>
      <c r="F8" s="1763">
        <v>4</v>
      </c>
      <c r="G8" s="1763">
        <v>10</v>
      </c>
      <c r="H8" s="430"/>
      <c r="I8" s="430"/>
      <c r="J8" s="430"/>
      <c r="K8" s="823"/>
      <c r="L8" s="823"/>
      <c r="M8" s="822"/>
    </row>
    <row r="9" spans="1:13" ht="13.5" customHeight="1" x14ac:dyDescent="0.2">
      <c r="A9" s="413" t="s">
        <v>299</v>
      </c>
      <c r="B9" s="1762">
        <v>27</v>
      </c>
      <c r="C9" s="1762">
        <v>13</v>
      </c>
      <c r="D9" s="1762">
        <v>6</v>
      </c>
      <c r="E9" s="1762">
        <v>7</v>
      </c>
      <c r="F9" s="1762">
        <v>7</v>
      </c>
      <c r="G9" s="1762">
        <v>88</v>
      </c>
      <c r="H9" s="430"/>
      <c r="I9" s="430"/>
      <c r="J9" s="430"/>
      <c r="K9" s="821"/>
      <c r="L9" s="821"/>
      <c r="M9" s="1393"/>
    </row>
    <row r="10" spans="1:13" ht="13.5" customHeight="1" x14ac:dyDescent="0.2">
      <c r="A10" s="1381" t="s">
        <v>298</v>
      </c>
      <c r="B10" s="1763">
        <v>28</v>
      </c>
      <c r="C10" s="1763">
        <v>14</v>
      </c>
      <c r="D10" s="1763">
        <v>6</v>
      </c>
      <c r="E10" s="1763">
        <v>8</v>
      </c>
      <c r="F10" s="1763">
        <v>9</v>
      </c>
      <c r="G10" s="1764">
        <v>96</v>
      </c>
      <c r="H10" s="430"/>
      <c r="I10" s="430"/>
      <c r="J10" s="430"/>
      <c r="K10" s="820"/>
      <c r="L10" s="820"/>
      <c r="M10" s="819"/>
    </row>
    <row r="11" spans="1:13" ht="13.5" customHeight="1" x14ac:dyDescent="0.2">
      <c r="A11" s="1381" t="s">
        <v>297</v>
      </c>
      <c r="B11" s="1763">
        <v>-1</v>
      </c>
      <c r="C11" s="1763">
        <v>-1</v>
      </c>
      <c r="D11" s="1763">
        <v>0</v>
      </c>
      <c r="E11" s="1763">
        <v>-1</v>
      </c>
      <c r="F11" s="1763">
        <v>-2</v>
      </c>
      <c r="G11" s="1764">
        <v>-8</v>
      </c>
      <c r="H11" s="430"/>
      <c r="I11" s="430"/>
      <c r="J11" s="430"/>
      <c r="K11" s="818"/>
      <c r="L11" s="818"/>
      <c r="M11" s="817"/>
    </row>
    <row r="12" spans="1:13" ht="13.5" customHeight="1" x14ac:dyDescent="0.2">
      <c r="A12" s="1381" t="s">
        <v>296</v>
      </c>
      <c r="B12" s="1763">
        <v>14</v>
      </c>
      <c r="C12" s="1763">
        <v>-28</v>
      </c>
      <c r="D12" s="1763">
        <v>0</v>
      </c>
      <c r="E12" s="1763">
        <v>14</v>
      </c>
      <c r="F12" s="1763">
        <v>14</v>
      </c>
      <c r="G12" s="1764">
        <v>0</v>
      </c>
      <c r="H12" s="429"/>
      <c r="I12" s="429"/>
      <c r="J12" s="427"/>
      <c r="K12" s="799"/>
      <c r="L12" s="799"/>
      <c r="M12" s="815"/>
    </row>
    <row r="13" spans="1:13" ht="13.5" customHeight="1" x14ac:dyDescent="0.2">
      <c r="A13" s="1381" t="s">
        <v>304</v>
      </c>
      <c r="B13" s="1763">
        <v>-2</v>
      </c>
      <c r="C13" s="1763">
        <v>-56</v>
      </c>
      <c r="D13" s="1763">
        <v>11</v>
      </c>
      <c r="E13" s="1763">
        <v>11</v>
      </c>
      <c r="F13" s="1763">
        <v>7</v>
      </c>
      <c r="G13" s="1764">
        <v>-40</v>
      </c>
      <c r="H13" s="428"/>
      <c r="I13" s="428"/>
      <c r="J13" s="816"/>
      <c r="K13" s="799"/>
      <c r="L13" s="799"/>
      <c r="M13" s="815"/>
    </row>
    <row r="14" spans="1:13" ht="13.5" customHeight="1" x14ac:dyDescent="0.2">
      <c r="A14" s="1857" t="s">
        <v>1089</v>
      </c>
      <c r="B14" s="1763">
        <v>0</v>
      </c>
      <c r="C14" s="1763">
        <v>-15</v>
      </c>
      <c r="D14" s="1763">
        <v>22</v>
      </c>
      <c r="E14" s="1763">
        <v>2</v>
      </c>
      <c r="F14" s="1763">
        <v>0</v>
      </c>
      <c r="G14" s="1764">
        <v>19</v>
      </c>
      <c r="H14" s="428"/>
      <c r="I14" s="428"/>
      <c r="J14" s="816"/>
      <c r="K14" s="799"/>
      <c r="L14" s="799"/>
      <c r="M14" s="815"/>
    </row>
    <row r="15" spans="1:13" ht="13.5" customHeight="1" x14ac:dyDescent="0.2">
      <c r="A15" s="1381" t="s">
        <v>724</v>
      </c>
      <c r="B15" s="1763"/>
      <c r="C15" s="1763"/>
      <c r="D15" s="1763"/>
      <c r="E15" s="1763"/>
      <c r="F15" s="1763"/>
      <c r="G15" s="1764">
        <v>-10</v>
      </c>
      <c r="H15" s="428"/>
      <c r="I15" s="428"/>
      <c r="J15" s="816"/>
      <c r="K15" s="799"/>
      <c r="L15" s="799"/>
      <c r="M15" s="815"/>
    </row>
    <row r="16" spans="1:13" ht="13.5" customHeight="1" thickBot="1" x14ac:dyDescent="0.25">
      <c r="A16" s="1378" t="s">
        <v>294</v>
      </c>
      <c r="B16" s="1765">
        <v>-6</v>
      </c>
      <c r="C16" s="1765">
        <v>-10</v>
      </c>
      <c r="D16" s="1765">
        <v>-9</v>
      </c>
      <c r="E16" s="1765">
        <v>-2</v>
      </c>
      <c r="F16" s="1765">
        <v>-3</v>
      </c>
      <c r="G16" s="1766">
        <v>-41</v>
      </c>
      <c r="H16" s="1392"/>
      <c r="I16" s="1392"/>
      <c r="J16" s="1391"/>
      <c r="K16" s="799"/>
      <c r="L16" s="799"/>
      <c r="M16" s="815"/>
    </row>
    <row r="17" spans="1:13" ht="17.25" customHeight="1" x14ac:dyDescent="0.2">
      <c r="A17" s="410" t="s">
        <v>293</v>
      </c>
      <c r="B17" s="1761">
        <v>1071</v>
      </c>
      <c r="C17" s="1761">
        <v>1056</v>
      </c>
      <c r="D17" s="1761">
        <v>1142</v>
      </c>
      <c r="E17" s="1761">
        <v>1123</v>
      </c>
      <c r="F17" s="1761">
        <v>1110</v>
      </c>
      <c r="G17" s="1761">
        <v>2127</v>
      </c>
      <c r="H17" s="417"/>
      <c r="I17" s="417"/>
      <c r="J17" s="1391"/>
      <c r="K17" s="799"/>
      <c r="L17" s="799"/>
      <c r="M17" s="815"/>
    </row>
    <row r="18" spans="1:13" ht="13.5" customHeight="1" x14ac:dyDescent="0.2">
      <c r="F18" s="1373"/>
      <c r="G18" s="415"/>
      <c r="H18" s="426"/>
      <c r="I18" s="426"/>
      <c r="J18" s="427"/>
      <c r="K18" s="798"/>
      <c r="L18" s="798"/>
      <c r="M18" s="813"/>
    </row>
    <row r="19" spans="1:13" ht="13.5" customHeight="1" thickBot="1" x14ac:dyDescent="0.25">
      <c r="A19" s="414" t="s">
        <v>190</v>
      </c>
      <c r="B19" s="1758" t="s">
        <v>1204</v>
      </c>
      <c r="C19" s="1758" t="s">
        <v>1003</v>
      </c>
      <c r="D19" s="1758" t="s">
        <v>903</v>
      </c>
      <c r="E19" s="1759" t="s">
        <v>848</v>
      </c>
      <c r="F19" s="1759" t="s">
        <v>1002</v>
      </c>
      <c r="G19" s="1760" t="s">
        <v>1203</v>
      </c>
      <c r="H19" s="426"/>
      <c r="I19" s="426"/>
      <c r="J19" s="814"/>
      <c r="K19" s="799"/>
      <c r="L19" s="799"/>
      <c r="M19" s="792"/>
    </row>
    <row r="20" spans="1:13" ht="13.5" customHeight="1" x14ac:dyDescent="0.2">
      <c r="A20" s="413" t="s">
        <v>303</v>
      </c>
      <c r="B20" s="408">
        <v>517</v>
      </c>
      <c r="C20" s="408">
        <v>535</v>
      </c>
      <c r="D20" s="408">
        <v>507</v>
      </c>
      <c r="E20" s="408">
        <v>520</v>
      </c>
      <c r="F20" s="408">
        <v>539</v>
      </c>
      <c r="G20" s="408">
        <v>1059</v>
      </c>
      <c r="H20" s="426"/>
      <c r="I20" s="426"/>
      <c r="J20" s="814"/>
      <c r="K20" s="799"/>
      <c r="L20" s="799"/>
      <c r="M20" s="792"/>
    </row>
    <row r="21" spans="1:13" ht="13.5" customHeight="1" x14ac:dyDescent="0.2">
      <c r="A21" s="413" t="s">
        <v>302</v>
      </c>
      <c r="B21" s="408">
        <v>-18</v>
      </c>
      <c r="C21" s="408">
        <v>-5</v>
      </c>
      <c r="D21" s="408">
        <v>-3</v>
      </c>
      <c r="E21" s="408">
        <v>-11</v>
      </c>
      <c r="F21" s="408">
        <v>-30</v>
      </c>
      <c r="G21" s="412">
        <v>-104</v>
      </c>
      <c r="H21" s="1382"/>
      <c r="I21" s="1382"/>
      <c r="K21" s="800"/>
      <c r="L21" s="800"/>
      <c r="M21" s="792"/>
    </row>
    <row r="22" spans="1:13" ht="13.5" customHeight="1" x14ac:dyDescent="0.2">
      <c r="A22" s="1381" t="s">
        <v>301</v>
      </c>
      <c r="B22" s="1389">
        <v>-22</v>
      </c>
      <c r="C22" s="1389">
        <v>-18</v>
      </c>
      <c r="D22" s="1389">
        <v>-7</v>
      </c>
      <c r="E22" s="1389">
        <v>-11</v>
      </c>
      <c r="F22" s="1389">
        <v>-33</v>
      </c>
      <c r="G22" s="1380">
        <v>-147</v>
      </c>
      <c r="H22" s="1382"/>
      <c r="I22" s="1382"/>
      <c r="K22" s="798"/>
      <c r="L22" s="798"/>
      <c r="M22" s="793"/>
    </row>
    <row r="23" spans="1:13" ht="13.5" customHeight="1" x14ac:dyDescent="0.2">
      <c r="A23" s="1381" t="s">
        <v>300</v>
      </c>
      <c r="B23" s="1389">
        <v>4</v>
      </c>
      <c r="C23" s="1389">
        <v>13</v>
      </c>
      <c r="D23" s="1389">
        <v>4</v>
      </c>
      <c r="E23" s="1389">
        <v>0</v>
      </c>
      <c r="F23" s="1389">
        <v>3</v>
      </c>
      <c r="G23" s="1380">
        <v>43</v>
      </c>
      <c r="H23" s="425"/>
      <c r="I23" s="425"/>
      <c r="K23" s="799"/>
      <c r="L23" s="799"/>
      <c r="M23" s="792"/>
    </row>
    <row r="24" spans="1:13" ht="13.5" customHeight="1" x14ac:dyDescent="0.2">
      <c r="A24" s="413" t="s">
        <v>299</v>
      </c>
      <c r="B24" s="408">
        <v>20</v>
      </c>
      <c r="C24" s="408">
        <v>11</v>
      </c>
      <c r="D24" s="408">
        <v>2</v>
      </c>
      <c r="E24" s="408">
        <v>1</v>
      </c>
      <c r="F24" s="408">
        <v>0</v>
      </c>
      <c r="G24" s="412">
        <v>54</v>
      </c>
      <c r="H24" s="1384"/>
      <c r="I24" s="1384"/>
      <c r="K24" s="798"/>
      <c r="L24" s="798"/>
      <c r="M24" s="813"/>
    </row>
    <row r="25" spans="1:13" ht="13.5" customHeight="1" x14ac:dyDescent="0.2">
      <c r="A25" s="1381" t="s">
        <v>298</v>
      </c>
      <c r="B25" s="1389">
        <v>21</v>
      </c>
      <c r="C25" s="1389">
        <v>11</v>
      </c>
      <c r="D25" s="1389">
        <v>2</v>
      </c>
      <c r="E25" s="1389">
        <v>2</v>
      </c>
      <c r="F25" s="1389">
        <v>1</v>
      </c>
      <c r="G25" s="1379">
        <v>58</v>
      </c>
      <c r="H25" s="1384"/>
      <c r="I25" s="1384"/>
      <c r="K25" s="797"/>
      <c r="L25" s="797"/>
      <c r="M25" s="792"/>
    </row>
    <row r="26" spans="1:13" ht="13.5" customHeight="1" x14ac:dyDescent="0.2">
      <c r="A26" s="1381" t="s">
        <v>297</v>
      </c>
      <c r="B26" s="1389">
        <v>-1</v>
      </c>
      <c r="C26" s="1389">
        <v>0</v>
      </c>
      <c r="D26" s="1389">
        <v>0</v>
      </c>
      <c r="E26" s="1389">
        <v>-1</v>
      </c>
      <c r="F26" s="1389">
        <v>-1</v>
      </c>
      <c r="G26" s="1379">
        <v>-4</v>
      </c>
      <c r="H26" s="1390"/>
      <c r="I26" s="1384"/>
      <c r="K26" s="796"/>
      <c r="L26" s="796"/>
      <c r="M26" s="812"/>
    </row>
    <row r="27" spans="1:13" ht="13.5" customHeight="1" x14ac:dyDescent="0.2">
      <c r="A27" s="1381" t="s">
        <v>296</v>
      </c>
      <c r="B27" s="1389">
        <v>6</v>
      </c>
      <c r="C27" s="1389">
        <v>-12</v>
      </c>
      <c r="D27" s="1389">
        <v>0</v>
      </c>
      <c r="E27" s="1389">
        <v>6</v>
      </c>
      <c r="F27" s="1389">
        <v>6</v>
      </c>
      <c r="G27" s="1379">
        <v>0</v>
      </c>
      <c r="H27" s="1384"/>
      <c r="I27" s="1384"/>
      <c r="K27" s="794"/>
      <c r="L27" s="794"/>
      <c r="M27" s="792"/>
    </row>
    <row r="28" spans="1:13" ht="13.5" customHeight="1" x14ac:dyDescent="0.2">
      <c r="A28" s="1381" t="s">
        <v>295</v>
      </c>
      <c r="B28" s="1389">
        <v>7</v>
      </c>
      <c r="C28" s="1389">
        <v>-12</v>
      </c>
      <c r="D28" s="1389">
        <v>29</v>
      </c>
      <c r="E28" s="1389">
        <v>-9</v>
      </c>
      <c r="F28" s="1389">
        <v>5</v>
      </c>
      <c r="G28" s="1379">
        <v>40</v>
      </c>
      <c r="H28" s="417"/>
      <c r="I28" s="417"/>
      <c r="K28" s="794"/>
      <c r="L28" s="794"/>
      <c r="M28" s="792"/>
    </row>
    <row r="29" spans="1:13" ht="13.5" customHeight="1" thickBot="1" x14ac:dyDescent="0.25">
      <c r="A29" s="1378" t="s">
        <v>294</v>
      </c>
      <c r="B29" s="1388">
        <v>-3</v>
      </c>
      <c r="C29" s="1388">
        <v>-3</v>
      </c>
      <c r="D29" s="1388">
        <v>1</v>
      </c>
      <c r="E29" s="1388">
        <v>-1</v>
      </c>
      <c r="F29" s="1388">
        <v>-5</v>
      </c>
      <c r="G29" s="1376">
        <v>-15</v>
      </c>
      <c r="H29" s="1384"/>
      <c r="I29" s="1384"/>
      <c r="K29" s="794"/>
      <c r="L29" s="794"/>
      <c r="M29" s="792"/>
    </row>
    <row r="30" spans="1:13" ht="17.25" customHeight="1" x14ac:dyDescent="0.2">
      <c r="A30" s="410" t="s">
        <v>293</v>
      </c>
      <c r="B30" s="408">
        <v>532</v>
      </c>
      <c r="C30" s="408">
        <v>517</v>
      </c>
      <c r="D30" s="408">
        <v>535</v>
      </c>
      <c r="E30" s="408">
        <v>507</v>
      </c>
      <c r="F30" s="408">
        <v>520</v>
      </c>
      <c r="G30" s="408">
        <v>1049</v>
      </c>
      <c r="H30" s="1384"/>
      <c r="I30" s="1384"/>
      <c r="K30" s="789"/>
      <c r="L30" s="789"/>
      <c r="M30" s="793"/>
    </row>
    <row r="31" spans="1:13" ht="13.5" customHeight="1" x14ac:dyDescent="0.2">
      <c r="B31" s="415"/>
      <c r="C31" s="415"/>
      <c r="D31" s="415"/>
      <c r="E31" s="415"/>
      <c r="F31" s="415"/>
      <c r="G31" s="415"/>
      <c r="H31" s="1382"/>
      <c r="I31" s="1382"/>
      <c r="K31" s="791"/>
      <c r="L31" s="791"/>
      <c r="M31" s="792"/>
    </row>
    <row r="32" spans="1:13" ht="13.5" customHeight="1" thickBot="1" x14ac:dyDescent="0.25">
      <c r="A32" s="414" t="s">
        <v>57</v>
      </c>
      <c r="B32" s="1758" t="s">
        <v>1204</v>
      </c>
      <c r="C32" s="1758" t="s">
        <v>1003</v>
      </c>
      <c r="D32" s="1758" t="s">
        <v>903</v>
      </c>
      <c r="E32" s="1759" t="s">
        <v>848</v>
      </c>
      <c r="F32" s="1759" t="s">
        <v>1002</v>
      </c>
      <c r="G32" s="1760" t="s">
        <v>1203</v>
      </c>
      <c r="H32" s="1382"/>
      <c r="I32" s="1382"/>
      <c r="K32" s="791"/>
      <c r="L32" s="791"/>
      <c r="M32" s="792"/>
    </row>
    <row r="33" spans="1:14" ht="13.5" customHeight="1" x14ac:dyDescent="0.2">
      <c r="A33" s="413" t="s">
        <v>303</v>
      </c>
      <c r="B33" s="424">
        <v>334</v>
      </c>
      <c r="C33" s="424">
        <v>347</v>
      </c>
      <c r="D33" s="424">
        <v>329</v>
      </c>
      <c r="E33" s="424">
        <v>333</v>
      </c>
      <c r="F33" s="424">
        <v>326</v>
      </c>
      <c r="G33" s="423">
        <v>659</v>
      </c>
      <c r="H33" s="1382"/>
      <c r="I33" s="1382"/>
      <c r="K33" s="791"/>
      <c r="L33" s="791"/>
      <c r="M33" s="792"/>
    </row>
    <row r="34" spans="1:14" ht="13.5" customHeight="1" x14ac:dyDescent="0.2">
      <c r="A34" s="413" t="s">
        <v>302</v>
      </c>
      <c r="B34" s="412">
        <v>-7</v>
      </c>
      <c r="C34" s="412">
        <v>2</v>
      </c>
      <c r="D34" s="412">
        <v>-1</v>
      </c>
      <c r="E34" s="412">
        <v>-4</v>
      </c>
      <c r="F34" s="412">
        <v>-4</v>
      </c>
      <c r="G34" s="412">
        <v>-15</v>
      </c>
      <c r="H34" s="1382"/>
      <c r="I34" s="1382"/>
      <c r="K34" s="791"/>
      <c r="L34" s="791"/>
      <c r="M34" s="792"/>
    </row>
    <row r="35" spans="1:14" ht="13.5" customHeight="1" x14ac:dyDescent="0.2">
      <c r="A35" s="1381" t="s">
        <v>301</v>
      </c>
      <c r="B35" s="1380">
        <v>-8</v>
      </c>
      <c r="C35" s="1380">
        <v>-4</v>
      </c>
      <c r="D35" s="1380">
        <v>-3</v>
      </c>
      <c r="E35" s="1380">
        <v>-4</v>
      </c>
      <c r="F35" s="1380">
        <v>-4</v>
      </c>
      <c r="G35" s="1380">
        <v>-32</v>
      </c>
      <c r="H35" s="1382"/>
      <c r="I35" s="1382"/>
      <c r="K35" s="791"/>
      <c r="L35" s="791"/>
      <c r="M35" s="792"/>
    </row>
    <row r="36" spans="1:14" ht="13.5" customHeight="1" x14ac:dyDescent="0.2">
      <c r="A36" s="1381" t="s">
        <v>300</v>
      </c>
      <c r="B36" s="1380">
        <v>1</v>
      </c>
      <c r="C36" s="1380">
        <v>6</v>
      </c>
      <c r="D36" s="1380">
        <v>2</v>
      </c>
      <c r="E36" s="1380">
        <v>0</v>
      </c>
      <c r="F36" s="1380">
        <v>0</v>
      </c>
      <c r="G36" s="1380">
        <v>17</v>
      </c>
      <c r="H36" s="1382"/>
      <c r="I36" s="1382"/>
      <c r="K36" s="791"/>
      <c r="L36" s="791"/>
      <c r="M36" s="790"/>
    </row>
    <row r="37" spans="1:14" ht="13.5" customHeight="1" x14ac:dyDescent="0.2">
      <c r="A37" s="413" t="s">
        <v>299</v>
      </c>
      <c r="B37" s="412">
        <v>3</v>
      </c>
      <c r="C37" s="412">
        <v>1</v>
      </c>
      <c r="D37" s="412">
        <v>3</v>
      </c>
      <c r="E37" s="412">
        <v>1</v>
      </c>
      <c r="F37" s="412">
        <v>5</v>
      </c>
      <c r="G37" s="412">
        <v>16</v>
      </c>
      <c r="H37" s="1382"/>
      <c r="I37" s="422"/>
      <c r="J37" s="1382"/>
      <c r="K37" s="789"/>
      <c r="L37" s="789"/>
      <c r="M37" s="787"/>
    </row>
    <row r="38" spans="1:14" s="1386" customFormat="1" ht="13.5" customHeight="1" x14ac:dyDescent="0.2">
      <c r="A38" s="1381" t="s">
        <v>298</v>
      </c>
      <c r="B38" s="1380">
        <v>3</v>
      </c>
      <c r="C38" s="1380">
        <v>1</v>
      </c>
      <c r="D38" s="1380">
        <v>3</v>
      </c>
      <c r="E38" s="1380">
        <v>1</v>
      </c>
      <c r="F38" s="1380">
        <v>5</v>
      </c>
      <c r="G38" s="1379">
        <v>17</v>
      </c>
      <c r="H38" s="1382"/>
      <c r="I38" s="422"/>
      <c r="J38" s="1382"/>
      <c r="K38" s="811"/>
      <c r="L38" s="811"/>
      <c r="M38" s="811"/>
      <c r="N38" s="1373"/>
    </row>
    <row r="39" spans="1:14" ht="13.5" customHeight="1" x14ac:dyDescent="0.2">
      <c r="A39" s="1381" t="s">
        <v>297</v>
      </c>
      <c r="B39" s="1380">
        <v>0</v>
      </c>
      <c r="C39" s="1380">
        <v>0</v>
      </c>
      <c r="D39" s="1380">
        <v>0</v>
      </c>
      <c r="E39" s="1380">
        <v>0</v>
      </c>
      <c r="F39" s="1380">
        <v>0</v>
      </c>
      <c r="G39" s="1379">
        <v>-1</v>
      </c>
      <c r="H39" s="1387"/>
      <c r="I39" s="421"/>
      <c r="J39" s="810"/>
      <c r="K39" s="809"/>
      <c r="L39" s="809"/>
      <c r="M39" s="808"/>
      <c r="N39" s="1386"/>
    </row>
    <row r="40" spans="1:14" ht="13.5" customHeight="1" x14ac:dyDescent="0.2">
      <c r="A40" s="1381" t="s">
        <v>296</v>
      </c>
      <c r="B40" s="1380">
        <v>3</v>
      </c>
      <c r="C40" s="1380">
        <v>-6</v>
      </c>
      <c r="D40" s="1380">
        <v>0</v>
      </c>
      <c r="E40" s="1380">
        <v>3</v>
      </c>
      <c r="F40" s="1380">
        <v>3</v>
      </c>
      <c r="G40" s="1379">
        <v>0</v>
      </c>
      <c r="H40" s="1382"/>
      <c r="I40" s="1385"/>
      <c r="J40" s="1384"/>
      <c r="K40" s="807"/>
      <c r="L40" s="806"/>
      <c r="M40" s="806"/>
    </row>
    <row r="41" spans="1:14" ht="13.5" customHeight="1" x14ac:dyDescent="0.2">
      <c r="A41" s="1381" t="s">
        <v>295</v>
      </c>
      <c r="B41" s="1380">
        <v>7</v>
      </c>
      <c r="C41" s="1380">
        <v>-10</v>
      </c>
      <c r="D41" s="1380">
        <v>16</v>
      </c>
      <c r="E41" s="1380">
        <v>-4</v>
      </c>
      <c r="F41" s="1380">
        <v>3</v>
      </c>
      <c r="G41" s="1379">
        <v>14</v>
      </c>
      <c r="H41" s="1382"/>
      <c r="I41" s="1385"/>
      <c r="J41" s="1384"/>
      <c r="K41" s="805"/>
      <c r="L41" s="804"/>
      <c r="M41" s="803"/>
    </row>
    <row r="42" spans="1:14" ht="13.5" customHeight="1" thickBot="1" x14ac:dyDescent="0.25">
      <c r="A42" s="1378" t="s">
        <v>294</v>
      </c>
      <c r="B42" s="1377">
        <v>-1</v>
      </c>
      <c r="C42" s="1377">
        <v>-2</v>
      </c>
      <c r="D42" s="1377">
        <v>0</v>
      </c>
      <c r="E42" s="1377">
        <v>-1</v>
      </c>
      <c r="F42" s="1377">
        <v>-2</v>
      </c>
      <c r="G42" s="1376">
        <v>-8</v>
      </c>
      <c r="H42" s="1382"/>
      <c r="I42" s="1385"/>
      <c r="J42" s="1384"/>
      <c r="K42" s="802"/>
      <c r="L42" s="802"/>
      <c r="M42" s="801"/>
    </row>
    <row r="43" spans="1:14" ht="17.25" customHeight="1" x14ac:dyDescent="0.2">
      <c r="A43" s="410" t="s">
        <v>293</v>
      </c>
      <c r="B43" s="412">
        <v>340</v>
      </c>
      <c r="C43" s="412">
        <v>334</v>
      </c>
      <c r="D43" s="409">
        <v>347</v>
      </c>
      <c r="E43" s="409">
        <v>329</v>
      </c>
      <c r="F43" s="409">
        <v>333</v>
      </c>
      <c r="G43" s="408">
        <v>674</v>
      </c>
      <c r="H43" s="1382"/>
      <c r="I43" s="1385"/>
      <c r="J43" s="1384"/>
      <c r="K43" s="799"/>
      <c r="L43" s="799"/>
      <c r="M43" s="792"/>
    </row>
    <row r="44" spans="1:14" ht="13.5" customHeight="1" x14ac:dyDescent="0.2">
      <c r="B44" s="415"/>
      <c r="C44" s="415"/>
      <c r="D44" s="415"/>
      <c r="E44" s="415"/>
      <c r="F44" s="415"/>
      <c r="G44" s="415"/>
      <c r="H44" s="1382"/>
      <c r="I44" s="418"/>
      <c r="J44" s="417"/>
      <c r="K44" s="799"/>
      <c r="L44" s="799"/>
      <c r="M44" s="792"/>
    </row>
    <row r="45" spans="1:14" ht="13.5" customHeight="1" thickBot="1" x14ac:dyDescent="0.25">
      <c r="A45" s="414" t="s">
        <v>189</v>
      </c>
      <c r="B45" s="1758" t="s">
        <v>1204</v>
      </c>
      <c r="C45" s="1758" t="s">
        <v>1003</v>
      </c>
      <c r="D45" s="1758" t="s">
        <v>903</v>
      </c>
      <c r="E45" s="1759" t="s">
        <v>848</v>
      </c>
      <c r="F45" s="1759" t="s">
        <v>1002</v>
      </c>
      <c r="G45" s="1760" t="s">
        <v>1203</v>
      </c>
      <c r="H45" s="1382"/>
      <c r="I45" s="418"/>
      <c r="J45" s="1384"/>
      <c r="K45" s="799"/>
      <c r="L45" s="799"/>
      <c r="M45" s="792"/>
    </row>
    <row r="46" spans="1:14" ht="13.5" customHeight="1" x14ac:dyDescent="0.2">
      <c r="A46" s="413" t="s">
        <v>303</v>
      </c>
      <c r="B46" s="412">
        <v>213</v>
      </c>
      <c r="C46" s="412">
        <v>230</v>
      </c>
      <c r="D46" s="412">
        <v>234</v>
      </c>
      <c r="E46" s="412">
        <v>234</v>
      </c>
      <c r="F46" s="412">
        <v>228</v>
      </c>
      <c r="G46" s="420">
        <v>462</v>
      </c>
      <c r="H46" s="1382"/>
      <c r="I46" s="1385"/>
      <c r="J46" s="1384"/>
      <c r="K46" s="799"/>
      <c r="L46" s="799"/>
      <c r="M46" s="792"/>
    </row>
    <row r="47" spans="1:14" ht="13.5" customHeight="1" x14ac:dyDescent="0.2">
      <c r="A47" s="413" t="s">
        <v>302</v>
      </c>
      <c r="B47" s="412">
        <v>-5</v>
      </c>
      <c r="C47" s="412">
        <v>-7</v>
      </c>
      <c r="D47" s="412">
        <v>0</v>
      </c>
      <c r="E47" s="412">
        <v>-4</v>
      </c>
      <c r="F47" s="412">
        <v>-5</v>
      </c>
      <c r="G47" s="419">
        <v>-36</v>
      </c>
      <c r="H47" s="1382"/>
      <c r="I47" s="1385"/>
      <c r="J47" s="1384"/>
      <c r="K47" s="799"/>
      <c r="L47" s="799"/>
      <c r="M47" s="792"/>
    </row>
    <row r="48" spans="1:14" ht="13.5" customHeight="1" x14ac:dyDescent="0.2">
      <c r="A48" s="1381" t="s">
        <v>301</v>
      </c>
      <c r="B48" s="1380">
        <v>-4</v>
      </c>
      <c r="C48" s="1380">
        <v>-8</v>
      </c>
      <c r="D48" s="1380">
        <v>0</v>
      </c>
      <c r="E48" s="1380">
        <v>-5</v>
      </c>
      <c r="F48" s="1380">
        <v>-3</v>
      </c>
      <c r="G48" s="1380">
        <v>-36</v>
      </c>
      <c r="H48" s="1382"/>
      <c r="I48" s="1385"/>
      <c r="J48" s="1384"/>
      <c r="K48" s="798"/>
      <c r="L48" s="798"/>
      <c r="M48" s="793"/>
    </row>
    <row r="49" spans="1:13" ht="13.5" customHeight="1" x14ac:dyDescent="0.2">
      <c r="A49" s="1381" t="s">
        <v>300</v>
      </c>
      <c r="B49" s="1380">
        <v>-1</v>
      </c>
      <c r="C49" s="1380">
        <v>1</v>
      </c>
      <c r="D49" s="1380">
        <v>0</v>
      </c>
      <c r="E49" s="1380">
        <v>1</v>
      </c>
      <c r="F49" s="1380">
        <v>-2</v>
      </c>
      <c r="G49" s="1380">
        <v>0</v>
      </c>
      <c r="H49" s="1382"/>
      <c r="I49" s="418"/>
      <c r="J49" s="417"/>
      <c r="K49" s="799"/>
      <c r="L49" s="799"/>
      <c r="M49" s="792"/>
    </row>
    <row r="50" spans="1:13" ht="13.5" customHeight="1" x14ac:dyDescent="0.2">
      <c r="A50" s="413" t="s">
        <v>299</v>
      </c>
      <c r="B50" s="412">
        <v>3</v>
      </c>
      <c r="C50" s="412">
        <v>0</v>
      </c>
      <c r="D50" s="412">
        <v>-1</v>
      </c>
      <c r="E50" s="412">
        <v>4</v>
      </c>
      <c r="F50" s="412">
        <v>4</v>
      </c>
      <c r="G50" s="416">
        <v>17</v>
      </c>
      <c r="H50" s="1382"/>
      <c r="I50" s="1382"/>
      <c r="K50" s="799"/>
      <c r="L50" s="799"/>
      <c r="M50" s="792"/>
    </row>
    <row r="51" spans="1:13" ht="13.5" customHeight="1" x14ac:dyDescent="0.2">
      <c r="A51" s="1381" t="s">
        <v>298</v>
      </c>
      <c r="B51" s="1380">
        <v>3</v>
      </c>
      <c r="C51" s="1380">
        <v>0</v>
      </c>
      <c r="D51" s="1380">
        <v>-1</v>
      </c>
      <c r="E51" s="1380">
        <v>4</v>
      </c>
      <c r="F51" s="1380">
        <v>4</v>
      </c>
      <c r="G51" s="1379">
        <v>18</v>
      </c>
      <c r="H51" s="1382"/>
      <c r="I51" s="1382"/>
      <c r="K51" s="800"/>
      <c r="L51" s="799"/>
      <c r="M51" s="792"/>
    </row>
    <row r="52" spans="1:13" ht="13.5" customHeight="1" x14ac:dyDescent="0.2">
      <c r="A52" s="1381" t="s">
        <v>297</v>
      </c>
      <c r="B52" s="1380">
        <v>0</v>
      </c>
      <c r="C52" s="1380">
        <v>0</v>
      </c>
      <c r="D52" s="1380">
        <v>0</v>
      </c>
      <c r="E52" s="1380">
        <v>0</v>
      </c>
      <c r="F52" s="1380">
        <v>0</v>
      </c>
      <c r="G52" s="1379">
        <v>-1</v>
      </c>
      <c r="H52" s="1382"/>
      <c r="I52" s="1382"/>
      <c r="K52" s="798"/>
      <c r="L52" s="798"/>
      <c r="M52" s="793"/>
    </row>
    <row r="53" spans="1:13" ht="13.5" customHeight="1" x14ac:dyDescent="0.2">
      <c r="A53" s="1381" t="s">
        <v>296</v>
      </c>
      <c r="B53" s="1380">
        <v>3</v>
      </c>
      <c r="C53" s="1380">
        <v>-5</v>
      </c>
      <c r="D53" s="1380">
        <v>0</v>
      </c>
      <c r="E53" s="1380">
        <v>3</v>
      </c>
      <c r="F53" s="1380">
        <v>3</v>
      </c>
      <c r="G53" s="1379">
        <v>0</v>
      </c>
      <c r="H53" s="1383"/>
      <c r="I53" s="1382"/>
      <c r="K53" s="799"/>
      <c r="L53" s="799"/>
      <c r="M53" s="792"/>
    </row>
    <row r="54" spans="1:13" ht="13.5" customHeight="1" x14ac:dyDescent="0.2">
      <c r="A54" s="1381" t="s">
        <v>295</v>
      </c>
      <c r="B54" s="1380">
        <v>-6</v>
      </c>
      <c r="C54" s="1380">
        <v>-5</v>
      </c>
      <c r="D54" s="1380">
        <v>-3</v>
      </c>
      <c r="E54" s="1380">
        <v>-3</v>
      </c>
      <c r="F54" s="1380">
        <v>4</v>
      </c>
      <c r="G54" s="1379">
        <v>-22</v>
      </c>
      <c r="H54" s="1382"/>
      <c r="I54" s="1382"/>
      <c r="K54" s="798"/>
      <c r="L54" s="798"/>
      <c r="M54" s="793"/>
    </row>
    <row r="55" spans="1:13" ht="13.5" customHeight="1" thickBot="1" x14ac:dyDescent="0.25">
      <c r="A55" s="1378" t="s">
        <v>294</v>
      </c>
      <c r="B55" s="1377">
        <v>-1</v>
      </c>
      <c r="C55" s="1377">
        <v>-1</v>
      </c>
      <c r="D55" s="1377">
        <v>0</v>
      </c>
      <c r="E55" s="1377">
        <v>-1</v>
      </c>
      <c r="F55" s="1377">
        <v>-2</v>
      </c>
      <c r="G55" s="1376">
        <v>-6</v>
      </c>
      <c r="H55" s="1382"/>
      <c r="I55" s="1382"/>
      <c r="K55" s="797"/>
      <c r="L55" s="797"/>
      <c r="M55" s="792"/>
    </row>
    <row r="56" spans="1:13" ht="17.25" customHeight="1" x14ac:dyDescent="0.2">
      <c r="A56" s="410" t="s">
        <v>293</v>
      </c>
      <c r="B56" s="412">
        <v>208</v>
      </c>
      <c r="C56" s="412">
        <v>213</v>
      </c>
      <c r="D56" s="409">
        <v>230</v>
      </c>
      <c r="E56" s="409">
        <v>234</v>
      </c>
      <c r="F56" s="409">
        <v>234</v>
      </c>
      <c r="G56" s="408">
        <v>421</v>
      </c>
      <c r="H56" s="1382"/>
      <c r="I56" s="1382"/>
      <c r="K56" s="796"/>
      <c r="L56" s="796"/>
      <c r="M56" s="795"/>
    </row>
    <row r="57" spans="1:13" ht="13.5" customHeight="1" x14ac:dyDescent="0.2">
      <c r="B57" s="415"/>
      <c r="C57" s="415"/>
      <c r="D57" s="415"/>
      <c r="E57" s="415"/>
      <c r="F57" s="415"/>
      <c r="G57" s="415"/>
      <c r="H57" s="1382"/>
      <c r="I57" s="1382"/>
      <c r="K57" s="794"/>
      <c r="L57" s="794"/>
      <c r="M57" s="792"/>
    </row>
    <row r="58" spans="1:13" ht="13.5" customHeight="1" thickBot="1" x14ac:dyDescent="0.25">
      <c r="A58" s="414" t="s">
        <v>877</v>
      </c>
      <c r="B58" s="1758" t="s">
        <v>1204</v>
      </c>
      <c r="C58" s="1758" t="s">
        <v>1003</v>
      </c>
      <c r="D58" s="1758" t="s">
        <v>903</v>
      </c>
      <c r="E58" s="1759" t="s">
        <v>848</v>
      </c>
      <c r="F58" s="1759" t="s">
        <v>1002</v>
      </c>
      <c r="G58" s="1760" t="s">
        <v>1203</v>
      </c>
      <c r="H58" s="1382"/>
      <c r="I58" s="1382"/>
      <c r="K58" s="794"/>
      <c r="L58" s="794"/>
      <c r="M58" s="792"/>
    </row>
    <row r="59" spans="1:13" ht="13.5" customHeight="1" x14ac:dyDescent="0.2">
      <c r="A59" s="413" t="s">
        <v>303</v>
      </c>
      <c r="B59" s="412">
        <v>13</v>
      </c>
      <c r="C59" s="412">
        <v>15</v>
      </c>
      <c r="D59" s="412">
        <v>18</v>
      </c>
      <c r="E59" s="412">
        <v>18</v>
      </c>
      <c r="F59" s="412">
        <v>18</v>
      </c>
      <c r="G59" s="412">
        <v>36</v>
      </c>
      <c r="H59" s="1382"/>
      <c r="I59" s="1382"/>
      <c r="K59" s="794"/>
      <c r="L59" s="794"/>
      <c r="M59" s="792"/>
    </row>
    <row r="60" spans="1:13" ht="13.5" customHeight="1" x14ac:dyDescent="0.2">
      <c r="A60" s="413" t="s">
        <v>302</v>
      </c>
      <c r="B60" s="412">
        <v>-1</v>
      </c>
      <c r="C60" s="412">
        <v>0</v>
      </c>
      <c r="D60" s="412">
        <v>0</v>
      </c>
      <c r="E60" s="412">
        <v>-3</v>
      </c>
      <c r="F60" s="412">
        <v>-1</v>
      </c>
      <c r="G60" s="412">
        <v>-2</v>
      </c>
      <c r="H60" s="1382"/>
      <c r="I60" s="1382"/>
      <c r="K60" s="789"/>
      <c r="L60" s="789"/>
      <c r="M60" s="793"/>
    </row>
    <row r="61" spans="1:13" ht="13.5" customHeight="1" x14ac:dyDescent="0.2">
      <c r="A61" s="1381" t="s">
        <v>301</v>
      </c>
      <c r="B61" s="1380">
        <v>-1</v>
      </c>
      <c r="C61" s="1380">
        <v>-1</v>
      </c>
      <c r="D61" s="1380">
        <v>1</v>
      </c>
      <c r="E61" s="1380">
        <v>-1</v>
      </c>
      <c r="F61" s="1380">
        <v>-1</v>
      </c>
      <c r="G61" s="1380">
        <v>0</v>
      </c>
      <c r="H61" s="1382"/>
      <c r="I61" s="1382"/>
      <c r="K61" s="791"/>
      <c r="L61" s="791"/>
      <c r="M61" s="792"/>
    </row>
    <row r="62" spans="1:13" ht="13.5" customHeight="1" x14ac:dyDescent="0.2">
      <c r="A62" s="1381" t="s">
        <v>300</v>
      </c>
      <c r="B62" s="1380">
        <v>0</v>
      </c>
      <c r="C62" s="1380">
        <v>1</v>
      </c>
      <c r="D62" s="1380">
        <v>-1</v>
      </c>
      <c r="E62" s="1380">
        <v>-2</v>
      </c>
      <c r="F62" s="1380">
        <v>0</v>
      </c>
      <c r="G62" s="1380">
        <v>-2</v>
      </c>
      <c r="H62" s="1382"/>
      <c r="I62" s="1382"/>
      <c r="K62" s="791"/>
      <c r="L62" s="791"/>
      <c r="M62" s="792"/>
    </row>
    <row r="63" spans="1:13" ht="13.5" customHeight="1" x14ac:dyDescent="0.2">
      <c r="A63" s="413" t="s">
        <v>299</v>
      </c>
      <c r="B63" s="412">
        <v>1</v>
      </c>
      <c r="C63" s="412">
        <v>1</v>
      </c>
      <c r="D63" s="412">
        <v>1</v>
      </c>
      <c r="E63" s="412">
        <v>1</v>
      </c>
      <c r="F63" s="412">
        <v>-1</v>
      </c>
      <c r="G63" s="412">
        <v>1</v>
      </c>
      <c r="H63" s="1382"/>
      <c r="I63" s="1382"/>
      <c r="K63" s="791"/>
      <c r="L63" s="791"/>
      <c r="M63" s="792"/>
    </row>
    <row r="64" spans="1:13" ht="13.5" customHeight="1" x14ac:dyDescent="0.2">
      <c r="A64" s="1381" t="s">
        <v>298</v>
      </c>
      <c r="B64" s="1380">
        <v>1</v>
      </c>
      <c r="C64" s="1380">
        <v>1</v>
      </c>
      <c r="D64" s="1380">
        <v>1</v>
      </c>
      <c r="E64" s="1380">
        <v>1</v>
      </c>
      <c r="F64" s="1380">
        <v>-1</v>
      </c>
      <c r="G64" s="1379">
        <v>3</v>
      </c>
      <c r="H64" s="1382"/>
      <c r="I64" s="1382"/>
      <c r="K64" s="789"/>
      <c r="L64" s="788"/>
      <c r="M64" s="793"/>
    </row>
    <row r="65" spans="1:13" ht="13.5" customHeight="1" x14ac:dyDescent="0.2">
      <c r="A65" s="1381" t="s">
        <v>297</v>
      </c>
      <c r="B65" s="1380">
        <v>0</v>
      </c>
      <c r="C65" s="1380">
        <v>0</v>
      </c>
      <c r="D65" s="1380">
        <v>0</v>
      </c>
      <c r="E65" s="1380">
        <v>0</v>
      </c>
      <c r="F65" s="1380">
        <v>0</v>
      </c>
      <c r="G65" s="1379">
        <v>-2</v>
      </c>
      <c r="H65" s="1382"/>
      <c r="I65" s="1382"/>
      <c r="K65" s="791"/>
      <c r="L65" s="791"/>
      <c r="M65" s="792"/>
    </row>
    <row r="66" spans="1:13" ht="13.5" customHeight="1" x14ac:dyDescent="0.2">
      <c r="A66" s="1381" t="s">
        <v>296</v>
      </c>
      <c r="B66" s="1380">
        <v>1</v>
      </c>
      <c r="C66" s="1380">
        <v>-1</v>
      </c>
      <c r="D66" s="1380">
        <v>0</v>
      </c>
      <c r="E66" s="1380">
        <v>1</v>
      </c>
      <c r="F66" s="1380">
        <v>1</v>
      </c>
      <c r="G66" s="1379">
        <v>0</v>
      </c>
      <c r="H66" s="1382"/>
      <c r="I66" s="1382"/>
      <c r="J66" s="1374"/>
      <c r="K66" s="791"/>
      <c r="L66" s="791"/>
      <c r="M66" s="790"/>
    </row>
    <row r="67" spans="1:13" ht="13.5" customHeight="1" x14ac:dyDescent="0.2">
      <c r="A67" s="1381" t="s">
        <v>295</v>
      </c>
      <c r="B67" s="1380">
        <v>0</v>
      </c>
      <c r="C67" s="1380">
        <v>-2</v>
      </c>
      <c r="D67" s="1380">
        <v>-4</v>
      </c>
      <c r="E67" s="1380">
        <v>1</v>
      </c>
      <c r="F67" s="1380">
        <v>1</v>
      </c>
      <c r="G67" s="1379">
        <v>-8</v>
      </c>
      <c r="H67" s="1374"/>
      <c r="I67" s="1374"/>
      <c r="J67" s="1374"/>
      <c r="K67" s="789"/>
      <c r="L67" s="788"/>
      <c r="M67" s="787"/>
    </row>
    <row r="68" spans="1:13" ht="13.5" customHeight="1" thickBot="1" x14ac:dyDescent="0.25">
      <c r="A68" s="1378" t="s">
        <v>294</v>
      </c>
      <c r="B68" s="1377">
        <v>0</v>
      </c>
      <c r="C68" s="1377">
        <v>0</v>
      </c>
      <c r="D68" s="1377">
        <v>0</v>
      </c>
      <c r="E68" s="1377">
        <v>0</v>
      </c>
      <c r="F68" s="1377">
        <v>0</v>
      </c>
      <c r="G68" s="1376">
        <v>0</v>
      </c>
      <c r="H68" s="1374"/>
      <c r="I68" s="1374"/>
      <c r="J68" s="1374"/>
      <c r="K68" s="786"/>
      <c r="L68" s="786"/>
      <c r="M68" s="786"/>
    </row>
    <row r="69" spans="1:13" ht="17.25" customHeight="1" x14ac:dyDescent="0.2">
      <c r="A69" s="410" t="s">
        <v>293</v>
      </c>
      <c r="B69" s="412">
        <v>14</v>
      </c>
      <c r="C69" s="412">
        <v>13</v>
      </c>
      <c r="D69" s="409">
        <v>15</v>
      </c>
      <c r="E69" s="409">
        <v>18</v>
      </c>
      <c r="F69" s="409">
        <v>18</v>
      </c>
      <c r="G69" s="408">
        <v>27</v>
      </c>
      <c r="H69" s="1374"/>
      <c r="I69" s="1374"/>
      <c r="J69" s="1374"/>
      <c r="K69" s="785"/>
      <c r="L69" s="785"/>
      <c r="M69" s="785"/>
    </row>
    <row r="70" spans="1:13" ht="20.100000000000001" customHeight="1" x14ac:dyDescent="0.2">
      <c r="H70" s="1375"/>
      <c r="I70" s="1374"/>
      <c r="J70" s="1374"/>
      <c r="K70" s="1374"/>
      <c r="L70" s="1374"/>
      <c r="M70" s="1374"/>
    </row>
    <row r="71" spans="1:13" ht="20.100000000000001" customHeight="1" x14ac:dyDescent="0.2">
      <c r="H71" s="1374"/>
      <c r="I71" s="1374"/>
      <c r="J71" s="1374"/>
    </row>
    <row r="72" spans="1:13" ht="20.100000000000001" customHeight="1" x14ac:dyDescent="0.2">
      <c r="A72" s="1374"/>
      <c r="B72" s="1374"/>
      <c r="C72" s="1374"/>
      <c r="D72" s="1374"/>
      <c r="E72" s="1374"/>
      <c r="F72" s="407"/>
      <c r="G72" s="1374"/>
      <c r="H72" s="1374"/>
      <c r="I72" s="1374"/>
      <c r="J72" s="1374"/>
    </row>
    <row r="73" spans="1:13" ht="20.100000000000001" customHeight="1" x14ac:dyDescent="0.2">
      <c r="A73" s="1374"/>
      <c r="B73" s="1374"/>
      <c r="C73" s="1374"/>
      <c r="D73" s="1374"/>
      <c r="E73" s="1374"/>
      <c r="F73" s="407"/>
      <c r="G73" s="1374"/>
      <c r="H73" s="1374"/>
      <c r="I73" s="1374"/>
      <c r="J73" s="1374"/>
    </row>
    <row r="74" spans="1:13" ht="20.100000000000001" customHeight="1" x14ac:dyDescent="0.2">
      <c r="G74" s="1374"/>
      <c r="H74" s="1374"/>
      <c r="I74" s="1374"/>
      <c r="J74" s="1374"/>
    </row>
    <row r="75" spans="1:13" ht="20.100000000000001" customHeight="1" x14ac:dyDescent="0.2"/>
    <row r="76" spans="1:13" ht="20.100000000000001" customHeight="1" x14ac:dyDescent="0.2"/>
    <row r="77" spans="1:13" ht="20.100000000000001" customHeight="1" x14ac:dyDescent="0.2"/>
    <row r="78" spans="1:13" ht="20.100000000000001" customHeight="1" x14ac:dyDescent="0.2"/>
    <row r="79" spans="1:13" ht="20.100000000000001" customHeight="1" x14ac:dyDescent="0.2"/>
    <row r="80" spans="1:13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  <row r="330" ht="20.100000000000001" customHeight="1" x14ac:dyDescent="0.2"/>
  </sheetData>
  <printOptions horizontalCentered="1"/>
  <pageMargins left="0.7" right="0.7" top="0.75" bottom="0.75" header="0.3" footer="0.3"/>
  <pageSetup paperSize="9" scale="80" orientation="portrait" r:id="rId1"/>
  <headerFooter>
    <oddFooter xml:space="preserve">&amp;C&amp;"Calibri,Regular"&amp;7&amp;K000000Fact book - Q2 2019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B9DE3-B9DB-48CF-A222-184F80A2FD9E}">
  <sheetPr>
    <tabColor theme="6" tint="0.59999389629810485"/>
  </sheetPr>
  <dimension ref="A1:S71"/>
  <sheetViews>
    <sheetView view="pageBreakPreview" topLeftCell="A12" zoomScale="120" zoomScaleNormal="100" zoomScaleSheetLayoutView="120" zoomScalePageLayoutView="85" workbookViewId="0">
      <selection activeCell="O29" sqref="O29"/>
    </sheetView>
  </sheetViews>
  <sheetFormatPr defaultColWidth="9.140625" defaultRowHeight="15" x14ac:dyDescent="0.25"/>
  <cols>
    <col min="1" max="1" width="22.5703125" customWidth="1"/>
    <col min="2" max="5" width="6.140625" customWidth="1"/>
    <col min="6" max="19" width="4.5703125" customWidth="1"/>
  </cols>
  <sheetData>
    <row r="1" spans="1:19" ht="13.5" customHeight="1" thickBot="1" x14ac:dyDescent="0.3">
      <c r="A1" s="171" t="s">
        <v>161</v>
      </c>
      <c r="B1" s="171"/>
      <c r="C1" s="171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59"/>
      <c r="O1" s="159"/>
      <c r="P1" s="159"/>
      <c r="Q1" s="158"/>
      <c r="R1" s="158"/>
      <c r="S1" s="158"/>
    </row>
    <row r="2" spans="1:19" ht="13.5" customHeight="1" x14ac:dyDescent="0.25">
      <c r="A2" s="136"/>
      <c r="B2" s="135" t="s">
        <v>311</v>
      </c>
      <c r="C2" s="135" t="s">
        <v>311</v>
      </c>
      <c r="D2" s="135" t="s">
        <v>311</v>
      </c>
      <c r="E2" s="135" t="s">
        <v>311</v>
      </c>
      <c r="F2" s="400" t="s">
        <v>289</v>
      </c>
      <c r="G2" s="135" t="s">
        <v>288</v>
      </c>
      <c r="H2" s="135" t="s">
        <v>310</v>
      </c>
      <c r="I2" s="135" t="s">
        <v>309</v>
      </c>
      <c r="J2" s="135" t="s">
        <v>289</v>
      </c>
      <c r="K2" s="135" t="s">
        <v>288</v>
      </c>
      <c r="L2" s="135" t="s">
        <v>310</v>
      </c>
      <c r="M2" s="135" t="s">
        <v>309</v>
      </c>
      <c r="N2" s="135" t="s">
        <v>289</v>
      </c>
      <c r="O2" s="135" t="s">
        <v>288</v>
      </c>
      <c r="P2" s="135" t="s">
        <v>310</v>
      </c>
      <c r="Q2" s="135" t="s">
        <v>309</v>
      </c>
      <c r="R2" s="135" t="s">
        <v>289</v>
      </c>
      <c r="S2" s="135" t="s">
        <v>288</v>
      </c>
    </row>
    <row r="3" spans="1:19" ht="13.5" customHeight="1" thickBot="1" x14ac:dyDescent="0.3">
      <c r="A3" s="134" t="s">
        <v>325</v>
      </c>
      <c r="B3" s="133">
        <v>2018</v>
      </c>
      <c r="C3" s="133">
        <v>2017</v>
      </c>
      <c r="D3" s="133">
        <v>2016</v>
      </c>
      <c r="E3" s="133">
        <v>2015</v>
      </c>
      <c r="F3" s="398">
        <v>2019</v>
      </c>
      <c r="G3" s="133">
        <v>2019</v>
      </c>
      <c r="H3" s="133">
        <v>2018</v>
      </c>
      <c r="I3" s="133">
        <v>2018</v>
      </c>
      <c r="J3" s="133">
        <v>2018</v>
      </c>
      <c r="K3" s="133">
        <v>2018</v>
      </c>
      <c r="L3" s="133">
        <v>2017</v>
      </c>
      <c r="M3" s="133">
        <v>2017</v>
      </c>
      <c r="N3" s="133">
        <v>2017</v>
      </c>
      <c r="O3" s="133">
        <v>2017</v>
      </c>
      <c r="P3" s="133">
        <v>2016</v>
      </c>
      <c r="Q3" s="133">
        <v>2016</v>
      </c>
      <c r="R3" s="133">
        <v>2016</v>
      </c>
      <c r="S3" s="133">
        <v>2016</v>
      </c>
    </row>
    <row r="4" spans="1:19" ht="13.5" customHeight="1" x14ac:dyDescent="0.25">
      <c r="A4" s="136" t="s">
        <v>341</v>
      </c>
      <c r="B4" s="169">
        <f>+H4+I4+J4+K4</f>
        <v>1440</v>
      </c>
      <c r="C4" s="169">
        <v>1543</v>
      </c>
      <c r="D4" s="169">
        <v>1369</v>
      </c>
      <c r="E4" s="169">
        <v>1261</v>
      </c>
      <c r="F4" s="397">
        <v>361</v>
      </c>
      <c r="G4" s="169">
        <v>347</v>
      </c>
      <c r="H4" s="169">
        <v>360</v>
      </c>
      <c r="I4" s="169">
        <v>358</v>
      </c>
      <c r="J4" s="169">
        <v>364</v>
      </c>
      <c r="K4" s="169">
        <v>358</v>
      </c>
      <c r="L4" s="169">
        <v>394</v>
      </c>
      <c r="M4" s="169">
        <v>375</v>
      </c>
      <c r="N4" s="169">
        <v>393</v>
      </c>
      <c r="O4" s="169">
        <v>381</v>
      </c>
      <c r="P4" s="169">
        <v>365</v>
      </c>
      <c r="Q4" s="169">
        <v>350</v>
      </c>
      <c r="R4" s="169">
        <v>340</v>
      </c>
      <c r="S4" s="169">
        <v>314</v>
      </c>
    </row>
    <row r="5" spans="1:19" ht="13.5" customHeight="1" x14ac:dyDescent="0.25">
      <c r="A5" s="136" t="s">
        <v>340</v>
      </c>
      <c r="B5" s="169">
        <f>+H5+I5+J5+K5</f>
        <v>258</v>
      </c>
      <c r="C5" s="169">
        <v>313</v>
      </c>
      <c r="D5" s="169">
        <v>306</v>
      </c>
      <c r="E5" s="169">
        <v>299</v>
      </c>
      <c r="F5" s="397">
        <v>61</v>
      </c>
      <c r="G5" s="169">
        <v>62</v>
      </c>
      <c r="H5" s="169">
        <v>64</v>
      </c>
      <c r="I5" s="169">
        <v>54</v>
      </c>
      <c r="J5" s="169">
        <v>59</v>
      </c>
      <c r="K5" s="169">
        <v>81</v>
      </c>
      <c r="L5" s="169">
        <v>83</v>
      </c>
      <c r="M5" s="169">
        <v>77</v>
      </c>
      <c r="N5" s="169">
        <v>74</v>
      </c>
      <c r="O5" s="169">
        <v>79</v>
      </c>
      <c r="P5" s="169">
        <v>88</v>
      </c>
      <c r="Q5" s="169">
        <v>76</v>
      </c>
      <c r="R5" s="169">
        <v>67</v>
      </c>
      <c r="S5" s="169">
        <v>75</v>
      </c>
    </row>
    <row r="6" spans="1:19" ht="13.5" customHeight="1" x14ac:dyDescent="0.25">
      <c r="A6" s="136" t="s">
        <v>339</v>
      </c>
      <c r="B6" s="169">
        <f>+H6+I6+J6+K6</f>
        <v>23</v>
      </c>
      <c r="C6" s="169">
        <v>27</v>
      </c>
      <c r="D6" s="169">
        <v>30</v>
      </c>
      <c r="E6" s="169">
        <v>31</v>
      </c>
      <c r="F6" s="397">
        <v>5</v>
      </c>
      <c r="G6" s="169">
        <v>5</v>
      </c>
      <c r="H6" s="169">
        <v>7</v>
      </c>
      <c r="I6" s="169">
        <v>6</v>
      </c>
      <c r="J6" s="169">
        <v>5</v>
      </c>
      <c r="K6" s="169">
        <v>5</v>
      </c>
      <c r="L6" s="169">
        <v>6</v>
      </c>
      <c r="M6" s="169">
        <v>7</v>
      </c>
      <c r="N6" s="169">
        <v>7</v>
      </c>
      <c r="O6" s="169">
        <v>7</v>
      </c>
      <c r="P6" s="169">
        <v>8</v>
      </c>
      <c r="Q6" s="169">
        <v>7</v>
      </c>
      <c r="R6" s="169">
        <v>8</v>
      </c>
      <c r="S6" s="169">
        <v>7</v>
      </c>
    </row>
    <row r="7" spans="1:19" ht="23.25" customHeight="1" x14ac:dyDescent="0.25">
      <c r="A7" s="170" t="s">
        <v>338</v>
      </c>
      <c r="B7" s="169">
        <f>+H7+I7+J7+K7</f>
        <v>173</v>
      </c>
      <c r="C7" s="169">
        <v>224</v>
      </c>
      <c r="D7" s="169">
        <v>226</v>
      </c>
      <c r="E7" s="169">
        <v>225</v>
      </c>
      <c r="F7" s="397">
        <v>57</v>
      </c>
      <c r="G7" s="169">
        <v>30</v>
      </c>
      <c r="H7" s="169">
        <v>53</v>
      </c>
      <c r="I7" s="169">
        <v>21</v>
      </c>
      <c r="J7" s="169">
        <v>65</v>
      </c>
      <c r="K7" s="169">
        <v>34</v>
      </c>
      <c r="L7" s="169">
        <v>45</v>
      </c>
      <c r="M7" s="169">
        <v>55</v>
      </c>
      <c r="N7" s="169">
        <v>48</v>
      </c>
      <c r="O7" s="169">
        <v>76</v>
      </c>
      <c r="P7" s="169">
        <v>69</v>
      </c>
      <c r="Q7" s="169">
        <v>53</v>
      </c>
      <c r="R7" s="169">
        <v>56</v>
      </c>
      <c r="S7" s="169">
        <v>48</v>
      </c>
    </row>
    <row r="8" spans="1:19" ht="13.5" customHeight="1" x14ac:dyDescent="0.25">
      <c r="A8" s="136" t="s">
        <v>337</v>
      </c>
      <c r="B8" s="169">
        <f>+H8+I8+J8+K8</f>
        <v>49</v>
      </c>
      <c r="C8" s="169">
        <v>59</v>
      </c>
      <c r="D8" s="169">
        <v>59</v>
      </c>
      <c r="E8" s="169">
        <v>55</v>
      </c>
      <c r="F8" s="397">
        <v>11</v>
      </c>
      <c r="G8" s="169">
        <v>3</v>
      </c>
      <c r="H8" s="169">
        <v>15</v>
      </c>
      <c r="I8" s="169">
        <v>10</v>
      </c>
      <c r="J8" s="169">
        <v>17</v>
      </c>
      <c r="K8" s="169">
        <v>7</v>
      </c>
      <c r="L8" s="169">
        <v>19</v>
      </c>
      <c r="M8" s="169">
        <v>10</v>
      </c>
      <c r="N8" s="169">
        <v>17</v>
      </c>
      <c r="O8" s="169">
        <v>13</v>
      </c>
      <c r="P8" s="169">
        <v>18</v>
      </c>
      <c r="Q8" s="169">
        <v>13</v>
      </c>
      <c r="R8" s="169">
        <v>18</v>
      </c>
      <c r="S8" s="169">
        <v>10</v>
      </c>
    </row>
    <row r="9" spans="1:19" ht="13.5" customHeight="1" x14ac:dyDescent="0.25">
      <c r="A9" s="136" t="s">
        <v>336</v>
      </c>
      <c r="B9" s="169">
        <f>+H9+I9+J9+K9-1</f>
        <v>302</v>
      </c>
      <c r="C9" s="169">
        <v>307</v>
      </c>
      <c r="D9" s="169">
        <v>297</v>
      </c>
      <c r="E9" s="169">
        <v>307</v>
      </c>
      <c r="F9" s="397">
        <v>77</v>
      </c>
      <c r="G9" s="169">
        <v>86</v>
      </c>
      <c r="H9" s="169">
        <v>72</v>
      </c>
      <c r="I9" s="169">
        <v>73</v>
      </c>
      <c r="J9" s="169">
        <v>82</v>
      </c>
      <c r="K9" s="169">
        <v>76</v>
      </c>
      <c r="L9" s="169">
        <v>73</v>
      </c>
      <c r="M9" s="169">
        <v>75</v>
      </c>
      <c r="N9" s="169">
        <v>84</v>
      </c>
      <c r="O9" s="169">
        <v>75</v>
      </c>
      <c r="P9" s="169">
        <v>83</v>
      </c>
      <c r="Q9" s="169">
        <v>70</v>
      </c>
      <c r="R9" s="169">
        <v>75</v>
      </c>
      <c r="S9" s="169">
        <v>69</v>
      </c>
    </row>
    <row r="10" spans="1:19" ht="13.5" customHeight="1" x14ac:dyDescent="0.25">
      <c r="A10" s="136" t="s">
        <v>335</v>
      </c>
      <c r="B10" s="169">
        <f>+H10+I10+J10+K10</f>
        <v>218</v>
      </c>
      <c r="C10" s="169">
        <v>228</v>
      </c>
      <c r="D10" s="169">
        <v>226</v>
      </c>
      <c r="E10" s="169">
        <v>271</v>
      </c>
      <c r="F10" s="397">
        <v>50</v>
      </c>
      <c r="G10" s="169">
        <v>57</v>
      </c>
      <c r="H10" s="169">
        <v>49</v>
      </c>
      <c r="I10" s="169">
        <v>57</v>
      </c>
      <c r="J10" s="169">
        <v>58</v>
      </c>
      <c r="K10" s="169">
        <v>54</v>
      </c>
      <c r="L10" s="169">
        <v>51</v>
      </c>
      <c r="M10" s="169">
        <v>62</v>
      </c>
      <c r="N10" s="169">
        <v>64</v>
      </c>
      <c r="O10" s="169">
        <v>51</v>
      </c>
      <c r="P10" s="169">
        <v>54</v>
      </c>
      <c r="Q10" s="169">
        <v>59</v>
      </c>
      <c r="R10" s="169">
        <v>55</v>
      </c>
      <c r="S10" s="169">
        <v>58</v>
      </c>
    </row>
    <row r="11" spans="1:19" ht="13.5" customHeight="1" x14ac:dyDescent="0.25">
      <c r="A11" s="136" t="s">
        <v>334</v>
      </c>
      <c r="B11" s="169">
        <f>+H11+I11+J11+K11</f>
        <v>399</v>
      </c>
      <c r="C11" s="169">
        <v>465</v>
      </c>
      <c r="D11" s="169">
        <v>531</v>
      </c>
      <c r="E11" s="169">
        <v>548</v>
      </c>
      <c r="F11" s="397">
        <v>99</v>
      </c>
      <c r="G11" s="169">
        <v>102</v>
      </c>
      <c r="H11" s="169">
        <v>92</v>
      </c>
      <c r="I11" s="169">
        <v>98</v>
      </c>
      <c r="J11" s="169">
        <v>112</v>
      </c>
      <c r="K11" s="169">
        <v>97</v>
      </c>
      <c r="L11" s="169">
        <v>115</v>
      </c>
      <c r="M11" s="169">
        <v>113</v>
      </c>
      <c r="N11" s="169">
        <v>115</v>
      </c>
      <c r="O11" s="169">
        <v>122</v>
      </c>
      <c r="P11" s="169">
        <v>133</v>
      </c>
      <c r="Q11" s="169">
        <v>129</v>
      </c>
      <c r="R11" s="169">
        <v>134</v>
      </c>
      <c r="S11" s="169">
        <v>135</v>
      </c>
    </row>
    <row r="12" spans="1:19" ht="13.5" customHeight="1" x14ac:dyDescent="0.25">
      <c r="A12" s="136" t="s">
        <v>333</v>
      </c>
      <c r="B12" s="169">
        <f>+H12+I12+J12+K12</f>
        <v>116</v>
      </c>
      <c r="C12" s="169">
        <v>143</v>
      </c>
      <c r="D12" s="169">
        <v>161</v>
      </c>
      <c r="E12" s="169">
        <v>177</v>
      </c>
      <c r="F12" s="397">
        <v>22</v>
      </c>
      <c r="G12" s="169">
        <v>24</v>
      </c>
      <c r="H12" s="169">
        <v>22</v>
      </c>
      <c r="I12" s="169">
        <v>31</v>
      </c>
      <c r="J12" s="169">
        <v>30</v>
      </c>
      <c r="K12" s="169">
        <v>33</v>
      </c>
      <c r="L12" s="169">
        <v>32</v>
      </c>
      <c r="M12" s="169">
        <v>36</v>
      </c>
      <c r="N12" s="169">
        <v>36</v>
      </c>
      <c r="O12" s="169">
        <v>39</v>
      </c>
      <c r="P12" s="169">
        <v>39</v>
      </c>
      <c r="Q12" s="169">
        <v>40</v>
      </c>
      <c r="R12" s="169">
        <v>40</v>
      </c>
      <c r="S12" s="169">
        <v>42</v>
      </c>
    </row>
    <row r="13" spans="1:19" ht="13.5" customHeight="1" thickBot="1" x14ac:dyDescent="0.3">
      <c r="A13" s="136" t="s">
        <v>332</v>
      </c>
      <c r="B13" s="168">
        <f>+H13+I13+J13+K13+1</f>
        <v>15</v>
      </c>
      <c r="C13" s="168">
        <v>60</v>
      </c>
      <c r="D13" s="168">
        <v>33</v>
      </c>
      <c r="E13" s="168">
        <v>56</v>
      </c>
      <c r="F13" s="399">
        <v>0</v>
      </c>
      <c r="G13" s="168">
        <v>21</v>
      </c>
      <c r="H13" s="168">
        <v>-14</v>
      </c>
      <c r="I13" s="168">
        <v>-5</v>
      </c>
      <c r="J13" s="168">
        <v>8</v>
      </c>
      <c r="K13" s="168">
        <v>25</v>
      </c>
      <c r="L13" s="168">
        <v>21</v>
      </c>
      <c r="M13" s="168">
        <v>4</v>
      </c>
      <c r="N13" s="168">
        <v>12</v>
      </c>
      <c r="O13" s="168">
        <v>23</v>
      </c>
      <c r="P13" s="168">
        <v>10</v>
      </c>
      <c r="Q13" s="168">
        <v>-2</v>
      </c>
      <c r="R13" s="168">
        <v>11</v>
      </c>
      <c r="S13" s="168">
        <v>14</v>
      </c>
    </row>
    <row r="14" spans="1:19" ht="13.5" customHeight="1" thickBot="1" x14ac:dyDescent="0.3">
      <c r="A14" s="167" t="s">
        <v>161</v>
      </c>
      <c r="B14" s="140">
        <f>+H14+I14+J14+K14</f>
        <v>2993</v>
      </c>
      <c r="C14" s="140">
        <v>3369</v>
      </c>
      <c r="D14" s="140">
        <v>3238</v>
      </c>
      <c r="E14" s="140">
        <v>3230</v>
      </c>
      <c r="F14" s="401">
        <v>743</v>
      </c>
      <c r="G14" s="140">
        <v>737</v>
      </c>
      <c r="H14" s="140">
        <f>SUM(H4:H13)</f>
        <v>720</v>
      </c>
      <c r="I14" s="140">
        <f>SUM(I4:I13)</f>
        <v>703</v>
      </c>
      <c r="J14" s="140">
        <f>SUM(J4:J13)</f>
        <v>800</v>
      </c>
      <c r="K14" s="140">
        <v>770</v>
      </c>
      <c r="L14" s="140">
        <v>839</v>
      </c>
      <c r="M14" s="140">
        <v>814</v>
      </c>
      <c r="N14" s="140">
        <v>850</v>
      </c>
      <c r="O14" s="140">
        <v>866</v>
      </c>
      <c r="P14" s="140">
        <v>867</v>
      </c>
      <c r="Q14" s="140">
        <v>795</v>
      </c>
      <c r="R14" s="140">
        <v>804</v>
      </c>
      <c r="S14" s="140">
        <v>772</v>
      </c>
    </row>
    <row r="15" spans="1:19" ht="13.5" customHeight="1" x14ac:dyDescent="0.25">
      <c r="A15" s="166"/>
      <c r="B15" s="165"/>
      <c r="C15" s="165"/>
      <c r="D15" s="165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3"/>
      <c r="P15" s="163"/>
      <c r="Q15" s="163"/>
      <c r="R15" s="163"/>
      <c r="S15" s="163"/>
    </row>
    <row r="16" spans="1:19" ht="17.25" customHeight="1" x14ac:dyDescent="0.25">
      <c r="A16" s="162"/>
      <c r="B16" s="162"/>
      <c r="C16" s="162"/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</row>
    <row r="17" spans="1:19" ht="13.5" customHeight="1" thickBot="1" x14ac:dyDescent="0.3">
      <c r="A17" s="161" t="s">
        <v>124</v>
      </c>
      <c r="B17" s="160"/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59"/>
      <c r="P17" s="159"/>
      <c r="Q17" s="159"/>
      <c r="R17" s="158"/>
      <c r="S17" s="158"/>
    </row>
    <row r="18" spans="1:19" ht="13.5" customHeight="1" x14ac:dyDescent="0.25">
      <c r="A18" s="136"/>
      <c r="B18" s="135" t="s">
        <v>311</v>
      </c>
      <c r="C18" s="135" t="s">
        <v>311</v>
      </c>
      <c r="D18" s="135" t="s">
        <v>311</v>
      </c>
      <c r="E18" s="135" t="s">
        <v>311</v>
      </c>
      <c r="F18" s="400" t="s">
        <v>289</v>
      </c>
      <c r="G18" s="135" t="s">
        <v>288</v>
      </c>
      <c r="H18" s="135" t="s">
        <v>310</v>
      </c>
      <c r="I18" s="135" t="s">
        <v>309</v>
      </c>
      <c r="J18" s="135" t="s">
        <v>289</v>
      </c>
      <c r="K18" s="135" t="s">
        <v>288</v>
      </c>
      <c r="L18" s="135" t="s">
        <v>310</v>
      </c>
      <c r="M18" s="135" t="s">
        <v>309</v>
      </c>
      <c r="N18" s="135" t="s">
        <v>289</v>
      </c>
      <c r="O18" s="135" t="s">
        <v>288</v>
      </c>
      <c r="P18" s="135" t="s">
        <v>310</v>
      </c>
      <c r="Q18" s="135" t="s">
        <v>309</v>
      </c>
      <c r="R18" s="135" t="s">
        <v>289</v>
      </c>
      <c r="S18" s="135" t="s">
        <v>288</v>
      </c>
    </row>
    <row r="19" spans="1:19" ht="13.5" customHeight="1" thickBot="1" x14ac:dyDescent="0.3">
      <c r="A19" s="134" t="s">
        <v>325</v>
      </c>
      <c r="B19" s="133">
        <v>2018</v>
      </c>
      <c r="C19" s="133">
        <v>2017</v>
      </c>
      <c r="D19" s="133">
        <v>2016</v>
      </c>
      <c r="E19" s="133">
        <v>2015</v>
      </c>
      <c r="F19" s="398">
        <v>2019</v>
      </c>
      <c r="G19" s="133">
        <v>2019</v>
      </c>
      <c r="H19" s="133">
        <v>2018</v>
      </c>
      <c r="I19" s="133">
        <v>2018</v>
      </c>
      <c r="J19" s="133">
        <v>2018</v>
      </c>
      <c r="K19" s="133">
        <v>2018</v>
      </c>
      <c r="L19" s="133">
        <v>2017</v>
      </c>
      <c r="M19" s="133">
        <v>2017</v>
      </c>
      <c r="N19" s="133">
        <v>2017</v>
      </c>
      <c r="O19" s="133">
        <v>2017</v>
      </c>
      <c r="P19" s="133">
        <v>2016</v>
      </c>
      <c r="Q19" s="133">
        <v>2016</v>
      </c>
      <c r="R19" s="133">
        <v>2016</v>
      </c>
      <c r="S19" s="133">
        <v>2016</v>
      </c>
    </row>
    <row r="20" spans="1:19" ht="13.5" customHeight="1" x14ac:dyDescent="0.25">
      <c r="A20" s="157" t="s">
        <v>331</v>
      </c>
      <c r="B20" s="150">
        <f>+H20+I20+J20+K20-1</f>
        <v>-484</v>
      </c>
      <c r="C20" s="150">
        <v>-565</v>
      </c>
      <c r="D20" s="150">
        <v>-573</v>
      </c>
      <c r="E20" s="150">
        <v>-485</v>
      </c>
      <c r="F20" s="402">
        <v>-137</v>
      </c>
      <c r="G20" s="150">
        <v>-128</v>
      </c>
      <c r="H20" s="150">
        <v>-120</v>
      </c>
      <c r="I20" s="150">
        <v>-121</v>
      </c>
      <c r="J20" s="150">
        <v>-119</v>
      </c>
      <c r="K20" s="150">
        <v>-123</v>
      </c>
      <c r="L20" s="150">
        <v>-128</v>
      </c>
      <c r="M20" s="150">
        <v>-151</v>
      </c>
      <c r="N20" s="150">
        <v>-157</v>
      </c>
      <c r="O20" s="150">
        <v>-129</v>
      </c>
      <c r="P20" s="150">
        <v>-165</v>
      </c>
      <c r="Q20" s="150">
        <v>-142</v>
      </c>
      <c r="R20" s="150">
        <v>-138</v>
      </c>
      <c r="S20" s="150">
        <v>-128</v>
      </c>
    </row>
    <row r="21" spans="1:19" ht="13.5" customHeight="1" x14ac:dyDescent="0.25">
      <c r="A21" s="156" t="s">
        <v>330</v>
      </c>
      <c r="B21" s="155">
        <f>+H21+I21+J21+K21-1</f>
        <v>-60</v>
      </c>
      <c r="C21" s="155">
        <v>-66</v>
      </c>
      <c r="D21" s="155">
        <v>-79</v>
      </c>
      <c r="E21" s="155">
        <v>-84</v>
      </c>
      <c r="F21" s="405">
        <v>-14</v>
      </c>
      <c r="G21" s="155">
        <v>-12</v>
      </c>
      <c r="H21" s="155">
        <v>-26</v>
      </c>
      <c r="I21" s="155">
        <v>-10</v>
      </c>
      <c r="J21" s="155">
        <v>-12</v>
      </c>
      <c r="K21" s="155">
        <v>-11</v>
      </c>
      <c r="L21" s="155">
        <v>-21</v>
      </c>
      <c r="M21" s="155">
        <v>-14</v>
      </c>
      <c r="N21" s="155">
        <v>-16</v>
      </c>
      <c r="O21" s="155">
        <v>-15</v>
      </c>
      <c r="P21" s="155">
        <v>-33</v>
      </c>
      <c r="Q21" s="155">
        <v>-13</v>
      </c>
      <c r="R21" s="155">
        <v>-18</v>
      </c>
      <c r="S21" s="155">
        <v>-15</v>
      </c>
    </row>
    <row r="22" spans="1:19" ht="23.25" customHeight="1" x14ac:dyDescent="0.25">
      <c r="A22" s="156" t="s">
        <v>329</v>
      </c>
      <c r="B22" s="155">
        <f>+H22+I22+J22+K22</f>
        <v>-83</v>
      </c>
      <c r="C22" s="155">
        <v>-101</v>
      </c>
      <c r="D22" s="155">
        <v>-125</v>
      </c>
      <c r="E22" s="155">
        <v>-145</v>
      </c>
      <c r="F22" s="405">
        <v>-17</v>
      </c>
      <c r="G22" s="155">
        <v>-18</v>
      </c>
      <c r="H22" s="155">
        <v>-20</v>
      </c>
      <c r="I22" s="155">
        <v>-19</v>
      </c>
      <c r="J22" s="155">
        <v>-22</v>
      </c>
      <c r="K22" s="155">
        <v>-22</v>
      </c>
      <c r="L22" s="155">
        <v>-24</v>
      </c>
      <c r="M22" s="155">
        <v>-24</v>
      </c>
      <c r="N22" s="155">
        <v>-25</v>
      </c>
      <c r="O22" s="155">
        <v>-28</v>
      </c>
      <c r="P22" s="155">
        <v>-33</v>
      </c>
      <c r="Q22" s="155">
        <v>-28</v>
      </c>
      <c r="R22" s="155">
        <v>-31</v>
      </c>
      <c r="S22" s="155">
        <v>-33</v>
      </c>
    </row>
    <row r="23" spans="1:19" ht="13.5" customHeight="1" x14ac:dyDescent="0.25">
      <c r="A23" s="156" t="s">
        <v>328</v>
      </c>
      <c r="B23" s="155">
        <f>+H23+I23+J23+K23</f>
        <v>-312</v>
      </c>
      <c r="C23" s="155">
        <v>-309</v>
      </c>
      <c r="D23" s="155">
        <v>-309</v>
      </c>
      <c r="E23" s="155">
        <v>-373</v>
      </c>
      <c r="F23" s="405">
        <v>-27</v>
      </c>
      <c r="G23" s="155">
        <v>-30</v>
      </c>
      <c r="H23" s="155">
        <v>-83</v>
      </c>
      <c r="I23" s="155">
        <v>-71</v>
      </c>
      <c r="J23" s="155">
        <v>-84</v>
      </c>
      <c r="K23" s="155">
        <v>-74</v>
      </c>
      <c r="L23" s="155">
        <v>-84</v>
      </c>
      <c r="M23" s="155">
        <v>-72</v>
      </c>
      <c r="N23" s="155">
        <v>-76</v>
      </c>
      <c r="O23" s="155">
        <v>-77</v>
      </c>
      <c r="P23" s="155">
        <v>-79</v>
      </c>
      <c r="Q23" s="155">
        <v>-75</v>
      </c>
      <c r="R23" s="155">
        <v>-78</v>
      </c>
      <c r="S23" s="155">
        <v>-77</v>
      </c>
    </row>
    <row r="24" spans="1:19" ht="13.5" customHeight="1" thickBot="1" x14ac:dyDescent="0.3">
      <c r="A24" s="129" t="s">
        <v>327</v>
      </c>
      <c r="B24" s="154">
        <f>+H24+I24+J24+K24+2</f>
        <v>-627</v>
      </c>
      <c r="C24" s="154">
        <v>-581</v>
      </c>
      <c r="D24" s="154">
        <v>-560</v>
      </c>
      <c r="E24" s="154">
        <v>-398</v>
      </c>
      <c r="F24" s="404">
        <v>-109</v>
      </c>
      <c r="G24" s="154">
        <v>-406</v>
      </c>
      <c r="H24" s="154">
        <v>-141</v>
      </c>
      <c r="I24" s="154">
        <v>-102</v>
      </c>
      <c r="J24" s="154">
        <v>-113</v>
      </c>
      <c r="K24" s="154">
        <v>-273</v>
      </c>
      <c r="L24" s="154">
        <v>-168</v>
      </c>
      <c r="M24" s="154">
        <v>-116</v>
      </c>
      <c r="N24" s="154">
        <v>-159</v>
      </c>
      <c r="O24" s="154">
        <v>-138</v>
      </c>
      <c r="P24" s="154">
        <v>-165</v>
      </c>
      <c r="Q24" s="154">
        <v>-131</v>
      </c>
      <c r="R24" s="154">
        <v>-131</v>
      </c>
      <c r="S24" s="154">
        <v>-133</v>
      </c>
    </row>
    <row r="25" spans="1:19" ht="13.5" customHeight="1" thickBot="1" x14ac:dyDescent="0.3">
      <c r="A25" s="141" t="s">
        <v>326</v>
      </c>
      <c r="B25" s="153">
        <f>+H25+I25+J25+K25</f>
        <v>-1566</v>
      </c>
      <c r="C25" s="153">
        <v>-1622</v>
      </c>
      <c r="D25" s="153">
        <v>-1646</v>
      </c>
      <c r="E25" s="153">
        <v>-1485</v>
      </c>
      <c r="F25" s="403">
        <v>-304</v>
      </c>
      <c r="G25" s="153">
        <v>-594</v>
      </c>
      <c r="H25" s="153">
        <f>SUM(H20:H24)</f>
        <v>-390</v>
      </c>
      <c r="I25" s="153">
        <f>SUM(I20:I24)</f>
        <v>-323</v>
      </c>
      <c r="J25" s="153">
        <f>SUM(J20:J24)</f>
        <v>-350</v>
      </c>
      <c r="K25" s="153">
        <v>-503</v>
      </c>
      <c r="L25" s="153">
        <v>-425</v>
      </c>
      <c r="M25" s="153">
        <v>-377</v>
      </c>
      <c r="N25" s="153">
        <v>-433</v>
      </c>
      <c r="O25" s="153">
        <v>-387</v>
      </c>
      <c r="P25" s="153">
        <v>-475</v>
      </c>
      <c r="Q25" s="153">
        <v>-389</v>
      </c>
      <c r="R25" s="153">
        <v>-396</v>
      </c>
      <c r="S25" s="153">
        <v>-386</v>
      </c>
    </row>
    <row r="26" spans="1:19" ht="13.5" customHeight="1" x14ac:dyDescent="0.25">
      <c r="A26" s="128"/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</row>
    <row r="27" spans="1:19" ht="13.5" customHeight="1" x14ac:dyDescent="0.25">
      <c r="A27" s="128"/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</row>
    <row r="28" spans="1:19" ht="13.5" customHeight="1" thickBot="1" x14ac:dyDescent="0.3">
      <c r="A28" s="1095" t="s">
        <v>1474</v>
      </c>
      <c r="B28" s="1095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1"/>
      <c r="N28" s="151"/>
      <c r="O28" s="151"/>
      <c r="P28" s="151"/>
      <c r="Q28" s="151"/>
      <c r="R28" s="151"/>
      <c r="S28" s="151"/>
    </row>
    <row r="29" spans="1:19" ht="17.25" customHeight="1" x14ac:dyDescent="0.25">
      <c r="A29" s="136"/>
      <c r="B29" s="136"/>
      <c r="C29" s="135" t="s">
        <v>311</v>
      </c>
      <c r="D29" s="135" t="s">
        <v>311</v>
      </c>
      <c r="E29" s="135" t="s">
        <v>311</v>
      </c>
      <c r="F29" s="135" t="s">
        <v>310</v>
      </c>
      <c r="G29" s="135" t="s">
        <v>309</v>
      </c>
      <c r="H29" s="135" t="s">
        <v>289</v>
      </c>
      <c r="I29" s="135" t="s">
        <v>288</v>
      </c>
      <c r="J29" s="135" t="s">
        <v>310</v>
      </c>
      <c r="K29" s="135" t="s">
        <v>309</v>
      </c>
      <c r="L29" s="135" t="s">
        <v>289</v>
      </c>
      <c r="M29" s="135" t="s">
        <v>288</v>
      </c>
      <c r="N29" s="135"/>
      <c r="O29" s="135"/>
      <c r="P29" s="135"/>
      <c r="Q29" s="135"/>
    </row>
    <row r="30" spans="1:19" ht="13.5" customHeight="1" thickBot="1" x14ac:dyDescent="0.3">
      <c r="A30" s="134" t="s">
        <v>325</v>
      </c>
      <c r="B30" s="134"/>
      <c r="C30" s="133">
        <v>2017</v>
      </c>
      <c r="D30" s="133">
        <v>2016</v>
      </c>
      <c r="E30" s="133">
        <v>2015</v>
      </c>
      <c r="F30" s="133">
        <v>2017</v>
      </c>
      <c r="G30" s="133">
        <v>2017</v>
      </c>
      <c r="H30" s="133">
        <v>2017</v>
      </c>
      <c r="I30" s="133">
        <v>2017</v>
      </c>
      <c r="J30" s="133">
        <v>2016</v>
      </c>
      <c r="K30" s="133">
        <v>2016</v>
      </c>
      <c r="L30" s="133">
        <v>2016</v>
      </c>
      <c r="M30" s="133">
        <v>2016</v>
      </c>
      <c r="N30" s="2651"/>
      <c r="O30" s="2651"/>
      <c r="P30" s="2651"/>
      <c r="Q30" s="2651"/>
    </row>
    <row r="31" spans="1:19" ht="13.5" customHeight="1" x14ac:dyDescent="0.25">
      <c r="A31" s="775" t="s">
        <v>324</v>
      </c>
      <c r="B31" s="775"/>
      <c r="C31" s="774"/>
      <c r="D31" s="774"/>
      <c r="E31" s="150"/>
      <c r="F31" s="150"/>
      <c r="G31" s="150"/>
      <c r="H31" s="150"/>
      <c r="I31" s="150"/>
      <c r="J31" s="774"/>
      <c r="K31" s="774"/>
      <c r="L31" s="774"/>
      <c r="M31" s="774"/>
      <c r="N31" s="150"/>
      <c r="O31" s="150"/>
      <c r="P31" s="150"/>
      <c r="Q31" s="2652"/>
    </row>
    <row r="32" spans="1:19" ht="13.5" customHeight="1" x14ac:dyDescent="0.25">
      <c r="A32" s="145" t="s">
        <v>317</v>
      </c>
      <c r="B32" s="145"/>
      <c r="C32" s="144">
        <v>-1</v>
      </c>
      <c r="D32" s="144">
        <v>-1</v>
      </c>
      <c r="E32" s="144" t="s">
        <v>323</v>
      </c>
      <c r="F32" s="144">
        <v>0</v>
      </c>
      <c r="G32" s="144">
        <v>0</v>
      </c>
      <c r="H32" s="144">
        <v>-1</v>
      </c>
      <c r="I32" s="144" t="s">
        <v>88</v>
      </c>
      <c r="J32" s="144">
        <v>-1</v>
      </c>
      <c r="K32" s="144" t="s">
        <v>323</v>
      </c>
      <c r="L32" s="144" t="s">
        <v>323</v>
      </c>
      <c r="M32" s="144">
        <v>0</v>
      </c>
      <c r="N32" s="146"/>
      <c r="O32" s="146"/>
      <c r="P32" s="146"/>
      <c r="Q32" s="146"/>
    </row>
    <row r="33" spans="1:17" ht="13.5" customHeight="1" thickBot="1" x14ac:dyDescent="0.3">
      <c r="A33" s="129" t="s">
        <v>316</v>
      </c>
      <c r="B33" s="129"/>
      <c r="C33" s="149">
        <v>1</v>
      </c>
      <c r="D33" s="149">
        <v>1</v>
      </c>
      <c r="E33" s="149">
        <v>1</v>
      </c>
      <c r="F33" s="149">
        <v>1</v>
      </c>
      <c r="G33" s="149">
        <v>0</v>
      </c>
      <c r="H33" s="149">
        <v>0</v>
      </c>
      <c r="I33" s="149" t="s">
        <v>88</v>
      </c>
      <c r="J33" s="149">
        <v>1</v>
      </c>
      <c r="K33" s="149" t="s">
        <v>323</v>
      </c>
      <c r="L33" s="149" t="s">
        <v>323</v>
      </c>
      <c r="M33" s="149">
        <v>0</v>
      </c>
      <c r="N33" s="146"/>
      <c r="O33" s="146"/>
      <c r="P33" s="146"/>
      <c r="Q33" s="146"/>
    </row>
    <row r="34" spans="1:17" ht="13.5" customHeight="1" thickBot="1" x14ac:dyDescent="0.3">
      <c r="A34" s="141" t="s">
        <v>322</v>
      </c>
      <c r="B34" s="141"/>
      <c r="C34" s="140" t="s">
        <v>314</v>
      </c>
      <c r="D34" s="140" t="s">
        <v>314</v>
      </c>
      <c r="E34" s="140">
        <v>1</v>
      </c>
      <c r="F34" s="140">
        <v>1</v>
      </c>
      <c r="G34" s="140">
        <v>0</v>
      </c>
      <c r="H34" s="140">
        <v>-1</v>
      </c>
      <c r="I34" s="140" t="s">
        <v>88</v>
      </c>
      <c r="J34" s="140" t="s">
        <v>314</v>
      </c>
      <c r="K34" s="140" t="s">
        <v>314</v>
      </c>
      <c r="L34" s="140" t="s">
        <v>314</v>
      </c>
      <c r="M34" s="140">
        <v>0</v>
      </c>
      <c r="N34" s="2653"/>
      <c r="O34" s="2653"/>
      <c r="P34" s="2653"/>
      <c r="Q34" s="2653"/>
    </row>
    <row r="35" spans="1:17" ht="13.5" customHeight="1" x14ac:dyDescent="0.25">
      <c r="A35" s="148"/>
      <c r="B35" s="148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2653"/>
      <c r="O35" s="2653"/>
      <c r="P35" s="2653"/>
      <c r="Q35" s="2653"/>
    </row>
    <row r="36" spans="1:17" ht="13.5" customHeight="1" x14ac:dyDescent="0.25">
      <c r="A36" s="145" t="s">
        <v>319</v>
      </c>
      <c r="B36" s="145"/>
      <c r="C36" s="146">
        <v>-426</v>
      </c>
      <c r="D36" s="146">
        <v>-600</v>
      </c>
      <c r="E36" s="146">
        <v>-605</v>
      </c>
      <c r="F36" s="146">
        <v>-97</v>
      </c>
      <c r="G36" s="146">
        <v>-116</v>
      </c>
      <c r="H36" s="146">
        <v>-111</v>
      </c>
      <c r="I36" s="146">
        <v>-102</v>
      </c>
      <c r="J36" s="146">
        <v>-231</v>
      </c>
      <c r="K36" s="146">
        <v>-119</v>
      </c>
      <c r="L36" s="146">
        <v>-119</v>
      </c>
      <c r="M36" s="146">
        <v>-131</v>
      </c>
      <c r="N36" s="146"/>
      <c r="O36" s="146"/>
      <c r="P36" s="146"/>
      <c r="Q36" s="146"/>
    </row>
    <row r="37" spans="1:17" s="1386" customFormat="1" ht="13.5" customHeight="1" x14ac:dyDescent="0.2">
      <c r="A37" s="145" t="s">
        <v>318</v>
      </c>
      <c r="B37" s="145"/>
      <c r="C37" s="144">
        <v>300</v>
      </c>
      <c r="D37" s="144">
        <v>474</v>
      </c>
      <c r="E37" s="144">
        <v>448</v>
      </c>
      <c r="F37" s="144">
        <v>61</v>
      </c>
      <c r="G37" s="144">
        <v>86</v>
      </c>
      <c r="H37" s="144">
        <v>86</v>
      </c>
      <c r="I37" s="144">
        <v>67</v>
      </c>
      <c r="J37" s="144">
        <v>193</v>
      </c>
      <c r="K37" s="144">
        <v>91</v>
      </c>
      <c r="L37" s="144">
        <v>90</v>
      </c>
      <c r="M37" s="144">
        <v>100</v>
      </c>
      <c r="N37" s="146"/>
      <c r="O37" s="146"/>
      <c r="P37" s="146"/>
      <c r="Q37" s="146"/>
    </row>
    <row r="38" spans="1:17" ht="13.5" customHeight="1" x14ac:dyDescent="0.25">
      <c r="A38" s="145" t="s">
        <v>321</v>
      </c>
      <c r="B38" s="145"/>
      <c r="C38" s="144">
        <v>54</v>
      </c>
      <c r="D38" s="144">
        <v>57</v>
      </c>
      <c r="E38" s="144">
        <v>63</v>
      </c>
      <c r="F38" s="144">
        <v>13</v>
      </c>
      <c r="G38" s="144">
        <v>16</v>
      </c>
      <c r="H38" s="144">
        <v>14</v>
      </c>
      <c r="I38" s="144">
        <v>11</v>
      </c>
      <c r="J38" s="144">
        <v>21</v>
      </c>
      <c r="K38" s="144">
        <v>12</v>
      </c>
      <c r="L38" s="144">
        <v>12</v>
      </c>
      <c r="M38" s="144">
        <v>12</v>
      </c>
      <c r="N38" s="146"/>
      <c r="O38" s="146"/>
      <c r="P38" s="146"/>
      <c r="Q38" s="146"/>
    </row>
    <row r="39" spans="1:17" ht="13.5" customHeight="1" x14ac:dyDescent="0.25">
      <c r="A39" s="145" t="s">
        <v>317</v>
      </c>
      <c r="B39" s="145"/>
      <c r="C39" s="144">
        <v>-908</v>
      </c>
      <c r="D39" s="144">
        <v>-1056</v>
      </c>
      <c r="E39" s="144">
        <v>-1074</v>
      </c>
      <c r="F39" s="144">
        <v>-251</v>
      </c>
      <c r="G39" s="144">
        <v>-189</v>
      </c>
      <c r="H39" s="144">
        <v>-215</v>
      </c>
      <c r="I39" s="144">
        <v>-253</v>
      </c>
      <c r="J39" s="144">
        <v>-275</v>
      </c>
      <c r="K39" s="144">
        <v>-293</v>
      </c>
      <c r="L39" s="144">
        <v>-248</v>
      </c>
      <c r="M39" s="144">
        <v>-240</v>
      </c>
      <c r="N39" s="146"/>
      <c r="O39" s="146"/>
      <c r="P39" s="146"/>
      <c r="Q39" s="146"/>
    </row>
    <row r="40" spans="1:17" ht="13.5" customHeight="1" thickBot="1" x14ac:dyDescent="0.3">
      <c r="A40" s="143" t="s">
        <v>316</v>
      </c>
      <c r="B40" s="143"/>
      <c r="C40" s="142">
        <v>642</v>
      </c>
      <c r="D40" s="142">
        <v>639</v>
      </c>
      <c r="E40" s="142">
        <v>693</v>
      </c>
      <c r="F40" s="142">
        <v>202</v>
      </c>
      <c r="G40" s="142">
        <v>122</v>
      </c>
      <c r="H40" s="142">
        <v>147</v>
      </c>
      <c r="I40" s="142">
        <v>171</v>
      </c>
      <c r="J40" s="142">
        <v>165</v>
      </c>
      <c r="K40" s="142">
        <v>174</v>
      </c>
      <c r="L40" s="142">
        <v>148</v>
      </c>
      <c r="M40" s="142">
        <v>152</v>
      </c>
      <c r="N40" s="146"/>
      <c r="O40" s="146"/>
      <c r="P40" s="146"/>
      <c r="Q40" s="146"/>
    </row>
    <row r="41" spans="1:17" ht="13.5" customHeight="1" thickBot="1" x14ac:dyDescent="0.3">
      <c r="A41" s="141" t="s">
        <v>320</v>
      </c>
      <c r="B41" s="141"/>
      <c r="C41" s="140">
        <v>-338</v>
      </c>
      <c r="D41" s="140">
        <v>-486</v>
      </c>
      <c r="E41" s="140">
        <v>-475</v>
      </c>
      <c r="F41" s="140">
        <v>-72</v>
      </c>
      <c r="G41" s="140">
        <v>-81</v>
      </c>
      <c r="H41" s="140">
        <v>-79</v>
      </c>
      <c r="I41" s="140">
        <v>-106</v>
      </c>
      <c r="J41" s="140">
        <v>-127</v>
      </c>
      <c r="K41" s="140">
        <v>-135</v>
      </c>
      <c r="L41" s="140">
        <v>-117</v>
      </c>
      <c r="M41" s="140">
        <v>-107</v>
      </c>
      <c r="N41" s="2653"/>
      <c r="O41" s="2653"/>
      <c r="P41" s="2653"/>
      <c r="Q41" s="2653"/>
    </row>
    <row r="42" spans="1:17" ht="17.25" customHeight="1" x14ac:dyDescent="0.25">
      <c r="A42" s="148"/>
      <c r="B42" s="148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2653"/>
      <c r="O42" s="2653"/>
      <c r="P42" s="2653"/>
      <c r="Q42" s="2653"/>
    </row>
    <row r="43" spans="1:17" ht="13.5" customHeight="1" x14ac:dyDescent="0.25">
      <c r="A43" s="145" t="s">
        <v>319</v>
      </c>
      <c r="B43" s="145"/>
      <c r="C43" s="146">
        <v>-9</v>
      </c>
      <c r="D43" s="146">
        <v>-9</v>
      </c>
      <c r="E43" s="146">
        <v>-11</v>
      </c>
      <c r="F43" s="146">
        <v>-5</v>
      </c>
      <c r="G43" s="146">
        <v>-1</v>
      </c>
      <c r="H43" s="146">
        <v>-1</v>
      </c>
      <c r="I43" s="146">
        <v>-2</v>
      </c>
      <c r="J43" s="146">
        <v>-3</v>
      </c>
      <c r="K43" s="146">
        <v>-2</v>
      </c>
      <c r="L43" s="146">
        <v>-2</v>
      </c>
      <c r="M43" s="146">
        <v>-2</v>
      </c>
      <c r="N43" s="146"/>
      <c r="O43" s="146"/>
      <c r="P43" s="146"/>
      <c r="Q43" s="146"/>
    </row>
    <row r="44" spans="1:17" ht="13.5" customHeight="1" x14ac:dyDescent="0.25">
      <c r="A44" s="145" t="s">
        <v>318</v>
      </c>
      <c r="B44" s="145"/>
      <c r="C44" s="144">
        <v>9</v>
      </c>
      <c r="D44" s="144">
        <v>9</v>
      </c>
      <c r="E44" s="144">
        <v>11</v>
      </c>
      <c r="F44" s="144">
        <v>5</v>
      </c>
      <c r="G44" s="144">
        <v>1</v>
      </c>
      <c r="H44" s="144">
        <v>1</v>
      </c>
      <c r="I44" s="144">
        <v>2</v>
      </c>
      <c r="J44" s="144">
        <v>3</v>
      </c>
      <c r="K44" s="144">
        <v>2</v>
      </c>
      <c r="L44" s="144">
        <v>3</v>
      </c>
      <c r="M44" s="144">
        <v>1</v>
      </c>
      <c r="N44" s="146"/>
      <c r="O44" s="146"/>
      <c r="P44" s="146"/>
      <c r="Q44" s="146"/>
    </row>
    <row r="45" spans="1:17" ht="13.5" customHeight="1" x14ac:dyDescent="0.25">
      <c r="A45" s="145" t="s">
        <v>317</v>
      </c>
      <c r="B45" s="145"/>
      <c r="C45" s="144">
        <v>-92</v>
      </c>
      <c r="D45" s="144">
        <v>-96</v>
      </c>
      <c r="E45" s="144">
        <v>-104</v>
      </c>
      <c r="F45" s="144">
        <v>-17</v>
      </c>
      <c r="G45" s="144">
        <v>-15</v>
      </c>
      <c r="H45" s="144">
        <v>-38</v>
      </c>
      <c r="I45" s="144">
        <v>-22</v>
      </c>
      <c r="J45" s="144">
        <v>-23</v>
      </c>
      <c r="K45" s="144">
        <v>-21</v>
      </c>
      <c r="L45" s="144">
        <v>-30</v>
      </c>
      <c r="M45" s="144">
        <v>-22</v>
      </c>
      <c r="N45" s="146"/>
      <c r="O45" s="146"/>
      <c r="P45" s="146"/>
      <c r="Q45" s="146"/>
    </row>
    <row r="46" spans="1:17" ht="13.5" customHeight="1" thickBot="1" x14ac:dyDescent="0.3">
      <c r="A46" s="143" t="s">
        <v>316</v>
      </c>
      <c r="B46" s="143"/>
      <c r="C46" s="142">
        <v>61</v>
      </c>
      <c r="D46" s="142">
        <v>80</v>
      </c>
      <c r="E46" s="142">
        <v>99</v>
      </c>
      <c r="F46" s="142">
        <v>17</v>
      </c>
      <c r="G46" s="142">
        <v>17</v>
      </c>
      <c r="H46" s="142">
        <v>12</v>
      </c>
      <c r="I46" s="142">
        <v>15</v>
      </c>
      <c r="J46" s="142">
        <v>21</v>
      </c>
      <c r="K46" s="142">
        <v>21</v>
      </c>
      <c r="L46" s="142">
        <v>19</v>
      </c>
      <c r="M46" s="142">
        <v>19</v>
      </c>
      <c r="N46" s="146"/>
      <c r="O46" s="146"/>
      <c r="P46" s="146"/>
      <c r="Q46" s="146"/>
    </row>
    <row r="47" spans="1:17" ht="13.5" customHeight="1" thickBot="1" x14ac:dyDescent="0.3">
      <c r="A47" s="141" t="s">
        <v>315</v>
      </c>
      <c r="B47" s="141"/>
      <c r="C47" s="140">
        <v>-31</v>
      </c>
      <c r="D47" s="140">
        <v>-16</v>
      </c>
      <c r="E47" s="140">
        <v>-5</v>
      </c>
      <c r="F47" s="140">
        <v>0</v>
      </c>
      <c r="G47" s="140">
        <v>2</v>
      </c>
      <c r="H47" s="140">
        <v>-26</v>
      </c>
      <c r="I47" s="140">
        <v>-7</v>
      </c>
      <c r="J47" s="140">
        <v>-2</v>
      </c>
      <c r="K47" s="140" t="s">
        <v>314</v>
      </c>
      <c r="L47" s="140">
        <v>-10</v>
      </c>
      <c r="M47" s="140">
        <v>-4</v>
      </c>
      <c r="N47" s="2653"/>
      <c r="O47" s="2653"/>
      <c r="P47" s="2653"/>
      <c r="Q47" s="2653"/>
    </row>
    <row r="48" spans="1:17" ht="13.5" customHeight="1" thickBot="1" x14ac:dyDescent="0.3">
      <c r="A48" s="141"/>
      <c r="B48" s="141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2653"/>
      <c r="O48" s="2653"/>
      <c r="P48" s="2653"/>
      <c r="Q48" s="2653"/>
    </row>
    <row r="49" spans="1:19" ht="13.5" customHeight="1" thickBot="1" x14ac:dyDescent="0.3">
      <c r="A49" s="141" t="s">
        <v>313</v>
      </c>
      <c r="B49" s="141"/>
      <c r="C49" s="140">
        <v>-369</v>
      </c>
      <c r="D49" s="140">
        <v>-502</v>
      </c>
      <c r="E49" s="140">
        <v>-479</v>
      </c>
      <c r="F49" s="140">
        <v>-71</v>
      </c>
      <c r="G49" s="140">
        <v>-79</v>
      </c>
      <c r="H49" s="140">
        <v>-106</v>
      </c>
      <c r="I49" s="140">
        <v>-113</v>
      </c>
      <c r="J49" s="140">
        <v>-129</v>
      </c>
      <c r="K49" s="140">
        <v>-135</v>
      </c>
      <c r="L49" s="140">
        <v>-127</v>
      </c>
      <c r="M49" s="140">
        <v>-111</v>
      </c>
      <c r="N49" s="2653"/>
      <c r="O49" s="2653"/>
      <c r="P49" s="2653"/>
      <c r="Q49" s="2653"/>
      <c r="R49" s="2302"/>
      <c r="S49" s="2302"/>
    </row>
    <row r="50" spans="1:19" ht="13.5" customHeight="1" x14ac:dyDescent="0.25">
      <c r="A50" s="773"/>
      <c r="B50" s="773"/>
      <c r="C50" s="772"/>
      <c r="D50" s="772"/>
      <c r="E50" s="772"/>
      <c r="F50" s="772"/>
      <c r="G50" s="772"/>
      <c r="H50" s="772"/>
      <c r="I50" s="772"/>
      <c r="J50" s="772"/>
      <c r="K50" s="772"/>
      <c r="L50" s="772"/>
      <c r="M50" s="772"/>
      <c r="N50" s="2654"/>
      <c r="O50" s="2654"/>
      <c r="P50" s="145"/>
      <c r="Q50" s="145"/>
      <c r="R50" s="145"/>
      <c r="S50" s="2654"/>
    </row>
    <row r="51" spans="1:19" ht="13.5" customHeight="1" x14ac:dyDescent="0.25">
      <c r="A51" s="139" t="s">
        <v>312</v>
      </c>
      <c r="B51" s="139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7"/>
      <c r="N51" s="137"/>
      <c r="O51" s="137"/>
      <c r="P51" s="137"/>
      <c r="Q51" s="137"/>
      <c r="R51" s="137"/>
      <c r="S51" s="137"/>
    </row>
    <row r="52" spans="1:19" ht="13.5" customHeight="1" x14ac:dyDescent="0.25">
      <c r="A52" s="136"/>
      <c r="B52" s="136"/>
      <c r="C52" s="135" t="s">
        <v>311</v>
      </c>
      <c r="D52" s="135" t="s">
        <v>311</v>
      </c>
      <c r="E52" s="135" t="s">
        <v>311</v>
      </c>
      <c r="F52" s="135" t="s">
        <v>310</v>
      </c>
      <c r="G52" s="135" t="s">
        <v>309</v>
      </c>
      <c r="H52" s="135" t="s">
        <v>289</v>
      </c>
      <c r="I52" s="135" t="s">
        <v>288</v>
      </c>
      <c r="J52" s="135" t="s">
        <v>310</v>
      </c>
      <c r="K52" s="135" t="s">
        <v>309</v>
      </c>
      <c r="L52" s="135" t="s">
        <v>289</v>
      </c>
      <c r="M52" s="135" t="s">
        <v>288</v>
      </c>
      <c r="N52" s="2651"/>
      <c r="O52" s="2651"/>
      <c r="P52" s="2651"/>
      <c r="Q52" s="2651"/>
    </row>
    <row r="53" spans="1:19" ht="13.5" customHeight="1" thickBot="1" x14ac:dyDescent="0.3">
      <c r="A53" s="134"/>
      <c r="B53" s="134"/>
      <c r="C53" s="133">
        <v>2017</v>
      </c>
      <c r="D53" s="133">
        <v>2016</v>
      </c>
      <c r="E53" s="133">
        <v>2015</v>
      </c>
      <c r="F53" s="133">
        <v>2017</v>
      </c>
      <c r="G53" s="133">
        <v>2017</v>
      </c>
      <c r="H53" s="133">
        <v>2017</v>
      </c>
      <c r="I53" s="133">
        <v>2017</v>
      </c>
      <c r="J53" s="133">
        <v>2016</v>
      </c>
      <c r="K53" s="133">
        <v>2016</v>
      </c>
      <c r="L53" s="133">
        <v>2016</v>
      </c>
      <c r="M53" s="133">
        <v>2016</v>
      </c>
      <c r="N53" s="2651"/>
      <c r="O53" s="2651"/>
      <c r="P53" s="2651"/>
      <c r="Q53" s="2651"/>
    </row>
    <row r="54" spans="1:19" ht="13.5" customHeight="1" x14ac:dyDescent="0.25">
      <c r="A54" s="771" t="s">
        <v>308</v>
      </c>
      <c r="B54" s="771"/>
      <c r="C54" s="770">
        <v>12</v>
      </c>
      <c r="D54" s="770">
        <v>15</v>
      </c>
      <c r="E54" s="770">
        <v>14</v>
      </c>
      <c r="F54" s="131">
        <v>9</v>
      </c>
      <c r="G54" s="131">
        <v>10</v>
      </c>
      <c r="H54" s="131">
        <v>13</v>
      </c>
      <c r="I54" s="131">
        <v>14</v>
      </c>
      <c r="J54" s="131">
        <v>16</v>
      </c>
      <c r="K54" s="770">
        <v>16</v>
      </c>
      <c r="L54" s="770">
        <v>15</v>
      </c>
      <c r="M54" s="770">
        <v>13</v>
      </c>
      <c r="N54" s="131"/>
      <c r="O54" s="131"/>
      <c r="P54" s="131"/>
      <c r="Q54" s="131"/>
    </row>
    <row r="55" spans="1:19" ht="17.25" customHeight="1" x14ac:dyDescent="0.25">
      <c r="A55" s="132" t="s">
        <v>307</v>
      </c>
      <c r="B55" s="132"/>
      <c r="C55" s="131">
        <v>15</v>
      </c>
      <c r="D55" s="131">
        <v>12</v>
      </c>
      <c r="E55" s="131">
        <v>13</v>
      </c>
      <c r="F55" s="131">
        <v>20</v>
      </c>
      <c r="G55" s="131">
        <v>12</v>
      </c>
      <c r="H55" s="131">
        <v>11</v>
      </c>
      <c r="I55" s="131">
        <v>16</v>
      </c>
      <c r="J55" s="131">
        <v>15</v>
      </c>
      <c r="K55" s="131">
        <v>7</v>
      </c>
      <c r="L55" s="131">
        <v>13</v>
      </c>
      <c r="M55" s="131">
        <v>14</v>
      </c>
      <c r="N55" s="131"/>
      <c r="O55" s="131"/>
      <c r="P55" s="131"/>
      <c r="Q55" s="131"/>
    </row>
    <row r="56" spans="1:19" ht="13.5" customHeight="1" thickBot="1" x14ac:dyDescent="0.3">
      <c r="A56" s="130" t="s">
        <v>306</v>
      </c>
      <c r="B56" s="130"/>
      <c r="C56" s="129">
        <v>-3</v>
      </c>
      <c r="D56" s="129">
        <v>3</v>
      </c>
      <c r="E56" s="129">
        <v>1</v>
      </c>
      <c r="F56" s="129">
        <v>-11</v>
      </c>
      <c r="G56" s="129">
        <v>-2</v>
      </c>
      <c r="H56" s="129">
        <v>2</v>
      </c>
      <c r="I56" s="129">
        <v>-2</v>
      </c>
      <c r="J56" s="129">
        <v>1</v>
      </c>
      <c r="K56" s="129">
        <v>9</v>
      </c>
      <c r="L56" s="129">
        <v>2</v>
      </c>
      <c r="M56" s="129">
        <v>-1</v>
      </c>
      <c r="N56" s="157"/>
      <c r="O56" s="157"/>
      <c r="P56" s="157"/>
      <c r="Q56" s="157"/>
    </row>
    <row r="57" spans="1:19" ht="9.75" customHeight="1" x14ac:dyDescent="0.25">
      <c r="A57" s="920"/>
      <c r="B57" s="920"/>
      <c r="C57" s="918"/>
      <c r="D57" s="918"/>
      <c r="E57" s="917"/>
      <c r="F57" s="917"/>
      <c r="G57" s="917"/>
      <c r="H57" s="917"/>
      <c r="I57" s="917"/>
      <c r="J57" s="917"/>
      <c r="K57" s="917"/>
      <c r="L57" s="918"/>
      <c r="M57" s="1382"/>
      <c r="N57" s="1382"/>
      <c r="O57" s="1374"/>
      <c r="P57" s="794"/>
      <c r="Q57" s="794"/>
      <c r="R57" s="792"/>
      <c r="S57" s="1373"/>
    </row>
    <row r="58" spans="1:19" ht="13.5" hidden="1" customHeight="1" x14ac:dyDescent="0.25">
      <c r="A58" s="910"/>
      <c r="B58" s="910"/>
      <c r="C58" s="912"/>
      <c r="D58" s="912"/>
      <c r="E58" s="913"/>
      <c r="F58" s="913"/>
      <c r="G58" s="913"/>
      <c r="H58" s="913"/>
      <c r="I58" s="913"/>
      <c r="J58" s="913"/>
      <c r="K58" s="913"/>
      <c r="L58" s="912"/>
      <c r="M58" s="1382"/>
      <c r="N58" s="1382"/>
      <c r="O58" s="1373"/>
      <c r="P58" s="789"/>
      <c r="Q58" s="789"/>
      <c r="R58" s="793"/>
      <c r="S58" s="1373"/>
    </row>
    <row r="59" spans="1:19" ht="13.5" hidden="1" customHeight="1" x14ac:dyDescent="0.25">
      <c r="A59" s="1381"/>
      <c r="B59" s="1381"/>
      <c r="C59" s="1380"/>
      <c r="D59" s="1380"/>
      <c r="E59" s="411"/>
      <c r="F59" s="411"/>
      <c r="G59" s="411"/>
      <c r="H59" s="411"/>
      <c r="I59" s="938"/>
      <c r="J59" s="938"/>
      <c r="K59" s="411"/>
      <c r="L59" s="1380"/>
      <c r="M59" s="1382"/>
      <c r="N59" s="1382"/>
      <c r="O59" s="1373"/>
      <c r="P59" s="791"/>
      <c r="Q59" s="791"/>
      <c r="R59" s="792"/>
      <c r="S59" s="1373"/>
    </row>
    <row r="60" spans="1:19" ht="13.5" hidden="1" customHeight="1" x14ac:dyDescent="0.25">
      <c r="A60" s="1381"/>
      <c r="B60" s="1381"/>
      <c r="C60" s="1380"/>
      <c r="D60" s="1380"/>
      <c r="E60" s="411"/>
      <c r="F60" s="411"/>
      <c r="G60" s="411"/>
      <c r="H60" s="411"/>
      <c r="I60" s="938"/>
      <c r="J60" s="938"/>
      <c r="K60" s="411"/>
      <c r="L60" s="1380"/>
      <c r="M60" s="1382"/>
      <c r="N60" s="1382"/>
      <c r="O60" s="1373"/>
      <c r="P60" s="791"/>
      <c r="Q60" s="791"/>
      <c r="R60" s="792"/>
      <c r="S60" s="1373"/>
    </row>
    <row r="61" spans="1:19" ht="13.5" hidden="1" customHeight="1" x14ac:dyDescent="0.25">
      <c r="A61" s="910"/>
      <c r="B61" s="910"/>
      <c r="C61" s="912"/>
      <c r="D61" s="912"/>
      <c r="E61" s="913"/>
      <c r="F61" s="913"/>
      <c r="G61" s="913"/>
      <c r="H61" s="913"/>
      <c r="I61" s="913"/>
      <c r="J61" s="913"/>
      <c r="K61" s="913"/>
      <c r="L61" s="912"/>
      <c r="M61" s="1382"/>
      <c r="N61" s="1382"/>
      <c r="O61" s="1373"/>
      <c r="P61" s="791"/>
      <c r="Q61" s="791"/>
      <c r="R61" s="792"/>
      <c r="S61" s="1373"/>
    </row>
    <row r="62" spans="1:19" ht="13.5" hidden="1" customHeight="1" x14ac:dyDescent="0.25">
      <c r="A62" s="1381"/>
      <c r="B62" s="1381"/>
      <c r="C62" s="1380"/>
      <c r="D62" s="1380"/>
      <c r="E62" s="411"/>
      <c r="F62" s="411"/>
      <c r="G62" s="411"/>
      <c r="H62" s="411"/>
      <c r="I62" s="938"/>
      <c r="J62" s="938"/>
      <c r="K62" s="411"/>
      <c r="L62" s="1379"/>
      <c r="M62" s="1382"/>
      <c r="N62" s="1382"/>
      <c r="O62" s="1373"/>
      <c r="P62" s="789"/>
      <c r="Q62" s="788"/>
      <c r="R62" s="793"/>
      <c r="S62" s="1373"/>
    </row>
    <row r="63" spans="1:19" ht="13.5" hidden="1" customHeight="1" x14ac:dyDescent="0.25">
      <c r="A63" s="1381"/>
      <c r="B63" s="1381"/>
      <c r="C63" s="1379"/>
      <c r="D63" s="1379"/>
      <c r="E63" s="919"/>
      <c r="F63" s="919"/>
      <c r="G63" s="919"/>
      <c r="H63" s="919"/>
      <c r="I63" s="938"/>
      <c r="J63" s="938"/>
      <c r="K63" s="411"/>
      <c r="L63" s="1379"/>
      <c r="M63" s="1382"/>
      <c r="N63" s="1382"/>
      <c r="O63" s="1373"/>
      <c r="P63" s="791"/>
      <c r="Q63" s="791"/>
      <c r="R63" s="792"/>
      <c r="S63" s="1373"/>
    </row>
    <row r="64" spans="1:19" ht="13.5" hidden="1" customHeight="1" x14ac:dyDescent="0.25">
      <c r="A64" s="1381"/>
      <c r="B64" s="1381"/>
      <c r="C64" s="1380"/>
      <c r="D64" s="1380"/>
      <c r="E64" s="411"/>
      <c r="F64" s="411"/>
      <c r="G64" s="411"/>
      <c r="H64" s="411"/>
      <c r="I64" s="938"/>
      <c r="J64" s="938"/>
      <c r="K64" s="411"/>
      <c r="L64" s="1379"/>
      <c r="M64" s="1382"/>
      <c r="N64" s="1382"/>
      <c r="O64" s="1374"/>
      <c r="P64" s="791"/>
      <c r="Q64" s="791"/>
      <c r="R64" s="790"/>
      <c r="S64" s="1373"/>
    </row>
    <row r="65" spans="1:18" ht="13.5" hidden="1" customHeight="1" x14ac:dyDescent="0.25">
      <c r="A65" s="1381"/>
      <c r="B65" s="1381"/>
      <c r="C65" s="1380"/>
      <c r="D65" s="1380"/>
      <c r="E65" s="411"/>
      <c r="F65" s="411"/>
      <c r="G65" s="411"/>
      <c r="H65" s="411"/>
      <c r="I65" s="938"/>
      <c r="J65" s="938"/>
      <c r="K65" s="411"/>
      <c r="L65" s="1379"/>
      <c r="M65" s="1374"/>
      <c r="N65" s="1374"/>
      <c r="O65" s="1374"/>
      <c r="P65" s="789"/>
      <c r="Q65" s="788"/>
      <c r="R65" s="787"/>
    </row>
    <row r="66" spans="1:18" ht="13.5" hidden="1" customHeight="1" x14ac:dyDescent="0.25">
      <c r="A66" s="1402"/>
      <c r="B66" s="1402"/>
      <c r="C66" s="1379"/>
      <c r="D66" s="1379"/>
      <c r="E66" s="919"/>
      <c r="F66" s="919"/>
      <c r="G66" s="919"/>
      <c r="H66" s="919"/>
      <c r="I66" s="937"/>
      <c r="J66" s="937"/>
      <c r="K66" s="919"/>
      <c r="L66" s="1379"/>
      <c r="M66" s="1374"/>
      <c r="N66" s="1374"/>
      <c r="O66" s="1374"/>
      <c r="P66" s="786"/>
      <c r="Q66" s="786"/>
      <c r="R66" s="786"/>
    </row>
    <row r="67" spans="1:18" ht="13.5" hidden="1" customHeight="1" x14ac:dyDescent="0.25">
      <c r="A67" s="914"/>
      <c r="B67" s="914"/>
      <c r="C67" s="915"/>
      <c r="D67" s="915"/>
      <c r="E67" s="916"/>
      <c r="F67" s="916"/>
      <c r="G67" s="916"/>
      <c r="H67" s="916"/>
      <c r="I67" s="916"/>
      <c r="J67" s="916"/>
      <c r="K67" s="916"/>
      <c r="L67" s="911"/>
      <c r="M67" s="1374"/>
      <c r="N67" s="1374"/>
      <c r="O67" s="1374"/>
      <c r="P67" s="785"/>
      <c r="Q67" s="785"/>
      <c r="R67" s="785"/>
    </row>
    <row r="68" spans="1:18" ht="17.25" hidden="1" customHeight="1" x14ac:dyDescent="0.25">
      <c r="A68" s="1373"/>
      <c r="B68" s="1373"/>
      <c r="C68" s="1373"/>
      <c r="D68" s="406"/>
      <c r="E68" s="406"/>
      <c r="F68" s="406"/>
      <c r="G68" s="406"/>
      <c r="H68" s="406"/>
      <c r="I68" s="935"/>
      <c r="J68" s="935"/>
      <c r="K68" s="406"/>
      <c r="L68" s="1373"/>
      <c r="M68" s="1375"/>
      <c r="N68" s="1374"/>
      <c r="O68" s="1374"/>
      <c r="P68" s="1374"/>
      <c r="Q68" s="1374"/>
      <c r="R68" s="1374"/>
    </row>
    <row r="69" spans="1:18" ht="19.5" hidden="1" customHeight="1" x14ac:dyDescent="0.25">
      <c r="A69" s="1373"/>
      <c r="B69" s="1373"/>
      <c r="C69" s="1373"/>
      <c r="D69" s="406"/>
      <c r="E69" s="406"/>
      <c r="F69" s="406"/>
      <c r="G69" s="406"/>
      <c r="H69" s="406"/>
      <c r="I69" s="935"/>
      <c r="J69" s="935"/>
      <c r="K69" s="406"/>
      <c r="L69" s="1373"/>
      <c r="M69" s="1374"/>
      <c r="N69" s="1374"/>
      <c r="O69" s="1374"/>
      <c r="P69" s="1373"/>
      <c r="Q69" s="1373"/>
      <c r="R69" s="1373"/>
    </row>
    <row r="70" spans="1:18" ht="19.5" hidden="1" customHeight="1" x14ac:dyDescent="0.25">
      <c r="A70" s="1374"/>
      <c r="B70" s="1374"/>
      <c r="C70" s="1374"/>
      <c r="D70" s="407"/>
      <c r="E70" s="407"/>
      <c r="F70" s="407"/>
      <c r="G70" s="407"/>
      <c r="H70" s="407"/>
      <c r="I70" s="936"/>
      <c r="J70" s="936"/>
      <c r="K70" s="407"/>
      <c r="L70" s="1374"/>
      <c r="M70" s="1374"/>
      <c r="N70" s="1374"/>
      <c r="O70" s="1374"/>
      <c r="P70" s="1373"/>
      <c r="Q70" s="1373"/>
      <c r="R70" s="1373"/>
    </row>
    <row r="71" spans="1:18" x14ac:dyDescent="0.25">
      <c r="A71" s="1373"/>
      <c r="B71" s="1373"/>
      <c r="C71" s="1373"/>
      <c r="D71" s="406"/>
      <c r="E71" s="406"/>
      <c r="F71" s="406"/>
      <c r="G71" s="406"/>
      <c r="H71" s="406"/>
      <c r="I71" s="935"/>
      <c r="J71" s="935"/>
      <c r="K71" s="406"/>
      <c r="L71" s="1373"/>
      <c r="M71" s="1373"/>
      <c r="N71" s="1373"/>
      <c r="O71" s="1373"/>
      <c r="P71" s="1373"/>
      <c r="Q71" s="1373"/>
      <c r="R71" s="1373"/>
    </row>
  </sheetData>
  <printOptions horizontalCentered="1"/>
  <pageMargins left="0.7" right="0.7" top="0.75" bottom="0.75" header="0.3" footer="0.3"/>
  <pageSetup paperSize="9" scale="80" fitToWidth="0" fitToHeight="0" orientation="portrait" r:id="rId1"/>
  <headerFooter>
    <oddFooter xml:space="preserve">&amp;C&amp;"Calibri,Regular"&amp;7&amp;K000000Fact book - Q2  2019
</oddFooter>
  </headerFooter>
  <ignoredErrors>
    <ignoredError sqref="H25:O25 H14:Q14" formulaRange="1"/>
    <ignoredError sqref="K47 E32:M33 E34:M35 C34:D34" numberStoredAsText="1"/>
    <ignoredError sqref="B24 B9:B14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59</vt:i4>
      </vt:variant>
    </vt:vector>
  </HeadingPairs>
  <TitlesOfParts>
    <vt:vector size="119" baseType="lpstr">
      <vt:lpstr>Factbook Q2 2019 </vt:lpstr>
      <vt:lpstr>Contents</vt:lpstr>
      <vt:lpstr>Overview start</vt:lpstr>
      <vt:lpstr>Nordea overview</vt:lpstr>
      <vt:lpstr>Financials start</vt:lpstr>
      <vt:lpstr>Key financial figures</vt:lpstr>
      <vt:lpstr>Key financial figures 2</vt:lpstr>
      <vt:lpstr>NII - bridge  </vt:lpstr>
      <vt:lpstr>NCI, Expenses, Loan losses </vt:lpstr>
      <vt:lpstr>Net loan losses  </vt:lpstr>
      <vt:lpstr>PeB</vt:lpstr>
      <vt:lpstr>BA - PeB  </vt:lpstr>
      <vt:lpstr>PeB - Den &amp; Fin       </vt:lpstr>
      <vt:lpstr>PeB - Nor &amp; Swe   </vt:lpstr>
      <vt:lpstr> PeB - Other     </vt:lpstr>
      <vt:lpstr>CBB  Start  </vt:lpstr>
      <vt:lpstr>BA - CBB     </vt:lpstr>
      <vt:lpstr>BA - CBB Spec   </vt:lpstr>
      <vt:lpstr>Nordea Finance     </vt:lpstr>
      <vt:lpstr>WB </vt:lpstr>
      <vt:lpstr>BA - WB</vt:lpstr>
      <vt:lpstr>WM start</vt:lpstr>
      <vt:lpstr>BA - Asset &amp; Wealth Managem </vt:lpstr>
      <vt:lpstr>A&amp;WMan - Nordic Private B &amp; </vt:lpstr>
      <vt:lpstr>Wealth Mgmt - Life &amp; Pensio </vt:lpstr>
      <vt:lpstr>A&amp;WMan - AuM </vt:lpstr>
      <vt:lpstr>Group Functions and Others</vt:lpstr>
      <vt:lpstr>Group Functions and Other   </vt:lpstr>
      <vt:lpstr>Risk, liquidity, capital st </vt:lpstr>
      <vt:lpstr>Lending by sector</vt:lpstr>
      <vt:lpstr>Fair Value</vt:lpstr>
      <vt:lpstr>Lending by country and ind.1 </vt:lpstr>
      <vt:lpstr>Lending by country and ind.2</vt:lpstr>
      <vt:lpstr>Lending by industry </vt:lpstr>
      <vt:lpstr>Credit portfolio by BU Q2</vt:lpstr>
      <vt:lpstr>Credit portfolio by BU Q1</vt:lpstr>
      <vt:lpstr>Shipping oil and oil services</vt:lpstr>
      <vt:lpstr>Impaired Loans 1</vt:lpstr>
      <vt:lpstr>Impaired Loans 2</vt:lpstr>
      <vt:lpstr>Loans &amp; Impairment   </vt:lpstr>
      <vt:lpstr>Rating, Market risk</vt:lpstr>
      <vt:lpstr> LTV and amortization</vt:lpstr>
      <vt:lpstr>Own Funds &amp; Ratios</vt:lpstr>
      <vt:lpstr>REA &amp; Risk weights)</vt:lpstr>
      <vt:lpstr>Requirement </vt:lpstr>
      <vt:lpstr>Market risk </vt:lpstr>
      <vt:lpstr>Own funds </vt:lpstr>
      <vt:lpstr>IRB </vt:lpstr>
      <vt:lpstr>REA - legal </vt:lpstr>
      <vt:lpstr>Bank </vt:lpstr>
      <vt:lpstr>Bank2 </vt:lpstr>
      <vt:lpstr>Bank3</vt:lpstr>
      <vt:lpstr>Bank4</vt:lpstr>
      <vt:lpstr>Bank5</vt:lpstr>
      <vt:lpstr>Funding </vt:lpstr>
      <vt:lpstr>Liquidity </vt:lpstr>
      <vt:lpstr>General info &amp; macro start</vt:lpstr>
      <vt:lpstr>Market shares   </vt:lpstr>
      <vt:lpstr>Info - Macroeconomic data   </vt:lpstr>
      <vt:lpstr>Contacts and financial calendar</vt:lpstr>
      <vt:lpstr>' LTV and amortization'!Print_Area</vt:lpstr>
      <vt:lpstr>' PeB - Other     '!Print_Area</vt:lpstr>
      <vt:lpstr>'A&amp;WMan - AuM '!Print_Area</vt:lpstr>
      <vt:lpstr>'A&amp;WMan - Nordic Private B &amp; '!Print_Area</vt:lpstr>
      <vt:lpstr>'BA - Asset &amp; Wealth Managem '!Print_Area</vt:lpstr>
      <vt:lpstr>'BA - CBB     '!Print_Area</vt:lpstr>
      <vt:lpstr>'BA - CBB Spec   '!Print_Area</vt:lpstr>
      <vt:lpstr>'BA - PeB  '!Print_Area</vt:lpstr>
      <vt:lpstr>'BA - WB'!Print_Area</vt:lpstr>
      <vt:lpstr>'Bank '!Print_Area</vt:lpstr>
      <vt:lpstr>'Bank2 '!Print_Area</vt:lpstr>
      <vt:lpstr>Bank3!Print_Area</vt:lpstr>
      <vt:lpstr>Bank4!Print_Area</vt:lpstr>
      <vt:lpstr>Bank5!Print_Area</vt:lpstr>
      <vt:lpstr>'CBB  Start  '!Print_Area</vt:lpstr>
      <vt:lpstr>'Contacts and financial calendar'!Print_Area</vt:lpstr>
      <vt:lpstr>Contents!Print_Area</vt:lpstr>
      <vt:lpstr>'Credit portfolio by BU Q1'!Print_Area</vt:lpstr>
      <vt:lpstr>'Credit portfolio by BU Q2'!Print_Area</vt:lpstr>
      <vt:lpstr>'Factbook Q2 2019 '!Print_Area</vt:lpstr>
      <vt:lpstr>'Fair Value'!Print_Area</vt:lpstr>
      <vt:lpstr>'Financials start'!Print_Area</vt:lpstr>
      <vt:lpstr>'Funding '!Print_Area</vt:lpstr>
      <vt:lpstr>'General info &amp; macro start'!Print_Area</vt:lpstr>
      <vt:lpstr>'Group Functions and Other   '!Print_Area</vt:lpstr>
      <vt:lpstr>'Group Functions and Others'!Print_Area</vt:lpstr>
      <vt:lpstr>'Impaired Loans 2'!Print_Area</vt:lpstr>
      <vt:lpstr>'Info - Macroeconomic data   '!Print_Area</vt:lpstr>
      <vt:lpstr>'IRB '!Print_Area</vt:lpstr>
      <vt:lpstr>'Key financial figures'!Print_Area</vt:lpstr>
      <vt:lpstr>'Key financial figures 2'!Print_Area</vt:lpstr>
      <vt:lpstr>'Lending by country and ind.1 '!Print_Area</vt:lpstr>
      <vt:lpstr>'Lending by country and ind.2'!Print_Area</vt:lpstr>
      <vt:lpstr>'Lending by industry '!Print_Area</vt:lpstr>
      <vt:lpstr>'Lending by sector'!Print_Area</vt:lpstr>
      <vt:lpstr>'Liquidity '!Print_Area</vt:lpstr>
      <vt:lpstr>'Loans &amp; Impairment   '!Print_Area</vt:lpstr>
      <vt:lpstr>'Market risk '!Print_Area</vt:lpstr>
      <vt:lpstr>'Market shares   '!Print_Area</vt:lpstr>
      <vt:lpstr>'NCI, Expenses, Loan losses '!Print_Area</vt:lpstr>
      <vt:lpstr>'Net loan losses  '!Print_Area</vt:lpstr>
      <vt:lpstr>'NII - bridge  '!Print_Area</vt:lpstr>
      <vt:lpstr>'Nordea Finance     '!Print_Area</vt:lpstr>
      <vt:lpstr>'Nordea overview'!Print_Area</vt:lpstr>
      <vt:lpstr>'Overview start'!Print_Area</vt:lpstr>
      <vt:lpstr>'Own funds '!Print_Area</vt:lpstr>
      <vt:lpstr>'Own Funds &amp; Ratios'!Print_Area</vt:lpstr>
      <vt:lpstr>PeB!Print_Area</vt:lpstr>
      <vt:lpstr>'PeB - Den &amp; Fin       '!Print_Area</vt:lpstr>
      <vt:lpstr>'PeB - Nor &amp; Swe   '!Print_Area</vt:lpstr>
      <vt:lpstr>'Rating, Market risk'!Print_Area</vt:lpstr>
      <vt:lpstr>'REA - legal '!Print_Area</vt:lpstr>
      <vt:lpstr>'REA &amp; Risk weights)'!Print_Area</vt:lpstr>
      <vt:lpstr>'Requirement '!Print_Area</vt:lpstr>
      <vt:lpstr>'Risk, liquidity, capital st '!Print_Area</vt:lpstr>
      <vt:lpstr>'Shipping oil and oil services'!Print_Area</vt:lpstr>
      <vt:lpstr>'WB '!Print_Area</vt:lpstr>
      <vt:lpstr>'Wealth Mgmt - Life &amp; Pensio '!Print_Area</vt:lpstr>
      <vt:lpstr>'WM start'!Print_Area</vt:lpstr>
    </vt:vector>
  </TitlesOfParts>
  <Company>Nordea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Brikho, Carolina</dc:creator>
  <cp:lastModifiedBy>Brikho, Carolina</cp:lastModifiedBy>
  <cp:lastPrinted>2019-08-20T08:08:05Z</cp:lastPrinted>
  <dcterms:created xsi:type="dcterms:W3CDTF">2017-10-04T11:39:15Z</dcterms:created>
  <dcterms:modified xsi:type="dcterms:W3CDTF">2019-08-20T08:08:32Z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ec17ee5-d002-416f-a486-c5f1fad2d957_Enabled">
    <vt:lpwstr>true</vt:lpwstr>
  </property>
  <property fmtid="{D5CDD505-2E9C-101B-9397-08002B2CF9AE}" pid="3" name="MSIP_Label_5ec17ee5-d002-416f-a486-c5f1fad2d957_SetDate">
    <vt:lpwstr>2019-04-25T11:37:49Z</vt:lpwstr>
  </property>
  <property fmtid="{D5CDD505-2E9C-101B-9397-08002B2CF9AE}" pid="4" name="MSIP_Label_5ec17ee5-d002-416f-a486-c5f1fad2d957_Method">
    <vt:lpwstr>Privileged</vt:lpwstr>
  </property>
  <property fmtid="{D5CDD505-2E9C-101B-9397-08002B2CF9AE}" pid="5" name="MSIP_Label_5ec17ee5-d002-416f-a486-c5f1fad2d957_Name">
    <vt:lpwstr>Open</vt:lpwstr>
  </property>
  <property fmtid="{D5CDD505-2E9C-101B-9397-08002B2CF9AE}" pid="6" name="MSIP_Label_5ec17ee5-d002-416f-a486-c5f1fad2d957_SiteId">
    <vt:lpwstr>8beccd60-0be6-4025-8e24-ca9ae679e1f4</vt:lpwstr>
  </property>
  <property fmtid="{D5CDD505-2E9C-101B-9397-08002B2CF9AE}" pid="7" name="MSIP_Label_5ec17ee5-d002-416f-a486-c5f1fad2d957_ActionId">
    <vt:lpwstr>8502dc24-479c-4d26-9360-0000f50b80a3</vt:lpwstr>
  </property>
</Properties>
</file>